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C89B1827-76DA-4D8A-A9E1-B029F626D19C}" xr6:coauthVersionLast="47" xr6:coauthVersionMax="47" xr10:uidLastSave="{00000000-0000-0000-0000-000000000000}"/>
  <bookViews>
    <workbookView xWindow="20370" yWindow="-120" windowWidth="29040" windowHeight="15720" tabRatio="899" xr2:uid="{00000000-000D-0000-FFFF-FFFF00000000}"/>
  </bookViews>
  <sheets>
    <sheet name="利用の手引き" sheetId="13" r:id="rId1"/>
    <sheet name="入力シート①" sheetId="21" r:id="rId2"/>
    <sheet name="入力シート②" sheetId="26" r:id="rId3"/>
    <sheet name="入力シート③" sheetId="27" r:id="rId4"/>
    <sheet name="計算シート" sheetId="14" r:id="rId5"/>
    <sheet name="分析結果" sheetId="25" r:id="rId6"/>
    <sheet name="環境負荷" sheetId="22" r:id="rId7"/>
    <sheet name="部門分類表" sheetId="28" r:id="rId8"/>
    <sheet name="取引基本表(38・101部門)" sheetId="16" r:id="rId9"/>
    <sheet name="投入係数表(38･101部門)" sheetId="17" r:id="rId10"/>
    <sheet name="逆行列係数表(38・101部門)" sheetId="18" r:id="rId11"/>
    <sheet name="雇用表(38・101部門)" sheetId="19" r:id="rId12"/>
    <sheet name="3EID組替表(38・101部門)" sheetId="3" r:id="rId13"/>
    <sheet name="マージン率表(38・101部門)" sheetId="20"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4" l="1" a="1"/>
  <c r="I5" i="14" s="1"/>
  <c r="T5" i="3"/>
  <c r="T54" i="3"/>
  <c r="F20" i="27"/>
  <c r="E10" i="27"/>
  <c r="F17" i="27"/>
  <c r="F19" i="27"/>
  <c r="F18" i="27" l="1"/>
  <c r="F16" i="27"/>
  <c r="E19" i="27"/>
  <c r="AO43" i="18"/>
  <c r="AP43" i="18"/>
  <c r="D43" i="18"/>
  <c r="E43" i="18"/>
  <c r="F43" i="18"/>
  <c r="G43" i="18"/>
  <c r="H43" i="18"/>
  <c r="I43" i="18"/>
  <c r="J43" i="18"/>
  <c r="K43" i="18"/>
  <c r="L43" i="18"/>
  <c r="M43" i="18"/>
  <c r="N43" i="18"/>
  <c r="O43" i="18"/>
  <c r="P43" i="18"/>
  <c r="Q43" i="18"/>
  <c r="R43" i="18"/>
  <c r="S43" i="18"/>
  <c r="T43" i="18"/>
  <c r="U43" i="18"/>
  <c r="V43" i="18"/>
  <c r="W43" i="18"/>
  <c r="X43" i="18"/>
  <c r="Y43" i="18"/>
  <c r="Z43" i="18"/>
  <c r="AA43" i="18"/>
  <c r="AB43" i="18"/>
  <c r="AC43" i="18"/>
  <c r="AD43" i="18"/>
  <c r="AE43" i="18"/>
  <c r="AF43" i="18"/>
  <c r="AG43" i="18"/>
  <c r="AH43" i="18"/>
  <c r="AI43" i="18"/>
  <c r="AJ43" i="18"/>
  <c r="AK43" i="18"/>
  <c r="AL43" i="18"/>
  <c r="AM43" i="18"/>
  <c r="AN43" i="18"/>
  <c r="BH43" i="16"/>
  <c r="BF43" i="16"/>
  <c r="BF18" i="16"/>
  <c r="BH18" i="16"/>
  <c r="DA149" i="18" l="1"/>
  <c r="E17" i="27" l="1"/>
  <c r="E18" i="27"/>
  <c r="E15" i="27"/>
  <c r="E20" i="27"/>
  <c r="BH19" i="16" l="1"/>
  <c r="BH20" i="16"/>
  <c r="BH21" i="16"/>
  <c r="BH22" i="16"/>
  <c r="BH23" i="16"/>
  <c r="BH24" i="16"/>
  <c r="BG18" i="16"/>
  <c r="D22" i="26" s="1"/>
  <c r="BF19" i="16"/>
  <c r="BG19" i="16" s="1"/>
  <c r="D23" i="26" s="1"/>
  <c r="BF20" i="16"/>
  <c r="BG20" i="16" s="1"/>
  <c r="D24" i="26" s="1"/>
  <c r="BF21" i="16"/>
  <c r="BG21" i="16" s="1"/>
  <c r="D25" i="26" s="1"/>
  <c r="BF22" i="16"/>
  <c r="BG22" i="16" s="1"/>
  <c r="D26" i="26" s="1"/>
  <c r="BF23" i="16"/>
  <c r="BG23" i="16" s="1"/>
  <c r="D27" i="26" s="1"/>
  <c r="BF24" i="16"/>
  <c r="BG24" i="16" s="1"/>
  <c r="D28" i="26" s="1"/>
  <c r="E14" i="27"/>
  <c r="E16" i="27"/>
  <c r="DS86" i="16" l="1"/>
  <c r="DS74" i="16"/>
  <c r="DS63" i="16"/>
  <c r="BH10" i="16"/>
  <c r="R43" i="14" l="1"/>
  <c r="AL6" i="3" l="1"/>
  <c r="AL7" i="3"/>
  <c r="AL8"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5" i="3"/>
  <c r="E49" i="21" l="1"/>
  <c r="D49" i="21"/>
  <c r="G11" i="21" a="1"/>
  <c r="G12" i="21" s="1"/>
  <c r="I12" i="21" s="1"/>
  <c r="F11" i="21" a="1"/>
  <c r="F16" i="21" s="1"/>
  <c r="H16" i="21" s="1"/>
  <c r="F39" i="21" l="1"/>
  <c r="H39" i="21" s="1"/>
  <c r="F29" i="21"/>
  <c r="H29" i="21" s="1"/>
  <c r="F19" i="21"/>
  <c r="H19" i="21" s="1"/>
  <c r="F42" i="21"/>
  <c r="H42" i="21" s="1"/>
  <c r="F30" i="21"/>
  <c r="H30" i="21" s="1"/>
  <c r="F20" i="21"/>
  <c r="H20" i="21" s="1"/>
  <c r="F38" i="21"/>
  <c r="H38" i="21" s="1"/>
  <c r="F28" i="21"/>
  <c r="H28" i="21" s="1"/>
  <c r="F18" i="21"/>
  <c r="H18" i="21" s="1"/>
  <c r="F47" i="21"/>
  <c r="H47" i="21" s="1"/>
  <c r="F37" i="21"/>
  <c r="H37" i="21" s="1"/>
  <c r="F27" i="21"/>
  <c r="H27" i="21" s="1"/>
  <c r="F15" i="21"/>
  <c r="H15" i="21" s="1"/>
  <c r="F46" i="21"/>
  <c r="H46" i="21" s="1"/>
  <c r="F36" i="21"/>
  <c r="F26" i="21"/>
  <c r="H26" i="21" s="1"/>
  <c r="F14" i="21"/>
  <c r="H14" i="21" s="1"/>
  <c r="F45" i="21"/>
  <c r="H45" i="21" s="1"/>
  <c r="F35" i="21"/>
  <c r="H35" i="21" s="1"/>
  <c r="F23" i="21"/>
  <c r="H23" i="21" s="1"/>
  <c r="F13" i="21"/>
  <c r="H13" i="21" s="1"/>
  <c r="F44" i="21"/>
  <c r="H44" i="21" s="1"/>
  <c r="F34" i="21"/>
  <c r="H34" i="21" s="1"/>
  <c r="F22" i="21"/>
  <c r="H22" i="21" s="1"/>
  <c r="F12" i="21"/>
  <c r="H12" i="21" s="1"/>
  <c r="J12" i="21" s="1"/>
  <c r="K12" i="21" s="1"/>
  <c r="F43" i="21"/>
  <c r="H43" i="21" s="1"/>
  <c r="F31" i="21"/>
  <c r="H31" i="21" s="1"/>
  <c r="F21" i="21"/>
  <c r="H21" i="21" s="1"/>
  <c r="F11" i="21"/>
  <c r="H11" i="21" s="1"/>
  <c r="G43" i="21"/>
  <c r="I43" i="21" s="1"/>
  <c r="G35" i="21"/>
  <c r="I35" i="21" s="1"/>
  <c r="G27" i="21"/>
  <c r="I27" i="21" s="1"/>
  <c r="G19" i="21"/>
  <c r="I19" i="21" s="1"/>
  <c r="G11" i="21"/>
  <c r="I11" i="21" s="1"/>
  <c r="G42" i="21"/>
  <c r="I42" i="21" s="1"/>
  <c r="G34" i="21"/>
  <c r="I34" i="21" s="1"/>
  <c r="G26" i="21"/>
  <c r="I26" i="21" s="1"/>
  <c r="G18" i="21"/>
  <c r="I18" i="21" s="1"/>
  <c r="G41" i="21"/>
  <c r="I41" i="21" s="1"/>
  <c r="G33" i="21"/>
  <c r="I33" i="21" s="1"/>
  <c r="G25" i="21"/>
  <c r="I25" i="21" s="1"/>
  <c r="G17" i="21"/>
  <c r="I17" i="21" s="1"/>
  <c r="G48" i="21"/>
  <c r="I48" i="21" s="1"/>
  <c r="G40" i="21"/>
  <c r="I40" i="21" s="1"/>
  <c r="G32" i="21"/>
  <c r="I32" i="21" s="1"/>
  <c r="G24" i="21"/>
  <c r="I24" i="21" s="1"/>
  <c r="G16" i="21"/>
  <c r="I16" i="21" s="1"/>
  <c r="J16" i="21" s="1"/>
  <c r="K16" i="21" s="1"/>
  <c r="G47" i="21"/>
  <c r="I47" i="21" s="1"/>
  <c r="G39" i="21"/>
  <c r="G31" i="21"/>
  <c r="I31" i="21" s="1"/>
  <c r="G23" i="21"/>
  <c r="I23" i="21" s="1"/>
  <c r="G15" i="21"/>
  <c r="I15" i="21" s="1"/>
  <c r="G46" i="21"/>
  <c r="I46" i="21" s="1"/>
  <c r="G38" i="21"/>
  <c r="I38" i="21" s="1"/>
  <c r="G30" i="21"/>
  <c r="I30" i="21" s="1"/>
  <c r="G22" i="21"/>
  <c r="I22" i="21" s="1"/>
  <c r="G14" i="21"/>
  <c r="I14" i="21" s="1"/>
  <c r="G45" i="21"/>
  <c r="I45" i="21" s="1"/>
  <c r="G37" i="21"/>
  <c r="I37" i="21" s="1"/>
  <c r="G29" i="21"/>
  <c r="I29" i="21" s="1"/>
  <c r="G21" i="21"/>
  <c r="I21" i="21" s="1"/>
  <c r="G13" i="21"/>
  <c r="I13" i="21" s="1"/>
  <c r="G44" i="21"/>
  <c r="I44" i="21" s="1"/>
  <c r="G36" i="21"/>
  <c r="I36" i="21" s="1"/>
  <c r="G28" i="21"/>
  <c r="I28" i="21" s="1"/>
  <c r="G20" i="21"/>
  <c r="I20" i="21" s="1"/>
  <c r="F41" i="21"/>
  <c r="H41" i="21" s="1"/>
  <c r="F33" i="21"/>
  <c r="H33" i="21" s="1"/>
  <c r="F25" i="21"/>
  <c r="H25" i="21" s="1"/>
  <c r="F17" i="21"/>
  <c r="H17" i="21" s="1"/>
  <c r="F48" i="21"/>
  <c r="H48" i="21" s="1"/>
  <c r="F40" i="21"/>
  <c r="H40" i="21" s="1"/>
  <c r="F32" i="21"/>
  <c r="H32" i="21" s="1"/>
  <c r="F24" i="21"/>
  <c r="H24" i="21" s="1"/>
  <c r="J38" i="21" l="1"/>
  <c r="K38" i="21" s="1"/>
  <c r="J11" i="21"/>
  <c r="K11" i="21" s="1"/>
  <c r="I49" i="21"/>
  <c r="I39" i="21" s="1"/>
  <c r="J39" i="21" s="1"/>
  <c r="K39" i="21" s="1"/>
  <c r="H49" i="21"/>
  <c r="H36" i="21" s="1"/>
  <c r="J36" i="21" s="1"/>
  <c r="K36" i="21" s="1"/>
  <c r="J48" i="21"/>
  <c r="K48" i="21" s="1"/>
  <c r="J20" i="21"/>
  <c r="K20" i="21" s="1"/>
  <c r="J23" i="21"/>
  <c r="K23" i="21" s="1"/>
  <c r="J31" i="21"/>
  <c r="K31" i="21" s="1"/>
  <c r="J21" i="21"/>
  <c r="K21" i="21" s="1"/>
  <c r="J27" i="21"/>
  <c r="K27" i="21" s="1"/>
  <c r="F25" i="26" s="1"/>
  <c r="J35" i="21"/>
  <c r="K35" i="21" s="1"/>
  <c r="J41" i="21"/>
  <c r="K41" i="21" s="1"/>
  <c r="J42" i="21"/>
  <c r="K42" i="21" s="1"/>
  <c r="J19" i="21"/>
  <c r="K19" i="21" s="1"/>
  <c r="J24" i="21"/>
  <c r="K24" i="21" s="1"/>
  <c r="F22" i="26" s="1"/>
  <c r="J43" i="21"/>
  <c r="K43" i="21" s="1"/>
  <c r="J18" i="21"/>
  <c r="K18" i="21" s="1"/>
  <c r="J32" i="21"/>
  <c r="K32" i="21" s="1"/>
  <c r="J40" i="21"/>
  <c r="K40" i="21" s="1"/>
  <c r="J26" i="21"/>
  <c r="K26" i="21" s="1"/>
  <c r="F24" i="26" s="1"/>
  <c r="J45" i="21"/>
  <c r="K45" i="21" s="1"/>
  <c r="J47" i="21"/>
  <c r="K47" i="21" s="1"/>
  <c r="J29" i="21"/>
  <c r="K29" i="21" s="1"/>
  <c r="F27" i="26" s="1"/>
  <c r="J22" i="21"/>
  <c r="K22" i="21" s="1"/>
  <c r="J33" i="21"/>
  <c r="K33" i="21" s="1"/>
  <c r="J37" i="21"/>
  <c r="K37" i="21" s="1"/>
  <c r="J17" i="21"/>
  <c r="K17" i="21" s="1"/>
  <c r="J44" i="21"/>
  <c r="K44" i="21" s="1"/>
  <c r="J46" i="21"/>
  <c r="K46" i="21" s="1"/>
  <c r="J14" i="21"/>
  <c r="K14" i="21" s="1"/>
  <c r="J28" i="21"/>
  <c r="K28" i="21" s="1"/>
  <c r="F26" i="26" s="1"/>
  <c r="J34" i="21"/>
  <c r="K34" i="21" s="1"/>
  <c r="J25" i="21"/>
  <c r="K25" i="21" s="1"/>
  <c r="F23" i="26" s="1"/>
  <c r="J13" i="21"/>
  <c r="K13" i="21" s="1"/>
  <c r="J15" i="21"/>
  <c r="K15" i="21" s="1"/>
  <c r="J30" i="21"/>
  <c r="K30" i="21" s="1"/>
  <c r="F28" i="26" s="1"/>
  <c r="K49" i="21" l="1"/>
  <c r="E20" i="25" s="1"/>
  <c r="J49" i="21"/>
  <c r="G5" i="14" l="1" a="1"/>
  <c r="G6" i="14" s="1"/>
  <c r="E5" i="14" a="1"/>
  <c r="E5" i="14" s="1"/>
  <c r="G37" i="14" l="1"/>
  <c r="G21" i="14"/>
  <c r="G36" i="14"/>
  <c r="G28" i="14"/>
  <c r="G20" i="14"/>
  <c r="G29" i="14"/>
  <c r="G13" i="14"/>
  <c r="G5" i="14"/>
  <c r="G12" i="14"/>
  <c r="G43" i="14"/>
  <c r="G35" i="14"/>
  <c r="G27" i="14"/>
  <c r="G19" i="14"/>
  <c r="G11" i="14"/>
  <c r="G42" i="14"/>
  <c r="G34" i="14"/>
  <c r="G26" i="14"/>
  <c r="G18" i="14"/>
  <c r="G10" i="14"/>
  <c r="G41" i="14"/>
  <c r="G33" i="14"/>
  <c r="G25" i="14"/>
  <c r="G17" i="14"/>
  <c r="G9" i="14"/>
  <c r="G40" i="14"/>
  <c r="G32" i="14"/>
  <c r="G24" i="14"/>
  <c r="G16" i="14"/>
  <c r="G8" i="14"/>
  <c r="G39" i="14"/>
  <c r="G31" i="14"/>
  <c r="G23" i="14"/>
  <c r="G15" i="14"/>
  <c r="G7" i="14"/>
  <c r="G38" i="14"/>
  <c r="G30" i="14"/>
  <c r="G22" i="14"/>
  <c r="G14" i="14"/>
  <c r="E36" i="14"/>
  <c r="E20" i="14"/>
  <c r="E43" i="14"/>
  <c r="E19" i="14"/>
  <c r="E26" i="14"/>
  <c r="E41" i="14"/>
  <c r="E32" i="14"/>
  <c r="E8" i="14"/>
  <c r="E39" i="14"/>
  <c r="E31" i="14"/>
  <c r="E23" i="14"/>
  <c r="E15" i="14"/>
  <c r="E7" i="14"/>
  <c r="E28" i="14"/>
  <c r="E12" i="14"/>
  <c r="E27" i="14"/>
  <c r="E11" i="14"/>
  <c r="E34" i="14"/>
  <c r="E10" i="14"/>
  <c r="E25" i="14"/>
  <c r="E17" i="14"/>
  <c r="E24" i="14"/>
  <c r="E16" i="14"/>
  <c r="E38" i="14"/>
  <c r="E30" i="14"/>
  <c r="E22" i="14"/>
  <c r="E14" i="14"/>
  <c r="E6" i="14"/>
  <c r="E35" i="14"/>
  <c r="E42" i="14"/>
  <c r="E18" i="14"/>
  <c r="E33" i="14"/>
  <c r="E9" i="14"/>
  <c r="E40" i="14"/>
  <c r="E37" i="14"/>
  <c r="E29" i="14"/>
  <c r="E21" i="14"/>
  <c r="E13" i="14"/>
  <c r="DS57" i="16" l="1"/>
  <c r="DS58" i="16"/>
  <c r="DS59" i="16"/>
  <c r="DS60" i="16"/>
  <c r="DS61" i="16"/>
  <c r="DS62" i="16"/>
  <c r="DS64" i="16"/>
  <c r="DS65" i="16"/>
  <c r="DS66" i="16"/>
  <c r="DS67" i="16"/>
  <c r="DS68" i="16"/>
  <c r="DS69" i="16"/>
  <c r="DS70" i="16"/>
  <c r="DS71" i="16"/>
  <c r="DS72" i="16"/>
  <c r="DS73" i="16"/>
  <c r="DS75" i="16"/>
  <c r="DS76" i="16"/>
  <c r="DS77" i="16"/>
  <c r="DS78" i="16"/>
  <c r="DS79" i="16"/>
  <c r="DS80" i="16"/>
  <c r="DS81" i="16"/>
  <c r="DS82" i="16"/>
  <c r="DS83" i="16"/>
  <c r="DS84" i="16"/>
  <c r="DS85" i="16"/>
  <c r="DS87" i="16"/>
  <c r="DS88" i="16"/>
  <c r="DS89" i="16"/>
  <c r="DS90" i="16"/>
  <c r="DS91" i="16"/>
  <c r="DS92" i="16"/>
  <c r="DS93" i="16"/>
  <c r="DS94" i="16"/>
  <c r="DS95" i="16"/>
  <c r="DS96" i="16"/>
  <c r="DS97" i="16"/>
  <c r="DS98" i="16"/>
  <c r="DS99" i="16"/>
  <c r="DS100" i="16"/>
  <c r="DS101" i="16"/>
  <c r="DS102" i="16"/>
  <c r="DS103" i="16"/>
  <c r="DS104" i="16"/>
  <c r="DS105" i="16"/>
  <c r="DS106" i="16"/>
  <c r="DS107" i="16"/>
  <c r="DS108" i="16"/>
  <c r="DS109" i="16"/>
  <c r="DS110" i="16"/>
  <c r="DS111" i="16"/>
  <c r="DS112" i="16"/>
  <c r="DS113" i="16"/>
  <c r="DS114" i="16"/>
  <c r="DS115" i="16"/>
  <c r="DS116" i="16"/>
  <c r="DS117" i="16"/>
  <c r="DS118" i="16"/>
  <c r="DS119" i="16"/>
  <c r="DS120" i="16"/>
  <c r="DS121" i="16"/>
  <c r="DS122" i="16"/>
  <c r="DS123" i="16"/>
  <c r="DS124" i="16"/>
  <c r="DS125" i="16"/>
  <c r="DS126" i="16"/>
  <c r="DS127" i="16"/>
  <c r="DS128" i="16"/>
  <c r="DS129" i="16"/>
  <c r="DS130" i="16"/>
  <c r="DS131" i="16"/>
  <c r="DS132" i="16"/>
  <c r="DS133" i="16"/>
  <c r="DS134" i="16"/>
  <c r="DS135" i="16"/>
  <c r="DS136" i="16"/>
  <c r="DS137" i="16"/>
  <c r="DS138" i="16"/>
  <c r="DS139" i="16"/>
  <c r="DS140" i="16"/>
  <c r="DS141" i="16"/>
  <c r="DS142" i="16"/>
  <c r="DS143" i="16"/>
  <c r="DS144" i="16"/>
  <c r="DS145" i="16"/>
  <c r="DS146" i="16"/>
  <c r="DS147" i="16"/>
  <c r="DS148" i="16"/>
  <c r="DS149" i="16"/>
  <c r="DS150" i="16"/>
  <c r="DS151" i="16"/>
  <c r="DS152" i="16"/>
  <c r="DS153" i="16"/>
  <c r="DS154" i="16"/>
  <c r="DS155" i="16"/>
  <c r="DS156" i="16"/>
  <c r="DS157" i="16"/>
  <c r="DS56" i="16"/>
  <c r="DQ57" i="16"/>
  <c r="DR57" i="16" s="1"/>
  <c r="DQ58" i="16"/>
  <c r="DR58" i="16" s="1"/>
  <c r="DQ59" i="16"/>
  <c r="DR59" i="16" s="1"/>
  <c r="DQ60" i="16"/>
  <c r="DR60" i="16" s="1"/>
  <c r="DQ61" i="16"/>
  <c r="DR61" i="16" s="1"/>
  <c r="DQ62" i="16"/>
  <c r="DR62" i="16" s="1"/>
  <c r="DQ63" i="16"/>
  <c r="DR63" i="16" s="1"/>
  <c r="DQ64" i="16"/>
  <c r="DR64" i="16" s="1"/>
  <c r="DQ65" i="16"/>
  <c r="DR65" i="16" s="1"/>
  <c r="DQ66" i="16"/>
  <c r="DR66" i="16" s="1"/>
  <c r="DQ67" i="16"/>
  <c r="DR67" i="16" s="1"/>
  <c r="DQ68" i="16"/>
  <c r="DR68" i="16" s="1"/>
  <c r="DQ69" i="16"/>
  <c r="DR69" i="16" s="1"/>
  <c r="DQ70" i="16"/>
  <c r="DR70" i="16" s="1"/>
  <c r="DQ71" i="16"/>
  <c r="DR71" i="16" s="1"/>
  <c r="DQ72" i="16"/>
  <c r="DR72" i="16" s="1"/>
  <c r="DQ73" i="16"/>
  <c r="DR73" i="16" s="1"/>
  <c r="DQ74" i="16"/>
  <c r="DR74" i="16" s="1"/>
  <c r="DQ75" i="16"/>
  <c r="DR75" i="16" s="1"/>
  <c r="DQ76" i="16"/>
  <c r="DR76" i="16" s="1"/>
  <c r="DQ77" i="16"/>
  <c r="DR77" i="16" s="1"/>
  <c r="DQ78" i="16"/>
  <c r="DR78" i="16" s="1"/>
  <c r="DQ79" i="16"/>
  <c r="DR79" i="16" s="1"/>
  <c r="DQ80" i="16"/>
  <c r="DR80" i="16" s="1"/>
  <c r="DQ81" i="16"/>
  <c r="DR81" i="16" s="1"/>
  <c r="DQ82" i="16"/>
  <c r="DR82" i="16" s="1"/>
  <c r="DQ83" i="16"/>
  <c r="DR83" i="16" s="1"/>
  <c r="DQ84" i="16"/>
  <c r="DR84" i="16" s="1"/>
  <c r="DQ85" i="16"/>
  <c r="DR85" i="16" s="1"/>
  <c r="DQ86" i="16"/>
  <c r="DR86" i="16" s="1"/>
  <c r="DQ87" i="16"/>
  <c r="DR87" i="16" s="1"/>
  <c r="DQ88" i="16"/>
  <c r="DR88" i="16" s="1"/>
  <c r="DQ89" i="16"/>
  <c r="DR89" i="16" s="1"/>
  <c r="DQ90" i="16"/>
  <c r="DR90" i="16" s="1"/>
  <c r="DQ91" i="16"/>
  <c r="DR91" i="16" s="1"/>
  <c r="DQ92" i="16"/>
  <c r="DR92" i="16" s="1"/>
  <c r="DQ93" i="16"/>
  <c r="DR93" i="16" s="1"/>
  <c r="DQ94" i="16"/>
  <c r="DR94" i="16" s="1"/>
  <c r="DQ95" i="16"/>
  <c r="DR95" i="16" s="1"/>
  <c r="DQ96" i="16"/>
  <c r="DR96" i="16" s="1"/>
  <c r="DQ97" i="16"/>
  <c r="DR97" i="16" s="1"/>
  <c r="DQ98" i="16"/>
  <c r="DR98" i="16" s="1"/>
  <c r="DQ99" i="16"/>
  <c r="DR99" i="16" s="1"/>
  <c r="DQ100" i="16"/>
  <c r="DR100" i="16" s="1"/>
  <c r="DQ101" i="16"/>
  <c r="DR101" i="16" s="1"/>
  <c r="DQ102" i="16"/>
  <c r="DR102" i="16" s="1"/>
  <c r="DQ103" i="16"/>
  <c r="DR103" i="16" s="1"/>
  <c r="DQ104" i="16"/>
  <c r="DR104" i="16" s="1"/>
  <c r="DQ105" i="16"/>
  <c r="DR105" i="16" s="1"/>
  <c r="DQ106" i="16"/>
  <c r="DR106" i="16" s="1"/>
  <c r="DQ107" i="16"/>
  <c r="DR107" i="16" s="1"/>
  <c r="DQ108" i="16"/>
  <c r="DR108" i="16" s="1"/>
  <c r="DQ109" i="16"/>
  <c r="DR109" i="16" s="1"/>
  <c r="DQ110" i="16"/>
  <c r="DR110" i="16" s="1"/>
  <c r="DQ111" i="16"/>
  <c r="DR111" i="16" s="1"/>
  <c r="DQ112" i="16"/>
  <c r="DR112" i="16" s="1"/>
  <c r="DQ113" i="16"/>
  <c r="DR113" i="16" s="1"/>
  <c r="DQ114" i="16"/>
  <c r="DR114" i="16" s="1"/>
  <c r="DQ115" i="16"/>
  <c r="DR115" i="16" s="1"/>
  <c r="DQ116" i="16"/>
  <c r="DR116" i="16" s="1"/>
  <c r="DQ117" i="16"/>
  <c r="DR117" i="16" s="1"/>
  <c r="DQ118" i="16"/>
  <c r="DR118" i="16" s="1"/>
  <c r="DQ119" i="16"/>
  <c r="DR119" i="16" s="1"/>
  <c r="DQ120" i="16"/>
  <c r="DR120" i="16" s="1"/>
  <c r="DQ121" i="16"/>
  <c r="DR121" i="16" s="1"/>
  <c r="DQ122" i="16"/>
  <c r="DR122" i="16" s="1"/>
  <c r="DQ123" i="16"/>
  <c r="DR123" i="16" s="1"/>
  <c r="DQ124" i="16"/>
  <c r="DR124" i="16" s="1"/>
  <c r="DQ125" i="16"/>
  <c r="DR125" i="16" s="1"/>
  <c r="DQ126" i="16"/>
  <c r="DR126" i="16" s="1"/>
  <c r="DQ127" i="16"/>
  <c r="DR127" i="16" s="1"/>
  <c r="DQ128" i="16"/>
  <c r="DR128" i="16" s="1"/>
  <c r="DQ129" i="16"/>
  <c r="DR129" i="16" s="1"/>
  <c r="DQ130" i="16"/>
  <c r="DR130" i="16" s="1"/>
  <c r="DQ131" i="16"/>
  <c r="DR131" i="16" s="1"/>
  <c r="DQ132" i="16"/>
  <c r="DR132" i="16" s="1"/>
  <c r="DQ133" i="16"/>
  <c r="DR133" i="16" s="1"/>
  <c r="DQ134" i="16"/>
  <c r="DR134" i="16" s="1"/>
  <c r="DQ135" i="16"/>
  <c r="DR135" i="16" s="1"/>
  <c r="DQ136" i="16"/>
  <c r="DR136" i="16" s="1"/>
  <c r="DQ137" i="16"/>
  <c r="DR137" i="16" s="1"/>
  <c r="DQ138" i="16"/>
  <c r="DR138" i="16" s="1"/>
  <c r="DQ139" i="16"/>
  <c r="DR139" i="16" s="1"/>
  <c r="DQ140" i="16"/>
  <c r="DR140" i="16" s="1"/>
  <c r="DQ141" i="16"/>
  <c r="DR141" i="16" s="1"/>
  <c r="DQ142" i="16"/>
  <c r="DR142" i="16" s="1"/>
  <c r="DQ143" i="16"/>
  <c r="DR143" i="16" s="1"/>
  <c r="DQ144" i="16"/>
  <c r="DR144" i="16" s="1"/>
  <c r="DQ145" i="16"/>
  <c r="DR145" i="16" s="1"/>
  <c r="DQ146" i="16"/>
  <c r="DR146" i="16" s="1"/>
  <c r="DQ147" i="16"/>
  <c r="DR147" i="16" s="1"/>
  <c r="DQ148" i="16"/>
  <c r="DR148" i="16" s="1"/>
  <c r="DQ149" i="16"/>
  <c r="DR149" i="16" s="1"/>
  <c r="DQ150" i="16"/>
  <c r="DR150" i="16" s="1"/>
  <c r="DQ151" i="16"/>
  <c r="DR151" i="16" s="1"/>
  <c r="DQ152" i="16"/>
  <c r="DR152" i="16" s="1"/>
  <c r="DQ153" i="16"/>
  <c r="DR153" i="16" s="1"/>
  <c r="DQ154" i="16"/>
  <c r="DR154" i="16" s="1"/>
  <c r="DQ155" i="16"/>
  <c r="DR155" i="16" s="1"/>
  <c r="DQ156" i="16"/>
  <c r="DR156" i="16" s="1"/>
  <c r="DQ157" i="16"/>
  <c r="DR157" i="16" s="1"/>
  <c r="DQ56" i="16"/>
  <c r="DR56" i="16" s="1"/>
  <c r="BH6" i="16"/>
  <c r="BH7" i="16"/>
  <c r="BH8" i="16"/>
  <c r="BH9" i="16"/>
  <c r="BH11" i="16"/>
  <c r="BH12" i="16"/>
  <c r="BH13" i="16"/>
  <c r="BH14" i="16"/>
  <c r="BH15" i="16"/>
  <c r="BH16" i="16"/>
  <c r="BH17" i="16"/>
  <c r="BH25" i="16"/>
  <c r="BH26" i="16"/>
  <c r="BH27" i="16"/>
  <c r="BH28" i="16"/>
  <c r="BH29" i="16"/>
  <c r="BH30" i="16"/>
  <c r="BH31" i="16"/>
  <c r="BH32" i="16"/>
  <c r="BH33" i="16"/>
  <c r="BH34" i="16"/>
  <c r="BH35" i="16"/>
  <c r="BH36" i="16"/>
  <c r="BH37" i="16"/>
  <c r="BH38" i="16"/>
  <c r="BH39" i="16"/>
  <c r="BH40" i="16"/>
  <c r="BH41" i="16"/>
  <c r="BH42" i="16"/>
  <c r="BH5" i="16"/>
  <c r="BF6" i="16"/>
  <c r="BG6" i="16" s="1"/>
  <c r="D10" i="26" s="1"/>
  <c r="F10" i="26" s="1"/>
  <c r="BF7" i="16"/>
  <c r="BG7" i="16" s="1"/>
  <c r="D11" i="26" s="1"/>
  <c r="F11" i="26" s="1"/>
  <c r="BF8" i="16"/>
  <c r="BG8" i="16" s="1"/>
  <c r="D12" i="26" s="1"/>
  <c r="F12" i="26" s="1"/>
  <c r="BF9" i="16"/>
  <c r="BG9" i="16" s="1"/>
  <c r="D13" i="26" s="1"/>
  <c r="F13" i="26" s="1"/>
  <c r="BF10" i="16"/>
  <c r="BG10" i="16" s="1"/>
  <c r="D14" i="26" s="1"/>
  <c r="F14" i="26" s="1"/>
  <c r="BF11" i="16"/>
  <c r="BG11" i="16" s="1"/>
  <c r="D15" i="26" s="1"/>
  <c r="F15" i="26" s="1"/>
  <c r="BF12" i="16"/>
  <c r="BG12" i="16" s="1"/>
  <c r="D16" i="26" s="1"/>
  <c r="F16" i="26" s="1"/>
  <c r="BF13" i="16"/>
  <c r="BG13" i="16" s="1"/>
  <c r="D17" i="26" s="1"/>
  <c r="F17" i="26" s="1"/>
  <c r="BF14" i="16"/>
  <c r="BG14" i="16" s="1"/>
  <c r="D18" i="26" s="1"/>
  <c r="F18" i="26" s="1"/>
  <c r="BF15" i="16"/>
  <c r="BG15" i="16" s="1"/>
  <c r="D19" i="26" s="1"/>
  <c r="F19" i="26" s="1"/>
  <c r="BF16" i="16"/>
  <c r="BG16" i="16" s="1"/>
  <c r="D20" i="26" s="1"/>
  <c r="F20" i="26" s="1"/>
  <c r="BF17" i="16"/>
  <c r="BG17" i="16" s="1"/>
  <c r="D21" i="26" s="1"/>
  <c r="F21" i="26" s="1"/>
  <c r="BF25" i="16"/>
  <c r="BG25" i="16" s="1"/>
  <c r="D29" i="26" s="1"/>
  <c r="F29" i="26" s="1"/>
  <c r="BF26" i="16"/>
  <c r="BG26" i="16" s="1"/>
  <c r="D30" i="26" s="1"/>
  <c r="F30" i="26" s="1"/>
  <c r="BF27" i="16"/>
  <c r="BG27" i="16" s="1"/>
  <c r="D31" i="26" s="1"/>
  <c r="F31" i="26" s="1"/>
  <c r="BF28" i="16"/>
  <c r="BG28" i="16" s="1"/>
  <c r="D32" i="26" s="1"/>
  <c r="F32" i="26" s="1"/>
  <c r="BF29" i="16"/>
  <c r="BG29" i="16" s="1"/>
  <c r="D33" i="26" s="1"/>
  <c r="F33" i="26" s="1"/>
  <c r="BF30" i="16"/>
  <c r="BG30" i="16" s="1"/>
  <c r="D34" i="26" s="1"/>
  <c r="F34" i="26" s="1"/>
  <c r="BF31" i="16"/>
  <c r="BG31" i="16" s="1"/>
  <c r="D35" i="26" s="1"/>
  <c r="F35" i="26" s="1"/>
  <c r="BF32" i="16"/>
  <c r="BG32" i="16" s="1"/>
  <c r="D36" i="26" s="1"/>
  <c r="F36" i="26" s="1"/>
  <c r="BF33" i="16"/>
  <c r="BG33" i="16" s="1"/>
  <c r="D37" i="26" s="1"/>
  <c r="F37" i="26" s="1"/>
  <c r="BF34" i="16"/>
  <c r="BG34" i="16" s="1"/>
  <c r="D38" i="26" s="1"/>
  <c r="F38" i="26" s="1"/>
  <c r="BF35" i="16"/>
  <c r="BG35" i="16" s="1"/>
  <c r="D39" i="26" s="1"/>
  <c r="F39" i="26" s="1"/>
  <c r="BF36" i="16"/>
  <c r="BG36" i="16" s="1"/>
  <c r="D40" i="26" s="1"/>
  <c r="F40" i="26" s="1"/>
  <c r="BF37" i="16"/>
  <c r="BG37" i="16" s="1"/>
  <c r="D41" i="26" s="1"/>
  <c r="F41" i="26" s="1"/>
  <c r="BF38" i="16"/>
  <c r="BG38" i="16" s="1"/>
  <c r="D42" i="26" s="1"/>
  <c r="F42" i="26" s="1"/>
  <c r="BF39" i="16"/>
  <c r="BG39" i="16" s="1"/>
  <c r="D43" i="26" s="1"/>
  <c r="F43" i="26" s="1"/>
  <c r="BF40" i="16"/>
  <c r="BG40" i="16" s="1"/>
  <c r="D44" i="26" s="1"/>
  <c r="F44" i="26" s="1"/>
  <c r="BF41" i="16"/>
  <c r="BG41" i="16" s="1"/>
  <c r="D45" i="26" s="1"/>
  <c r="F45" i="26" s="1"/>
  <c r="BF42" i="16"/>
  <c r="BG42" i="16" s="1"/>
  <c r="D46" i="26" s="1"/>
  <c r="F46" i="26" s="1"/>
  <c r="BG43" i="16"/>
  <c r="D47" i="26" s="1"/>
  <c r="BF5" i="16"/>
  <c r="BG5" i="16" s="1"/>
  <c r="D9" i="26" s="1"/>
  <c r="F9" i="26" s="1"/>
  <c r="F47" i="26" l="1"/>
  <c r="T5" i="14" a="1"/>
  <c r="T6" i="14" s="1"/>
  <c r="AI6" i="3"/>
  <c r="AJ6" i="3"/>
  <c r="AK6" i="3"/>
  <c r="AM6" i="3"/>
  <c r="AN6" i="3"/>
  <c r="AO6" i="3"/>
  <c r="AP6" i="3"/>
  <c r="AQ6" i="3"/>
  <c r="AI7" i="3"/>
  <c r="AJ7" i="3"/>
  <c r="AK7" i="3"/>
  <c r="AM7" i="3"/>
  <c r="AN7" i="3"/>
  <c r="AO7" i="3"/>
  <c r="AP7" i="3"/>
  <c r="AQ7" i="3"/>
  <c r="AI8" i="3"/>
  <c r="AJ8" i="3"/>
  <c r="AK8" i="3"/>
  <c r="AM8" i="3"/>
  <c r="AN8" i="3"/>
  <c r="AO8" i="3"/>
  <c r="AP8" i="3"/>
  <c r="AQ8" i="3"/>
  <c r="AI9" i="3"/>
  <c r="AJ9" i="3"/>
  <c r="AK9" i="3"/>
  <c r="AM9" i="3"/>
  <c r="AN9" i="3"/>
  <c r="AO9" i="3"/>
  <c r="AP9" i="3"/>
  <c r="AQ9" i="3"/>
  <c r="AI10" i="3"/>
  <c r="AJ10" i="3"/>
  <c r="AK10" i="3"/>
  <c r="AM10" i="3"/>
  <c r="AN10" i="3"/>
  <c r="AO10" i="3"/>
  <c r="AP10" i="3"/>
  <c r="AQ10" i="3"/>
  <c r="AI11" i="3"/>
  <c r="AJ11" i="3"/>
  <c r="AK11" i="3"/>
  <c r="AM11" i="3"/>
  <c r="AN11" i="3"/>
  <c r="AO11" i="3"/>
  <c r="AP11" i="3"/>
  <c r="AQ11" i="3"/>
  <c r="AI12" i="3"/>
  <c r="AJ12" i="3"/>
  <c r="AK12" i="3"/>
  <c r="AM12" i="3"/>
  <c r="AN12" i="3"/>
  <c r="AO12" i="3"/>
  <c r="AP12" i="3"/>
  <c r="AQ12" i="3"/>
  <c r="AI13" i="3"/>
  <c r="AJ13" i="3"/>
  <c r="AK13" i="3"/>
  <c r="AM13" i="3"/>
  <c r="AN13" i="3"/>
  <c r="AO13" i="3"/>
  <c r="AP13" i="3"/>
  <c r="AQ13" i="3"/>
  <c r="AI14" i="3"/>
  <c r="AJ14" i="3"/>
  <c r="AK14" i="3"/>
  <c r="AM14" i="3"/>
  <c r="AN14" i="3"/>
  <c r="AO14" i="3"/>
  <c r="AP14" i="3"/>
  <c r="AQ14" i="3"/>
  <c r="AI15" i="3"/>
  <c r="AJ15" i="3"/>
  <c r="AK15" i="3"/>
  <c r="AM15" i="3"/>
  <c r="AN15" i="3"/>
  <c r="AO15" i="3"/>
  <c r="AP15" i="3"/>
  <c r="AQ15" i="3"/>
  <c r="AI16" i="3"/>
  <c r="AJ16" i="3"/>
  <c r="AK16" i="3"/>
  <c r="AM16" i="3"/>
  <c r="AN16" i="3"/>
  <c r="AO16" i="3"/>
  <c r="AP16" i="3"/>
  <c r="AQ16" i="3"/>
  <c r="AI17" i="3"/>
  <c r="AJ17" i="3"/>
  <c r="AK17" i="3"/>
  <c r="AM17" i="3"/>
  <c r="AN17" i="3"/>
  <c r="AO17" i="3"/>
  <c r="AP17" i="3"/>
  <c r="AQ17" i="3"/>
  <c r="AI18" i="3"/>
  <c r="AJ18" i="3"/>
  <c r="AK18" i="3"/>
  <c r="AM18" i="3"/>
  <c r="AN18" i="3"/>
  <c r="AO18" i="3"/>
  <c r="AP18" i="3"/>
  <c r="AQ18" i="3"/>
  <c r="AI19" i="3"/>
  <c r="AJ19" i="3"/>
  <c r="AK19" i="3"/>
  <c r="AM19" i="3"/>
  <c r="AN19" i="3"/>
  <c r="AO19" i="3"/>
  <c r="AP19" i="3"/>
  <c r="AQ19" i="3"/>
  <c r="AI20" i="3"/>
  <c r="AJ20" i="3"/>
  <c r="AK20" i="3"/>
  <c r="AM20" i="3"/>
  <c r="AN20" i="3"/>
  <c r="AO20" i="3"/>
  <c r="AP20" i="3"/>
  <c r="AQ20" i="3"/>
  <c r="AI21" i="3"/>
  <c r="AJ21" i="3"/>
  <c r="AK21" i="3"/>
  <c r="AM21" i="3"/>
  <c r="AN21" i="3"/>
  <c r="AO21" i="3"/>
  <c r="AP21" i="3"/>
  <c r="AQ21" i="3"/>
  <c r="AI22" i="3"/>
  <c r="AJ22" i="3"/>
  <c r="AK22" i="3"/>
  <c r="AM22" i="3"/>
  <c r="AN22" i="3"/>
  <c r="AO22" i="3"/>
  <c r="AP22" i="3"/>
  <c r="AQ22" i="3"/>
  <c r="AI23" i="3"/>
  <c r="AJ23" i="3"/>
  <c r="AK23" i="3"/>
  <c r="AM23" i="3"/>
  <c r="AN23" i="3"/>
  <c r="AO23" i="3"/>
  <c r="AP23" i="3"/>
  <c r="AQ23" i="3"/>
  <c r="AI24" i="3"/>
  <c r="AJ24" i="3"/>
  <c r="AK24" i="3"/>
  <c r="AM24" i="3"/>
  <c r="AN24" i="3"/>
  <c r="AO24" i="3"/>
  <c r="AP24" i="3"/>
  <c r="AQ24" i="3"/>
  <c r="AI25" i="3"/>
  <c r="AJ25" i="3"/>
  <c r="AK25" i="3"/>
  <c r="AM25" i="3"/>
  <c r="AN25" i="3"/>
  <c r="AO25" i="3"/>
  <c r="AP25" i="3"/>
  <c r="AQ25" i="3"/>
  <c r="AI26" i="3"/>
  <c r="AJ26" i="3"/>
  <c r="AK26" i="3"/>
  <c r="AM26" i="3"/>
  <c r="AN26" i="3"/>
  <c r="AO26" i="3"/>
  <c r="AP26" i="3"/>
  <c r="AQ26" i="3"/>
  <c r="AI27" i="3"/>
  <c r="AJ27" i="3"/>
  <c r="AK27" i="3"/>
  <c r="AM27" i="3"/>
  <c r="AN27" i="3"/>
  <c r="AO27" i="3"/>
  <c r="AP27" i="3"/>
  <c r="AQ27" i="3"/>
  <c r="AI28" i="3"/>
  <c r="AJ28" i="3"/>
  <c r="AK28" i="3"/>
  <c r="AM28" i="3"/>
  <c r="AN28" i="3"/>
  <c r="AO28" i="3"/>
  <c r="AP28" i="3"/>
  <c r="AQ28" i="3"/>
  <c r="AI29" i="3"/>
  <c r="AJ29" i="3"/>
  <c r="AK29" i="3"/>
  <c r="AM29" i="3"/>
  <c r="AN29" i="3"/>
  <c r="AO29" i="3"/>
  <c r="AP29" i="3"/>
  <c r="AQ29" i="3"/>
  <c r="AI30" i="3"/>
  <c r="AJ30" i="3"/>
  <c r="AK30" i="3"/>
  <c r="AM30" i="3"/>
  <c r="AN30" i="3"/>
  <c r="AO30" i="3"/>
  <c r="AP30" i="3"/>
  <c r="AQ30" i="3"/>
  <c r="AI31" i="3"/>
  <c r="AJ31" i="3"/>
  <c r="AK31" i="3"/>
  <c r="AM31" i="3"/>
  <c r="AN31" i="3"/>
  <c r="AO31" i="3"/>
  <c r="AP31" i="3"/>
  <c r="AQ31" i="3"/>
  <c r="AI32" i="3"/>
  <c r="AJ32" i="3"/>
  <c r="AK32" i="3"/>
  <c r="AM32" i="3"/>
  <c r="AN32" i="3"/>
  <c r="AO32" i="3"/>
  <c r="AP32" i="3"/>
  <c r="AQ32" i="3"/>
  <c r="AI33" i="3"/>
  <c r="AJ33" i="3"/>
  <c r="AK33" i="3"/>
  <c r="AM33" i="3"/>
  <c r="AN33" i="3"/>
  <c r="AO33" i="3"/>
  <c r="AP33" i="3"/>
  <c r="AQ33" i="3"/>
  <c r="AI34" i="3"/>
  <c r="AJ34" i="3"/>
  <c r="AK34" i="3"/>
  <c r="AM34" i="3"/>
  <c r="AN34" i="3"/>
  <c r="AO34" i="3"/>
  <c r="AP34" i="3"/>
  <c r="AQ34" i="3"/>
  <c r="AI35" i="3"/>
  <c r="AJ35" i="3"/>
  <c r="AK35" i="3"/>
  <c r="AM35" i="3"/>
  <c r="AN35" i="3"/>
  <c r="AO35" i="3"/>
  <c r="AP35" i="3"/>
  <c r="AQ35" i="3"/>
  <c r="AI36" i="3"/>
  <c r="AJ36" i="3"/>
  <c r="AK36" i="3"/>
  <c r="AM36" i="3"/>
  <c r="AN36" i="3"/>
  <c r="AO36" i="3"/>
  <c r="AP36" i="3"/>
  <c r="AQ36" i="3"/>
  <c r="AI37" i="3"/>
  <c r="AJ37" i="3"/>
  <c r="AK37" i="3"/>
  <c r="AM37" i="3"/>
  <c r="AN37" i="3"/>
  <c r="AO37" i="3"/>
  <c r="AP37" i="3"/>
  <c r="AQ37" i="3"/>
  <c r="AI38" i="3"/>
  <c r="AJ38" i="3"/>
  <c r="AK38" i="3"/>
  <c r="AM38" i="3"/>
  <c r="AN38" i="3"/>
  <c r="AO38" i="3"/>
  <c r="AP38" i="3"/>
  <c r="AQ38" i="3"/>
  <c r="AI39" i="3"/>
  <c r="AJ39" i="3"/>
  <c r="AK39" i="3"/>
  <c r="AM39" i="3"/>
  <c r="AN39" i="3"/>
  <c r="AO39" i="3"/>
  <c r="AP39" i="3"/>
  <c r="AQ39" i="3"/>
  <c r="AI40" i="3"/>
  <c r="AJ40" i="3"/>
  <c r="AK40" i="3"/>
  <c r="AM40" i="3"/>
  <c r="AN40" i="3"/>
  <c r="AO40" i="3"/>
  <c r="AP40" i="3"/>
  <c r="AQ40" i="3"/>
  <c r="AI41" i="3"/>
  <c r="AJ41" i="3"/>
  <c r="AK41" i="3"/>
  <c r="AM41" i="3"/>
  <c r="AN41" i="3"/>
  <c r="AO41" i="3"/>
  <c r="AP41" i="3"/>
  <c r="AQ41" i="3"/>
  <c r="AI42" i="3"/>
  <c r="AJ42" i="3"/>
  <c r="AK42" i="3"/>
  <c r="AM42" i="3"/>
  <c r="AN42" i="3"/>
  <c r="AO42" i="3"/>
  <c r="AP42" i="3"/>
  <c r="AQ42" i="3"/>
  <c r="AQ5" i="3"/>
  <c r="AP5" i="3"/>
  <c r="AO5" i="3"/>
  <c r="AN5" i="3"/>
  <c r="AM5" i="3"/>
  <c r="AK5" i="3"/>
  <c r="AJ5" i="3"/>
  <c r="AI5" i="3"/>
  <c r="AH6" i="3"/>
  <c r="AH7" i="3"/>
  <c r="AH8" i="3"/>
  <c r="AH9" i="3"/>
  <c r="AH10" i="3"/>
  <c r="AH11" i="3"/>
  <c r="AH12" i="3"/>
  <c r="AH13"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5" i="3"/>
  <c r="AG6" i="3"/>
  <c r="AG7" i="3"/>
  <c r="AG8" i="3"/>
  <c r="AG9" i="3"/>
  <c r="AG10" i="3"/>
  <c r="AG11" i="3"/>
  <c r="AG12" i="3"/>
  <c r="AG13" i="3"/>
  <c r="AG14" i="3"/>
  <c r="AG15" i="3"/>
  <c r="AG16" i="3"/>
  <c r="AG17" i="3"/>
  <c r="AG18" i="3"/>
  <c r="AG19" i="3"/>
  <c r="AG20" i="3"/>
  <c r="AG21" i="3"/>
  <c r="AG22" i="3"/>
  <c r="AG23" i="3"/>
  <c r="AG24" i="3"/>
  <c r="AG25" i="3"/>
  <c r="AG26" i="3"/>
  <c r="AG27" i="3"/>
  <c r="AG28" i="3"/>
  <c r="AG29" i="3"/>
  <c r="AG30" i="3"/>
  <c r="AG31" i="3"/>
  <c r="AG32" i="3"/>
  <c r="AG33" i="3"/>
  <c r="AG34" i="3"/>
  <c r="AG35" i="3"/>
  <c r="AG36" i="3"/>
  <c r="AG37" i="3"/>
  <c r="AG38" i="3"/>
  <c r="AG39" i="3"/>
  <c r="AG40" i="3"/>
  <c r="AG41" i="3"/>
  <c r="AG42" i="3"/>
  <c r="AG5" i="3"/>
  <c r="T6" i="3"/>
  <c r="AT5" i="3" s="1"/>
  <c r="U6" i="3"/>
  <c r="V6" i="3"/>
  <c r="W6" i="3"/>
  <c r="X6" i="3"/>
  <c r="Y6" i="3"/>
  <c r="Z6" i="3"/>
  <c r="AA6" i="3"/>
  <c r="AB6" i="3"/>
  <c r="AC6" i="3"/>
  <c r="AD6" i="3"/>
  <c r="T7" i="3"/>
  <c r="AT6" i="3" s="1"/>
  <c r="U7" i="3"/>
  <c r="AU6" i="3" s="1"/>
  <c r="V7" i="3"/>
  <c r="W7" i="3"/>
  <c r="X7" i="3"/>
  <c r="Y7" i="3"/>
  <c r="Z7" i="3"/>
  <c r="AA7" i="3"/>
  <c r="AB7" i="3"/>
  <c r="AC7" i="3"/>
  <c r="AD7" i="3"/>
  <c r="T8" i="3"/>
  <c r="AT7" i="3" s="1"/>
  <c r="U8" i="3"/>
  <c r="V8" i="3"/>
  <c r="W8" i="3"/>
  <c r="X8" i="3"/>
  <c r="Y8" i="3"/>
  <c r="Z8" i="3"/>
  <c r="AA8" i="3"/>
  <c r="AB8" i="3"/>
  <c r="AC8" i="3"/>
  <c r="AD8" i="3"/>
  <c r="T9" i="3"/>
  <c r="AT8" i="3" s="1"/>
  <c r="U9" i="3"/>
  <c r="V9" i="3"/>
  <c r="W9" i="3"/>
  <c r="X9" i="3"/>
  <c r="Y9" i="3"/>
  <c r="Z9" i="3"/>
  <c r="AA9" i="3"/>
  <c r="AB9" i="3"/>
  <c r="AC9" i="3"/>
  <c r="AD9" i="3"/>
  <c r="T10" i="3"/>
  <c r="AT9" i="3" s="1"/>
  <c r="U10" i="3"/>
  <c r="V10" i="3"/>
  <c r="W10" i="3"/>
  <c r="X10" i="3"/>
  <c r="Y10" i="3"/>
  <c r="Z10" i="3"/>
  <c r="AA10" i="3"/>
  <c r="AB10" i="3"/>
  <c r="AC10" i="3"/>
  <c r="AD10" i="3"/>
  <c r="T11" i="3"/>
  <c r="AT10" i="3" s="1"/>
  <c r="U11" i="3"/>
  <c r="V11" i="3"/>
  <c r="W11" i="3"/>
  <c r="X11" i="3"/>
  <c r="Y11" i="3"/>
  <c r="Z11" i="3"/>
  <c r="AA11" i="3"/>
  <c r="AB11" i="3"/>
  <c r="AC11" i="3"/>
  <c r="AD11" i="3"/>
  <c r="T12" i="3"/>
  <c r="AT11" i="3" s="1"/>
  <c r="U12" i="3"/>
  <c r="V12" i="3"/>
  <c r="W12" i="3"/>
  <c r="X12" i="3"/>
  <c r="Y12" i="3"/>
  <c r="Z12" i="3"/>
  <c r="AA12" i="3"/>
  <c r="AB12" i="3"/>
  <c r="AC12" i="3"/>
  <c r="AD12" i="3"/>
  <c r="T13" i="3"/>
  <c r="AT12" i="3" s="1"/>
  <c r="U13" i="3"/>
  <c r="V13" i="3"/>
  <c r="W13" i="3"/>
  <c r="X13" i="3"/>
  <c r="Y13" i="3"/>
  <c r="Z13" i="3"/>
  <c r="AA13" i="3"/>
  <c r="AB13" i="3"/>
  <c r="AC13" i="3"/>
  <c r="AD13" i="3"/>
  <c r="T14" i="3"/>
  <c r="AT13" i="3" s="1"/>
  <c r="U14" i="3"/>
  <c r="V14" i="3"/>
  <c r="W14" i="3"/>
  <c r="X14" i="3"/>
  <c r="Y14" i="3"/>
  <c r="Z14" i="3"/>
  <c r="AA14" i="3"/>
  <c r="AB14" i="3"/>
  <c r="BB13" i="3" s="1"/>
  <c r="AC14" i="3"/>
  <c r="AD14" i="3"/>
  <c r="T15" i="3"/>
  <c r="AT14" i="3" s="1"/>
  <c r="U15" i="3"/>
  <c r="V15" i="3"/>
  <c r="W15" i="3"/>
  <c r="X15" i="3"/>
  <c r="Y15" i="3"/>
  <c r="Z15" i="3"/>
  <c r="AA15" i="3"/>
  <c r="AB15" i="3"/>
  <c r="AC15" i="3"/>
  <c r="BC14" i="3" s="1"/>
  <c r="AD15" i="3"/>
  <c r="T16" i="3"/>
  <c r="AT15" i="3" s="1"/>
  <c r="U16" i="3"/>
  <c r="V16" i="3"/>
  <c r="W16" i="3"/>
  <c r="X16" i="3"/>
  <c r="Y16" i="3"/>
  <c r="Z16" i="3"/>
  <c r="AA16" i="3"/>
  <c r="AB16" i="3"/>
  <c r="AC16" i="3"/>
  <c r="AD16" i="3"/>
  <c r="BD15" i="3" s="1"/>
  <c r="T17" i="3"/>
  <c r="AT16" i="3" s="1"/>
  <c r="U17" i="3"/>
  <c r="V17" i="3"/>
  <c r="W17" i="3"/>
  <c r="X17" i="3"/>
  <c r="Y17" i="3"/>
  <c r="Z17" i="3"/>
  <c r="AA17" i="3"/>
  <c r="AB17" i="3"/>
  <c r="AC17" i="3"/>
  <c r="AD17" i="3"/>
  <c r="T18" i="3"/>
  <c r="AT17" i="3" s="1"/>
  <c r="U18" i="3"/>
  <c r="V18" i="3"/>
  <c r="W18" i="3"/>
  <c r="X18" i="3"/>
  <c r="Y18" i="3"/>
  <c r="Z18" i="3"/>
  <c r="AA18" i="3"/>
  <c r="AB18" i="3"/>
  <c r="AC18" i="3"/>
  <c r="AD18" i="3"/>
  <c r="T19" i="3"/>
  <c r="AT18" i="3" s="1"/>
  <c r="U19" i="3"/>
  <c r="V19" i="3"/>
  <c r="W19" i="3"/>
  <c r="X19" i="3"/>
  <c r="Y19" i="3"/>
  <c r="Z19" i="3"/>
  <c r="AA19" i="3"/>
  <c r="AB19" i="3"/>
  <c r="AC19" i="3"/>
  <c r="AD19" i="3"/>
  <c r="T20" i="3"/>
  <c r="AT19" i="3" s="1"/>
  <c r="U20" i="3"/>
  <c r="V20" i="3"/>
  <c r="W20" i="3"/>
  <c r="X20" i="3"/>
  <c r="Y20" i="3"/>
  <c r="Z20" i="3"/>
  <c r="AA20" i="3"/>
  <c r="AB20" i="3"/>
  <c r="AC20" i="3"/>
  <c r="AD20" i="3"/>
  <c r="T21" i="3"/>
  <c r="AT20" i="3" s="1"/>
  <c r="U21" i="3"/>
  <c r="V21" i="3"/>
  <c r="W21" i="3"/>
  <c r="X21" i="3"/>
  <c r="Y21" i="3"/>
  <c r="Z21" i="3"/>
  <c r="AA21" i="3"/>
  <c r="AB21" i="3"/>
  <c r="AC21" i="3"/>
  <c r="AD21" i="3"/>
  <c r="T22" i="3"/>
  <c r="AT21" i="3" s="1"/>
  <c r="U22" i="3"/>
  <c r="V22" i="3"/>
  <c r="W22" i="3"/>
  <c r="X22" i="3"/>
  <c r="Y22" i="3"/>
  <c r="Z22" i="3"/>
  <c r="AA22" i="3"/>
  <c r="AB22" i="3"/>
  <c r="AC22" i="3"/>
  <c r="AD22" i="3"/>
  <c r="T23" i="3"/>
  <c r="AT22" i="3" s="1"/>
  <c r="U23" i="3"/>
  <c r="V23" i="3"/>
  <c r="W23" i="3"/>
  <c r="X23" i="3"/>
  <c r="Y23" i="3"/>
  <c r="Z23" i="3"/>
  <c r="AA23" i="3"/>
  <c r="AB23" i="3"/>
  <c r="AC23" i="3"/>
  <c r="AD23" i="3"/>
  <c r="T24" i="3"/>
  <c r="AT23" i="3" s="1"/>
  <c r="U24" i="3"/>
  <c r="V24" i="3"/>
  <c r="W24" i="3"/>
  <c r="X24" i="3"/>
  <c r="Y24" i="3"/>
  <c r="Z24" i="3"/>
  <c r="AA24" i="3"/>
  <c r="AB24" i="3"/>
  <c r="AC24" i="3"/>
  <c r="AD24" i="3"/>
  <c r="T25" i="3"/>
  <c r="AT24" i="3" s="1"/>
  <c r="U25" i="3"/>
  <c r="V25" i="3"/>
  <c r="W25" i="3"/>
  <c r="X25" i="3"/>
  <c r="Y25" i="3"/>
  <c r="Z25" i="3"/>
  <c r="AA25" i="3"/>
  <c r="AB25" i="3"/>
  <c r="AC25" i="3"/>
  <c r="AD25" i="3"/>
  <c r="T26" i="3"/>
  <c r="AT25" i="3" s="1"/>
  <c r="U26" i="3"/>
  <c r="V26" i="3"/>
  <c r="W26" i="3"/>
  <c r="X26" i="3"/>
  <c r="Y26" i="3"/>
  <c r="Z26" i="3"/>
  <c r="AA26" i="3"/>
  <c r="AB26" i="3"/>
  <c r="AC26" i="3"/>
  <c r="AD26" i="3"/>
  <c r="T27" i="3"/>
  <c r="AT26" i="3" s="1"/>
  <c r="U27" i="3"/>
  <c r="V27" i="3"/>
  <c r="W27" i="3"/>
  <c r="X27" i="3"/>
  <c r="Y27" i="3"/>
  <c r="Z27" i="3"/>
  <c r="AA27" i="3"/>
  <c r="AB27" i="3"/>
  <c r="AC27" i="3"/>
  <c r="BC26" i="3" s="1"/>
  <c r="AD27" i="3"/>
  <c r="T28" i="3"/>
  <c r="AT27" i="3" s="1"/>
  <c r="U28" i="3"/>
  <c r="V28" i="3"/>
  <c r="W28" i="3"/>
  <c r="X28" i="3"/>
  <c r="Y28" i="3"/>
  <c r="Z28" i="3"/>
  <c r="AA28" i="3"/>
  <c r="AB28" i="3"/>
  <c r="AC28" i="3"/>
  <c r="AD28" i="3"/>
  <c r="BD27" i="3" s="1"/>
  <c r="T29" i="3"/>
  <c r="AT28" i="3" s="1"/>
  <c r="U29" i="3"/>
  <c r="V29" i="3"/>
  <c r="W29" i="3"/>
  <c r="X29" i="3"/>
  <c r="Y29" i="3"/>
  <c r="Z29" i="3"/>
  <c r="AA29" i="3"/>
  <c r="AB29" i="3"/>
  <c r="AC29" i="3"/>
  <c r="AD29" i="3"/>
  <c r="T30" i="3"/>
  <c r="AT29" i="3" s="1"/>
  <c r="U30" i="3"/>
  <c r="V30" i="3"/>
  <c r="W30" i="3"/>
  <c r="X30" i="3"/>
  <c r="Y30" i="3"/>
  <c r="Z30" i="3"/>
  <c r="AA30" i="3"/>
  <c r="AB30" i="3"/>
  <c r="AC30" i="3"/>
  <c r="AD30" i="3"/>
  <c r="T31" i="3"/>
  <c r="AT30" i="3" s="1"/>
  <c r="U31" i="3"/>
  <c r="V31" i="3"/>
  <c r="W31" i="3"/>
  <c r="X31" i="3"/>
  <c r="Y31" i="3"/>
  <c r="Z31" i="3"/>
  <c r="AA31" i="3"/>
  <c r="AB31" i="3"/>
  <c r="AC31" i="3"/>
  <c r="AD31" i="3"/>
  <c r="T32" i="3"/>
  <c r="AT31" i="3" s="1"/>
  <c r="U32" i="3"/>
  <c r="V32" i="3"/>
  <c r="W32" i="3"/>
  <c r="X32" i="3"/>
  <c r="Y32" i="3"/>
  <c r="Z32" i="3"/>
  <c r="AA32" i="3"/>
  <c r="AB32" i="3"/>
  <c r="AC32" i="3"/>
  <c r="AD32" i="3"/>
  <c r="T33" i="3"/>
  <c r="AT32" i="3" s="1"/>
  <c r="U33" i="3"/>
  <c r="V33" i="3"/>
  <c r="W33" i="3"/>
  <c r="X33" i="3"/>
  <c r="Y33" i="3"/>
  <c r="Z33" i="3"/>
  <c r="AA33" i="3"/>
  <c r="AB33" i="3"/>
  <c r="AC33" i="3"/>
  <c r="AD33" i="3"/>
  <c r="T34" i="3"/>
  <c r="AT33" i="3" s="1"/>
  <c r="U34" i="3"/>
  <c r="V34" i="3"/>
  <c r="W34" i="3"/>
  <c r="X34" i="3"/>
  <c r="Y34" i="3"/>
  <c r="Z34" i="3"/>
  <c r="AA34" i="3"/>
  <c r="AB34" i="3"/>
  <c r="AC34" i="3"/>
  <c r="AD34" i="3"/>
  <c r="T35" i="3"/>
  <c r="AT34" i="3" s="1"/>
  <c r="U35" i="3"/>
  <c r="V35" i="3"/>
  <c r="W35" i="3"/>
  <c r="X35" i="3"/>
  <c r="Y35" i="3"/>
  <c r="Z35" i="3"/>
  <c r="AA35" i="3"/>
  <c r="AB35" i="3"/>
  <c r="AC35" i="3"/>
  <c r="AD35" i="3"/>
  <c r="T36" i="3"/>
  <c r="AT35" i="3" s="1"/>
  <c r="U36" i="3"/>
  <c r="V36" i="3"/>
  <c r="W36" i="3"/>
  <c r="X36" i="3"/>
  <c r="Y36" i="3"/>
  <c r="Z36" i="3"/>
  <c r="AA36" i="3"/>
  <c r="AB36" i="3"/>
  <c r="AC36" i="3"/>
  <c r="AD36" i="3"/>
  <c r="T37" i="3"/>
  <c r="AT36" i="3" s="1"/>
  <c r="U37" i="3"/>
  <c r="V37" i="3"/>
  <c r="W37" i="3"/>
  <c r="X37" i="3"/>
  <c r="Y37" i="3"/>
  <c r="Z37" i="3"/>
  <c r="AA37" i="3"/>
  <c r="AB37" i="3"/>
  <c r="AC37" i="3"/>
  <c r="AD37" i="3"/>
  <c r="T38" i="3"/>
  <c r="AT37" i="3" s="1"/>
  <c r="U38" i="3"/>
  <c r="V38" i="3"/>
  <c r="W38" i="3"/>
  <c r="X38" i="3"/>
  <c r="Y38" i="3"/>
  <c r="Z38" i="3"/>
  <c r="AA38" i="3"/>
  <c r="AB38" i="3"/>
  <c r="AC38" i="3"/>
  <c r="AD38" i="3"/>
  <c r="T39" i="3"/>
  <c r="AT38" i="3" s="1"/>
  <c r="U39" i="3"/>
  <c r="V39" i="3"/>
  <c r="W39" i="3"/>
  <c r="X39" i="3"/>
  <c r="Y39" i="3"/>
  <c r="Z39" i="3"/>
  <c r="AA39" i="3"/>
  <c r="AB39" i="3"/>
  <c r="AC39" i="3"/>
  <c r="BC38" i="3" s="1"/>
  <c r="AD39" i="3"/>
  <c r="T40" i="3"/>
  <c r="AT39" i="3" s="1"/>
  <c r="U40" i="3"/>
  <c r="V40" i="3"/>
  <c r="W40" i="3"/>
  <c r="X40" i="3"/>
  <c r="Y40" i="3"/>
  <c r="Z40" i="3"/>
  <c r="AA40" i="3"/>
  <c r="AB40" i="3"/>
  <c r="AC40" i="3"/>
  <c r="AD40" i="3"/>
  <c r="T41" i="3"/>
  <c r="AT40" i="3" s="1"/>
  <c r="U41" i="3"/>
  <c r="V41" i="3"/>
  <c r="W41" i="3"/>
  <c r="X41" i="3"/>
  <c r="Y41" i="3"/>
  <c r="Z41" i="3"/>
  <c r="AA41" i="3"/>
  <c r="AB41" i="3"/>
  <c r="AC41" i="3"/>
  <c r="AD41" i="3"/>
  <c r="T42" i="3"/>
  <c r="AT41" i="3" s="1"/>
  <c r="U42" i="3"/>
  <c r="V42" i="3"/>
  <c r="W42" i="3"/>
  <c r="X42" i="3"/>
  <c r="Y42" i="3"/>
  <c r="Z42" i="3"/>
  <c r="AA42" i="3"/>
  <c r="AB42" i="3"/>
  <c r="AC42" i="3"/>
  <c r="AD42" i="3"/>
  <c r="T43" i="3"/>
  <c r="AT42" i="3" s="1"/>
  <c r="U43" i="3"/>
  <c r="V43" i="3"/>
  <c r="W43" i="3"/>
  <c r="X43" i="3"/>
  <c r="Y43" i="3"/>
  <c r="Z43" i="3"/>
  <c r="AA43" i="3"/>
  <c r="AB43" i="3"/>
  <c r="AC43" i="3"/>
  <c r="AD43" i="3"/>
  <c r="T44" i="3"/>
  <c r="AT43" i="3" s="1"/>
  <c r="U44" i="3"/>
  <c r="V44" i="3"/>
  <c r="W44" i="3"/>
  <c r="X44" i="3"/>
  <c r="Y44" i="3"/>
  <c r="Z44" i="3"/>
  <c r="AA44" i="3"/>
  <c r="AB44" i="3"/>
  <c r="AC44" i="3"/>
  <c r="AD44" i="3"/>
  <c r="T45" i="3"/>
  <c r="AT44" i="3" s="1"/>
  <c r="U45" i="3"/>
  <c r="V45" i="3"/>
  <c r="W45" i="3"/>
  <c r="X45" i="3"/>
  <c r="Y45" i="3"/>
  <c r="Z45" i="3"/>
  <c r="AA45" i="3"/>
  <c r="AB45" i="3"/>
  <c r="AC45" i="3"/>
  <c r="AD45" i="3"/>
  <c r="T46" i="3"/>
  <c r="AT45" i="3" s="1"/>
  <c r="U46" i="3"/>
  <c r="V46" i="3"/>
  <c r="W46" i="3"/>
  <c r="X46" i="3"/>
  <c r="Y46" i="3"/>
  <c r="Z46" i="3"/>
  <c r="AA46" i="3"/>
  <c r="AB46" i="3"/>
  <c r="AC46" i="3"/>
  <c r="AD46" i="3"/>
  <c r="T47" i="3"/>
  <c r="AT46" i="3" s="1"/>
  <c r="U47" i="3"/>
  <c r="V47" i="3"/>
  <c r="W47" i="3"/>
  <c r="X47" i="3"/>
  <c r="Y47" i="3"/>
  <c r="Z47" i="3"/>
  <c r="AA47" i="3"/>
  <c r="AB47" i="3"/>
  <c r="AC47" i="3"/>
  <c r="AD47" i="3"/>
  <c r="T48" i="3"/>
  <c r="AT47" i="3" s="1"/>
  <c r="U48" i="3"/>
  <c r="V48" i="3"/>
  <c r="W48" i="3"/>
  <c r="X48" i="3"/>
  <c r="Y48" i="3"/>
  <c r="Z48" i="3"/>
  <c r="AA48" i="3"/>
  <c r="AB48" i="3"/>
  <c r="AC48" i="3"/>
  <c r="AD48" i="3"/>
  <c r="T49" i="3"/>
  <c r="AT48" i="3" s="1"/>
  <c r="U49" i="3"/>
  <c r="V49" i="3"/>
  <c r="W49" i="3"/>
  <c r="X49" i="3"/>
  <c r="Y49" i="3"/>
  <c r="Z49" i="3"/>
  <c r="AA49" i="3"/>
  <c r="AB49" i="3"/>
  <c r="AC49" i="3"/>
  <c r="AD49" i="3"/>
  <c r="T50" i="3"/>
  <c r="AT49" i="3" s="1"/>
  <c r="U50" i="3"/>
  <c r="V50" i="3"/>
  <c r="W50" i="3"/>
  <c r="X50" i="3"/>
  <c r="Y50" i="3"/>
  <c r="Z50" i="3"/>
  <c r="AA50" i="3"/>
  <c r="AB50" i="3"/>
  <c r="AC50" i="3"/>
  <c r="AD50" i="3"/>
  <c r="T51" i="3"/>
  <c r="AT50" i="3" s="1"/>
  <c r="U51" i="3"/>
  <c r="V51" i="3"/>
  <c r="W51" i="3"/>
  <c r="X51" i="3"/>
  <c r="Y51" i="3"/>
  <c r="Z51" i="3"/>
  <c r="AA51" i="3"/>
  <c r="AB51" i="3"/>
  <c r="AC51" i="3"/>
  <c r="BC50" i="3" s="1"/>
  <c r="AD51" i="3"/>
  <c r="T52" i="3"/>
  <c r="AT51" i="3" s="1"/>
  <c r="U52" i="3"/>
  <c r="V52" i="3"/>
  <c r="W52" i="3"/>
  <c r="X52" i="3"/>
  <c r="Y52" i="3"/>
  <c r="Z52" i="3"/>
  <c r="AA52" i="3"/>
  <c r="AB52" i="3"/>
  <c r="AC52" i="3"/>
  <c r="AD52" i="3"/>
  <c r="T53" i="3"/>
  <c r="AT52" i="3" s="1"/>
  <c r="U53" i="3"/>
  <c r="V53" i="3"/>
  <c r="W53" i="3"/>
  <c r="X53" i="3"/>
  <c r="Y53" i="3"/>
  <c r="Z53" i="3"/>
  <c r="AA53" i="3"/>
  <c r="AB53" i="3"/>
  <c r="AC53" i="3"/>
  <c r="AD53" i="3"/>
  <c r="AT53" i="3"/>
  <c r="U54" i="3"/>
  <c r="V54" i="3"/>
  <c r="W54" i="3"/>
  <c r="X54" i="3"/>
  <c r="Y54" i="3"/>
  <c r="Z54" i="3"/>
  <c r="AA54" i="3"/>
  <c r="AB54" i="3"/>
  <c r="AC54" i="3"/>
  <c r="AD54" i="3"/>
  <c r="T55" i="3"/>
  <c r="AT54" i="3" s="1"/>
  <c r="U55" i="3"/>
  <c r="V55" i="3"/>
  <c r="W55" i="3"/>
  <c r="X55" i="3"/>
  <c r="Y55" i="3"/>
  <c r="Z55" i="3"/>
  <c r="AA55" i="3"/>
  <c r="AB55" i="3"/>
  <c r="AC55" i="3"/>
  <c r="AD55" i="3"/>
  <c r="T56" i="3"/>
  <c r="AT55" i="3" s="1"/>
  <c r="U56" i="3"/>
  <c r="V56" i="3"/>
  <c r="W56" i="3"/>
  <c r="X56" i="3"/>
  <c r="Y56" i="3"/>
  <c r="Z56" i="3"/>
  <c r="AA56" i="3"/>
  <c r="AB56" i="3"/>
  <c r="AC56" i="3"/>
  <c r="AD56" i="3"/>
  <c r="T57" i="3"/>
  <c r="AT56" i="3" s="1"/>
  <c r="U57" i="3"/>
  <c r="V57" i="3"/>
  <c r="W57" i="3"/>
  <c r="X57" i="3"/>
  <c r="Y57" i="3"/>
  <c r="Z57" i="3"/>
  <c r="AA57" i="3"/>
  <c r="AB57" i="3"/>
  <c r="AC57" i="3"/>
  <c r="AD57" i="3"/>
  <c r="T58" i="3"/>
  <c r="AT57" i="3" s="1"/>
  <c r="U58" i="3"/>
  <c r="V58" i="3"/>
  <c r="W58" i="3"/>
  <c r="X58" i="3"/>
  <c r="Y58" i="3"/>
  <c r="Z58" i="3"/>
  <c r="AA58" i="3"/>
  <c r="AB58" i="3"/>
  <c r="AC58" i="3"/>
  <c r="AD58" i="3"/>
  <c r="T59" i="3"/>
  <c r="AT58" i="3" s="1"/>
  <c r="U59" i="3"/>
  <c r="V59" i="3"/>
  <c r="W59" i="3"/>
  <c r="X59" i="3"/>
  <c r="Y59" i="3"/>
  <c r="Z59" i="3"/>
  <c r="AA59" i="3"/>
  <c r="AB59" i="3"/>
  <c r="AC59" i="3"/>
  <c r="AD59" i="3"/>
  <c r="T60" i="3"/>
  <c r="AT59" i="3" s="1"/>
  <c r="U60" i="3"/>
  <c r="V60" i="3"/>
  <c r="W60" i="3"/>
  <c r="X60" i="3"/>
  <c r="Y60" i="3"/>
  <c r="Z60" i="3"/>
  <c r="AA60" i="3"/>
  <c r="AB60" i="3"/>
  <c r="AC60" i="3"/>
  <c r="AD60" i="3"/>
  <c r="T61" i="3"/>
  <c r="AT60" i="3" s="1"/>
  <c r="U61" i="3"/>
  <c r="V61" i="3"/>
  <c r="W61" i="3"/>
  <c r="X61" i="3"/>
  <c r="Y61" i="3"/>
  <c r="Z61" i="3"/>
  <c r="AA61" i="3"/>
  <c r="AB61" i="3"/>
  <c r="AC61" i="3"/>
  <c r="AD61" i="3"/>
  <c r="T62" i="3"/>
  <c r="AT61" i="3" s="1"/>
  <c r="U62" i="3"/>
  <c r="V62" i="3"/>
  <c r="W62" i="3"/>
  <c r="X62" i="3"/>
  <c r="Y62" i="3"/>
  <c r="Z62" i="3"/>
  <c r="AA62" i="3"/>
  <c r="AB62" i="3"/>
  <c r="AC62" i="3"/>
  <c r="AD62" i="3"/>
  <c r="T63" i="3"/>
  <c r="AT62" i="3" s="1"/>
  <c r="U63" i="3"/>
  <c r="V63" i="3"/>
  <c r="W63" i="3"/>
  <c r="X63" i="3"/>
  <c r="Y63" i="3"/>
  <c r="Z63" i="3"/>
  <c r="AA63" i="3"/>
  <c r="AB63" i="3"/>
  <c r="AC63" i="3"/>
  <c r="AD63" i="3"/>
  <c r="T64" i="3"/>
  <c r="AT63" i="3" s="1"/>
  <c r="U64" i="3"/>
  <c r="V64" i="3"/>
  <c r="W64" i="3"/>
  <c r="X64" i="3"/>
  <c r="Y64" i="3"/>
  <c r="Z64" i="3"/>
  <c r="AA64" i="3"/>
  <c r="AB64" i="3"/>
  <c r="AC64" i="3"/>
  <c r="AD64" i="3"/>
  <c r="T65" i="3"/>
  <c r="AT64" i="3" s="1"/>
  <c r="U65" i="3"/>
  <c r="V65" i="3"/>
  <c r="W65" i="3"/>
  <c r="X65" i="3"/>
  <c r="Y65" i="3"/>
  <c r="Z65" i="3"/>
  <c r="AA65" i="3"/>
  <c r="AB65" i="3"/>
  <c r="AC65" i="3"/>
  <c r="AD65" i="3"/>
  <c r="T66" i="3"/>
  <c r="AT65" i="3" s="1"/>
  <c r="U66" i="3"/>
  <c r="V66" i="3"/>
  <c r="W66" i="3"/>
  <c r="X66" i="3"/>
  <c r="Y66" i="3"/>
  <c r="Z66" i="3"/>
  <c r="AA66" i="3"/>
  <c r="AB66" i="3"/>
  <c r="AC66" i="3"/>
  <c r="AD66" i="3"/>
  <c r="T67" i="3"/>
  <c r="AT66" i="3" s="1"/>
  <c r="U67" i="3"/>
  <c r="V67" i="3"/>
  <c r="W67" i="3"/>
  <c r="X67" i="3"/>
  <c r="Y67" i="3"/>
  <c r="Z67" i="3"/>
  <c r="AA67" i="3"/>
  <c r="AB67" i="3"/>
  <c r="AC67" i="3"/>
  <c r="AD67" i="3"/>
  <c r="T68" i="3"/>
  <c r="AT67" i="3" s="1"/>
  <c r="U68" i="3"/>
  <c r="V68" i="3"/>
  <c r="W68" i="3"/>
  <c r="X68" i="3"/>
  <c r="Y68" i="3"/>
  <c r="Z68" i="3"/>
  <c r="AA68" i="3"/>
  <c r="AB68" i="3"/>
  <c r="AC68" i="3"/>
  <c r="AD68" i="3"/>
  <c r="T69" i="3"/>
  <c r="AT68" i="3" s="1"/>
  <c r="U69" i="3"/>
  <c r="V69" i="3"/>
  <c r="W69" i="3"/>
  <c r="X69" i="3"/>
  <c r="Y69" i="3"/>
  <c r="Z69" i="3"/>
  <c r="AA69" i="3"/>
  <c r="AB69" i="3"/>
  <c r="AC69" i="3"/>
  <c r="AD69" i="3"/>
  <c r="T70" i="3"/>
  <c r="AT69" i="3" s="1"/>
  <c r="U70" i="3"/>
  <c r="V70" i="3"/>
  <c r="W70" i="3"/>
  <c r="X70" i="3"/>
  <c r="Y70" i="3"/>
  <c r="Z70" i="3"/>
  <c r="AA70" i="3"/>
  <c r="AB70" i="3"/>
  <c r="AC70" i="3"/>
  <c r="AD70" i="3"/>
  <c r="T71" i="3"/>
  <c r="AT70" i="3" s="1"/>
  <c r="U71" i="3"/>
  <c r="V71" i="3"/>
  <c r="W71" i="3"/>
  <c r="X71" i="3"/>
  <c r="Y71" i="3"/>
  <c r="Z71" i="3"/>
  <c r="AA71" i="3"/>
  <c r="AB71" i="3"/>
  <c r="AC71" i="3"/>
  <c r="AD71" i="3"/>
  <c r="T72" i="3"/>
  <c r="AT71" i="3" s="1"/>
  <c r="U72" i="3"/>
  <c r="V72" i="3"/>
  <c r="W72" i="3"/>
  <c r="X72" i="3"/>
  <c r="Y72" i="3"/>
  <c r="Z72" i="3"/>
  <c r="AA72" i="3"/>
  <c r="AB72" i="3"/>
  <c r="AC72" i="3"/>
  <c r="AD72" i="3"/>
  <c r="T73" i="3"/>
  <c r="AT72" i="3" s="1"/>
  <c r="U73" i="3"/>
  <c r="V73" i="3"/>
  <c r="W73" i="3"/>
  <c r="X73" i="3"/>
  <c r="Y73" i="3"/>
  <c r="Z73" i="3"/>
  <c r="AA73" i="3"/>
  <c r="AB73" i="3"/>
  <c r="AC73" i="3"/>
  <c r="AD73" i="3"/>
  <c r="T74" i="3"/>
  <c r="AT73" i="3" s="1"/>
  <c r="U74" i="3"/>
  <c r="V74" i="3"/>
  <c r="W74" i="3"/>
  <c r="X74" i="3"/>
  <c r="Y74" i="3"/>
  <c r="Z74" i="3"/>
  <c r="AA74" i="3"/>
  <c r="AB74" i="3"/>
  <c r="AC74" i="3"/>
  <c r="AD74" i="3"/>
  <c r="T75" i="3"/>
  <c r="AT74" i="3" s="1"/>
  <c r="U75" i="3"/>
  <c r="V75" i="3"/>
  <c r="W75" i="3"/>
  <c r="X75" i="3"/>
  <c r="Y75" i="3"/>
  <c r="Z75" i="3"/>
  <c r="AA75" i="3"/>
  <c r="AB75" i="3"/>
  <c r="AC75" i="3"/>
  <c r="BC74" i="3" s="1"/>
  <c r="AD75" i="3"/>
  <c r="T76" i="3"/>
  <c r="AT75" i="3" s="1"/>
  <c r="U76" i="3"/>
  <c r="V76" i="3"/>
  <c r="W76" i="3"/>
  <c r="X76" i="3"/>
  <c r="Y76" i="3"/>
  <c r="Z76" i="3"/>
  <c r="AA76" i="3"/>
  <c r="AB76" i="3"/>
  <c r="AC76" i="3"/>
  <c r="AD76" i="3"/>
  <c r="T77" i="3"/>
  <c r="AT76" i="3" s="1"/>
  <c r="U77" i="3"/>
  <c r="V77" i="3"/>
  <c r="W77" i="3"/>
  <c r="X77" i="3"/>
  <c r="Y77" i="3"/>
  <c r="Z77" i="3"/>
  <c r="AA77" i="3"/>
  <c r="AB77" i="3"/>
  <c r="AC77" i="3"/>
  <c r="AD77" i="3"/>
  <c r="T78" i="3"/>
  <c r="AT77" i="3" s="1"/>
  <c r="U78" i="3"/>
  <c r="V78" i="3"/>
  <c r="W78" i="3"/>
  <c r="X78" i="3"/>
  <c r="Y78" i="3"/>
  <c r="Z78" i="3"/>
  <c r="AA78" i="3"/>
  <c r="AB78" i="3"/>
  <c r="AC78" i="3"/>
  <c r="AD78" i="3"/>
  <c r="T79" i="3"/>
  <c r="AT78" i="3" s="1"/>
  <c r="U79" i="3"/>
  <c r="V79" i="3"/>
  <c r="W79" i="3"/>
  <c r="X79" i="3"/>
  <c r="Y79" i="3"/>
  <c r="Z79" i="3"/>
  <c r="AA79" i="3"/>
  <c r="AB79" i="3"/>
  <c r="AC79" i="3"/>
  <c r="AD79" i="3"/>
  <c r="T80" i="3"/>
  <c r="AT79" i="3" s="1"/>
  <c r="U80" i="3"/>
  <c r="V80" i="3"/>
  <c r="W80" i="3"/>
  <c r="X80" i="3"/>
  <c r="Y80" i="3"/>
  <c r="Z80" i="3"/>
  <c r="AA80" i="3"/>
  <c r="AB80" i="3"/>
  <c r="AC80" i="3"/>
  <c r="AD80" i="3"/>
  <c r="T81" i="3"/>
  <c r="AT80" i="3" s="1"/>
  <c r="U81" i="3"/>
  <c r="V81" i="3"/>
  <c r="W81" i="3"/>
  <c r="X81" i="3"/>
  <c r="Y81" i="3"/>
  <c r="Z81" i="3"/>
  <c r="AA81" i="3"/>
  <c r="AB81" i="3"/>
  <c r="AC81" i="3"/>
  <c r="AD81" i="3"/>
  <c r="T82" i="3"/>
  <c r="AT81" i="3" s="1"/>
  <c r="U82" i="3"/>
  <c r="V82" i="3"/>
  <c r="W82" i="3"/>
  <c r="X82" i="3"/>
  <c r="Y82" i="3"/>
  <c r="Z82" i="3"/>
  <c r="AA82" i="3"/>
  <c r="AB82" i="3"/>
  <c r="AC82" i="3"/>
  <c r="AD82" i="3"/>
  <c r="T83" i="3"/>
  <c r="AT82" i="3" s="1"/>
  <c r="U83" i="3"/>
  <c r="V83" i="3"/>
  <c r="W83" i="3"/>
  <c r="X83" i="3"/>
  <c r="Y83" i="3"/>
  <c r="Z83" i="3"/>
  <c r="AA83" i="3"/>
  <c r="AB83" i="3"/>
  <c r="AC83" i="3"/>
  <c r="AD83" i="3"/>
  <c r="T84" i="3"/>
  <c r="AT83" i="3" s="1"/>
  <c r="U84" i="3"/>
  <c r="V84" i="3"/>
  <c r="W84" i="3"/>
  <c r="X84" i="3"/>
  <c r="Y84" i="3"/>
  <c r="Z84" i="3"/>
  <c r="AA84" i="3"/>
  <c r="AB84" i="3"/>
  <c r="AC84" i="3"/>
  <c r="AD84" i="3"/>
  <c r="T85" i="3"/>
  <c r="AT84" i="3" s="1"/>
  <c r="U85" i="3"/>
  <c r="V85" i="3"/>
  <c r="W85" i="3"/>
  <c r="X85" i="3"/>
  <c r="Y85" i="3"/>
  <c r="Z85" i="3"/>
  <c r="AA85" i="3"/>
  <c r="AB85" i="3"/>
  <c r="AC85" i="3"/>
  <c r="AD85" i="3"/>
  <c r="T86" i="3"/>
  <c r="AT85" i="3" s="1"/>
  <c r="U86" i="3"/>
  <c r="V86" i="3"/>
  <c r="W86" i="3"/>
  <c r="X86" i="3"/>
  <c r="Y86" i="3"/>
  <c r="Z86" i="3"/>
  <c r="AA86" i="3"/>
  <c r="AB86" i="3"/>
  <c r="AC86" i="3"/>
  <c r="AD86" i="3"/>
  <c r="T87" i="3"/>
  <c r="AT86" i="3" s="1"/>
  <c r="U87" i="3"/>
  <c r="V87" i="3"/>
  <c r="W87" i="3"/>
  <c r="X87" i="3"/>
  <c r="Y87" i="3"/>
  <c r="Z87" i="3"/>
  <c r="AA87" i="3"/>
  <c r="AB87" i="3"/>
  <c r="AC87" i="3"/>
  <c r="BC86" i="3" s="1"/>
  <c r="AD87" i="3"/>
  <c r="T88" i="3"/>
  <c r="AT87" i="3" s="1"/>
  <c r="U88" i="3"/>
  <c r="V88" i="3"/>
  <c r="W88" i="3"/>
  <c r="X88" i="3"/>
  <c r="Y88" i="3"/>
  <c r="Z88" i="3"/>
  <c r="AA88" i="3"/>
  <c r="AB88" i="3"/>
  <c r="AC88" i="3"/>
  <c r="AD88" i="3"/>
  <c r="T89" i="3"/>
  <c r="AT88" i="3" s="1"/>
  <c r="U89" i="3"/>
  <c r="V89" i="3"/>
  <c r="W89" i="3"/>
  <c r="X89" i="3"/>
  <c r="Y89" i="3"/>
  <c r="Z89" i="3"/>
  <c r="AA89" i="3"/>
  <c r="AB89" i="3"/>
  <c r="AC89" i="3"/>
  <c r="AD89" i="3"/>
  <c r="T90" i="3"/>
  <c r="AT89" i="3" s="1"/>
  <c r="U90" i="3"/>
  <c r="V90" i="3"/>
  <c r="W90" i="3"/>
  <c r="X90" i="3"/>
  <c r="Y90" i="3"/>
  <c r="Z90" i="3"/>
  <c r="AA90" i="3"/>
  <c r="AB90" i="3"/>
  <c r="AC90" i="3"/>
  <c r="AD90" i="3"/>
  <c r="T91" i="3"/>
  <c r="AT90" i="3" s="1"/>
  <c r="U91" i="3"/>
  <c r="V91" i="3"/>
  <c r="W91" i="3"/>
  <c r="X91" i="3"/>
  <c r="Y91" i="3"/>
  <c r="Z91" i="3"/>
  <c r="AA91" i="3"/>
  <c r="AB91" i="3"/>
  <c r="AC91" i="3"/>
  <c r="AD91" i="3"/>
  <c r="T92" i="3"/>
  <c r="AT91" i="3" s="1"/>
  <c r="U92" i="3"/>
  <c r="V92" i="3"/>
  <c r="W92" i="3"/>
  <c r="X92" i="3"/>
  <c r="Y92" i="3"/>
  <c r="Z92" i="3"/>
  <c r="AA92" i="3"/>
  <c r="AB92" i="3"/>
  <c r="AC92" i="3"/>
  <c r="AD92" i="3"/>
  <c r="T93" i="3"/>
  <c r="AT92" i="3" s="1"/>
  <c r="U93" i="3"/>
  <c r="V93" i="3"/>
  <c r="W93" i="3"/>
  <c r="X93" i="3"/>
  <c r="Y93" i="3"/>
  <c r="Z93" i="3"/>
  <c r="AA93" i="3"/>
  <c r="AB93" i="3"/>
  <c r="AC93" i="3"/>
  <c r="AD93" i="3"/>
  <c r="T94" i="3"/>
  <c r="AT93" i="3" s="1"/>
  <c r="U94" i="3"/>
  <c r="V94" i="3"/>
  <c r="W94" i="3"/>
  <c r="X94" i="3"/>
  <c r="Y94" i="3"/>
  <c r="Z94" i="3"/>
  <c r="AA94" i="3"/>
  <c r="AB94" i="3"/>
  <c r="AC94" i="3"/>
  <c r="AD94" i="3"/>
  <c r="T95" i="3"/>
  <c r="AT94" i="3" s="1"/>
  <c r="U95" i="3"/>
  <c r="V95" i="3"/>
  <c r="W95" i="3"/>
  <c r="X95" i="3"/>
  <c r="Y95" i="3"/>
  <c r="Z95" i="3"/>
  <c r="AA95" i="3"/>
  <c r="AB95" i="3"/>
  <c r="AC95" i="3"/>
  <c r="AD95" i="3"/>
  <c r="T96" i="3"/>
  <c r="AT95" i="3" s="1"/>
  <c r="U96" i="3"/>
  <c r="V96" i="3"/>
  <c r="W96" i="3"/>
  <c r="X96" i="3"/>
  <c r="Y96" i="3"/>
  <c r="Z96" i="3"/>
  <c r="AA96" i="3"/>
  <c r="AB96" i="3"/>
  <c r="AC96" i="3"/>
  <c r="AD96" i="3"/>
  <c r="T97" i="3"/>
  <c r="AT96" i="3" s="1"/>
  <c r="U97" i="3"/>
  <c r="V97" i="3"/>
  <c r="W97" i="3"/>
  <c r="X97" i="3"/>
  <c r="Y97" i="3"/>
  <c r="Z97" i="3"/>
  <c r="AA97" i="3"/>
  <c r="AB97" i="3"/>
  <c r="AC97" i="3"/>
  <c r="AD97" i="3"/>
  <c r="T98" i="3"/>
  <c r="AT97" i="3" s="1"/>
  <c r="U98" i="3"/>
  <c r="V98" i="3"/>
  <c r="W98" i="3"/>
  <c r="X98" i="3"/>
  <c r="Y98" i="3"/>
  <c r="Z98" i="3"/>
  <c r="AA98" i="3"/>
  <c r="AB98" i="3"/>
  <c r="AC98" i="3"/>
  <c r="AD98" i="3"/>
  <c r="T99" i="3"/>
  <c r="AT98" i="3" s="1"/>
  <c r="U99" i="3"/>
  <c r="V99" i="3"/>
  <c r="W99" i="3"/>
  <c r="X99" i="3"/>
  <c r="Y99" i="3"/>
  <c r="Z99" i="3"/>
  <c r="AA99" i="3"/>
  <c r="AB99" i="3"/>
  <c r="AC99" i="3"/>
  <c r="AD99" i="3"/>
  <c r="T100" i="3"/>
  <c r="AT99" i="3" s="1"/>
  <c r="U100" i="3"/>
  <c r="V100" i="3"/>
  <c r="W100" i="3"/>
  <c r="X100" i="3"/>
  <c r="Y100" i="3"/>
  <c r="Z100" i="3"/>
  <c r="AA100" i="3"/>
  <c r="AB100" i="3"/>
  <c r="AC100" i="3"/>
  <c r="AD100" i="3"/>
  <c r="T101" i="3"/>
  <c r="AT100" i="3" s="1"/>
  <c r="U101" i="3"/>
  <c r="V101" i="3"/>
  <c r="W101" i="3"/>
  <c r="X101" i="3"/>
  <c r="Y101" i="3"/>
  <c r="Z101" i="3"/>
  <c r="AA101" i="3"/>
  <c r="AB101" i="3"/>
  <c r="AC101" i="3"/>
  <c r="AD101" i="3"/>
  <c r="T102" i="3"/>
  <c r="AT101" i="3" s="1"/>
  <c r="U102" i="3"/>
  <c r="V102" i="3"/>
  <c r="W102" i="3"/>
  <c r="X102" i="3"/>
  <c r="Y102" i="3"/>
  <c r="Z102" i="3"/>
  <c r="AA102" i="3"/>
  <c r="AB102" i="3"/>
  <c r="AC102" i="3"/>
  <c r="AD102" i="3"/>
  <c r="T103" i="3"/>
  <c r="AT102" i="3" s="1"/>
  <c r="U103" i="3"/>
  <c r="V103" i="3"/>
  <c r="W103" i="3"/>
  <c r="X103" i="3"/>
  <c r="Y103" i="3"/>
  <c r="Z103" i="3"/>
  <c r="AA103" i="3"/>
  <c r="AB103" i="3"/>
  <c r="AC103" i="3"/>
  <c r="AD103" i="3"/>
  <c r="T104" i="3"/>
  <c r="AT103" i="3" s="1"/>
  <c r="U104" i="3"/>
  <c r="V104" i="3"/>
  <c r="W104" i="3"/>
  <c r="X104" i="3"/>
  <c r="Y104" i="3"/>
  <c r="Z104" i="3"/>
  <c r="AA104" i="3"/>
  <c r="AB104" i="3"/>
  <c r="AC104" i="3"/>
  <c r="AD104" i="3"/>
  <c r="T105" i="3"/>
  <c r="AT104" i="3" s="1"/>
  <c r="U105" i="3"/>
  <c r="V105" i="3"/>
  <c r="W105" i="3"/>
  <c r="X105" i="3"/>
  <c r="Y105" i="3"/>
  <c r="Z105" i="3"/>
  <c r="AA105" i="3"/>
  <c r="AB105" i="3"/>
  <c r="AC105" i="3"/>
  <c r="AD105" i="3"/>
  <c r="AD5" i="3"/>
  <c r="BD4" i="3" s="1"/>
  <c r="AC5" i="3"/>
  <c r="BC4" i="3" s="1"/>
  <c r="AB5" i="3"/>
  <c r="BB4" i="3" s="1"/>
  <c r="AA5" i="3"/>
  <c r="BA4" i="3" s="1"/>
  <c r="Z5" i="3"/>
  <c r="AZ4" i="3" s="1"/>
  <c r="Y5" i="3"/>
  <c r="X5" i="3"/>
  <c r="W5" i="3"/>
  <c r="V5" i="3"/>
  <c r="U5" i="3"/>
  <c r="AT4" i="3"/>
  <c r="BN34" i="3" l="1"/>
  <c r="BM34" i="3"/>
  <c r="BH21" i="3"/>
  <c r="BH9" i="3"/>
  <c r="BH33" i="3"/>
  <c r="BI33" i="3"/>
  <c r="AV43" i="3"/>
  <c r="AV31" i="3"/>
  <c r="AX21" i="3"/>
  <c r="AW20" i="3"/>
  <c r="AV19" i="3"/>
  <c r="AX9" i="3"/>
  <c r="AW8" i="3"/>
  <c r="AV7" i="3"/>
  <c r="AU54" i="3"/>
  <c r="AU42" i="3"/>
  <c r="AU30" i="3"/>
  <c r="AU18" i="3"/>
  <c r="AU8" i="3"/>
  <c r="BB85" i="3"/>
  <c r="BB49" i="3"/>
  <c r="BB37" i="3"/>
  <c r="AZ13" i="3"/>
  <c r="AY97" i="3"/>
  <c r="AW104" i="3"/>
  <c r="AU102" i="3"/>
  <c r="BD99" i="3"/>
  <c r="BC98" i="3"/>
  <c r="BB97" i="3"/>
  <c r="AU90" i="3"/>
  <c r="BD87" i="3"/>
  <c r="AU78" i="3"/>
  <c r="BD75" i="3"/>
  <c r="AU66" i="3"/>
  <c r="BD63" i="3"/>
  <c r="AW56" i="3"/>
  <c r="BD51" i="3"/>
  <c r="AW44" i="3"/>
  <c r="BD39" i="3"/>
  <c r="AW32" i="3"/>
  <c r="BA98" i="3"/>
  <c r="AZ97" i="3"/>
  <c r="BA86" i="3"/>
  <c r="AZ85" i="3"/>
  <c r="AX45" i="3"/>
  <c r="AX33" i="3"/>
  <c r="BB98" i="3"/>
  <c r="BA97" i="3"/>
  <c r="BB86" i="3"/>
  <c r="BB74" i="3"/>
  <c r="AW45" i="3"/>
  <c r="AW33" i="3"/>
  <c r="AV32" i="3"/>
  <c r="AW21" i="3"/>
  <c r="AV20" i="3"/>
  <c r="AW9" i="3"/>
  <c r="AV8" i="3"/>
  <c r="AZ73" i="3"/>
  <c r="AZ61" i="3"/>
  <c r="AZ49" i="3"/>
  <c r="AZ37" i="3"/>
  <c r="AY61" i="3"/>
  <c r="AU20" i="3"/>
  <c r="BQ4" i="3"/>
  <c r="BN40" i="3"/>
  <c r="BI39" i="3"/>
  <c r="BI30" i="3"/>
  <c r="BN28" i="3"/>
  <c r="BI27" i="3"/>
  <c r="BN22" i="3"/>
  <c r="BI21" i="3"/>
  <c r="BN16" i="3"/>
  <c r="BI15" i="3"/>
  <c r="BN10" i="3"/>
  <c r="BI9" i="3"/>
  <c r="AX61" i="3"/>
  <c r="AX49" i="3"/>
  <c r="AY75" i="3"/>
  <c r="AY63" i="3"/>
  <c r="AX97" i="3"/>
  <c r="AV97" i="3"/>
  <c r="BQ36" i="3"/>
  <c r="BP36" i="3"/>
  <c r="BP33" i="3"/>
  <c r="BP24" i="3"/>
  <c r="BP21" i="3"/>
  <c r="BP9" i="3"/>
  <c r="AV96" i="3"/>
  <c r="AV36" i="3"/>
  <c r="AV24" i="3"/>
  <c r="AV12" i="3"/>
  <c r="AZ98" i="3"/>
  <c r="AZ86" i="3"/>
  <c r="BA96" i="3"/>
  <c r="AZ96" i="3"/>
  <c r="AY85" i="3"/>
  <c r="AZ74" i="3"/>
  <c r="AY13" i="3"/>
  <c r="AX85" i="3"/>
  <c r="AX73" i="3"/>
  <c r="AX13" i="3"/>
  <c r="AU104" i="3"/>
  <c r="AY96" i="3"/>
  <c r="AV93" i="3"/>
  <c r="AU92" i="3"/>
  <c r="AV81" i="3"/>
  <c r="AU80" i="3"/>
  <c r="BA74" i="3"/>
  <c r="AV69" i="3"/>
  <c r="AU68" i="3"/>
  <c r="BA62" i="3"/>
  <c r="AV57" i="3"/>
  <c r="AU56" i="3"/>
  <c r="BA50" i="3"/>
  <c r="AV45" i="3"/>
  <c r="AU44" i="3"/>
  <c r="BA38" i="3"/>
  <c r="AV9" i="3"/>
  <c r="AU9" i="3"/>
  <c r="AV33" i="3"/>
  <c r="AU32" i="3"/>
  <c r="AV21" i="3"/>
  <c r="AX96" i="3"/>
  <c r="AW96" i="3"/>
  <c r="AY86" i="3"/>
  <c r="AY74" i="3"/>
  <c r="AY87" i="3"/>
  <c r="AX27" i="3"/>
  <c r="AX15" i="3"/>
  <c r="AX86" i="3"/>
  <c r="AU45" i="3"/>
  <c r="AV103" i="3"/>
  <c r="AX93" i="3"/>
  <c r="AW92" i="3"/>
  <c r="AV91" i="3"/>
  <c r="BA84" i="3"/>
  <c r="AX81" i="3"/>
  <c r="AW80" i="3"/>
  <c r="AV79" i="3"/>
  <c r="BB73" i="3"/>
  <c r="AX69" i="3"/>
  <c r="AW68" i="3"/>
  <c r="AV67" i="3"/>
  <c r="BC62" i="3"/>
  <c r="BB61" i="3"/>
  <c r="AX57" i="3"/>
  <c r="AV55" i="3"/>
  <c r="AV104" i="3"/>
  <c r="AU103" i="3"/>
  <c r="AW93" i="3"/>
  <c r="AV92" i="3"/>
  <c r="AU91" i="3"/>
  <c r="BA85" i="3"/>
  <c r="AZ84" i="3"/>
  <c r="AW81" i="3"/>
  <c r="AV80" i="3"/>
  <c r="AU79" i="3"/>
  <c r="BA73" i="3"/>
  <c r="AW69" i="3"/>
  <c r="AV68" i="3"/>
  <c r="AU67" i="3"/>
  <c r="BB62" i="3"/>
  <c r="BA61" i="3"/>
  <c r="AW57" i="3"/>
  <c r="AV56" i="3"/>
  <c r="AU55" i="3"/>
  <c r="BB50" i="3"/>
  <c r="BA49" i="3"/>
  <c r="AV44" i="3"/>
  <c r="AU43" i="3"/>
  <c r="BB38" i="3"/>
  <c r="BA37" i="3"/>
  <c r="AU31" i="3"/>
  <c r="BB26" i="3"/>
  <c r="AU19" i="3"/>
  <c r="BB14" i="3"/>
  <c r="BA13" i="3"/>
  <c r="AU7" i="3"/>
  <c r="BA26" i="3"/>
  <c r="BA14" i="3"/>
  <c r="AY73" i="3"/>
  <c r="AZ62" i="3"/>
  <c r="AU57" i="3"/>
  <c r="AZ50" i="3"/>
  <c r="AY49" i="3"/>
  <c r="AY37" i="3"/>
  <c r="AZ14" i="3"/>
  <c r="AY62" i="3"/>
  <c r="AX37" i="3"/>
  <c r="AV84" i="3"/>
  <c r="AV72" i="3"/>
  <c r="AV60" i="3"/>
  <c r="AV48" i="3"/>
  <c r="AW26" i="3"/>
  <c r="AW14" i="3"/>
  <c r="AY98" i="3"/>
  <c r="AX98" i="3"/>
  <c r="AU96" i="3"/>
  <c r="AW86" i="3"/>
  <c r="AU84" i="3"/>
  <c r="AX75" i="3"/>
  <c r="AW74" i="3"/>
  <c r="AU72" i="3"/>
  <c r="AX63" i="3"/>
  <c r="AW62" i="3"/>
  <c r="AX51" i="3"/>
  <c r="AW50" i="3"/>
  <c r="AX39" i="3"/>
  <c r="AW38" i="3"/>
  <c r="AY99" i="3"/>
  <c r="BQ41" i="3"/>
  <c r="BM40" i="3"/>
  <c r="AZ38" i="3"/>
  <c r="AU60" i="3"/>
  <c r="AU48" i="3"/>
  <c r="AU36" i="3"/>
  <c r="AU24" i="3"/>
  <c r="AU12" i="3"/>
  <c r="AU93" i="3"/>
  <c r="AU81" i="3"/>
  <c r="AU69" i="3"/>
  <c r="AZ26" i="3"/>
  <c r="BN37" i="3"/>
  <c r="BI24" i="3"/>
  <c r="BI18" i="3"/>
  <c r="BN13" i="3"/>
  <c r="BI12" i="3"/>
  <c r="BI6" i="3"/>
  <c r="BN25" i="3"/>
  <c r="BP35" i="3"/>
  <c r="BO35" i="3"/>
  <c r="BI36" i="3"/>
  <c r="BQ35" i="3"/>
  <c r="BQ23" i="3"/>
  <c r="BP12" i="3"/>
  <c r="AZ95" i="3"/>
  <c r="AY94" i="3"/>
  <c r="AZ83" i="3"/>
  <c r="AY82" i="3"/>
  <c r="BA72" i="3"/>
  <c r="AZ71" i="3"/>
  <c r="AY70" i="3"/>
  <c r="BA60" i="3"/>
  <c r="AZ59" i="3"/>
  <c r="AY58" i="3"/>
  <c r="BA48" i="3"/>
  <c r="AZ47" i="3"/>
  <c r="AY46" i="3"/>
  <c r="BA36" i="3"/>
  <c r="AZ35" i="3"/>
  <c r="AY34" i="3"/>
  <c r="BA24" i="3"/>
  <c r="AZ23" i="3"/>
  <c r="BA12" i="3"/>
  <c r="AZ11" i="3"/>
  <c r="AY10" i="3"/>
  <c r="BC99" i="3"/>
  <c r="BC87" i="3"/>
  <c r="BC75" i="3"/>
  <c r="AZ72" i="3"/>
  <c r="BC63" i="3"/>
  <c r="AZ60" i="3"/>
  <c r="BC51" i="3"/>
  <c r="AZ48" i="3"/>
  <c r="BC39" i="3"/>
  <c r="AZ36" i="3"/>
  <c r="BC27" i="3"/>
  <c r="AZ24" i="3"/>
  <c r="BC15" i="3"/>
  <c r="AZ12" i="3"/>
  <c r="BB99" i="3"/>
  <c r="BB87" i="3"/>
  <c r="AY84" i="3"/>
  <c r="BB75" i="3"/>
  <c r="AY72" i="3"/>
  <c r="BB63" i="3"/>
  <c r="AY60" i="3"/>
  <c r="BB51" i="3"/>
  <c r="AY48" i="3"/>
  <c r="BB39" i="3"/>
  <c r="AY36" i="3"/>
  <c r="BB27" i="3"/>
  <c r="AY24" i="3"/>
  <c r="BB15" i="3"/>
  <c r="AY12" i="3"/>
  <c r="BA99" i="3"/>
  <c r="BA87" i="3"/>
  <c r="AX84" i="3"/>
  <c r="BA75" i="3"/>
  <c r="AX72" i="3"/>
  <c r="BA63" i="3"/>
  <c r="AX60" i="3"/>
  <c r="BA51" i="3"/>
  <c r="BA39" i="3"/>
  <c r="AU33" i="3"/>
  <c r="BA27" i="3"/>
  <c r="AU21" i="3"/>
  <c r="BA15" i="3"/>
  <c r="AZ99" i="3"/>
  <c r="AZ87" i="3"/>
  <c r="AZ75" i="3"/>
  <c r="AZ63" i="3"/>
  <c r="AZ51" i="3"/>
  <c r="AZ39" i="3"/>
  <c r="AZ27" i="3"/>
  <c r="AZ15" i="3"/>
  <c r="BB96" i="3"/>
  <c r="BB84" i="3"/>
  <c r="BB72" i="3"/>
  <c r="BB60" i="3"/>
  <c r="BB48" i="3"/>
  <c r="BB36" i="3"/>
  <c r="BB24" i="3"/>
  <c r="BB12" i="3"/>
  <c r="AW98" i="3"/>
  <c r="AX99" i="3"/>
  <c r="AX87" i="3"/>
  <c r="AY83" i="3"/>
  <c r="AX82" i="3"/>
  <c r="AY71" i="3"/>
  <c r="AX70" i="3"/>
  <c r="AY59" i="3"/>
  <c r="AX58" i="3"/>
  <c r="AY47" i="3"/>
  <c r="AX46" i="3"/>
  <c r="AY35" i="3"/>
  <c r="AX34" i="3"/>
  <c r="AY23" i="3"/>
  <c r="AX22" i="3"/>
  <c r="AY11" i="3"/>
  <c r="AX10" i="3"/>
  <c r="BQ38" i="3"/>
  <c r="BM37" i="3"/>
  <c r="BQ29" i="3"/>
  <c r="BM28" i="3"/>
  <c r="BQ26" i="3"/>
  <c r="BM25" i="3"/>
  <c r="BM22" i="3"/>
  <c r="BQ17" i="3"/>
  <c r="BM16" i="3"/>
  <c r="BQ14" i="3"/>
  <c r="BM13" i="3"/>
  <c r="BQ11" i="3"/>
  <c r="BM10" i="3"/>
  <c r="BQ5" i="3"/>
  <c r="AX95" i="3"/>
  <c r="AW94" i="3"/>
  <c r="AX83" i="3"/>
  <c r="AW82" i="3"/>
  <c r="AX71" i="3"/>
  <c r="AW70" i="3"/>
  <c r="AX59" i="3"/>
  <c r="AW58" i="3"/>
  <c r="AX47" i="3"/>
  <c r="AW46" i="3"/>
  <c r="AX35" i="3"/>
  <c r="AW34" i="3"/>
  <c r="AX23" i="3"/>
  <c r="AW22" i="3"/>
  <c r="AX11" i="3"/>
  <c r="AW10" i="3"/>
  <c r="BK40" i="3"/>
  <c r="BP38" i="3"/>
  <c r="BK37" i="3"/>
  <c r="BK34" i="3"/>
  <c r="BK28" i="3"/>
  <c r="BP26" i="3"/>
  <c r="BK25" i="3"/>
  <c r="BP23" i="3"/>
  <c r="BK22" i="3"/>
  <c r="BK16" i="3"/>
  <c r="BP14" i="3"/>
  <c r="BK13" i="3"/>
  <c r="BP11" i="3"/>
  <c r="BK10" i="3"/>
  <c r="AY22" i="3"/>
  <c r="AY95" i="3"/>
  <c r="AW95" i="3"/>
  <c r="AV94" i="3"/>
  <c r="AW83" i="3"/>
  <c r="AV82" i="3"/>
  <c r="AW71" i="3"/>
  <c r="AV70" i="3"/>
  <c r="AW59" i="3"/>
  <c r="AV58" i="3"/>
  <c r="AX48" i="3"/>
  <c r="AW47" i="3"/>
  <c r="AV46" i="3"/>
  <c r="AX36" i="3"/>
  <c r="AW35" i="3"/>
  <c r="AV34" i="3"/>
  <c r="AX24" i="3"/>
  <c r="AW23" i="3"/>
  <c r="AV22" i="3"/>
  <c r="AX12" i="3"/>
  <c r="AW11" i="3"/>
  <c r="AV10" i="3"/>
  <c r="BJ37" i="3"/>
  <c r="BJ34" i="3"/>
  <c r="BJ25" i="3"/>
  <c r="BO23" i="3"/>
  <c r="BJ22" i="3"/>
  <c r="BJ13" i="3"/>
  <c r="BO11" i="3"/>
  <c r="BJ10" i="3"/>
  <c r="AX94" i="3"/>
  <c r="BN35" i="3"/>
  <c r="AV51" i="3"/>
  <c r="AV39" i="3"/>
  <c r="AV27" i="3"/>
  <c r="AV15" i="3"/>
  <c r="AU27" i="3"/>
  <c r="AU15" i="3"/>
  <c r="BO38" i="3"/>
  <c r="BO26" i="3"/>
  <c r="BO14" i="3"/>
  <c r="AV95" i="3"/>
  <c r="AU94" i="3"/>
  <c r="AW84" i="3"/>
  <c r="AV83" i="3"/>
  <c r="AU82" i="3"/>
  <c r="AW72" i="3"/>
  <c r="AV71" i="3"/>
  <c r="AU70" i="3"/>
  <c r="AW60" i="3"/>
  <c r="AV59" i="3"/>
  <c r="AU58" i="3"/>
  <c r="AY50" i="3"/>
  <c r="AW48" i="3"/>
  <c r="AV47" i="3"/>
  <c r="AU46" i="3"/>
  <c r="AY38" i="3"/>
  <c r="AW36" i="3"/>
  <c r="AV35" i="3"/>
  <c r="AU34" i="3"/>
  <c r="AY26" i="3"/>
  <c r="AW24" i="3"/>
  <c r="AV23" i="3"/>
  <c r="AU22" i="3"/>
  <c r="AY14" i="3"/>
  <c r="AW12" i="3"/>
  <c r="AV11" i="3"/>
  <c r="AU10" i="3"/>
  <c r="BN38" i="3"/>
  <c r="BI37" i="3"/>
  <c r="BI34" i="3"/>
  <c r="BN26" i="3"/>
  <c r="BI25" i="3"/>
  <c r="BN23" i="3"/>
  <c r="BI22" i="3"/>
  <c r="BN14" i="3"/>
  <c r="BI13" i="3"/>
  <c r="BN11" i="3"/>
  <c r="BI10" i="3"/>
  <c r="AV99" i="3"/>
  <c r="AU98" i="3"/>
  <c r="AV87" i="3"/>
  <c r="AU86" i="3"/>
  <c r="AV75" i="3"/>
  <c r="AU74" i="3"/>
  <c r="AV63" i="3"/>
  <c r="AU62" i="3"/>
  <c r="AU50" i="3"/>
  <c r="AU38" i="3"/>
  <c r="AU26" i="3"/>
  <c r="AU14" i="3"/>
  <c r="BN36" i="3"/>
  <c r="BN33" i="3"/>
  <c r="BN24" i="3"/>
  <c r="BN21" i="3"/>
  <c r="BN12" i="3"/>
  <c r="BN9" i="3"/>
  <c r="BD76" i="3"/>
  <c r="BD64" i="3"/>
  <c r="BD88" i="3"/>
  <c r="BD52" i="3"/>
  <c r="BH20" i="3"/>
  <c r="BC100" i="3"/>
  <c r="BC88" i="3"/>
  <c r="BC76" i="3"/>
  <c r="BC64" i="3"/>
  <c r="BC52" i="3"/>
  <c r="BP8" i="3"/>
  <c r="BO20" i="3"/>
  <c r="BO8" i="3"/>
  <c r="BN20" i="3"/>
  <c r="BN8" i="3"/>
  <c r="AZ100" i="3"/>
  <c r="AZ88" i="3"/>
  <c r="AZ76" i="3"/>
  <c r="AZ64" i="3"/>
  <c r="AZ52" i="3"/>
  <c r="AZ40" i="3"/>
  <c r="AZ28" i="3"/>
  <c r="AZ16" i="3"/>
  <c r="AY76" i="3"/>
  <c r="AY52" i="3"/>
  <c r="AY40" i="3"/>
  <c r="AY16" i="3"/>
  <c r="BK38" i="3"/>
  <c r="BK32" i="3"/>
  <c r="BK26" i="3"/>
  <c r="BK20" i="3"/>
  <c r="BK14" i="3"/>
  <c r="BK8" i="3"/>
  <c r="BD100" i="3"/>
  <c r="BD28" i="3"/>
  <c r="BD16" i="3"/>
  <c r="BH32" i="3"/>
  <c r="BQ32" i="3"/>
  <c r="BQ20" i="3"/>
  <c r="BP32" i="3"/>
  <c r="BB100" i="3"/>
  <c r="BB16" i="3"/>
  <c r="BO32" i="3"/>
  <c r="BO5" i="3"/>
  <c r="BA88" i="3"/>
  <c r="BA76" i="3"/>
  <c r="BA16" i="3"/>
  <c r="BN32" i="3"/>
  <c r="AY100" i="3"/>
  <c r="AY88" i="3"/>
  <c r="AY64" i="3"/>
  <c r="AW100" i="3"/>
  <c r="BC94" i="3"/>
  <c r="AW88" i="3"/>
  <c r="BC82" i="3"/>
  <c r="AW76" i="3"/>
  <c r="BC70" i="3"/>
  <c r="AW64" i="3"/>
  <c r="BD59" i="3"/>
  <c r="BC58" i="3"/>
  <c r="BD47" i="3"/>
  <c r="BC46" i="3"/>
  <c r="BC34" i="3"/>
  <c r="AW28" i="3"/>
  <c r="BD23" i="3"/>
  <c r="AW16" i="3"/>
  <c r="BD11" i="3"/>
  <c r="BC10" i="3"/>
  <c r="BH37" i="3"/>
  <c r="BH25" i="3"/>
  <c r="BH13" i="3"/>
  <c r="BI38" i="3"/>
  <c r="BI32" i="3"/>
  <c r="BI26" i="3"/>
  <c r="BI20" i="3"/>
  <c r="BI14" i="3"/>
  <c r="BI8" i="3"/>
  <c r="AV100" i="3"/>
  <c r="AU99" i="3"/>
  <c r="BD96" i="3"/>
  <c r="AV88" i="3"/>
  <c r="AU87" i="3"/>
  <c r="BD84" i="3"/>
  <c r="AV76" i="3"/>
  <c r="AU75" i="3"/>
  <c r="BD72" i="3"/>
  <c r="BB70" i="3"/>
  <c r="AV64" i="3"/>
  <c r="AU63" i="3"/>
  <c r="BD60" i="3"/>
  <c r="BB58" i="3"/>
  <c r="AV52" i="3"/>
  <c r="AU51" i="3"/>
  <c r="BD48" i="3"/>
  <c r="BB46" i="3"/>
  <c r="AV40" i="3"/>
  <c r="AU39" i="3"/>
  <c r="BD36" i="3"/>
  <c r="BB34" i="3"/>
  <c r="AV28" i="3"/>
  <c r="BD24" i="3"/>
  <c r="BB22" i="3"/>
  <c r="AV16" i="3"/>
  <c r="BD12" i="3"/>
  <c r="BB10" i="3"/>
  <c r="BH36" i="3"/>
  <c r="BH24" i="3"/>
  <c r="BH12" i="3"/>
  <c r="BM36" i="3"/>
  <c r="BD40" i="3"/>
  <c r="BH8" i="3"/>
  <c r="BQ8" i="3"/>
  <c r="BC40" i="3"/>
  <c r="BC28" i="3"/>
  <c r="BC16" i="3"/>
  <c r="BP20" i="3"/>
  <c r="BP5" i="3"/>
  <c r="BB88" i="3"/>
  <c r="BB76" i="3"/>
  <c r="BB64" i="3"/>
  <c r="BB52" i="3"/>
  <c r="BB40" i="3"/>
  <c r="BB28" i="3"/>
  <c r="BA100" i="3"/>
  <c r="BA64" i="3"/>
  <c r="BA52" i="3"/>
  <c r="BA40" i="3"/>
  <c r="BA28" i="3"/>
  <c r="BN5" i="3"/>
  <c r="BC56" i="3"/>
  <c r="AY28" i="3"/>
  <c r="BD83" i="3"/>
  <c r="BD71" i="3"/>
  <c r="AW52" i="3"/>
  <c r="AW40" i="3"/>
  <c r="BD35" i="3"/>
  <c r="BC22" i="3"/>
  <c r="AU100" i="3"/>
  <c r="BC96" i="3"/>
  <c r="AU88" i="3"/>
  <c r="BC84" i="3"/>
  <c r="AU76" i="3"/>
  <c r="BC72" i="3"/>
  <c r="AU64" i="3"/>
  <c r="BC60" i="3"/>
  <c r="AU52" i="3"/>
  <c r="BC48" i="3"/>
  <c r="BA46" i="3"/>
  <c r="AU40" i="3"/>
  <c r="BC36" i="3"/>
  <c r="BA34" i="3"/>
  <c r="AU28" i="3"/>
  <c r="BC24" i="3"/>
  <c r="BA22" i="3"/>
  <c r="AU16" i="3"/>
  <c r="BC12" i="3"/>
  <c r="BA10" i="3"/>
  <c r="BK36" i="3"/>
  <c r="BM31" i="3"/>
  <c r="BH19" i="3"/>
  <c r="BP17" i="3"/>
  <c r="BK7" i="3"/>
  <c r="BC77" i="3"/>
  <c r="BD54" i="3"/>
  <c r="AY25" i="3"/>
  <c r="BD18" i="3"/>
  <c r="BG16" i="3"/>
  <c r="BL16" i="3"/>
  <c r="BH6" i="3"/>
  <c r="BC102" i="3"/>
  <c r="BC66" i="3"/>
  <c r="BD31" i="3"/>
  <c r="BC18" i="3"/>
  <c r="BC6" i="3"/>
  <c r="BH17" i="3"/>
  <c r="BI28" i="3"/>
  <c r="BI19" i="3"/>
  <c r="BN17" i="3"/>
  <c r="BI16" i="3"/>
  <c r="BI7" i="3"/>
  <c r="BD104" i="3"/>
  <c r="BC103" i="3"/>
  <c r="BB102" i="3"/>
  <c r="BA101" i="3"/>
  <c r="BB25" i="3"/>
  <c r="BG7" i="3"/>
  <c r="BL7" i="3"/>
  <c r="BN19" i="3"/>
  <c r="BN7" i="3"/>
  <c r="BA25" i="3"/>
  <c r="BG18" i="3"/>
  <c r="BL18" i="3"/>
  <c r="BG6" i="3"/>
  <c r="BL6" i="3"/>
  <c r="BM19" i="3"/>
  <c r="BM7" i="3"/>
  <c r="BD101" i="3"/>
  <c r="BD65" i="3"/>
  <c r="BG29" i="3"/>
  <c r="BL29" i="3"/>
  <c r="BG5" i="3"/>
  <c r="BL5" i="3"/>
  <c r="BP29" i="3"/>
  <c r="BK19" i="3"/>
  <c r="BC101" i="3"/>
  <c r="BC65" i="3"/>
  <c r="BD6" i="3"/>
  <c r="BH30" i="3"/>
  <c r="BJ40" i="3"/>
  <c r="BO29" i="3"/>
  <c r="BJ19" i="3"/>
  <c r="BJ7" i="3"/>
  <c r="BB101" i="3"/>
  <c r="BB89" i="3"/>
  <c r="BB65" i="3"/>
  <c r="BB53" i="3"/>
  <c r="AX25" i="3"/>
  <c r="BD19" i="3"/>
  <c r="BD7" i="3"/>
  <c r="BG39" i="3"/>
  <c r="BL39" i="3"/>
  <c r="BH41" i="3"/>
  <c r="BH5" i="3"/>
  <c r="BC104" i="3"/>
  <c r="BA102" i="3"/>
  <c r="BD93" i="3"/>
  <c r="BC92" i="3"/>
  <c r="BB91" i="3"/>
  <c r="BA90" i="3"/>
  <c r="AZ89" i="3"/>
  <c r="AV85" i="3"/>
  <c r="BD81" i="3"/>
  <c r="BC80" i="3"/>
  <c r="BB79" i="3"/>
  <c r="BA78" i="3"/>
  <c r="AZ77" i="3"/>
  <c r="AV73" i="3"/>
  <c r="BD69" i="3"/>
  <c r="BC68" i="3"/>
  <c r="BB67" i="3"/>
  <c r="BA66" i="3"/>
  <c r="AZ65" i="3"/>
  <c r="AV61" i="3"/>
  <c r="BD57" i="3"/>
  <c r="BB55" i="3"/>
  <c r="BD29" i="3"/>
  <c r="BH31" i="3"/>
  <c r="BD78" i="3"/>
  <c r="BD42" i="3"/>
  <c r="BC5" i="3"/>
  <c r="BH4" i="3"/>
  <c r="BO17" i="3"/>
  <c r="BC78" i="3"/>
  <c r="BD43" i="3"/>
  <c r="BB29" i="3"/>
  <c r="BB5" i="3"/>
  <c r="BN41" i="3"/>
  <c r="AV4" i="3"/>
  <c r="AX101" i="3"/>
  <c r="BB93" i="3"/>
  <c r="AX89" i="3"/>
  <c r="BB81" i="3"/>
  <c r="AX77" i="3"/>
  <c r="BA68" i="3"/>
  <c r="AZ55" i="3"/>
  <c r="AZ43" i="3"/>
  <c r="BB21" i="3"/>
  <c r="BG19" i="3"/>
  <c r="BL19" i="3"/>
  <c r="BG30" i="3"/>
  <c r="BL30" i="3"/>
  <c r="BD89" i="3"/>
  <c r="BG41" i="3"/>
  <c r="BL41" i="3"/>
  <c r="BP41" i="3"/>
  <c r="BK31" i="3"/>
  <c r="BD90" i="3"/>
  <c r="BC29" i="3"/>
  <c r="BG28" i="3"/>
  <c r="BL28" i="3"/>
  <c r="BO41" i="3"/>
  <c r="BJ31" i="3"/>
  <c r="BC90" i="3"/>
  <c r="BB77" i="3"/>
  <c r="BD55" i="3"/>
  <c r="BC42" i="3"/>
  <c r="BG15" i="3"/>
  <c r="BL15" i="3"/>
  <c r="BI40" i="3"/>
  <c r="BN29" i="3"/>
  <c r="AZ101" i="3"/>
  <c r="BA104" i="3"/>
  <c r="BD95" i="3"/>
  <c r="BA92" i="3"/>
  <c r="BA80" i="3"/>
  <c r="BB69" i="3"/>
  <c r="AX65" i="3"/>
  <c r="BB57" i="3"/>
  <c r="AX53" i="3"/>
  <c r="BB45" i="3"/>
  <c r="AX41" i="3"/>
  <c r="BB33" i="3"/>
  <c r="AY30" i="3"/>
  <c r="BG31" i="3"/>
  <c r="BL31" i="3"/>
  <c r="BN31" i="3"/>
  <c r="BG4" i="3"/>
  <c r="BL4" i="3"/>
  <c r="BD77" i="3"/>
  <c r="BD53" i="3"/>
  <c r="BD41" i="3"/>
  <c r="AZ25" i="3"/>
  <c r="BD17" i="3"/>
  <c r="BD5" i="3"/>
  <c r="BG17" i="3"/>
  <c r="BL17" i="3"/>
  <c r="BH7" i="3"/>
  <c r="BD102" i="3"/>
  <c r="BC89" i="3"/>
  <c r="BD66" i="3"/>
  <c r="BC53" i="3"/>
  <c r="BC41" i="3"/>
  <c r="BD30" i="3"/>
  <c r="BC17" i="3"/>
  <c r="BG40" i="3"/>
  <c r="BL40" i="3"/>
  <c r="BH18" i="3"/>
  <c r="BJ28" i="3"/>
  <c r="BJ16" i="3"/>
  <c r="BD103" i="3"/>
  <c r="BD91" i="3"/>
  <c r="BD79" i="3"/>
  <c r="BD67" i="3"/>
  <c r="BC54" i="3"/>
  <c r="BB41" i="3"/>
  <c r="BC30" i="3"/>
  <c r="BB17" i="3"/>
  <c r="BG27" i="3"/>
  <c r="BL27" i="3"/>
  <c r="BH29" i="3"/>
  <c r="BI31" i="3"/>
  <c r="BB103" i="3"/>
  <c r="AZ103" i="3"/>
  <c r="AY102" i="3"/>
  <c r="AZ91" i="3"/>
  <c r="AY90" i="3"/>
  <c r="AZ79" i="3"/>
  <c r="AY78" i="3"/>
  <c r="AZ67" i="3"/>
  <c r="AY66" i="3"/>
  <c r="BA56" i="3"/>
  <c r="AY54" i="3"/>
  <c r="BA44" i="3"/>
  <c r="AY42" i="3"/>
  <c r="BA32" i="3"/>
  <c r="AZ31" i="3"/>
  <c r="AX29" i="3"/>
  <c r="AW97" i="3"/>
  <c r="AU95" i="3"/>
  <c r="BD92" i="3"/>
  <c r="BC91" i="3"/>
  <c r="BB90" i="3"/>
  <c r="BA89" i="3"/>
  <c r="AW85" i="3"/>
  <c r="AU83" i="3"/>
  <c r="BD80" i="3"/>
  <c r="BC79" i="3"/>
  <c r="BB78" i="3"/>
  <c r="BA77" i="3"/>
  <c r="AX74" i="3"/>
  <c r="AW73" i="3"/>
  <c r="AU71" i="3"/>
  <c r="BD68" i="3"/>
  <c r="BC67" i="3"/>
  <c r="BB66" i="3"/>
  <c r="BA65" i="3"/>
  <c r="AX62" i="3"/>
  <c r="AW61" i="3"/>
  <c r="AU59" i="3"/>
  <c r="BD56" i="3"/>
  <c r="BC55" i="3"/>
  <c r="BB54" i="3"/>
  <c r="BA53" i="3"/>
  <c r="AY51" i="3"/>
  <c r="AX50" i="3"/>
  <c r="AW49" i="3"/>
  <c r="AU47" i="3"/>
  <c r="BD44" i="3"/>
  <c r="BC43" i="3"/>
  <c r="BB42" i="3"/>
  <c r="BA41" i="3"/>
  <c r="AY39" i="3"/>
  <c r="AX38" i="3"/>
  <c r="AW37" i="3"/>
  <c r="AU35" i="3"/>
  <c r="BD32" i="3"/>
  <c r="BC31" i="3"/>
  <c r="BB30" i="3"/>
  <c r="BA29" i="3"/>
  <c r="AY27" i="3"/>
  <c r="AX26" i="3"/>
  <c r="AW25" i="3"/>
  <c r="AU23" i="3"/>
  <c r="BD20" i="3"/>
  <c r="BC19" i="3"/>
  <c r="BB18" i="3"/>
  <c r="BA17" i="3"/>
  <c r="AY15" i="3"/>
  <c r="AX14" i="3"/>
  <c r="AW13" i="3"/>
  <c r="AU11" i="3"/>
  <c r="BD8" i="3"/>
  <c r="BC7" i="3"/>
  <c r="BB6" i="3"/>
  <c r="BA5" i="3"/>
  <c r="BG38" i="3"/>
  <c r="BL38" i="3"/>
  <c r="BG26" i="3"/>
  <c r="BL26" i="3"/>
  <c r="BG14" i="3"/>
  <c r="BL14" i="3"/>
  <c r="BH40" i="3"/>
  <c r="BH28" i="3"/>
  <c r="BH16" i="3"/>
  <c r="BI4" i="3"/>
  <c r="BM41" i="3"/>
  <c r="BQ39" i="3"/>
  <c r="BM38" i="3"/>
  <c r="BM35" i="3"/>
  <c r="BQ33" i="3"/>
  <c r="BM32" i="3"/>
  <c r="BQ30" i="3"/>
  <c r="BM29" i="3"/>
  <c r="BQ27" i="3"/>
  <c r="BM26" i="3"/>
  <c r="BQ24" i="3"/>
  <c r="BM23" i="3"/>
  <c r="BQ21" i="3"/>
  <c r="BM20" i="3"/>
  <c r="BQ18" i="3"/>
  <c r="BM17" i="3"/>
  <c r="BQ15" i="3"/>
  <c r="BM14" i="3"/>
  <c r="BQ12" i="3"/>
  <c r="BM11" i="3"/>
  <c r="BQ9" i="3"/>
  <c r="BM8" i="3"/>
  <c r="BQ6" i="3"/>
  <c r="BM5" i="3"/>
  <c r="BA54" i="3"/>
  <c r="AZ53" i="3"/>
  <c r="AV49" i="3"/>
  <c r="BD45" i="3"/>
  <c r="BC44" i="3"/>
  <c r="BB43" i="3"/>
  <c r="BA42" i="3"/>
  <c r="AZ41" i="3"/>
  <c r="AV37" i="3"/>
  <c r="BD33" i="3"/>
  <c r="BC32" i="3"/>
  <c r="BB31" i="3"/>
  <c r="BA30" i="3"/>
  <c r="AZ29" i="3"/>
  <c r="AV25" i="3"/>
  <c r="BD21" i="3"/>
  <c r="BC20" i="3"/>
  <c r="BB19" i="3"/>
  <c r="BA18" i="3"/>
  <c r="AZ17" i="3"/>
  <c r="AV13" i="3"/>
  <c r="BD9" i="3"/>
  <c r="BC8" i="3"/>
  <c r="BB7" i="3"/>
  <c r="BA6" i="3"/>
  <c r="AZ5" i="3"/>
  <c r="BG37" i="3"/>
  <c r="BL37" i="3"/>
  <c r="BG25" i="3"/>
  <c r="BL25" i="3"/>
  <c r="BG13" i="3"/>
  <c r="BL13" i="3"/>
  <c r="BH39" i="3"/>
  <c r="BH27" i="3"/>
  <c r="BH15" i="3"/>
  <c r="BJ4" i="3"/>
  <c r="BK41" i="3"/>
  <c r="BP39" i="3"/>
  <c r="BK35" i="3"/>
  <c r="BP30" i="3"/>
  <c r="BK29" i="3"/>
  <c r="BP27" i="3"/>
  <c r="BK23" i="3"/>
  <c r="BP18" i="3"/>
  <c r="BK17" i="3"/>
  <c r="BP15" i="3"/>
  <c r="BK11" i="3"/>
  <c r="BP6" i="3"/>
  <c r="BK5" i="3"/>
  <c r="AU4" i="3"/>
  <c r="BB104" i="3"/>
  <c r="BA103" i="3"/>
  <c r="AZ102" i="3"/>
  <c r="AY101" i="3"/>
  <c r="AX100" i="3"/>
  <c r="AW99" i="3"/>
  <c r="AV98" i="3"/>
  <c r="AU97" i="3"/>
  <c r="BD94" i="3"/>
  <c r="BC93" i="3"/>
  <c r="BB92" i="3"/>
  <c r="BA91" i="3"/>
  <c r="AZ90" i="3"/>
  <c r="AY89" i="3"/>
  <c r="AX88" i="3"/>
  <c r="AW87" i="3"/>
  <c r="AV86" i="3"/>
  <c r="AU85" i="3"/>
  <c r="BD82" i="3"/>
  <c r="BC81" i="3"/>
  <c r="BB80" i="3"/>
  <c r="BA79" i="3"/>
  <c r="AZ78" i="3"/>
  <c r="AY77" i="3"/>
  <c r="AX76" i="3"/>
  <c r="AW75" i="3"/>
  <c r="AV74" i="3"/>
  <c r="AU73" i="3"/>
  <c r="BD70" i="3"/>
  <c r="BC69" i="3"/>
  <c r="BB68" i="3"/>
  <c r="BA67" i="3"/>
  <c r="AZ66" i="3"/>
  <c r="AY65" i="3"/>
  <c r="AX64" i="3"/>
  <c r="AW63" i="3"/>
  <c r="AV62" i="3"/>
  <c r="AU61" i="3"/>
  <c r="BD58" i="3"/>
  <c r="BC57" i="3"/>
  <c r="BB56" i="3"/>
  <c r="BA55" i="3"/>
  <c r="AZ54" i="3"/>
  <c r="AY53" i="3"/>
  <c r="AX52" i="3"/>
  <c r="AW51" i="3"/>
  <c r="AV50" i="3"/>
  <c r="AU49" i="3"/>
  <c r="BD46" i="3"/>
  <c r="BC45" i="3"/>
  <c r="BB44" i="3"/>
  <c r="BA43" i="3"/>
  <c r="AZ42" i="3"/>
  <c r="AY41" i="3"/>
  <c r="AX40" i="3"/>
  <c r="AW39" i="3"/>
  <c r="AV38" i="3"/>
  <c r="AU37" i="3"/>
  <c r="BD34" i="3"/>
  <c r="BC33" i="3"/>
  <c r="BB32" i="3"/>
  <c r="BA31" i="3"/>
  <c r="AZ30" i="3"/>
  <c r="AY29" i="3"/>
  <c r="AX28" i="3"/>
  <c r="AW27" i="3"/>
  <c r="AV26" i="3"/>
  <c r="AU25" i="3"/>
  <c r="BD22" i="3"/>
  <c r="BC21" i="3"/>
  <c r="BB20" i="3"/>
  <c r="BA19" i="3"/>
  <c r="AZ18" i="3"/>
  <c r="AY17" i="3"/>
  <c r="AX16" i="3"/>
  <c r="AW15" i="3"/>
  <c r="AV14" i="3"/>
  <c r="AU13" i="3"/>
  <c r="BD10" i="3"/>
  <c r="BC9" i="3"/>
  <c r="BB8" i="3"/>
  <c r="BA7" i="3"/>
  <c r="AZ6" i="3"/>
  <c r="AY5" i="3"/>
  <c r="BG36" i="3"/>
  <c r="BL36" i="3"/>
  <c r="BG24" i="3"/>
  <c r="BL24" i="3"/>
  <c r="BG12" i="3"/>
  <c r="BL12" i="3"/>
  <c r="BH38" i="3"/>
  <c r="BH26" i="3"/>
  <c r="BH14" i="3"/>
  <c r="BK4" i="3"/>
  <c r="BJ41" i="3"/>
  <c r="BO39" i="3"/>
  <c r="BJ38" i="3"/>
  <c r="BO36" i="3"/>
  <c r="BJ35" i="3"/>
  <c r="BO33" i="3"/>
  <c r="BJ32" i="3"/>
  <c r="BO30" i="3"/>
  <c r="BJ29" i="3"/>
  <c r="BO27" i="3"/>
  <c r="BJ26" i="3"/>
  <c r="BO24" i="3"/>
  <c r="BJ23" i="3"/>
  <c r="BO21" i="3"/>
  <c r="BJ20" i="3"/>
  <c r="BO18" i="3"/>
  <c r="BJ17" i="3"/>
  <c r="BO15" i="3"/>
  <c r="BJ14" i="3"/>
  <c r="BO12" i="3"/>
  <c r="BJ11" i="3"/>
  <c r="BO9" i="3"/>
  <c r="BJ8" i="3"/>
  <c r="BO6" i="3"/>
  <c r="BJ5" i="3"/>
  <c r="AX17" i="3"/>
  <c r="BB9" i="3"/>
  <c r="BG35" i="3"/>
  <c r="BL35" i="3"/>
  <c r="BI41" i="3"/>
  <c r="BI29" i="3"/>
  <c r="BI23" i="3"/>
  <c r="BI17" i="3"/>
  <c r="BI11" i="3"/>
  <c r="BN6" i="3"/>
  <c r="AW4" i="3"/>
  <c r="AW101" i="3"/>
  <c r="BA93" i="3"/>
  <c r="AW89" i="3"/>
  <c r="BC83" i="3"/>
  <c r="AY79" i="3"/>
  <c r="BA69" i="3"/>
  <c r="AZ68" i="3"/>
  <c r="AY67" i="3"/>
  <c r="AX66" i="3"/>
  <c r="AW65" i="3"/>
  <c r="BC59" i="3"/>
  <c r="BA57" i="3"/>
  <c r="AZ56" i="3"/>
  <c r="AY55" i="3"/>
  <c r="AX54" i="3"/>
  <c r="AW53" i="3"/>
  <c r="BC47" i="3"/>
  <c r="BA45" i="3"/>
  <c r="AZ44" i="3"/>
  <c r="AY43" i="3"/>
  <c r="AX42" i="3"/>
  <c r="AW41" i="3"/>
  <c r="BC35" i="3"/>
  <c r="BA33" i="3"/>
  <c r="AZ32" i="3"/>
  <c r="AY31" i="3"/>
  <c r="AX30" i="3"/>
  <c r="AW29" i="3"/>
  <c r="BC23" i="3"/>
  <c r="BA21" i="3"/>
  <c r="AZ20" i="3"/>
  <c r="AY19" i="3"/>
  <c r="AX18" i="3"/>
  <c r="AW17" i="3"/>
  <c r="BC11" i="3"/>
  <c r="BA9" i="3"/>
  <c r="AZ8" i="3"/>
  <c r="AY7" i="3"/>
  <c r="AX6" i="3"/>
  <c r="AW5" i="3"/>
  <c r="BG34" i="3"/>
  <c r="BL34" i="3"/>
  <c r="BG22" i="3"/>
  <c r="BL22" i="3"/>
  <c r="BG10" i="3"/>
  <c r="BL10" i="3"/>
  <c r="BN4" i="3"/>
  <c r="BQ40" i="3"/>
  <c r="BM39" i="3"/>
  <c r="BQ37" i="3"/>
  <c r="BQ34" i="3"/>
  <c r="BM33" i="3"/>
  <c r="BQ31" i="3"/>
  <c r="BM30" i="3"/>
  <c r="BQ28" i="3"/>
  <c r="BM27" i="3"/>
  <c r="BQ25" i="3"/>
  <c r="BM24" i="3"/>
  <c r="BQ22" i="3"/>
  <c r="BM21" i="3"/>
  <c r="BQ19" i="3"/>
  <c r="BM18" i="3"/>
  <c r="BQ16" i="3"/>
  <c r="BM15" i="3"/>
  <c r="BQ13" i="3"/>
  <c r="BM12" i="3"/>
  <c r="BQ10" i="3"/>
  <c r="BM9" i="3"/>
  <c r="BQ7" i="3"/>
  <c r="BM6" i="3"/>
  <c r="BA20" i="3"/>
  <c r="AZ7" i="3"/>
  <c r="AX5" i="3"/>
  <c r="BN39" i="3"/>
  <c r="BI35" i="3"/>
  <c r="BN30" i="3"/>
  <c r="BN18" i="3"/>
  <c r="AZ104" i="3"/>
  <c r="BC95" i="3"/>
  <c r="AZ92" i="3"/>
  <c r="BA81" i="3"/>
  <c r="AW77" i="3"/>
  <c r="BC71" i="3"/>
  <c r="AY104" i="3"/>
  <c r="AV101" i="3"/>
  <c r="BD97" i="3"/>
  <c r="BB95" i="3"/>
  <c r="AY92" i="3"/>
  <c r="AV89" i="3"/>
  <c r="BB83" i="3"/>
  <c r="AY80" i="3"/>
  <c r="AV77" i="3"/>
  <c r="BB71" i="3"/>
  <c r="AY68" i="3"/>
  <c r="AV65" i="3"/>
  <c r="BB59" i="3"/>
  <c r="AY56" i="3"/>
  <c r="AW54" i="3"/>
  <c r="AV53" i="3"/>
  <c r="BD49" i="3"/>
  <c r="BB47" i="3"/>
  <c r="AZ45" i="3"/>
  <c r="AY44" i="3"/>
  <c r="AX43" i="3"/>
  <c r="AW42" i="3"/>
  <c r="AV41" i="3"/>
  <c r="BD37" i="3"/>
  <c r="BB35" i="3"/>
  <c r="AZ33" i="3"/>
  <c r="AY32" i="3"/>
  <c r="AX31" i="3"/>
  <c r="AW30" i="3"/>
  <c r="AV29" i="3"/>
  <c r="BD25" i="3"/>
  <c r="BB23" i="3"/>
  <c r="AZ21" i="3"/>
  <c r="AY20" i="3"/>
  <c r="AX19" i="3"/>
  <c r="AW18" i="3"/>
  <c r="AV17" i="3"/>
  <c r="BD13" i="3"/>
  <c r="BB11" i="3"/>
  <c r="AZ9" i="3"/>
  <c r="AY8" i="3"/>
  <c r="AX7" i="3"/>
  <c r="AW6" i="3"/>
  <c r="AV5" i="3"/>
  <c r="BG33" i="3"/>
  <c r="BL33" i="3"/>
  <c r="BG21" i="3"/>
  <c r="BL21" i="3"/>
  <c r="BG9" i="3"/>
  <c r="BL9" i="3"/>
  <c r="BH35" i="3"/>
  <c r="BH23" i="3"/>
  <c r="BH11" i="3"/>
  <c r="BO4" i="3"/>
  <c r="BP40" i="3"/>
  <c r="BK39" i="3"/>
  <c r="BP37" i="3"/>
  <c r="BP34" i="3"/>
  <c r="BK33" i="3"/>
  <c r="BP31" i="3"/>
  <c r="BK30" i="3"/>
  <c r="BP28" i="3"/>
  <c r="BK27" i="3"/>
  <c r="BP25" i="3"/>
  <c r="BK24" i="3"/>
  <c r="BP22" i="3"/>
  <c r="BK21" i="3"/>
  <c r="BP19" i="3"/>
  <c r="BK18" i="3"/>
  <c r="BP16" i="3"/>
  <c r="BK15" i="3"/>
  <c r="BP13" i="3"/>
  <c r="BK12" i="3"/>
  <c r="BP10" i="3"/>
  <c r="BK9" i="3"/>
  <c r="BP7" i="3"/>
  <c r="BK6" i="3"/>
  <c r="AZ19" i="3"/>
  <c r="AY18" i="3"/>
  <c r="BA8" i="3"/>
  <c r="AY6" i="3"/>
  <c r="BG23" i="3"/>
  <c r="BL23" i="3"/>
  <c r="BG11" i="3"/>
  <c r="BL11" i="3"/>
  <c r="BM4" i="3"/>
  <c r="BN27" i="3"/>
  <c r="BN15" i="3"/>
  <c r="BI5" i="3"/>
  <c r="AY103" i="3"/>
  <c r="AX102" i="3"/>
  <c r="BB94" i="3"/>
  <c r="AY91" i="3"/>
  <c r="AX90" i="3"/>
  <c r="BB82" i="3"/>
  <c r="AZ80" i="3"/>
  <c r="AX78" i="3"/>
  <c r="AX4" i="3"/>
  <c r="AX103" i="3"/>
  <c r="AW102" i="3"/>
  <c r="BA94" i="3"/>
  <c r="AZ93" i="3"/>
  <c r="AX91" i="3"/>
  <c r="AW90" i="3"/>
  <c r="BD85" i="3"/>
  <c r="BA82" i="3"/>
  <c r="AZ81" i="3"/>
  <c r="AX79" i="3"/>
  <c r="AW78" i="3"/>
  <c r="BD73" i="3"/>
  <c r="BA70" i="3"/>
  <c r="AZ69" i="3"/>
  <c r="AX67" i="3"/>
  <c r="AW66" i="3"/>
  <c r="BD61" i="3"/>
  <c r="BA58" i="3"/>
  <c r="AZ57" i="3"/>
  <c r="AX55" i="3"/>
  <c r="AY4" i="3"/>
  <c r="AX104" i="3"/>
  <c r="AW103" i="3"/>
  <c r="AV102" i="3"/>
  <c r="AU101" i="3"/>
  <c r="BD98" i="3"/>
  <c r="BC97" i="3"/>
  <c r="BA95" i="3"/>
  <c r="AZ94" i="3"/>
  <c r="AY93" i="3"/>
  <c r="AX92" i="3"/>
  <c r="AW91" i="3"/>
  <c r="AV90" i="3"/>
  <c r="AU89" i="3"/>
  <c r="BD86" i="3"/>
  <c r="BC85" i="3"/>
  <c r="BA83" i="3"/>
  <c r="AZ82" i="3"/>
  <c r="AY81" i="3"/>
  <c r="AX80" i="3"/>
  <c r="AW79" i="3"/>
  <c r="AV78" i="3"/>
  <c r="AU77" i="3"/>
  <c r="BD74" i="3"/>
  <c r="BC73" i="3"/>
  <c r="BA71" i="3"/>
  <c r="AZ70" i="3"/>
  <c r="AY69" i="3"/>
  <c r="AX68" i="3"/>
  <c r="AW67" i="3"/>
  <c r="AV66" i="3"/>
  <c r="AU65" i="3"/>
  <c r="BD62" i="3"/>
  <c r="BC61" i="3"/>
  <c r="BA59" i="3"/>
  <c r="AZ58" i="3"/>
  <c r="AY57" i="3"/>
  <c r="AX56" i="3"/>
  <c r="AW55" i="3"/>
  <c r="AV54" i="3"/>
  <c r="AU53" i="3"/>
  <c r="BD50" i="3"/>
  <c r="BC49" i="3"/>
  <c r="BA47" i="3"/>
  <c r="AZ46" i="3"/>
  <c r="AY45" i="3"/>
  <c r="AX44" i="3"/>
  <c r="AW43" i="3"/>
  <c r="AV42" i="3"/>
  <c r="AU41" i="3"/>
  <c r="BD38" i="3"/>
  <c r="BC37" i="3"/>
  <c r="BA35" i="3"/>
  <c r="AZ34" i="3"/>
  <c r="AY33" i="3"/>
  <c r="AX32" i="3"/>
  <c r="AW31" i="3"/>
  <c r="AV30" i="3"/>
  <c r="AU29" i="3"/>
  <c r="BD26" i="3"/>
  <c r="BC25" i="3"/>
  <c r="BA23" i="3"/>
  <c r="AZ22" i="3"/>
  <c r="AY21" i="3"/>
  <c r="AX20" i="3"/>
  <c r="AW19" i="3"/>
  <c r="AV18" i="3"/>
  <c r="AU17" i="3"/>
  <c r="BD14" i="3"/>
  <c r="BC13" i="3"/>
  <c r="BA11" i="3"/>
  <c r="AZ10" i="3"/>
  <c r="AY9" i="3"/>
  <c r="AX8" i="3"/>
  <c r="AW7" i="3"/>
  <c r="AV6" i="3"/>
  <c r="AU5" i="3"/>
  <c r="BG32" i="3"/>
  <c r="BL32" i="3"/>
  <c r="BG20" i="3"/>
  <c r="BL20" i="3"/>
  <c r="BG8" i="3"/>
  <c r="BL8" i="3"/>
  <c r="BH34" i="3"/>
  <c r="BH22" i="3"/>
  <c r="BH10" i="3"/>
  <c r="BP4" i="3"/>
  <c r="BO40" i="3"/>
  <c r="BJ39" i="3"/>
  <c r="BO37" i="3"/>
  <c r="BJ36" i="3"/>
  <c r="BO34" i="3"/>
  <c r="BJ33" i="3"/>
  <c r="BO31" i="3"/>
  <c r="BJ30" i="3"/>
  <c r="BO28" i="3"/>
  <c r="BJ27" i="3"/>
  <c r="BO25" i="3"/>
  <c r="BJ24" i="3"/>
  <c r="BO22" i="3"/>
  <c r="BJ21" i="3"/>
  <c r="BO19" i="3"/>
  <c r="BJ18" i="3"/>
  <c r="BO16" i="3"/>
  <c r="BJ15" i="3"/>
  <c r="BO13" i="3"/>
  <c r="BJ12" i="3"/>
  <c r="BO10" i="3"/>
  <c r="BJ9" i="3"/>
  <c r="BO7" i="3"/>
  <c r="BJ6" i="3"/>
  <c r="T13" i="14"/>
  <c r="T38" i="14"/>
  <c r="T24" i="14"/>
  <c r="T10" i="14"/>
  <c r="T39" i="14"/>
  <c r="T29" i="14"/>
  <c r="T25" i="14"/>
  <c r="T7" i="14"/>
  <c r="T11" i="14"/>
  <c r="T23" i="14"/>
  <c r="T36" i="14"/>
  <c r="T9" i="14"/>
  <c r="T22" i="14"/>
  <c r="T34" i="14"/>
  <c r="T33" i="14"/>
  <c r="T20" i="14"/>
  <c r="T19" i="14"/>
  <c r="T31" i="14"/>
  <c r="T27" i="14"/>
  <c r="T15" i="14"/>
  <c r="T8" i="14"/>
  <c r="T35" i="14"/>
  <c r="T17" i="14"/>
  <c r="T40" i="14"/>
  <c r="T5" i="14"/>
  <c r="T32" i="14"/>
  <c r="T26" i="14"/>
  <c r="T42" i="14"/>
  <c r="T30" i="14"/>
  <c r="T18" i="14"/>
  <c r="T12" i="14"/>
  <c r="T28" i="14"/>
  <c r="T16" i="14"/>
  <c r="T43" i="14"/>
  <c r="T21" i="14"/>
  <c r="T14" i="14"/>
  <c r="T41" i="14"/>
  <c r="T37" i="14"/>
  <c r="D6" i="14"/>
  <c r="D12" i="14"/>
  <c r="D20" i="14"/>
  <c r="D35" i="14"/>
  <c r="D8" i="14"/>
  <c r="D22" i="14"/>
  <c r="D27" i="14"/>
  <c r="D11" i="14"/>
  <c r="D39" i="14"/>
  <c r="D14" i="14"/>
  <c r="D34" i="14"/>
  <c r="D19" i="14"/>
  <c r="D42" i="14"/>
  <c r="D31" i="14"/>
  <c r="D41" i="14"/>
  <c r="D26" i="14"/>
  <c r="D23" i="14"/>
  <c r="D29" i="14"/>
  <c r="D10" i="14"/>
  <c r="D33" i="14"/>
  <c r="D15" i="14"/>
  <c r="D37" i="14"/>
  <c r="D32" i="14"/>
  <c r="D7" i="14"/>
  <c r="D21" i="14"/>
  <c r="D24" i="14"/>
  <c r="D36" i="14"/>
  <c r="D9" i="14"/>
  <c r="D30" i="14"/>
  <c r="D18" i="14"/>
  <c r="D40" i="14"/>
  <c r="D13" i="14"/>
  <c r="D25" i="14"/>
  <c r="D17" i="14"/>
  <c r="D38" i="14"/>
  <c r="D28" i="14"/>
  <c r="D16" i="14"/>
  <c r="AC106" i="3"/>
  <c r="U106" i="3"/>
  <c r="V106" i="3"/>
  <c r="AD106" i="3"/>
  <c r="AP43" i="3"/>
  <c r="AI43" i="3"/>
  <c r="AQ43" i="3"/>
  <c r="X106" i="3"/>
  <c r="AJ43" i="3"/>
  <c r="AO43" i="3"/>
  <c r="AB106" i="3"/>
  <c r="AH43" i="3"/>
  <c r="AK43" i="3"/>
  <c r="Y106" i="3"/>
  <c r="Z106" i="3"/>
  <c r="AL43" i="3"/>
  <c r="AA106" i="3"/>
  <c r="T106" i="3"/>
  <c r="AT105" i="3" s="1"/>
  <c r="W106" i="3"/>
  <c r="AG43" i="3"/>
  <c r="BG42" i="3" s="1"/>
  <c r="AM43" i="3"/>
  <c r="AN43" i="3"/>
  <c r="BK42" i="3" l="1"/>
  <c r="BN42" i="3"/>
  <c r="BM42" i="3"/>
  <c r="BJ42" i="3"/>
  <c r="BO42" i="3"/>
  <c r="BL42" i="3"/>
  <c r="BI42" i="3"/>
  <c r="BH42" i="3"/>
  <c r="BQ42" i="3"/>
  <c r="BP42" i="3"/>
  <c r="BC105" i="3"/>
  <c r="BD105" i="3"/>
  <c r="AV105" i="3"/>
  <c r="AU105" i="3"/>
  <c r="BB105" i="3"/>
  <c r="AZ105" i="3"/>
  <c r="AY105" i="3"/>
  <c r="AX105" i="3"/>
  <c r="BA105" i="3"/>
  <c r="AW105" i="3"/>
  <c r="E101" i="25"/>
  <c r="H40" i="14"/>
  <c r="J40" i="14"/>
  <c r="F40" i="14"/>
  <c r="E93" i="25"/>
  <c r="F32" i="14"/>
  <c r="H32" i="14"/>
  <c r="J32" i="14"/>
  <c r="E102" i="25"/>
  <c r="J41" i="14"/>
  <c r="F41" i="14"/>
  <c r="H41" i="14"/>
  <c r="E79" i="25"/>
  <c r="J18" i="14"/>
  <c r="F18" i="14"/>
  <c r="H18" i="14"/>
  <c r="E92" i="25"/>
  <c r="F31" i="14"/>
  <c r="H31" i="14"/>
  <c r="J31" i="14"/>
  <c r="E89" i="25"/>
  <c r="J28" i="14"/>
  <c r="F28" i="14"/>
  <c r="H28" i="14"/>
  <c r="E91" i="25"/>
  <c r="F30" i="14"/>
  <c r="J30" i="14"/>
  <c r="H30" i="14"/>
  <c r="E76" i="25"/>
  <c r="H15" i="14"/>
  <c r="J15" i="14"/>
  <c r="F15" i="14"/>
  <c r="E103" i="25"/>
  <c r="F42" i="14"/>
  <c r="H42" i="14"/>
  <c r="J42" i="14"/>
  <c r="E83" i="25"/>
  <c r="F22" i="14"/>
  <c r="H22" i="14"/>
  <c r="J22" i="14"/>
  <c r="E98" i="25"/>
  <c r="F37" i="14"/>
  <c r="J37" i="14"/>
  <c r="H37" i="14"/>
  <c r="E88" i="25"/>
  <c r="H27" i="14"/>
  <c r="F27" i="14"/>
  <c r="J27" i="14"/>
  <c r="E99" i="25"/>
  <c r="F38" i="14"/>
  <c r="H38" i="14"/>
  <c r="J38" i="14"/>
  <c r="E70" i="25"/>
  <c r="J9" i="14"/>
  <c r="F9" i="14"/>
  <c r="H9" i="14"/>
  <c r="E94" i="25"/>
  <c r="F33" i="14"/>
  <c r="H33" i="14"/>
  <c r="J33" i="14"/>
  <c r="E80" i="25"/>
  <c r="J19" i="14"/>
  <c r="F19" i="14"/>
  <c r="H19" i="14"/>
  <c r="E69" i="25"/>
  <c r="J8" i="14"/>
  <c r="H8" i="14"/>
  <c r="F8" i="14"/>
  <c r="E77" i="25"/>
  <c r="F16" i="14"/>
  <c r="H16" i="14"/>
  <c r="J16" i="14"/>
  <c r="E78" i="25"/>
  <c r="J17" i="14"/>
  <c r="F17" i="14"/>
  <c r="H17" i="14"/>
  <c r="E97" i="25"/>
  <c r="H36" i="14"/>
  <c r="F36" i="14"/>
  <c r="J36" i="14"/>
  <c r="E71" i="25"/>
  <c r="J10" i="14"/>
  <c r="F10" i="14"/>
  <c r="H10" i="14"/>
  <c r="E95" i="25"/>
  <c r="H34" i="14"/>
  <c r="J34" i="14"/>
  <c r="F34" i="14"/>
  <c r="E96" i="25"/>
  <c r="J35" i="14"/>
  <c r="H35" i="14"/>
  <c r="F35" i="14"/>
  <c r="E85" i="25"/>
  <c r="F24" i="14"/>
  <c r="H24" i="14"/>
  <c r="J24" i="14"/>
  <c r="E75" i="25"/>
  <c r="J14" i="14"/>
  <c r="F14" i="14"/>
  <c r="H14" i="14"/>
  <c r="E86" i="25"/>
  <c r="H25" i="14"/>
  <c r="J25" i="14"/>
  <c r="F25" i="14"/>
  <c r="E82" i="25"/>
  <c r="H21" i="14"/>
  <c r="J21" i="14"/>
  <c r="F21" i="14"/>
  <c r="E84" i="25"/>
  <c r="F23" i="14"/>
  <c r="H23" i="14"/>
  <c r="J23" i="14"/>
  <c r="E100" i="25"/>
  <c r="J39" i="14"/>
  <c r="F39" i="14"/>
  <c r="H39" i="14"/>
  <c r="E73" i="25"/>
  <c r="J12" i="14"/>
  <c r="H12" i="14"/>
  <c r="F12" i="14"/>
  <c r="E22" i="25"/>
  <c r="D5" i="14"/>
  <c r="E90" i="25"/>
  <c r="J29" i="14"/>
  <c r="F29" i="14"/>
  <c r="H29" i="14"/>
  <c r="E81" i="25"/>
  <c r="H20" i="14"/>
  <c r="F20" i="14"/>
  <c r="J20" i="14"/>
  <c r="E74" i="25"/>
  <c r="F13" i="14"/>
  <c r="H13" i="14"/>
  <c r="J13" i="14"/>
  <c r="E68" i="25"/>
  <c r="H7" i="14"/>
  <c r="F7" i="14"/>
  <c r="J7" i="14"/>
  <c r="E87" i="25"/>
  <c r="F26" i="14"/>
  <c r="J26" i="14"/>
  <c r="H26" i="14"/>
  <c r="E72" i="25"/>
  <c r="H11" i="14"/>
  <c r="J11" i="14"/>
  <c r="F11" i="14"/>
  <c r="E67" i="25"/>
  <c r="F6" i="14"/>
  <c r="J6" i="14"/>
  <c r="H6" i="14"/>
  <c r="E66" i="25" l="1"/>
  <c r="E104" i="25" s="1"/>
  <c r="Q7" i="25" s="1"/>
  <c r="K5" i="14" a="1"/>
  <c r="F5" i="14"/>
  <c r="F43" i="14" s="1"/>
  <c r="H5" i="14"/>
  <c r="H43" i="14" s="1"/>
  <c r="J5" i="14"/>
  <c r="J43" i="14" s="1"/>
  <c r="Q8" i="25" s="1"/>
  <c r="D43" i="14"/>
  <c r="J22" i="25" l="1"/>
  <c r="J20" i="25"/>
  <c r="K35" i="14"/>
  <c r="L35" i="14" s="1"/>
  <c r="K30" i="14"/>
  <c r="L30" i="14" s="1"/>
  <c r="K25" i="14"/>
  <c r="L25" i="14" s="1"/>
  <c r="K13" i="14"/>
  <c r="L13" i="14" s="1"/>
  <c r="K18" i="14"/>
  <c r="L18" i="14" s="1"/>
  <c r="K5" i="14"/>
  <c r="K11" i="14"/>
  <c r="L11" i="14" s="1"/>
  <c r="K28" i="14"/>
  <c r="L28" i="14" s="1"/>
  <c r="K10" i="14"/>
  <c r="L10" i="14" s="1"/>
  <c r="K37" i="14"/>
  <c r="L37" i="14" s="1"/>
  <c r="K39" i="14"/>
  <c r="L39" i="14" s="1"/>
  <c r="K34" i="14"/>
  <c r="L34" i="14" s="1"/>
  <c r="K20" i="14"/>
  <c r="L20" i="14" s="1"/>
  <c r="K24" i="14"/>
  <c r="L24" i="14" s="1"/>
  <c r="K19" i="14"/>
  <c r="L19" i="14" s="1"/>
  <c r="K14" i="14"/>
  <c r="L14" i="14" s="1"/>
  <c r="K9" i="14"/>
  <c r="L9" i="14" s="1"/>
  <c r="K26" i="14"/>
  <c r="L26" i="14" s="1"/>
  <c r="K38" i="14"/>
  <c r="L38" i="14" s="1"/>
  <c r="K33" i="14"/>
  <c r="L33" i="14" s="1"/>
  <c r="K21" i="14"/>
  <c r="L21" i="14" s="1"/>
  <c r="K23" i="14"/>
  <c r="L23" i="14" s="1"/>
  <c r="K32" i="14"/>
  <c r="L32" i="14" s="1"/>
  <c r="K12" i="14"/>
  <c r="L12" i="14" s="1"/>
  <c r="K8" i="14"/>
  <c r="L8" i="14" s="1"/>
  <c r="K42" i="14"/>
  <c r="L42" i="14" s="1"/>
  <c r="K36" i="14"/>
  <c r="L36" i="14" s="1"/>
  <c r="K7" i="14"/>
  <c r="L7" i="14" s="1"/>
  <c r="K27" i="14"/>
  <c r="L27" i="14" s="1"/>
  <c r="K17" i="14"/>
  <c r="L17" i="14" s="1"/>
  <c r="K40" i="14"/>
  <c r="L40" i="14" s="1"/>
  <c r="K22" i="14"/>
  <c r="L22" i="14" s="1"/>
  <c r="K41" i="14"/>
  <c r="L41" i="14" s="1"/>
  <c r="K29" i="14"/>
  <c r="L29" i="14" s="1"/>
  <c r="K31" i="14"/>
  <c r="L31" i="14" s="1"/>
  <c r="K15" i="14"/>
  <c r="L15" i="14" s="1"/>
  <c r="K16" i="14"/>
  <c r="L16" i="14" s="1"/>
  <c r="K6" i="14"/>
  <c r="L6" i="14" s="1"/>
  <c r="L5" i="14" l="1"/>
  <c r="K43" i="14"/>
  <c r="E24" i="25" s="1"/>
  <c r="M5" i="14" l="1" a="1"/>
  <c r="L43" i="14"/>
  <c r="E27" i="25" s="1"/>
  <c r="M27" i="14" l="1"/>
  <c r="M42" i="14"/>
  <c r="M37" i="14"/>
  <c r="M19" i="14"/>
  <c r="M34" i="14"/>
  <c r="M41" i="14"/>
  <c r="M38" i="14"/>
  <c r="M26" i="14"/>
  <c r="M8" i="14"/>
  <c r="M33" i="14"/>
  <c r="M36" i="14"/>
  <c r="M17" i="14"/>
  <c r="M23" i="14"/>
  <c r="M5" i="14"/>
  <c r="M14" i="14"/>
  <c r="M18" i="14"/>
  <c r="M29" i="14"/>
  <c r="M32" i="14"/>
  <c r="M22" i="14"/>
  <c r="M40" i="14"/>
  <c r="M28" i="14"/>
  <c r="M20" i="14"/>
  <c r="M16" i="14"/>
  <c r="M24" i="14"/>
  <c r="M13" i="14"/>
  <c r="M21" i="14"/>
  <c r="M31" i="14"/>
  <c r="M15" i="14"/>
  <c r="M7" i="14"/>
  <c r="M11" i="14"/>
  <c r="M12" i="14"/>
  <c r="M39" i="14"/>
  <c r="M30" i="14"/>
  <c r="M35" i="14"/>
  <c r="M9" i="14"/>
  <c r="M25" i="14"/>
  <c r="M6" i="14"/>
  <c r="M10" i="14"/>
  <c r="F73" i="25" l="1"/>
  <c r="N12" i="14"/>
  <c r="O12" i="14"/>
  <c r="P12" i="14"/>
  <c r="F77" i="25"/>
  <c r="P16" i="14"/>
  <c r="O16" i="14"/>
  <c r="N16" i="14"/>
  <c r="F75" i="25"/>
  <c r="N14" i="14"/>
  <c r="O14" i="14"/>
  <c r="P14" i="14"/>
  <c r="F99" i="25"/>
  <c r="O38" i="14"/>
  <c r="N38" i="14"/>
  <c r="P38" i="14"/>
  <c r="F71" i="25"/>
  <c r="P10" i="14"/>
  <c r="N10" i="14"/>
  <c r="O10" i="14"/>
  <c r="F72" i="25"/>
  <c r="N11" i="14"/>
  <c r="O11" i="14"/>
  <c r="P11" i="14"/>
  <c r="F81" i="25"/>
  <c r="N20" i="14"/>
  <c r="O20" i="14"/>
  <c r="P20" i="14"/>
  <c r="F66" i="25"/>
  <c r="N5" i="14"/>
  <c r="O5" i="14"/>
  <c r="M43" i="14"/>
  <c r="E29" i="25" s="1"/>
  <c r="P5" i="14"/>
  <c r="F102" i="25"/>
  <c r="O41" i="14"/>
  <c r="N41" i="14"/>
  <c r="P41" i="14"/>
  <c r="F67" i="25"/>
  <c r="P6" i="14"/>
  <c r="N6" i="14"/>
  <c r="O6" i="14"/>
  <c r="F68" i="25"/>
  <c r="N7" i="14"/>
  <c r="P7" i="14"/>
  <c r="O7" i="14"/>
  <c r="F89" i="25"/>
  <c r="N28" i="14"/>
  <c r="P28" i="14"/>
  <c r="O28" i="14"/>
  <c r="F84" i="25"/>
  <c r="O23" i="14"/>
  <c r="N23" i="14"/>
  <c r="P23" i="14"/>
  <c r="F95" i="25"/>
  <c r="O34" i="14"/>
  <c r="P34" i="14"/>
  <c r="N34" i="14"/>
  <c r="F79" i="25"/>
  <c r="N18" i="14"/>
  <c r="O18" i="14"/>
  <c r="P18" i="14"/>
  <c r="F86" i="25"/>
  <c r="N25" i="14"/>
  <c r="O25" i="14"/>
  <c r="P25" i="14"/>
  <c r="F76" i="25"/>
  <c r="P15" i="14"/>
  <c r="N15" i="14"/>
  <c r="O15" i="14"/>
  <c r="F101" i="25"/>
  <c r="O40" i="14"/>
  <c r="N40" i="14"/>
  <c r="P40" i="14"/>
  <c r="F78" i="25"/>
  <c r="N17" i="14"/>
  <c r="O17" i="14"/>
  <c r="P17" i="14"/>
  <c r="F80" i="25"/>
  <c r="P19" i="14"/>
  <c r="O19" i="14"/>
  <c r="N19" i="14"/>
  <c r="F87" i="25"/>
  <c r="N26" i="14"/>
  <c r="P26" i="14"/>
  <c r="O26" i="14"/>
  <c r="F70" i="25"/>
  <c r="O9" i="14"/>
  <c r="P9" i="14"/>
  <c r="N9" i="14"/>
  <c r="F92" i="25"/>
  <c r="N31" i="14"/>
  <c r="O31" i="14"/>
  <c r="P31" i="14"/>
  <c r="F83" i="25"/>
  <c r="O22" i="14"/>
  <c r="P22" i="14"/>
  <c r="N22" i="14"/>
  <c r="F97" i="25"/>
  <c r="N36" i="14"/>
  <c r="P36" i="14"/>
  <c r="O36" i="14"/>
  <c r="F98" i="25"/>
  <c r="P37" i="14"/>
  <c r="O37" i="14"/>
  <c r="N37" i="14"/>
  <c r="F100" i="25"/>
  <c r="N39" i="14"/>
  <c r="O39" i="14"/>
  <c r="P39" i="14"/>
  <c r="F96" i="25"/>
  <c r="P35" i="14"/>
  <c r="O35" i="14"/>
  <c r="N35" i="14"/>
  <c r="F82" i="25"/>
  <c r="P21" i="14"/>
  <c r="O21" i="14"/>
  <c r="N21" i="14"/>
  <c r="F93" i="25"/>
  <c r="N32" i="14"/>
  <c r="O32" i="14"/>
  <c r="P32" i="14"/>
  <c r="F94" i="25"/>
  <c r="O33" i="14"/>
  <c r="N33" i="14"/>
  <c r="P33" i="14"/>
  <c r="F103" i="25"/>
  <c r="O42" i="14"/>
  <c r="N42" i="14"/>
  <c r="P42" i="14"/>
  <c r="F85" i="25"/>
  <c r="P24" i="14"/>
  <c r="N24" i="14"/>
  <c r="O24" i="14"/>
  <c r="F91" i="25"/>
  <c r="P30" i="14"/>
  <c r="N30" i="14"/>
  <c r="O30" i="14"/>
  <c r="F74" i="25"/>
  <c r="P13" i="14"/>
  <c r="O13" i="14"/>
  <c r="N13" i="14"/>
  <c r="F90" i="25"/>
  <c r="N29" i="14"/>
  <c r="O29" i="14"/>
  <c r="P29" i="14"/>
  <c r="F69" i="25"/>
  <c r="N8" i="14"/>
  <c r="P8" i="14"/>
  <c r="O8" i="14"/>
  <c r="F88" i="25"/>
  <c r="P27" i="14"/>
  <c r="N27" i="14"/>
  <c r="O27" i="14"/>
  <c r="N43" i="14" l="1"/>
  <c r="F104" i="25"/>
  <c r="Q9" i="25" s="1"/>
  <c r="P43" i="14"/>
  <c r="Q10" i="25" s="1"/>
  <c r="O43" i="14"/>
  <c r="Q43" i="14" s="1"/>
  <c r="S43" i="14" s="1"/>
  <c r="J29" i="25" l="1"/>
  <c r="J27" i="25"/>
  <c r="U11" i="14" l="1"/>
  <c r="V11" i="14" s="1"/>
  <c r="U21" i="14"/>
  <c r="V21" i="14" s="1"/>
  <c r="U33" i="14"/>
  <c r="V33" i="14" s="1"/>
  <c r="U34" i="14"/>
  <c r="V34" i="14" s="1"/>
  <c r="U37" i="14"/>
  <c r="V37" i="14" s="1"/>
  <c r="U31" i="14"/>
  <c r="V31" i="14" s="1"/>
  <c r="U25" i="14"/>
  <c r="V25" i="14" s="1"/>
  <c r="U27" i="14"/>
  <c r="V27" i="14" s="1"/>
  <c r="U41" i="14"/>
  <c r="V41" i="14" s="1"/>
  <c r="U15" i="14"/>
  <c r="V15" i="14" s="1"/>
  <c r="U23" i="14"/>
  <c r="V23" i="14" s="1"/>
  <c r="U10" i="14"/>
  <c r="V10" i="14" s="1"/>
  <c r="U13" i="14"/>
  <c r="V13" i="14" s="1"/>
  <c r="U14" i="14"/>
  <c r="V14" i="14" s="1"/>
  <c r="U18" i="14"/>
  <c r="V18" i="14" s="1"/>
  <c r="U32" i="14"/>
  <c r="V32" i="14" s="1"/>
  <c r="U42" i="14"/>
  <c r="V42" i="14" s="1"/>
  <c r="U6" i="14"/>
  <c r="V6" i="14" s="1"/>
  <c r="U8" i="14"/>
  <c r="V8" i="14" s="1"/>
  <c r="U26" i="14"/>
  <c r="V26" i="14" s="1"/>
  <c r="U9" i="14"/>
  <c r="V9" i="14" s="1"/>
  <c r="U19" i="14"/>
  <c r="V19" i="14" s="1"/>
  <c r="U5" i="14"/>
  <c r="U39" i="14"/>
  <c r="V39" i="14" s="1"/>
  <c r="U38" i="14"/>
  <c r="V38" i="14" s="1"/>
  <c r="U22" i="14"/>
  <c r="V22" i="14" s="1"/>
  <c r="U36" i="14"/>
  <c r="V36" i="14" s="1"/>
  <c r="U28" i="14"/>
  <c r="V28" i="14" s="1"/>
  <c r="U7" i="14"/>
  <c r="V7" i="14" s="1"/>
  <c r="U30" i="14"/>
  <c r="V30" i="14" s="1"/>
  <c r="U20" i="14"/>
  <c r="V20" i="14" s="1"/>
  <c r="U24" i="14"/>
  <c r="V24" i="14" s="1"/>
  <c r="U40" i="14"/>
  <c r="V40" i="14" s="1"/>
  <c r="U16" i="14"/>
  <c r="V16" i="14" s="1"/>
  <c r="U12" i="14"/>
  <c r="V12" i="14" s="1"/>
  <c r="U35" i="14"/>
  <c r="V35" i="14" s="1"/>
  <c r="U17" i="14"/>
  <c r="V17" i="14" s="1"/>
  <c r="U29" i="14"/>
  <c r="V29" i="14" s="1"/>
  <c r="V5" i="14" l="1"/>
  <c r="U43" i="14"/>
  <c r="E33" i="25" s="1"/>
  <c r="V43" i="14" l="1"/>
  <c r="E35" i="25" s="1"/>
  <c r="W5" i="14" a="1"/>
  <c r="W40" i="14" l="1"/>
  <c r="W13" i="14"/>
  <c r="W14" i="14"/>
  <c r="W17" i="14"/>
  <c r="W22" i="14"/>
  <c r="W37" i="14"/>
  <c r="W16" i="14"/>
  <c r="W20" i="14"/>
  <c r="W28" i="14"/>
  <c r="W39" i="14"/>
  <c r="W18" i="14"/>
  <c r="W6" i="14"/>
  <c r="W32" i="14"/>
  <c r="W11" i="14"/>
  <c r="W5" i="14"/>
  <c r="W15" i="14"/>
  <c r="W12" i="14"/>
  <c r="W35" i="14"/>
  <c r="W31" i="14"/>
  <c r="W21" i="14"/>
  <c r="W41" i="14"/>
  <c r="W19" i="14"/>
  <c r="W34" i="14"/>
  <c r="W36" i="14"/>
  <c r="W25" i="14"/>
  <c r="W9" i="14"/>
  <c r="W30" i="14"/>
  <c r="W10" i="14"/>
  <c r="W23" i="14"/>
  <c r="W27" i="14"/>
  <c r="W24" i="14"/>
  <c r="W29" i="14"/>
  <c r="W33" i="14"/>
  <c r="W26" i="14"/>
  <c r="W7" i="14"/>
  <c r="W8" i="14"/>
  <c r="W42" i="14"/>
  <c r="W38" i="14"/>
  <c r="AA15" i="14" l="1"/>
  <c r="H76" i="25" s="1"/>
  <c r="Z15" i="14"/>
  <c r="AD15" i="14" s="1"/>
  <c r="K76" i="25" s="1"/>
  <c r="X15" i="14"/>
  <c r="AB15" i="14" s="1"/>
  <c r="I76" i="25" s="1"/>
  <c r="Y15" i="14"/>
  <c r="AC15" i="14" s="1"/>
  <c r="J76" i="25" s="1"/>
  <c r="G76" i="25"/>
  <c r="G72" i="25"/>
  <c r="AA11" i="14"/>
  <c r="H72" i="25" s="1"/>
  <c r="X11" i="14"/>
  <c r="AB11" i="14" s="1"/>
  <c r="I72" i="25" s="1"/>
  <c r="Y11" i="14"/>
  <c r="AC11" i="14" s="1"/>
  <c r="J72" i="25" s="1"/>
  <c r="Z11" i="14"/>
  <c r="AD11" i="14" s="1"/>
  <c r="K72" i="25" s="1"/>
  <c r="AA29" i="14"/>
  <c r="H90" i="25" s="1"/>
  <c r="G90" i="25"/>
  <c r="Z29" i="14"/>
  <c r="AD29" i="14" s="1"/>
  <c r="K90" i="25" s="1"/>
  <c r="Y29" i="14"/>
  <c r="AC29" i="14" s="1"/>
  <c r="J90" i="25" s="1"/>
  <c r="X29" i="14"/>
  <c r="AB29" i="14" s="1"/>
  <c r="I90" i="25" s="1"/>
  <c r="X36" i="14"/>
  <c r="AB36" i="14" s="1"/>
  <c r="I97" i="25" s="1"/>
  <c r="Y36" i="14"/>
  <c r="AC36" i="14" s="1"/>
  <c r="J97" i="25" s="1"/>
  <c r="Z36" i="14"/>
  <c r="AD36" i="14" s="1"/>
  <c r="K97" i="25" s="1"/>
  <c r="G97" i="25"/>
  <c r="AA36" i="14"/>
  <c r="H97" i="25" s="1"/>
  <c r="Z20" i="14"/>
  <c r="AD20" i="14" s="1"/>
  <c r="K81" i="25" s="1"/>
  <c r="X20" i="14"/>
  <c r="AB20" i="14" s="1"/>
  <c r="I81" i="25" s="1"/>
  <c r="Y20" i="14"/>
  <c r="AC20" i="14" s="1"/>
  <c r="J81" i="25" s="1"/>
  <c r="AA20" i="14"/>
  <c r="H81" i="25" s="1"/>
  <c r="G81" i="25"/>
  <c r="Z24" i="14"/>
  <c r="AD24" i="14" s="1"/>
  <c r="K85" i="25" s="1"/>
  <c r="X24" i="14"/>
  <c r="AB24" i="14" s="1"/>
  <c r="I85" i="25" s="1"/>
  <c r="G85" i="25"/>
  <c r="Y24" i="14"/>
  <c r="AC24" i="14" s="1"/>
  <c r="J85" i="25" s="1"/>
  <c r="AA24" i="14"/>
  <c r="H85" i="25" s="1"/>
  <c r="X34" i="14"/>
  <c r="AB34" i="14" s="1"/>
  <c r="I95" i="25" s="1"/>
  <c r="Z34" i="14"/>
  <c r="AD34" i="14" s="1"/>
  <c r="K95" i="25" s="1"/>
  <c r="G95" i="25"/>
  <c r="Y34" i="14"/>
  <c r="AC34" i="14" s="1"/>
  <c r="J95" i="25" s="1"/>
  <c r="AA34" i="14"/>
  <c r="H95" i="25" s="1"/>
  <c r="Y5" i="14"/>
  <c r="X5" i="14"/>
  <c r="G66" i="25"/>
  <c r="Z5" i="14"/>
  <c r="W43" i="14"/>
  <c r="E37" i="25" s="1"/>
  <c r="AA5" i="14"/>
  <c r="X16" i="14"/>
  <c r="AB16" i="14" s="1"/>
  <c r="I77" i="25" s="1"/>
  <c r="Z16" i="14"/>
  <c r="AD16" i="14" s="1"/>
  <c r="K77" i="25" s="1"/>
  <c r="AA16" i="14"/>
  <c r="H77" i="25" s="1"/>
  <c r="Y16" i="14"/>
  <c r="AC16" i="14" s="1"/>
  <c r="J77" i="25" s="1"/>
  <c r="G77" i="25"/>
  <c r="X38" i="14"/>
  <c r="AB38" i="14" s="1"/>
  <c r="I99" i="25" s="1"/>
  <c r="G99" i="25"/>
  <c r="Z38" i="14"/>
  <c r="AD38" i="14" s="1"/>
  <c r="K99" i="25" s="1"/>
  <c r="AA38" i="14"/>
  <c r="H99" i="25" s="1"/>
  <c r="Y38" i="14"/>
  <c r="AC38" i="14" s="1"/>
  <c r="J99" i="25" s="1"/>
  <c r="Z27" i="14"/>
  <c r="AD27" i="14" s="1"/>
  <c r="K88" i="25" s="1"/>
  <c r="AA27" i="14"/>
  <c r="H88" i="25" s="1"/>
  <c r="Y27" i="14"/>
  <c r="AC27" i="14" s="1"/>
  <c r="J88" i="25" s="1"/>
  <c r="G88" i="25"/>
  <c r="X27" i="14"/>
  <c r="AB27" i="14" s="1"/>
  <c r="I88" i="25" s="1"/>
  <c r="Y19" i="14"/>
  <c r="AC19" i="14" s="1"/>
  <c r="J80" i="25" s="1"/>
  <c r="X19" i="14"/>
  <c r="AB19" i="14" s="1"/>
  <c r="I80" i="25" s="1"/>
  <c r="G80" i="25"/>
  <c r="Z19" i="14"/>
  <c r="AD19" i="14" s="1"/>
  <c r="K80" i="25" s="1"/>
  <c r="AA19" i="14"/>
  <c r="H80" i="25" s="1"/>
  <c r="X37" i="14"/>
  <c r="AB37" i="14" s="1"/>
  <c r="I98" i="25" s="1"/>
  <c r="AA37" i="14"/>
  <c r="H98" i="25" s="1"/>
  <c r="Y37" i="14"/>
  <c r="AC37" i="14" s="1"/>
  <c r="J98" i="25" s="1"/>
  <c r="Z37" i="14"/>
  <c r="AD37" i="14" s="1"/>
  <c r="K98" i="25" s="1"/>
  <c r="G98" i="25"/>
  <c r="AA42" i="14"/>
  <c r="H103" i="25" s="1"/>
  <c r="Y42" i="14"/>
  <c r="AC42" i="14" s="1"/>
  <c r="J103" i="25" s="1"/>
  <c r="G103" i="25"/>
  <c r="X42" i="14"/>
  <c r="AB42" i="14" s="1"/>
  <c r="I103" i="25" s="1"/>
  <c r="Z42" i="14"/>
  <c r="AD42" i="14" s="1"/>
  <c r="K103" i="25" s="1"/>
  <c r="G84" i="25"/>
  <c r="AA23" i="14"/>
  <c r="H84" i="25" s="1"/>
  <c r="Y23" i="14"/>
  <c r="AC23" i="14" s="1"/>
  <c r="J84" i="25" s="1"/>
  <c r="Z23" i="14"/>
  <c r="AD23" i="14" s="1"/>
  <c r="K84" i="25" s="1"/>
  <c r="X23" i="14"/>
  <c r="AB23" i="14" s="1"/>
  <c r="I84" i="25" s="1"/>
  <c r="AA41" i="14"/>
  <c r="H102" i="25" s="1"/>
  <c r="X41" i="14"/>
  <c r="AB41" i="14" s="1"/>
  <c r="I102" i="25" s="1"/>
  <c r="Y41" i="14"/>
  <c r="AC41" i="14" s="1"/>
  <c r="J102" i="25" s="1"/>
  <c r="Z41" i="14"/>
  <c r="AD41" i="14" s="1"/>
  <c r="K102" i="25" s="1"/>
  <c r="G102" i="25"/>
  <c r="X32" i="14"/>
  <c r="AB32" i="14" s="1"/>
  <c r="I93" i="25" s="1"/>
  <c r="AA32" i="14"/>
  <c r="H93" i="25" s="1"/>
  <c r="Z32" i="14"/>
  <c r="AD32" i="14" s="1"/>
  <c r="K93" i="25" s="1"/>
  <c r="Y32" i="14"/>
  <c r="AC32" i="14" s="1"/>
  <c r="J93" i="25" s="1"/>
  <c r="G93" i="25"/>
  <c r="Z22" i="14"/>
  <c r="AD22" i="14" s="1"/>
  <c r="K83" i="25" s="1"/>
  <c r="AA22" i="14"/>
  <c r="H83" i="25" s="1"/>
  <c r="Y22" i="14"/>
  <c r="AC22" i="14" s="1"/>
  <c r="J83" i="25" s="1"/>
  <c r="G83" i="25"/>
  <c r="X22" i="14"/>
  <c r="AB22" i="14" s="1"/>
  <c r="I83" i="25" s="1"/>
  <c r="Y8" i="14"/>
  <c r="AC8" i="14" s="1"/>
  <c r="J69" i="25" s="1"/>
  <c r="G69" i="25"/>
  <c r="X8" i="14"/>
  <c r="AB8" i="14" s="1"/>
  <c r="I69" i="25" s="1"/>
  <c r="Z8" i="14"/>
  <c r="AD8" i="14" s="1"/>
  <c r="K69" i="25" s="1"/>
  <c r="AA8" i="14"/>
  <c r="H69" i="25" s="1"/>
  <c r="Y10" i="14"/>
  <c r="AC10" i="14" s="1"/>
  <c r="J71" i="25" s="1"/>
  <c r="X10" i="14"/>
  <c r="AB10" i="14" s="1"/>
  <c r="I71" i="25" s="1"/>
  <c r="G71" i="25"/>
  <c r="Z10" i="14"/>
  <c r="AD10" i="14" s="1"/>
  <c r="K71" i="25" s="1"/>
  <c r="AA10" i="14"/>
  <c r="H71" i="25" s="1"/>
  <c r="Z21" i="14"/>
  <c r="AD21" i="14" s="1"/>
  <c r="K82" i="25" s="1"/>
  <c r="AA21" i="14"/>
  <c r="H82" i="25" s="1"/>
  <c r="Y21" i="14"/>
  <c r="AC21" i="14" s="1"/>
  <c r="J82" i="25" s="1"/>
  <c r="G82" i="25"/>
  <c r="X21" i="14"/>
  <c r="AB21" i="14" s="1"/>
  <c r="I82" i="25" s="1"/>
  <c r="X6" i="14"/>
  <c r="AB6" i="14" s="1"/>
  <c r="I67" i="25" s="1"/>
  <c r="Y6" i="14"/>
  <c r="AC6" i="14" s="1"/>
  <c r="J67" i="25" s="1"/>
  <c r="Z6" i="14"/>
  <c r="AD6" i="14" s="1"/>
  <c r="K67" i="25" s="1"/>
  <c r="G67" i="25"/>
  <c r="AA6" i="14"/>
  <c r="H67" i="25" s="1"/>
  <c r="X17" i="14"/>
  <c r="AB17" i="14" s="1"/>
  <c r="I78" i="25" s="1"/>
  <c r="Z17" i="14"/>
  <c r="AD17" i="14" s="1"/>
  <c r="K78" i="25" s="1"/>
  <c r="Y17" i="14"/>
  <c r="AC17" i="14" s="1"/>
  <c r="J78" i="25" s="1"/>
  <c r="AA17" i="14"/>
  <c r="H78" i="25" s="1"/>
  <c r="G78" i="25"/>
  <c r="Z7" i="14"/>
  <c r="AD7" i="14" s="1"/>
  <c r="K68" i="25" s="1"/>
  <c r="X7" i="14"/>
  <c r="AB7" i="14" s="1"/>
  <c r="I68" i="25" s="1"/>
  <c r="Y7" i="14"/>
  <c r="AC7" i="14" s="1"/>
  <c r="J68" i="25" s="1"/>
  <c r="AA7" i="14"/>
  <c r="H68" i="25" s="1"/>
  <c r="G68" i="25"/>
  <c r="Y30" i="14"/>
  <c r="AC30" i="14" s="1"/>
  <c r="J91" i="25" s="1"/>
  <c r="Z30" i="14"/>
  <c r="AD30" i="14" s="1"/>
  <c r="K91" i="25" s="1"/>
  <c r="X30" i="14"/>
  <c r="AB30" i="14" s="1"/>
  <c r="I91" i="25" s="1"/>
  <c r="G91" i="25"/>
  <c r="AA30" i="14"/>
  <c r="H91" i="25" s="1"/>
  <c r="Y31" i="14"/>
  <c r="AC31" i="14" s="1"/>
  <c r="J92" i="25" s="1"/>
  <c r="AA31" i="14"/>
  <c r="H92" i="25" s="1"/>
  <c r="G92" i="25"/>
  <c r="Z31" i="14"/>
  <c r="AD31" i="14" s="1"/>
  <c r="K92" i="25" s="1"/>
  <c r="X31" i="14"/>
  <c r="AB31" i="14" s="1"/>
  <c r="I92" i="25" s="1"/>
  <c r="Y18" i="14"/>
  <c r="AC18" i="14" s="1"/>
  <c r="J79" i="25" s="1"/>
  <c r="Z18" i="14"/>
  <c r="AD18" i="14" s="1"/>
  <c r="K79" i="25" s="1"/>
  <c r="G79" i="25"/>
  <c r="X18" i="14"/>
  <c r="AB18" i="14" s="1"/>
  <c r="I79" i="25" s="1"/>
  <c r="AA18" i="14"/>
  <c r="H79" i="25" s="1"/>
  <c r="Z14" i="14"/>
  <c r="AD14" i="14" s="1"/>
  <c r="K75" i="25" s="1"/>
  <c r="AA14" i="14"/>
  <c r="H75" i="25" s="1"/>
  <c r="Y14" i="14"/>
  <c r="AC14" i="14" s="1"/>
  <c r="J75" i="25" s="1"/>
  <c r="G75" i="25"/>
  <c r="X14" i="14"/>
  <c r="AB14" i="14" s="1"/>
  <c r="I75" i="25" s="1"/>
  <c r="Z26" i="14"/>
  <c r="AD26" i="14" s="1"/>
  <c r="K87" i="25" s="1"/>
  <c r="Y26" i="14"/>
  <c r="AC26" i="14" s="1"/>
  <c r="J87" i="25" s="1"/>
  <c r="X26" i="14"/>
  <c r="AB26" i="14" s="1"/>
  <c r="I87" i="25" s="1"/>
  <c r="G87" i="25"/>
  <c r="AA26" i="14"/>
  <c r="H87" i="25" s="1"/>
  <c r="Y9" i="14"/>
  <c r="AC9" i="14" s="1"/>
  <c r="J70" i="25" s="1"/>
  <c r="X9" i="14"/>
  <c r="AB9" i="14" s="1"/>
  <c r="I70" i="25" s="1"/>
  <c r="G70" i="25"/>
  <c r="AA9" i="14"/>
  <c r="H70" i="25" s="1"/>
  <c r="Z9" i="14"/>
  <c r="AD9" i="14" s="1"/>
  <c r="K70" i="25" s="1"/>
  <c r="Z35" i="14"/>
  <c r="AD35" i="14" s="1"/>
  <c r="K96" i="25" s="1"/>
  <c r="X35" i="14"/>
  <c r="AB35" i="14" s="1"/>
  <c r="I96" i="25" s="1"/>
  <c r="AA35" i="14"/>
  <c r="H96" i="25" s="1"/>
  <c r="G96" i="25"/>
  <c r="Y35" i="14"/>
  <c r="AC35" i="14" s="1"/>
  <c r="J96" i="25" s="1"/>
  <c r="Y39" i="14"/>
  <c r="AC39" i="14" s="1"/>
  <c r="J100" i="25" s="1"/>
  <c r="G100" i="25"/>
  <c r="Z39" i="14"/>
  <c r="AD39" i="14" s="1"/>
  <c r="K100" i="25" s="1"/>
  <c r="X39" i="14"/>
  <c r="AB39" i="14" s="1"/>
  <c r="I100" i="25" s="1"/>
  <c r="AA39" i="14"/>
  <c r="H100" i="25" s="1"/>
  <c r="X13" i="14"/>
  <c r="AB13" i="14" s="1"/>
  <c r="I74" i="25" s="1"/>
  <c r="Z13" i="14"/>
  <c r="AD13" i="14" s="1"/>
  <c r="K74" i="25" s="1"/>
  <c r="AA13" i="14"/>
  <c r="H74" i="25" s="1"/>
  <c r="Y13" i="14"/>
  <c r="AC13" i="14" s="1"/>
  <c r="J74" i="25" s="1"/>
  <c r="G74" i="25"/>
  <c r="X33" i="14"/>
  <c r="AB33" i="14" s="1"/>
  <c r="I94" i="25" s="1"/>
  <c r="Z33" i="14"/>
  <c r="AD33" i="14" s="1"/>
  <c r="K94" i="25" s="1"/>
  <c r="AA33" i="14"/>
  <c r="H94" i="25" s="1"/>
  <c r="G94" i="25"/>
  <c r="Y33" i="14"/>
  <c r="AC33" i="14" s="1"/>
  <c r="J94" i="25" s="1"/>
  <c r="Z25" i="14"/>
  <c r="AD25" i="14" s="1"/>
  <c r="K86" i="25" s="1"/>
  <c r="X25" i="14"/>
  <c r="AB25" i="14" s="1"/>
  <c r="I86" i="25" s="1"/>
  <c r="G86" i="25"/>
  <c r="AA25" i="14"/>
  <c r="H86" i="25" s="1"/>
  <c r="Y25" i="14"/>
  <c r="AC25" i="14" s="1"/>
  <c r="J86" i="25" s="1"/>
  <c r="Y12" i="14"/>
  <c r="AC12" i="14" s="1"/>
  <c r="J73" i="25" s="1"/>
  <c r="X12" i="14"/>
  <c r="AB12" i="14" s="1"/>
  <c r="I73" i="25" s="1"/>
  <c r="AA12" i="14"/>
  <c r="H73" i="25" s="1"/>
  <c r="G73" i="25"/>
  <c r="Z12" i="14"/>
  <c r="AD12" i="14" s="1"/>
  <c r="K73" i="25" s="1"/>
  <c r="Y28" i="14"/>
  <c r="AC28" i="14" s="1"/>
  <c r="J89" i="25" s="1"/>
  <c r="G89" i="25"/>
  <c r="X28" i="14"/>
  <c r="AB28" i="14" s="1"/>
  <c r="I89" i="25" s="1"/>
  <c r="Z28" i="14"/>
  <c r="AD28" i="14" s="1"/>
  <c r="K89" i="25" s="1"/>
  <c r="AA28" i="14"/>
  <c r="H89" i="25" s="1"/>
  <c r="X40" i="14"/>
  <c r="AB40" i="14" s="1"/>
  <c r="I101" i="25" s="1"/>
  <c r="Y40" i="14"/>
  <c r="AC40" i="14" s="1"/>
  <c r="J101" i="25" s="1"/>
  <c r="Z40" i="14"/>
  <c r="AD40" i="14" s="1"/>
  <c r="K101" i="25" s="1"/>
  <c r="G101" i="25"/>
  <c r="AA40" i="14"/>
  <c r="H101" i="25" s="1"/>
  <c r="F25" i="22" l="1"/>
  <c r="L25" i="22"/>
  <c r="K25" i="22"/>
  <c r="E25" i="22"/>
  <c r="D25" i="22"/>
  <c r="J25" i="22"/>
  <c r="I25" i="22"/>
  <c r="H25" i="22"/>
  <c r="M25" i="22"/>
  <c r="G25" i="22"/>
  <c r="K23" i="22"/>
  <c r="H23" i="22"/>
  <c r="E23" i="22"/>
  <c r="J23" i="22"/>
  <c r="F23" i="22"/>
  <c r="D23" i="22"/>
  <c r="L23" i="22"/>
  <c r="I23" i="22"/>
  <c r="M23" i="22"/>
  <c r="G23" i="22"/>
  <c r="L10" i="22"/>
  <c r="G10" i="22"/>
  <c r="K10" i="22"/>
  <c r="M10" i="22"/>
  <c r="F10" i="22"/>
  <c r="H10" i="22"/>
  <c r="D10" i="22"/>
  <c r="E10" i="22"/>
  <c r="J10" i="22"/>
  <c r="I10" i="22"/>
  <c r="J9" i="22"/>
  <c r="D9" i="22"/>
  <c r="L9" i="22"/>
  <c r="F9" i="22"/>
  <c r="I9" i="22"/>
  <c r="H9" i="22"/>
  <c r="M9" i="22"/>
  <c r="G9" i="22"/>
  <c r="K9" i="22"/>
  <c r="E9" i="22"/>
  <c r="F24" i="22"/>
  <c r="E24" i="22"/>
  <c r="K24" i="22"/>
  <c r="J24" i="22"/>
  <c r="H24" i="22"/>
  <c r="D24" i="22"/>
  <c r="I24" i="22"/>
  <c r="M24" i="22"/>
  <c r="G24" i="22"/>
  <c r="L24" i="22"/>
  <c r="G40" i="22"/>
  <c r="L40" i="22"/>
  <c r="D40" i="22"/>
  <c r="F40" i="22"/>
  <c r="E40" i="22"/>
  <c r="K40" i="22"/>
  <c r="J40" i="22"/>
  <c r="H40" i="22"/>
  <c r="I40" i="22"/>
  <c r="M40" i="22"/>
  <c r="Z43" i="14"/>
  <c r="Q12" i="25" s="1"/>
  <c r="AD5" i="14"/>
  <c r="L14" i="22"/>
  <c r="H14" i="22"/>
  <c r="F14" i="22"/>
  <c r="K14" i="22"/>
  <c r="E14" i="22"/>
  <c r="G14" i="22"/>
  <c r="J14" i="22"/>
  <c r="D14" i="22"/>
  <c r="I14" i="22"/>
  <c r="M14" i="22"/>
  <c r="L34" i="22"/>
  <c r="H34" i="22"/>
  <c r="F34" i="22"/>
  <c r="D34" i="22"/>
  <c r="K34" i="22"/>
  <c r="E34" i="22"/>
  <c r="J34" i="22"/>
  <c r="I34" i="22"/>
  <c r="M34" i="22"/>
  <c r="G34" i="22"/>
  <c r="K12" i="22"/>
  <c r="E12" i="22"/>
  <c r="M12" i="22"/>
  <c r="J12" i="22"/>
  <c r="H12" i="22"/>
  <c r="D12" i="22"/>
  <c r="I12" i="22"/>
  <c r="G12" i="22"/>
  <c r="L12" i="22"/>
  <c r="F12" i="22"/>
  <c r="E33" i="22"/>
  <c r="D33" i="22"/>
  <c r="J33" i="22"/>
  <c r="I33" i="22"/>
  <c r="H33" i="22"/>
  <c r="M33" i="22"/>
  <c r="L33" i="22"/>
  <c r="G33" i="22"/>
  <c r="F33" i="22"/>
  <c r="K33" i="22"/>
  <c r="G104" i="25"/>
  <c r="Q11" i="25" s="1"/>
  <c r="I27" i="22"/>
  <c r="E27" i="22"/>
  <c r="G27" i="22"/>
  <c r="D27" i="22"/>
  <c r="J27" i="22"/>
  <c r="F27" i="22"/>
  <c r="L27" i="22"/>
  <c r="K27" i="22"/>
  <c r="H27" i="22"/>
  <c r="M27" i="22"/>
  <c r="J43" i="22"/>
  <c r="D43" i="22"/>
  <c r="I43" i="22"/>
  <c r="F43" i="22"/>
  <c r="E43" i="22"/>
  <c r="M43" i="22"/>
  <c r="G43" i="22"/>
  <c r="L43" i="22"/>
  <c r="K43" i="22"/>
  <c r="H43" i="22"/>
  <c r="G13" i="22"/>
  <c r="L13" i="22"/>
  <c r="D13" i="22"/>
  <c r="F13" i="22"/>
  <c r="M13" i="22"/>
  <c r="K13" i="22"/>
  <c r="E13" i="22"/>
  <c r="J13" i="22"/>
  <c r="I13" i="22"/>
  <c r="H13" i="22"/>
  <c r="G44" i="22"/>
  <c r="L44" i="22"/>
  <c r="F44" i="22"/>
  <c r="D44" i="22"/>
  <c r="E44" i="22"/>
  <c r="K44" i="22"/>
  <c r="J44" i="22"/>
  <c r="H44" i="22"/>
  <c r="I44" i="22"/>
  <c r="M44" i="22"/>
  <c r="I22" i="22"/>
  <c r="G22" i="22"/>
  <c r="M22" i="22"/>
  <c r="L22" i="22"/>
  <c r="H22" i="22"/>
  <c r="F22" i="22"/>
  <c r="K22" i="22"/>
  <c r="E22" i="22"/>
  <c r="J22" i="22"/>
  <c r="D22" i="22"/>
  <c r="I30" i="22"/>
  <c r="G30" i="22"/>
  <c r="M30" i="22"/>
  <c r="L30" i="22"/>
  <c r="H30" i="22"/>
  <c r="D30" i="22"/>
  <c r="F30" i="22"/>
  <c r="K30" i="22"/>
  <c r="E30" i="22"/>
  <c r="J30" i="22"/>
  <c r="X43" i="14"/>
  <c r="AB5" i="14"/>
  <c r="I21" i="22"/>
  <c r="H21" i="22"/>
  <c r="J21" i="22"/>
  <c r="M21" i="22"/>
  <c r="L21" i="22"/>
  <c r="G21" i="22"/>
  <c r="K21" i="22"/>
  <c r="F21" i="22"/>
  <c r="D21" i="22"/>
  <c r="E21" i="22"/>
  <c r="J28" i="22"/>
  <c r="H28" i="22"/>
  <c r="D28" i="22"/>
  <c r="L28" i="22"/>
  <c r="I28" i="22"/>
  <c r="M28" i="22"/>
  <c r="G28" i="22"/>
  <c r="F28" i="22"/>
  <c r="E28" i="22"/>
  <c r="K28" i="22"/>
  <c r="J19" i="22"/>
  <c r="D19" i="22"/>
  <c r="L19" i="22"/>
  <c r="I19" i="22"/>
  <c r="F19" i="22"/>
  <c r="M19" i="22"/>
  <c r="G19" i="22"/>
  <c r="E19" i="22"/>
  <c r="K19" i="22"/>
  <c r="H19" i="22"/>
  <c r="AC5" i="14"/>
  <c r="Y43" i="14"/>
  <c r="J37" i="25" s="1"/>
  <c r="J39" i="22"/>
  <c r="D39" i="22"/>
  <c r="I39" i="22"/>
  <c r="L39" i="22"/>
  <c r="M39" i="22"/>
  <c r="G39" i="22"/>
  <c r="F39" i="22"/>
  <c r="K39" i="22"/>
  <c r="H39" i="22"/>
  <c r="E39" i="22"/>
  <c r="J20" i="22"/>
  <c r="H20" i="22"/>
  <c r="L20" i="22"/>
  <c r="D20" i="22"/>
  <c r="I20" i="22"/>
  <c r="M20" i="22"/>
  <c r="E20" i="22"/>
  <c r="G20" i="22"/>
  <c r="K20" i="22"/>
  <c r="F20" i="22"/>
  <c r="J35" i="22"/>
  <c r="D35" i="22"/>
  <c r="I35" i="22"/>
  <c r="L35" i="22"/>
  <c r="M35" i="22"/>
  <c r="F35" i="22"/>
  <c r="G35" i="22"/>
  <c r="K35" i="22"/>
  <c r="H35" i="22"/>
  <c r="E35" i="22"/>
  <c r="F45" i="22"/>
  <c r="D45" i="22"/>
  <c r="K45" i="22"/>
  <c r="J45" i="22"/>
  <c r="M45" i="22"/>
  <c r="E45" i="22"/>
  <c r="I45" i="22"/>
  <c r="H45" i="22"/>
  <c r="G45" i="22"/>
  <c r="L45" i="22"/>
  <c r="F37" i="22"/>
  <c r="K37" i="22"/>
  <c r="M37" i="22"/>
  <c r="E37" i="22"/>
  <c r="D37" i="22"/>
  <c r="J37" i="22"/>
  <c r="I37" i="22"/>
  <c r="H37" i="22"/>
  <c r="G37" i="22"/>
  <c r="L37" i="22"/>
  <c r="G32" i="22"/>
  <c r="E32" i="22"/>
  <c r="L32" i="22"/>
  <c r="F32" i="22"/>
  <c r="D32" i="22"/>
  <c r="K32" i="22"/>
  <c r="J32" i="22"/>
  <c r="H32" i="22"/>
  <c r="I32" i="22"/>
  <c r="M32" i="22"/>
  <c r="I11" i="22"/>
  <c r="M11" i="22"/>
  <c r="E11" i="22"/>
  <c r="G11" i="22"/>
  <c r="F11" i="22"/>
  <c r="L11" i="22"/>
  <c r="K11" i="22"/>
  <c r="H11" i="22"/>
  <c r="J11" i="22"/>
  <c r="D11" i="22"/>
  <c r="I16" i="22"/>
  <c r="L16" i="22"/>
  <c r="D16" i="22"/>
  <c r="M16" i="22"/>
  <c r="G16" i="22"/>
  <c r="K16" i="22"/>
  <c r="F16" i="22"/>
  <c r="E16" i="22"/>
  <c r="J16" i="22"/>
  <c r="H16" i="22"/>
  <c r="J15" i="22"/>
  <c r="D15" i="22"/>
  <c r="I15" i="22"/>
  <c r="L15" i="22"/>
  <c r="M15" i="22"/>
  <c r="G15" i="22"/>
  <c r="F15" i="22"/>
  <c r="K15" i="22"/>
  <c r="H15" i="22"/>
  <c r="E15" i="22"/>
  <c r="I31" i="22"/>
  <c r="M31" i="22"/>
  <c r="D31" i="22"/>
  <c r="G31" i="22"/>
  <c r="E31" i="22"/>
  <c r="F31" i="22"/>
  <c r="L31" i="22"/>
  <c r="K31" i="22"/>
  <c r="H31" i="22"/>
  <c r="J31" i="22"/>
  <c r="L38" i="22"/>
  <c r="H38" i="22"/>
  <c r="F38" i="22"/>
  <c r="D38" i="22"/>
  <c r="K38" i="22"/>
  <c r="E38" i="22"/>
  <c r="J38" i="22"/>
  <c r="I38" i="22"/>
  <c r="G38" i="22"/>
  <c r="M38" i="22"/>
  <c r="I17" i="22"/>
  <c r="H17" i="22"/>
  <c r="M17" i="22"/>
  <c r="K17" i="22"/>
  <c r="J17" i="22"/>
  <c r="G17" i="22"/>
  <c r="L17" i="22"/>
  <c r="F17" i="22"/>
  <c r="E17" i="22"/>
  <c r="D17" i="22"/>
  <c r="I41" i="22"/>
  <c r="H41" i="22"/>
  <c r="M41" i="22"/>
  <c r="G41" i="22"/>
  <c r="L41" i="22"/>
  <c r="J41" i="22"/>
  <c r="F41" i="22"/>
  <c r="K41" i="22"/>
  <c r="D41" i="22"/>
  <c r="E41" i="22"/>
  <c r="E29" i="22"/>
  <c r="L29" i="22"/>
  <c r="D29" i="22"/>
  <c r="J29" i="22"/>
  <c r="I29" i="22"/>
  <c r="H29" i="22"/>
  <c r="M29" i="22"/>
  <c r="G29" i="22"/>
  <c r="K29" i="22"/>
  <c r="F29" i="22"/>
  <c r="I36" i="22"/>
  <c r="M36" i="22"/>
  <c r="L36" i="22"/>
  <c r="E36" i="22"/>
  <c r="G36" i="22"/>
  <c r="D36" i="22"/>
  <c r="K36" i="22"/>
  <c r="F36" i="22"/>
  <c r="J36" i="22"/>
  <c r="H36" i="22"/>
  <c r="K42" i="22"/>
  <c r="E42" i="22"/>
  <c r="G42" i="22"/>
  <c r="J42" i="22"/>
  <c r="D42" i="22"/>
  <c r="I42" i="22"/>
  <c r="M42" i="22"/>
  <c r="L42" i="22"/>
  <c r="H42" i="22"/>
  <c r="F42" i="22"/>
  <c r="L26" i="22"/>
  <c r="H26" i="22"/>
  <c r="F26" i="22"/>
  <c r="K26" i="22"/>
  <c r="D26" i="22"/>
  <c r="E26" i="22"/>
  <c r="J26" i="22"/>
  <c r="I26" i="22"/>
  <c r="M26" i="22"/>
  <c r="G26" i="22"/>
  <c r="H66" i="25"/>
  <c r="AA43" i="14"/>
  <c r="I18" i="22"/>
  <c r="G18" i="22"/>
  <c r="M18" i="22"/>
  <c r="L18" i="22"/>
  <c r="H18" i="22"/>
  <c r="E18" i="22"/>
  <c r="F18" i="22"/>
  <c r="K18" i="22"/>
  <c r="J18" i="22"/>
  <c r="D18" i="22"/>
  <c r="K8" i="22" l="1"/>
  <c r="K46" i="22" s="1"/>
  <c r="I8" i="22"/>
  <c r="I46" i="22" s="1"/>
  <c r="J8" i="22"/>
  <c r="J46" i="22" s="1"/>
  <c r="E8" i="22"/>
  <c r="E46" i="22" s="1"/>
  <c r="D8" i="22"/>
  <c r="D46" i="22" s="1"/>
  <c r="H104" i="25"/>
  <c r="F8" i="22"/>
  <c r="F46" i="22" s="1"/>
  <c r="M8" i="22"/>
  <c r="M46" i="22" s="1"/>
  <c r="G8" i="22"/>
  <c r="G46" i="22" s="1"/>
  <c r="H8" i="22"/>
  <c r="H46" i="22" s="1"/>
  <c r="L8" i="22"/>
  <c r="L46" i="22" s="1"/>
  <c r="K66" i="25"/>
  <c r="K104" i="25" s="1"/>
  <c r="AD43" i="14"/>
  <c r="AB43" i="14"/>
  <c r="I66" i="25"/>
  <c r="I104" i="25" s="1"/>
  <c r="J35" i="25"/>
  <c r="AC43" i="14"/>
  <c r="J66" i="25"/>
  <c r="J104" i="25" s="1"/>
  <c r="Q14" i="25" l="1"/>
  <c r="J12" i="25" s="1"/>
  <c r="Q13" i="25"/>
  <c r="J11"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<sst xmlns="http://schemas.openxmlformats.org/spreadsheetml/2006/main" count="3417" uniqueCount="1497">
  <si>
    <t>耕種農業</t>
  </si>
  <si>
    <t>畜産</t>
  </si>
  <si>
    <t>農業サービス</t>
  </si>
  <si>
    <t>林業</t>
  </si>
  <si>
    <t>漁業</t>
  </si>
  <si>
    <t>鉱業</t>
  </si>
  <si>
    <t>飲食料品</t>
  </si>
  <si>
    <t>繊維製品</t>
  </si>
  <si>
    <t>パルプ・紙・木製品</t>
  </si>
  <si>
    <t>印刷・製版・製本</t>
  </si>
  <si>
    <t>化学製品</t>
  </si>
  <si>
    <t>石油・石炭製品</t>
  </si>
  <si>
    <t>プラスチック・ゴム製品</t>
  </si>
  <si>
    <t>窯業・土石製品</t>
  </si>
  <si>
    <t>鉄鋼・非鉄金属</t>
  </si>
  <si>
    <t>金属製品</t>
  </si>
  <si>
    <t>輸送機械</t>
  </si>
  <si>
    <t>建築</t>
  </si>
  <si>
    <t>土木</t>
  </si>
  <si>
    <t>水道</t>
  </si>
  <si>
    <t>廃棄物処理</t>
  </si>
  <si>
    <t>商業</t>
  </si>
  <si>
    <t>金融・保険</t>
  </si>
  <si>
    <t>不動産</t>
  </si>
  <si>
    <t>運輸・郵便</t>
  </si>
  <si>
    <t>情報通信</t>
  </si>
  <si>
    <t>公務</t>
  </si>
  <si>
    <t>教育・研究</t>
  </si>
  <si>
    <t>医療・福祉</t>
  </si>
  <si>
    <t>他に分類されない会員制団体</t>
  </si>
  <si>
    <t>対事業所サービス</t>
  </si>
  <si>
    <t>対個人サービス</t>
  </si>
  <si>
    <t>事務用品</t>
  </si>
  <si>
    <t>分類不明</t>
  </si>
  <si>
    <t>その他の製造工業製品</t>
  </si>
  <si>
    <t>内生部門計</t>
  </si>
  <si>
    <t>国内生産額</t>
  </si>
  <si>
    <t>t-CO2</t>
  </si>
  <si>
    <t>t-CO2eq</t>
  </si>
  <si>
    <t>米</t>
  </si>
  <si>
    <t>麦類</t>
  </si>
  <si>
    <t>いも類</t>
  </si>
  <si>
    <t>豆類</t>
  </si>
  <si>
    <t>野菜</t>
  </si>
  <si>
    <t>果実</t>
  </si>
  <si>
    <t>砂糖原料作物</t>
  </si>
  <si>
    <t>飲料用作物</t>
  </si>
  <si>
    <t>その他の食用耕種作物</t>
  </si>
  <si>
    <t>飼料作物</t>
  </si>
  <si>
    <t>種苗</t>
  </si>
  <si>
    <t>花き・花木類</t>
  </si>
  <si>
    <t>その他の非食用耕種作物</t>
  </si>
  <si>
    <t>酪農</t>
  </si>
  <si>
    <t>肉用牛</t>
  </si>
  <si>
    <t>豚</t>
  </si>
  <si>
    <t>鶏卵</t>
  </si>
  <si>
    <t>肉鶏</t>
  </si>
  <si>
    <t>その他の畜産</t>
  </si>
  <si>
    <t>獣医業</t>
  </si>
  <si>
    <t>育林</t>
  </si>
  <si>
    <t>素材</t>
  </si>
  <si>
    <t>特用林産物（狩猟業を含む。）</t>
  </si>
  <si>
    <t>海面漁業</t>
  </si>
  <si>
    <t>海面養殖業</t>
  </si>
  <si>
    <t>内水面漁業・養殖業</t>
  </si>
  <si>
    <t>石炭・原油・天然ガス</t>
  </si>
  <si>
    <t>砂利・採石</t>
  </si>
  <si>
    <t>その他の鉱物</t>
  </si>
  <si>
    <t>食肉</t>
  </si>
  <si>
    <t>酪農品</t>
  </si>
  <si>
    <t>その他の畜産食料品</t>
  </si>
  <si>
    <t>冷凍魚介類</t>
  </si>
  <si>
    <t>塩・干・くん製品</t>
  </si>
  <si>
    <t>水産びん・かん詰</t>
  </si>
  <si>
    <t>ねり製品</t>
  </si>
  <si>
    <t>その他の水産食料品</t>
  </si>
  <si>
    <t>精穀</t>
  </si>
  <si>
    <t>製粉</t>
  </si>
  <si>
    <t>めん類</t>
  </si>
  <si>
    <t>パン類</t>
  </si>
  <si>
    <t>菓子類</t>
  </si>
  <si>
    <t>農産保存食料品</t>
  </si>
  <si>
    <t>砂糖</t>
  </si>
  <si>
    <t>でん粉</t>
  </si>
  <si>
    <t>ぶどう糖・水あめ・異性化糖</t>
  </si>
  <si>
    <t>動植物油脂</t>
  </si>
  <si>
    <t>調味料</t>
  </si>
  <si>
    <t>冷凍調理食品</t>
  </si>
  <si>
    <t>レトルト食品</t>
  </si>
  <si>
    <t>そう菜・すし・弁当</t>
  </si>
  <si>
    <t>その他の食料品</t>
  </si>
  <si>
    <t>清酒</t>
  </si>
  <si>
    <t>ビール類</t>
  </si>
  <si>
    <t>ウイスキー類</t>
  </si>
  <si>
    <t>その他の酒類</t>
  </si>
  <si>
    <t>茶・コーヒー</t>
  </si>
  <si>
    <t>清涼飲料</t>
  </si>
  <si>
    <t>製氷</t>
  </si>
  <si>
    <t>飼料</t>
  </si>
  <si>
    <t>有機質肥料（別掲を除く。）</t>
  </si>
  <si>
    <t>たばこ</t>
  </si>
  <si>
    <t>紡績糸</t>
  </si>
  <si>
    <t>綿・スフ織物（合繊短繊維織物を含む。）</t>
  </si>
  <si>
    <t>絹・人絹織物（合繊長繊維織物を含む。）</t>
  </si>
  <si>
    <t>その他の織物</t>
  </si>
  <si>
    <t>ニット生地</t>
  </si>
  <si>
    <t>染色整理</t>
  </si>
  <si>
    <t>その他の繊維工業製品</t>
  </si>
  <si>
    <t>織物製衣服</t>
  </si>
  <si>
    <t>ニット製衣服</t>
  </si>
  <si>
    <t>その他の衣服・身の回り品</t>
  </si>
  <si>
    <t>寝具</t>
  </si>
  <si>
    <t>じゅうたん・床敷物</t>
  </si>
  <si>
    <t>その他の繊維既製品</t>
  </si>
  <si>
    <t>製材</t>
  </si>
  <si>
    <t>合板・集成材</t>
  </si>
  <si>
    <t>木材チップ</t>
  </si>
  <si>
    <t>その他の木製品</t>
  </si>
  <si>
    <t>木製家具</t>
  </si>
  <si>
    <t>金属製家具</t>
  </si>
  <si>
    <t>木製建具</t>
  </si>
  <si>
    <t>その他の家具・装備品</t>
  </si>
  <si>
    <t>パルプ</t>
  </si>
  <si>
    <t>洋紙・和紙</t>
  </si>
  <si>
    <t>板紙</t>
  </si>
  <si>
    <t>段ボール</t>
  </si>
  <si>
    <t>塗工紙・建設用加工紙</t>
  </si>
  <si>
    <t>段ボール箱</t>
  </si>
  <si>
    <t>その他の紙製容器</t>
  </si>
  <si>
    <t>紙製衛生材料・用品</t>
  </si>
  <si>
    <t>その他のパルプ・紙・紙加工品</t>
  </si>
  <si>
    <t>化学肥料</t>
  </si>
  <si>
    <t>ソーダ工業製品</t>
  </si>
  <si>
    <t>無機顔料</t>
  </si>
  <si>
    <t>圧縮ガス・液化ガス</t>
  </si>
  <si>
    <t>塩</t>
  </si>
  <si>
    <t>その他の無機化学工業製品</t>
  </si>
  <si>
    <t>石油化学基礎製品</t>
  </si>
  <si>
    <t>石油化学系芳香族製品</t>
  </si>
  <si>
    <t>脂肪族中間物</t>
  </si>
  <si>
    <t>環式中間物・合成染料・有機顔料</t>
  </si>
  <si>
    <t>合成ゴム</t>
  </si>
  <si>
    <t>メタン誘導品</t>
  </si>
  <si>
    <t>可塑剤</t>
  </si>
  <si>
    <t>その他の有機化学工業製品</t>
  </si>
  <si>
    <t>熱硬化性樹脂</t>
  </si>
  <si>
    <t>熱可塑性樹脂</t>
  </si>
  <si>
    <t>高機能性樹脂</t>
  </si>
  <si>
    <t>その他の合成樹脂</t>
  </si>
  <si>
    <t>化学繊維</t>
  </si>
  <si>
    <t>医薬品</t>
  </si>
  <si>
    <t>油脂加工製品・界面活性剤</t>
  </si>
  <si>
    <t>化粧品・歯磨</t>
  </si>
  <si>
    <t>塗料</t>
  </si>
  <si>
    <t>印刷インキ</t>
  </si>
  <si>
    <t>農薬</t>
  </si>
  <si>
    <t>ゼラチン・接着剤</t>
  </si>
  <si>
    <t>写真感光材料</t>
  </si>
  <si>
    <t>その他の化学最終製品</t>
  </si>
  <si>
    <t>石油製品</t>
  </si>
  <si>
    <t>石炭製品</t>
  </si>
  <si>
    <t>舗装材料</t>
  </si>
  <si>
    <t>プラスチック製品</t>
  </si>
  <si>
    <t>タイヤ・チューブ</t>
  </si>
  <si>
    <t>その他のゴム製品</t>
  </si>
  <si>
    <t>革製履物</t>
  </si>
  <si>
    <t>なめし革・革製品・毛皮（革製履物を除く。）</t>
  </si>
  <si>
    <t>板ガラス・安全ガラス</t>
  </si>
  <si>
    <t>ガラス繊維・同製品</t>
  </si>
  <si>
    <t>その他のガラス製品</t>
  </si>
  <si>
    <t>セメント</t>
  </si>
  <si>
    <t>生コンクリート</t>
  </si>
  <si>
    <t>セメント製品</t>
  </si>
  <si>
    <t>陶磁器</t>
  </si>
  <si>
    <t>耐火物</t>
  </si>
  <si>
    <t>その他の建設用土石製品</t>
  </si>
  <si>
    <t>炭素・黒鉛製品</t>
  </si>
  <si>
    <t>研磨材</t>
  </si>
  <si>
    <t>その他の窯業・土石製品</t>
  </si>
  <si>
    <t>銑鉄</t>
  </si>
  <si>
    <t>フェロアロイ</t>
  </si>
  <si>
    <t>粗鋼（転炉）</t>
  </si>
  <si>
    <t>粗鋼（電気炉）</t>
  </si>
  <si>
    <t>鉄屑</t>
  </si>
  <si>
    <t>熱間圧延鋼材</t>
  </si>
  <si>
    <t>鋼管</t>
  </si>
  <si>
    <t>冷間仕上鋼材</t>
  </si>
  <si>
    <t>めっき鋼材</t>
  </si>
  <si>
    <t>鋳鍛鋼</t>
  </si>
  <si>
    <t>鋳鉄管</t>
  </si>
  <si>
    <t>鋳鉄品・鍛工品（鉄）</t>
  </si>
  <si>
    <t>鉄鋼シャースリット業</t>
  </si>
  <si>
    <t>その他の鉄鋼製品</t>
  </si>
  <si>
    <t>銅</t>
  </si>
  <si>
    <t>鉛・亜鉛（再生を含む。）</t>
  </si>
  <si>
    <t>アルミニウム（再生を含む。）</t>
  </si>
  <si>
    <t>その他の非鉄金属地金</t>
  </si>
  <si>
    <t>非鉄金属屑</t>
  </si>
  <si>
    <t>電線・ケーブル</t>
  </si>
  <si>
    <t>光ファイバケーブル</t>
  </si>
  <si>
    <t>伸銅品</t>
  </si>
  <si>
    <t>アルミ圧延製品</t>
  </si>
  <si>
    <t>非鉄金属素形材</t>
  </si>
  <si>
    <t>核燃料</t>
  </si>
  <si>
    <t>その他の非鉄金属製品</t>
  </si>
  <si>
    <t>建設用金属製品</t>
  </si>
  <si>
    <t>建築用金属製品</t>
  </si>
  <si>
    <t>ガス・石油機器・暖房・調理装置</t>
  </si>
  <si>
    <t>ボルト・ナット・リベット・スプリング</t>
  </si>
  <si>
    <t>金属製容器・製缶板金製品</t>
  </si>
  <si>
    <t>配管工事附属品・粉末や金製品・道具類</t>
  </si>
  <si>
    <t>その他の金属製品</t>
  </si>
  <si>
    <t>ボイラ</t>
  </si>
  <si>
    <t>タービン</t>
  </si>
  <si>
    <t>原動機</t>
  </si>
  <si>
    <t>ポンプ・圧縮機</t>
  </si>
  <si>
    <t>運搬機械</t>
  </si>
  <si>
    <t>冷凍機・温湿調整装置</t>
  </si>
  <si>
    <t>ベアリング</t>
  </si>
  <si>
    <t>その他のはん用機械</t>
  </si>
  <si>
    <t>農業用機械</t>
  </si>
  <si>
    <t>建設・鉱山機械</t>
  </si>
  <si>
    <t>繊維機械</t>
  </si>
  <si>
    <t>生活関連産業用機械</t>
  </si>
  <si>
    <t>化学機械</t>
  </si>
  <si>
    <t>鋳造装置・プラスチック加工機械</t>
  </si>
  <si>
    <t>金属工作機械</t>
  </si>
  <si>
    <t>金属加工機械</t>
  </si>
  <si>
    <t>機械工具</t>
  </si>
  <si>
    <t>半導体製造装置</t>
  </si>
  <si>
    <t>金型</t>
  </si>
  <si>
    <t>真空装置・真空機器</t>
  </si>
  <si>
    <t>ロボット</t>
  </si>
  <si>
    <t>その他の生産用機械</t>
  </si>
  <si>
    <t>複写機</t>
  </si>
  <si>
    <t>その他の事務用機械</t>
  </si>
  <si>
    <t>サービス用・娯楽用機器</t>
  </si>
  <si>
    <t>計測機器</t>
  </si>
  <si>
    <t>医療用機械器具</t>
  </si>
  <si>
    <t>光学機械・レンズ</t>
  </si>
  <si>
    <t>武器</t>
  </si>
  <si>
    <t>半導体素子</t>
  </si>
  <si>
    <t>集積回路</t>
  </si>
  <si>
    <t>液晶パネル</t>
  </si>
  <si>
    <t>フラットパネル・電子管</t>
  </si>
  <si>
    <t>記録メディア</t>
  </si>
  <si>
    <t>電子回路</t>
  </si>
  <si>
    <t>その他の電子部品</t>
  </si>
  <si>
    <t>回転電気機械</t>
  </si>
  <si>
    <t>変圧器・変成器</t>
  </si>
  <si>
    <t>開閉制御装置・配電盤</t>
  </si>
  <si>
    <t>配線器具</t>
  </si>
  <si>
    <t>内燃機関電装品</t>
  </si>
  <si>
    <t>その他の産業用電気機器</t>
  </si>
  <si>
    <t>民生用エアコンディショナ</t>
  </si>
  <si>
    <t>民生用電気機器（エアコンを除く。）</t>
  </si>
  <si>
    <t>電子応用装置</t>
  </si>
  <si>
    <t>電気計測器</t>
  </si>
  <si>
    <t>電球類</t>
  </si>
  <si>
    <t>電気照明器具</t>
  </si>
  <si>
    <t>電池</t>
  </si>
  <si>
    <t>その他の電気機械器具</t>
  </si>
  <si>
    <t>有線電気通信機器</t>
  </si>
  <si>
    <t>携帯電話機</t>
  </si>
  <si>
    <t>無線電気通信機器（携帯電話機を除く。）</t>
  </si>
  <si>
    <t>ラジオ・テレビ受信機</t>
  </si>
  <si>
    <t>その他の電気通信機器</t>
  </si>
  <si>
    <t>ビデオ機器・デジタルカメラ</t>
  </si>
  <si>
    <t>電気音響機器</t>
  </si>
  <si>
    <t>パーソナルコンピュータ</t>
  </si>
  <si>
    <t>電子計算機本体（パソコンを除く。）</t>
  </si>
  <si>
    <t>電子計算機附属装置</t>
  </si>
  <si>
    <t>乗用車</t>
  </si>
  <si>
    <t>トラック・バス・その他の自動車</t>
  </si>
  <si>
    <t>二輪自動車</t>
  </si>
  <si>
    <t>自動車用内燃機関</t>
  </si>
  <si>
    <t>自動車部品</t>
  </si>
  <si>
    <t>鋼船</t>
  </si>
  <si>
    <t>その他の船舶</t>
  </si>
  <si>
    <t>舶用内燃機関</t>
  </si>
  <si>
    <t>船舶修理</t>
  </si>
  <si>
    <t>鉄道車両</t>
  </si>
  <si>
    <t>鉄道車両修理</t>
  </si>
  <si>
    <t>航空機</t>
  </si>
  <si>
    <t>航空機修理</t>
  </si>
  <si>
    <t>自転車</t>
  </si>
  <si>
    <t>その他の輸送機械</t>
  </si>
  <si>
    <t>がん具</t>
  </si>
  <si>
    <t>運動用品</t>
  </si>
  <si>
    <t>身辺細貨品</t>
  </si>
  <si>
    <t>時計</t>
  </si>
  <si>
    <t>楽器</t>
  </si>
  <si>
    <t>筆記具・文具</t>
  </si>
  <si>
    <t>畳・わら加工品</t>
  </si>
  <si>
    <t>情報記録物</t>
  </si>
  <si>
    <t>再生資源回収・加工処理</t>
  </si>
  <si>
    <t>住宅建築（木造）</t>
  </si>
  <si>
    <t>住宅建築（非木造）</t>
  </si>
  <si>
    <t>非住宅建築（木造）</t>
  </si>
  <si>
    <t>非住宅建築（非木造）</t>
  </si>
  <si>
    <t>建設補修</t>
  </si>
  <si>
    <t>道路関係公共事業</t>
  </si>
  <si>
    <t>河川・下水道・その他の公共事業</t>
  </si>
  <si>
    <t>農林関係公共事業</t>
  </si>
  <si>
    <t>鉄道軌道建設</t>
  </si>
  <si>
    <t>電力施設建設</t>
  </si>
  <si>
    <t>電気通信施設建設</t>
  </si>
  <si>
    <t>その他の土木建設</t>
  </si>
  <si>
    <t>都市ガス</t>
  </si>
  <si>
    <t>熱供給業</t>
  </si>
  <si>
    <t>上水道・簡易水道</t>
  </si>
  <si>
    <t>工業用水</t>
  </si>
  <si>
    <t>下水道★★</t>
  </si>
  <si>
    <t>廃棄物処理（公営）★★</t>
  </si>
  <si>
    <t>卸売</t>
  </si>
  <si>
    <t>小売</t>
  </si>
  <si>
    <t>金融</t>
  </si>
  <si>
    <t>生命保険</t>
  </si>
  <si>
    <t>損害保険</t>
  </si>
  <si>
    <t>不動産仲介・管理業</t>
  </si>
  <si>
    <t>不動産賃貸業</t>
  </si>
  <si>
    <t>住宅賃貸料</t>
  </si>
  <si>
    <t>住宅賃貸料（帰属家賃）</t>
  </si>
  <si>
    <t>鉄道旅客輸送</t>
  </si>
  <si>
    <t>鉄道貨物輸送</t>
  </si>
  <si>
    <t>バス</t>
  </si>
  <si>
    <t>ハイヤー・タクシー</t>
  </si>
  <si>
    <t>道路貨物輸送（自家輸送を除く。）</t>
  </si>
  <si>
    <t>自家輸送（旅客自動車）</t>
  </si>
  <si>
    <t>自家輸送（貨物自動車）</t>
  </si>
  <si>
    <t>外洋輸送</t>
  </si>
  <si>
    <t>沿海・内水面輸送</t>
  </si>
  <si>
    <t>港湾運送</t>
  </si>
  <si>
    <t>航空輸送</t>
  </si>
  <si>
    <t>貨物利用運送</t>
  </si>
  <si>
    <t>倉庫</t>
  </si>
  <si>
    <t>こん包</t>
  </si>
  <si>
    <t>道路輸送施設提供</t>
  </si>
  <si>
    <t>水運施設管理（国公営）★★</t>
  </si>
  <si>
    <t>水運施設管理</t>
  </si>
  <si>
    <t>水運附帯サービス</t>
  </si>
  <si>
    <t>航空施設管理（公営）★★</t>
  </si>
  <si>
    <t>航空施設管理</t>
  </si>
  <si>
    <t>航空附帯サービス</t>
  </si>
  <si>
    <t>旅行・その他の運輸附帯サービス</t>
  </si>
  <si>
    <t>郵便・信書便</t>
  </si>
  <si>
    <t>固定電気通信</t>
  </si>
  <si>
    <t>移動電気通信</t>
  </si>
  <si>
    <t>電気通信に附帯するサービス</t>
  </si>
  <si>
    <t>公共放送</t>
  </si>
  <si>
    <t>民間放送</t>
  </si>
  <si>
    <t>有線放送</t>
  </si>
  <si>
    <t>情報サービス</t>
  </si>
  <si>
    <t>インターネット附随サービス</t>
  </si>
  <si>
    <t>映像・音声・文字情報制作（新聞・出版を除く。）</t>
  </si>
  <si>
    <t>新聞</t>
  </si>
  <si>
    <t>出版</t>
  </si>
  <si>
    <t>公務（中央）★★</t>
  </si>
  <si>
    <t>公務（地方）★★</t>
  </si>
  <si>
    <t>学校教育（国公立）★★</t>
  </si>
  <si>
    <t>学校教育（私立）★</t>
  </si>
  <si>
    <t>学校給食（国公立）★★</t>
  </si>
  <si>
    <t>学校給食（私立）★</t>
  </si>
  <si>
    <t>社会教育（国公立）★★</t>
  </si>
  <si>
    <t>社会教育（非営利）★</t>
  </si>
  <si>
    <t>その他の教育訓練機関（国公立）★★</t>
  </si>
  <si>
    <t>その他の教育訓練機関</t>
  </si>
  <si>
    <t>自然科学研究機関（国公立）★★</t>
  </si>
  <si>
    <t>人文・社会科学研究機関（国公立）★★</t>
  </si>
  <si>
    <t>自然科学研究機関（非営利）★</t>
  </si>
  <si>
    <t>人文・社会科学研究機関（非営利）★</t>
  </si>
  <si>
    <t>自然科学研究機関</t>
  </si>
  <si>
    <t>人文・社会科学研究機関</t>
  </si>
  <si>
    <t>企業内研究開発</t>
  </si>
  <si>
    <t>医療（歯科診療）</t>
  </si>
  <si>
    <t>医療（調剤）</t>
  </si>
  <si>
    <t>医療（その他の医療サービス）</t>
  </si>
  <si>
    <t>保健衛生（国公立）★★</t>
  </si>
  <si>
    <t>保健衛生</t>
  </si>
  <si>
    <t>社会保険事業★★</t>
  </si>
  <si>
    <t>社会福祉（国公立）★★</t>
  </si>
  <si>
    <t>社会福祉（非営利）★</t>
  </si>
  <si>
    <t>社会福祉</t>
  </si>
  <si>
    <t>保育所</t>
  </si>
  <si>
    <t>介護（施設サービス）</t>
  </si>
  <si>
    <t>介護（施設サービスを除く。）</t>
  </si>
  <si>
    <t>会員制企業団体</t>
  </si>
  <si>
    <t>対家計民間非営利団体（別掲を除く。）★</t>
  </si>
  <si>
    <t>物品賃貸業（貸自動車を除く。）</t>
  </si>
  <si>
    <t>貸自動車業</t>
  </si>
  <si>
    <t>広告</t>
  </si>
  <si>
    <t>自動車整備</t>
  </si>
  <si>
    <t>機械修理</t>
  </si>
  <si>
    <t>法務・財務・会計サービス</t>
  </si>
  <si>
    <t>土木建築サービス</t>
  </si>
  <si>
    <t>労働者派遣サービス</t>
  </si>
  <si>
    <t>建物サービス</t>
  </si>
  <si>
    <t>警備業</t>
  </si>
  <si>
    <t>その他の対事業所サービス</t>
  </si>
  <si>
    <t>宿泊業</t>
  </si>
  <si>
    <t>飲食店</t>
  </si>
  <si>
    <t>持ち帰り・配達飲食サービス</t>
  </si>
  <si>
    <t>洗濯業</t>
  </si>
  <si>
    <t>理容業</t>
  </si>
  <si>
    <t>美容業</t>
  </si>
  <si>
    <t>浴場業</t>
  </si>
  <si>
    <t>その他の洗濯・理容・美容・浴場業</t>
  </si>
  <si>
    <t>映画館</t>
  </si>
  <si>
    <t>興行場（映画館を除く。）・興行団</t>
  </si>
  <si>
    <t>競輪・競馬等の競走場・競技団</t>
  </si>
  <si>
    <t>スポーツ施設提供業・公園・遊園地</t>
  </si>
  <si>
    <t>写真業</t>
  </si>
  <si>
    <t>冠婚葬祭業</t>
  </si>
  <si>
    <t>個人教授業</t>
  </si>
  <si>
    <t>各種修理業（別掲を除く。）</t>
  </si>
  <si>
    <t>その他の対個人サービス</t>
  </si>
  <si>
    <t>家計外消費支出（列）</t>
  </si>
  <si>
    <t>家計消費支出</t>
  </si>
  <si>
    <t>国内生産額</t>
    <rPh sb="0" eb="2">
      <t>コクナイ</t>
    </rPh>
    <rPh sb="2" eb="4">
      <t>セイサン</t>
    </rPh>
    <rPh sb="4" eb="5">
      <t>ガク</t>
    </rPh>
    <phoneticPr fontId="1"/>
  </si>
  <si>
    <t>直接HFCs排出量</t>
    <rPh sb="0" eb="2">
      <t>チョクセツ</t>
    </rPh>
    <rPh sb="6" eb="8">
      <t>ハイシュツ</t>
    </rPh>
    <rPh sb="8" eb="9">
      <t>リョウ</t>
    </rPh>
    <phoneticPr fontId="1"/>
  </si>
  <si>
    <t>直接PFCs排出量</t>
    <rPh sb="0" eb="2">
      <t>チョクセツ</t>
    </rPh>
    <rPh sb="6" eb="8">
      <t>ハイシュツ</t>
    </rPh>
    <rPh sb="8" eb="9">
      <t>リョウ</t>
    </rPh>
    <phoneticPr fontId="1"/>
  </si>
  <si>
    <t>直接GHG排出量</t>
    <rPh sb="0" eb="2">
      <t>チョクセツ</t>
    </rPh>
    <rPh sb="5" eb="7">
      <t>ハイシュツ</t>
    </rPh>
    <rPh sb="7" eb="8">
      <t>リョウ</t>
    </rPh>
    <phoneticPr fontId="1"/>
  </si>
  <si>
    <t>列コード</t>
    <rPh sb="0" eb="1">
      <t>レツ</t>
    </rPh>
    <phoneticPr fontId="1"/>
  </si>
  <si>
    <t>部門名</t>
    <rPh sb="0" eb="2">
      <t>ブモン</t>
    </rPh>
    <rPh sb="2" eb="3">
      <t>メイ</t>
    </rPh>
    <phoneticPr fontId="1"/>
  </si>
  <si>
    <t>単位（生産者価格ベース）</t>
    <rPh sb="0" eb="2">
      <t>タンイ</t>
    </rPh>
    <rPh sb="3" eb="5">
      <t>セイサン</t>
    </rPh>
    <rPh sb="5" eb="6">
      <t>シャ</t>
    </rPh>
    <rPh sb="6" eb="8">
      <t>カカク</t>
    </rPh>
    <phoneticPr fontId="1"/>
  </si>
  <si>
    <t>百万円</t>
    <rPh sb="0" eb="3">
      <t>ヒャクマンエン</t>
    </rPh>
    <phoneticPr fontId="1"/>
  </si>
  <si>
    <t>011101</t>
  </si>
  <si>
    <t>011102</t>
  </si>
  <si>
    <t>011201</t>
  </si>
  <si>
    <t>011202</t>
  </si>
  <si>
    <t>011401</t>
  </si>
  <si>
    <t>011501</t>
  </si>
  <si>
    <t>011502</t>
  </si>
  <si>
    <t>011509</t>
  </si>
  <si>
    <t>011601</t>
  </si>
  <si>
    <t>011602</t>
  </si>
  <si>
    <t>011603</t>
  </si>
  <si>
    <t>011609</t>
  </si>
  <si>
    <t>012101</t>
  </si>
  <si>
    <t>012102</t>
  </si>
  <si>
    <t>012103</t>
  </si>
  <si>
    <t>012104</t>
  </si>
  <si>
    <t>012105</t>
  </si>
  <si>
    <t>012109</t>
  </si>
  <si>
    <t>013101</t>
  </si>
  <si>
    <t>015101</t>
  </si>
  <si>
    <t>015201</t>
  </si>
  <si>
    <t>015301</t>
  </si>
  <si>
    <t>017101</t>
  </si>
  <si>
    <t>017102</t>
  </si>
  <si>
    <t>061101</t>
  </si>
  <si>
    <t>062101</t>
  </si>
  <si>
    <t>062909</t>
  </si>
  <si>
    <t>111101</t>
  </si>
  <si>
    <t>111102</t>
  </si>
  <si>
    <t>111109</t>
  </si>
  <si>
    <t>111201</t>
  </si>
  <si>
    <t>111202</t>
  </si>
  <si>
    <t>111203</t>
  </si>
  <si>
    <t>111204</t>
  </si>
  <si>
    <t>111209</t>
  </si>
  <si>
    <t>計</t>
    <rPh sb="0" eb="1">
      <t>ケイ</t>
    </rPh>
    <phoneticPr fontId="5"/>
  </si>
  <si>
    <t>111301</t>
  </si>
  <si>
    <t>111302</t>
  </si>
  <si>
    <t>111401</t>
  </si>
  <si>
    <t>111402</t>
  </si>
  <si>
    <t>111403</t>
  </si>
  <si>
    <t>111501</t>
  </si>
  <si>
    <t>111601</t>
  </si>
  <si>
    <t>111602</t>
  </si>
  <si>
    <t>111603</t>
  </si>
  <si>
    <t>111604</t>
  </si>
  <si>
    <t>111605</t>
  </si>
  <si>
    <t>111901</t>
  </si>
  <si>
    <t>111902</t>
  </si>
  <si>
    <t>111903</t>
  </si>
  <si>
    <t>111909</t>
  </si>
  <si>
    <t>112101</t>
  </si>
  <si>
    <t>112102</t>
  </si>
  <si>
    <t>112103</t>
  </si>
  <si>
    <t>112109</t>
  </si>
  <si>
    <t>112901</t>
  </si>
  <si>
    <t>112902</t>
  </si>
  <si>
    <t>112903</t>
  </si>
  <si>
    <t>113101</t>
  </si>
  <si>
    <t>113102</t>
  </si>
  <si>
    <t>114101</t>
  </si>
  <si>
    <t>151101</t>
  </si>
  <si>
    <t>151201</t>
  </si>
  <si>
    <t>151202</t>
  </si>
  <si>
    <t>151209</t>
  </si>
  <si>
    <t>151301</t>
  </si>
  <si>
    <t>151401</t>
  </si>
  <si>
    <t>151909</t>
  </si>
  <si>
    <t>152101</t>
  </si>
  <si>
    <t>152102</t>
  </si>
  <si>
    <t>152209</t>
  </si>
  <si>
    <t>152901</t>
  </si>
  <si>
    <t>152902</t>
  </si>
  <si>
    <t>152909</t>
  </si>
  <si>
    <t>161101</t>
  </si>
  <si>
    <t>161102</t>
  </si>
  <si>
    <t>161103</t>
  </si>
  <si>
    <t>161909</t>
  </si>
  <si>
    <t>162101</t>
  </si>
  <si>
    <t>162102</t>
  </si>
  <si>
    <t>162103</t>
  </si>
  <si>
    <t>162109</t>
  </si>
  <si>
    <t>163101</t>
  </si>
  <si>
    <t>163201</t>
  </si>
  <si>
    <t>163202</t>
  </si>
  <si>
    <t>163301</t>
  </si>
  <si>
    <t>163302</t>
  </si>
  <si>
    <t>164101</t>
  </si>
  <si>
    <t>164109</t>
  </si>
  <si>
    <t>164901</t>
  </si>
  <si>
    <t>164909</t>
  </si>
  <si>
    <t>191101</t>
  </si>
  <si>
    <t>201101</t>
  </si>
  <si>
    <t>202101</t>
  </si>
  <si>
    <t>202901</t>
  </si>
  <si>
    <t>202902</t>
  </si>
  <si>
    <t>202903</t>
  </si>
  <si>
    <t>202909</t>
  </si>
  <si>
    <t>203101</t>
  </si>
  <si>
    <t>203102</t>
  </si>
  <si>
    <t>204101</t>
  </si>
  <si>
    <t>204102</t>
  </si>
  <si>
    <t>204201</t>
  </si>
  <si>
    <t>204901</t>
  </si>
  <si>
    <t>204902</t>
  </si>
  <si>
    <t>204909</t>
  </si>
  <si>
    <t>205101</t>
  </si>
  <si>
    <t>205102</t>
  </si>
  <si>
    <t>205103</t>
  </si>
  <si>
    <t>205109</t>
  </si>
  <si>
    <t>206101</t>
  </si>
  <si>
    <t>207101</t>
  </si>
  <si>
    <t>208101</t>
  </si>
  <si>
    <t>208201</t>
  </si>
  <si>
    <t>208301</t>
  </si>
  <si>
    <t>208302</t>
  </si>
  <si>
    <t>208401</t>
  </si>
  <si>
    <t>208901</t>
  </si>
  <si>
    <t>208902</t>
  </si>
  <si>
    <t>208909</t>
  </si>
  <si>
    <t>211101</t>
  </si>
  <si>
    <t>212101</t>
  </si>
  <si>
    <t>212102</t>
  </si>
  <si>
    <t>221101</t>
  </si>
  <si>
    <t>222101</t>
  </si>
  <si>
    <t>222909</t>
  </si>
  <si>
    <t>231101</t>
  </si>
  <si>
    <t>231201</t>
  </si>
  <si>
    <t>251101</t>
  </si>
  <si>
    <t>251102</t>
  </si>
  <si>
    <t>251109</t>
  </si>
  <si>
    <t>252101</t>
  </si>
  <si>
    <t>252102</t>
  </si>
  <si>
    <t>252103</t>
  </si>
  <si>
    <t>253101</t>
  </si>
  <si>
    <t>259101</t>
  </si>
  <si>
    <t>259109</t>
  </si>
  <si>
    <t>259901</t>
  </si>
  <si>
    <t>259902</t>
  </si>
  <si>
    <t>259909</t>
  </si>
  <si>
    <t>261101</t>
  </si>
  <si>
    <t>261102</t>
  </si>
  <si>
    <t>261103</t>
  </si>
  <si>
    <t>261104</t>
  </si>
  <si>
    <t>262101</t>
  </si>
  <si>
    <t>262201</t>
  </si>
  <si>
    <t>262301</t>
  </si>
  <si>
    <t>262302</t>
  </si>
  <si>
    <t>263101</t>
  </si>
  <si>
    <t>263102</t>
  </si>
  <si>
    <t>263103</t>
  </si>
  <si>
    <t>269901</t>
  </si>
  <si>
    <t>269909</t>
  </si>
  <si>
    <t>271101</t>
  </si>
  <si>
    <t>271102</t>
  </si>
  <si>
    <t>271103</t>
  </si>
  <si>
    <t>271109</t>
  </si>
  <si>
    <t>272101</t>
  </si>
  <si>
    <t>272102</t>
  </si>
  <si>
    <t>272901</t>
  </si>
  <si>
    <t>272902</t>
  </si>
  <si>
    <t>272903</t>
  </si>
  <si>
    <t>272904</t>
  </si>
  <si>
    <t>272909</t>
  </si>
  <si>
    <t>281101</t>
  </si>
  <si>
    <t>281201</t>
  </si>
  <si>
    <t>289101</t>
  </si>
  <si>
    <t>289901</t>
  </si>
  <si>
    <t>289902</t>
  </si>
  <si>
    <t>289903</t>
  </si>
  <si>
    <t>289909</t>
  </si>
  <si>
    <t>291101</t>
  </si>
  <si>
    <t>291102</t>
  </si>
  <si>
    <t>291103</t>
  </si>
  <si>
    <t>291201</t>
  </si>
  <si>
    <t>291301</t>
  </si>
  <si>
    <t>291401</t>
  </si>
  <si>
    <t>291901</t>
  </si>
  <si>
    <t>291909</t>
  </si>
  <si>
    <t>301101</t>
  </si>
  <si>
    <t>301201</t>
  </si>
  <si>
    <t>301301</t>
  </si>
  <si>
    <t>301401</t>
  </si>
  <si>
    <t>301501</t>
  </si>
  <si>
    <t>301502</t>
  </si>
  <si>
    <t>301601</t>
  </si>
  <si>
    <t>301602</t>
  </si>
  <si>
    <t>301603</t>
  </si>
  <si>
    <t>301701</t>
  </si>
  <si>
    <t>301901</t>
  </si>
  <si>
    <t>301902</t>
  </si>
  <si>
    <t>301903</t>
  </si>
  <si>
    <t>301909</t>
  </si>
  <si>
    <t>311101</t>
  </si>
  <si>
    <t>311109</t>
  </si>
  <si>
    <t>311201</t>
  </si>
  <si>
    <t>311301</t>
  </si>
  <si>
    <t>311401</t>
  </si>
  <si>
    <t>311501</t>
  </si>
  <si>
    <t>311601</t>
  </si>
  <si>
    <t>321101</t>
  </si>
  <si>
    <t>321102</t>
  </si>
  <si>
    <t>321103</t>
  </si>
  <si>
    <t>321104</t>
  </si>
  <si>
    <t>329901</t>
  </si>
  <si>
    <t>329902</t>
  </si>
  <si>
    <t>329909</t>
  </si>
  <si>
    <t>331101</t>
  </si>
  <si>
    <t>331102</t>
  </si>
  <si>
    <t>331103</t>
  </si>
  <si>
    <t>331104</t>
  </si>
  <si>
    <t>331105</t>
  </si>
  <si>
    <t>331109</t>
  </si>
  <si>
    <t>332101</t>
  </si>
  <si>
    <t>332102</t>
  </si>
  <si>
    <t>333101</t>
  </si>
  <si>
    <t>333201</t>
  </si>
  <si>
    <t>339901</t>
  </si>
  <si>
    <t>339902</t>
  </si>
  <si>
    <t>339903</t>
  </si>
  <si>
    <t>339909</t>
  </si>
  <si>
    <t>341101</t>
  </si>
  <si>
    <t>341102</t>
  </si>
  <si>
    <t>341103</t>
  </si>
  <si>
    <t>341104</t>
  </si>
  <si>
    <t>341109</t>
  </si>
  <si>
    <t>341201</t>
  </si>
  <si>
    <t>341202</t>
  </si>
  <si>
    <t>342101</t>
  </si>
  <si>
    <t>342102</t>
  </si>
  <si>
    <t>342103</t>
  </si>
  <si>
    <t>351101</t>
  </si>
  <si>
    <t>352101</t>
  </si>
  <si>
    <t>352201</t>
  </si>
  <si>
    <t>353101</t>
  </si>
  <si>
    <t>353102</t>
  </si>
  <si>
    <t>354101</t>
  </si>
  <si>
    <t>354102</t>
  </si>
  <si>
    <t>354103</t>
  </si>
  <si>
    <t>354110</t>
  </si>
  <si>
    <t>359101</t>
  </si>
  <si>
    <t>359110</t>
  </si>
  <si>
    <t>359201</t>
  </si>
  <si>
    <t>359210</t>
  </si>
  <si>
    <t>359901</t>
  </si>
  <si>
    <t>359909</t>
  </si>
  <si>
    <t>391101</t>
  </si>
  <si>
    <t>391102</t>
  </si>
  <si>
    <t>391901</t>
  </si>
  <si>
    <t>391902</t>
  </si>
  <si>
    <t>391903</t>
  </si>
  <si>
    <t>391904</t>
  </si>
  <si>
    <t>391905</t>
  </si>
  <si>
    <t>391906</t>
  </si>
  <si>
    <t>391909</t>
  </si>
  <si>
    <t>392101</t>
  </si>
  <si>
    <t>411101</t>
  </si>
  <si>
    <t>411102</t>
  </si>
  <si>
    <t>411201</t>
  </si>
  <si>
    <t>411202</t>
  </si>
  <si>
    <t>412101</t>
  </si>
  <si>
    <t>413101</t>
  </si>
  <si>
    <t>413102</t>
  </si>
  <si>
    <t>413103</t>
  </si>
  <si>
    <t>419101</t>
  </si>
  <si>
    <t>419102</t>
  </si>
  <si>
    <t>419103</t>
  </si>
  <si>
    <t>419109</t>
  </si>
  <si>
    <t>462101</t>
  </si>
  <si>
    <t>462201</t>
  </si>
  <si>
    <t>471101</t>
  </si>
  <si>
    <t>471102</t>
  </si>
  <si>
    <t>471103</t>
  </si>
  <si>
    <t>481101</t>
  </si>
  <si>
    <t>481102</t>
  </si>
  <si>
    <t>511101</t>
  </si>
  <si>
    <t>511201</t>
  </si>
  <si>
    <t>531101</t>
  </si>
  <si>
    <t>531201</t>
  </si>
  <si>
    <t>531202</t>
  </si>
  <si>
    <t>551101</t>
  </si>
  <si>
    <t>551102</t>
  </si>
  <si>
    <t>552101</t>
  </si>
  <si>
    <t>553101</t>
  </si>
  <si>
    <t>571101</t>
  </si>
  <si>
    <t>571201</t>
  </si>
  <si>
    <t>572101</t>
  </si>
  <si>
    <t>572102</t>
  </si>
  <si>
    <t>572201</t>
  </si>
  <si>
    <t>573101</t>
  </si>
  <si>
    <t>573201</t>
  </si>
  <si>
    <t>574101</t>
  </si>
  <si>
    <t>574201</t>
  </si>
  <si>
    <t>574301</t>
  </si>
  <si>
    <t>575101</t>
  </si>
  <si>
    <t>576101</t>
  </si>
  <si>
    <t>577101</t>
  </si>
  <si>
    <t>578101</t>
  </si>
  <si>
    <t>578901</t>
  </si>
  <si>
    <t>578902</t>
  </si>
  <si>
    <t>578903</t>
  </si>
  <si>
    <t>578904</t>
  </si>
  <si>
    <t>578905</t>
  </si>
  <si>
    <t>578906</t>
  </si>
  <si>
    <t>578907</t>
  </si>
  <si>
    <t>578909</t>
  </si>
  <si>
    <t>579101</t>
  </si>
  <si>
    <t>591101</t>
  </si>
  <si>
    <t>591102</t>
  </si>
  <si>
    <t>591103</t>
  </si>
  <si>
    <t>592101</t>
  </si>
  <si>
    <t>592102</t>
  </si>
  <si>
    <t>592103</t>
  </si>
  <si>
    <t>593101</t>
  </si>
  <si>
    <t>594101</t>
  </si>
  <si>
    <t>595101</t>
  </si>
  <si>
    <t>595102</t>
  </si>
  <si>
    <t>595103</t>
  </si>
  <si>
    <t>611101</t>
  </si>
  <si>
    <t>611201</t>
  </si>
  <si>
    <t>631101</t>
  </si>
  <si>
    <t>631102</t>
  </si>
  <si>
    <t>631103</t>
  </si>
  <si>
    <t>631104</t>
  </si>
  <si>
    <t>631201</t>
  </si>
  <si>
    <t>631202</t>
  </si>
  <si>
    <t>631203</t>
  </si>
  <si>
    <t>631204</t>
  </si>
  <si>
    <t>632101</t>
  </si>
  <si>
    <t>632102</t>
  </si>
  <si>
    <t>632103</t>
  </si>
  <si>
    <t>632104</t>
  </si>
  <si>
    <t>632105</t>
  </si>
  <si>
    <t>632106</t>
  </si>
  <si>
    <t>632201</t>
  </si>
  <si>
    <t>641101</t>
  </si>
  <si>
    <t>641102</t>
  </si>
  <si>
    <t>641103</t>
  </si>
  <si>
    <t>641104</t>
  </si>
  <si>
    <t>641105</t>
  </si>
  <si>
    <t>642101</t>
  </si>
  <si>
    <t>642102</t>
  </si>
  <si>
    <t>643101</t>
  </si>
  <si>
    <t>643102</t>
  </si>
  <si>
    <t>643103</t>
  </si>
  <si>
    <t>643104</t>
  </si>
  <si>
    <t>643105</t>
  </si>
  <si>
    <t>644101</t>
  </si>
  <si>
    <t>644102</t>
  </si>
  <si>
    <t>659901</t>
  </si>
  <si>
    <t>659902</t>
  </si>
  <si>
    <t>661101</t>
  </si>
  <si>
    <t>661201</t>
  </si>
  <si>
    <t>662101</t>
  </si>
  <si>
    <t>663110</t>
  </si>
  <si>
    <t>663210</t>
  </si>
  <si>
    <t>669901</t>
  </si>
  <si>
    <t>669902</t>
  </si>
  <si>
    <t>669903</t>
  </si>
  <si>
    <t>669904</t>
  </si>
  <si>
    <t>669905</t>
  </si>
  <si>
    <t>669909</t>
  </si>
  <si>
    <t>671101</t>
  </si>
  <si>
    <t>672101</t>
  </si>
  <si>
    <t>672102</t>
  </si>
  <si>
    <t>673101</t>
  </si>
  <si>
    <t>673102</t>
  </si>
  <si>
    <t>673103</t>
  </si>
  <si>
    <t>673104</t>
  </si>
  <si>
    <t>673109</t>
  </si>
  <si>
    <t>674101</t>
  </si>
  <si>
    <t>674102</t>
  </si>
  <si>
    <t>674103</t>
  </si>
  <si>
    <t>674104</t>
  </si>
  <si>
    <t>674105</t>
  </si>
  <si>
    <t>679901</t>
  </si>
  <si>
    <t>679902</t>
  </si>
  <si>
    <t>679903</t>
  </si>
  <si>
    <t>679904</t>
  </si>
  <si>
    <t>679909</t>
  </si>
  <si>
    <t>681100</t>
  </si>
  <si>
    <t>691100</t>
  </si>
  <si>
    <t>700000</t>
  </si>
  <si>
    <t>711100</t>
  </si>
  <si>
    <t>721100</t>
  </si>
  <si>
    <t>970000</t>
  </si>
  <si>
    <t>直接エネルギー消費量</t>
    <rPh sb="0" eb="2">
      <t>チョクセツ</t>
    </rPh>
    <rPh sb="7" eb="9">
      <t>ショウヒ</t>
    </rPh>
    <rPh sb="9" eb="10">
      <t>リョウ</t>
    </rPh>
    <phoneticPr fontId="1"/>
  </si>
  <si>
    <t>GJ</t>
  </si>
  <si>
    <t>営業余剰</t>
  </si>
  <si>
    <t>資本減耗引当</t>
  </si>
  <si>
    <t>粗付加価値部門計</t>
  </si>
  <si>
    <t>１　はじめに</t>
    <phoneticPr fontId="2"/>
  </si>
  <si>
    <t>２　利用上の注意</t>
    <rPh sb="2" eb="5">
      <t>リヨウジョウ</t>
    </rPh>
    <rPh sb="6" eb="8">
      <t>チュウイ</t>
    </rPh>
    <phoneticPr fontId="2"/>
  </si>
  <si>
    <t>はん用機械</t>
  </si>
  <si>
    <t>生産用機械</t>
  </si>
  <si>
    <t>業務用機械</t>
  </si>
  <si>
    <t>合計</t>
    <rPh sb="0" eb="2">
      <t>ゴウケイ</t>
    </rPh>
    <phoneticPr fontId="2"/>
  </si>
  <si>
    <t>耕種農業</t>
    <rPh sb="0" eb="2">
      <t>コウシュ</t>
    </rPh>
    <rPh sb="2" eb="4">
      <t>ノウギョウ</t>
    </rPh>
    <phoneticPr fontId="8"/>
  </si>
  <si>
    <t>水道</t>
    <rPh sb="0" eb="2">
      <t>スイドウ</t>
    </rPh>
    <phoneticPr fontId="2"/>
  </si>
  <si>
    <t>事務用品</t>
    <rPh sb="0" eb="2">
      <t>ジム</t>
    </rPh>
    <rPh sb="2" eb="4">
      <t>ヨウヒン</t>
    </rPh>
    <phoneticPr fontId="8"/>
  </si>
  <si>
    <t>分類不明</t>
    <rPh sb="0" eb="2">
      <t>ブンルイ</t>
    </rPh>
    <rPh sb="2" eb="4">
      <t>フメイ</t>
    </rPh>
    <phoneticPr fontId="8"/>
  </si>
  <si>
    <t>一般政府消費支出</t>
  </si>
  <si>
    <t>県内総固定資本形成（公的）</t>
    <rPh sb="0" eb="1">
      <t>ケン</t>
    </rPh>
    <phoneticPr fontId="2"/>
  </si>
  <si>
    <t>県内総固定資本形成（民間）</t>
    <rPh sb="0" eb="1">
      <t>ケン</t>
    </rPh>
    <phoneticPr fontId="2"/>
  </si>
  <si>
    <t>在庫純増</t>
  </si>
  <si>
    <t>県内最終需要計</t>
    <rPh sb="0" eb="1">
      <t>ケン</t>
    </rPh>
    <phoneticPr fontId="2"/>
  </si>
  <si>
    <t>輸移出計</t>
    <rPh sb="0" eb="1">
      <t>ユ</t>
    </rPh>
    <rPh sb="1" eb="2">
      <t>イ</t>
    </rPh>
    <rPh sb="2" eb="3">
      <t>シュツ</t>
    </rPh>
    <rPh sb="3" eb="4">
      <t>ケイ</t>
    </rPh>
    <phoneticPr fontId="2"/>
  </si>
  <si>
    <t>最終需要計</t>
  </si>
  <si>
    <t>需要合計</t>
  </si>
  <si>
    <t>輸移入計</t>
    <rPh sb="0" eb="1">
      <t>ユ</t>
    </rPh>
    <rPh sb="1" eb="3">
      <t>イニュウ</t>
    </rPh>
    <rPh sb="3" eb="4">
      <t>ケイ</t>
    </rPh>
    <phoneticPr fontId="2"/>
  </si>
  <si>
    <t>県内生産額</t>
    <rPh sb="0" eb="1">
      <t>ケン</t>
    </rPh>
    <phoneticPr fontId="2"/>
  </si>
  <si>
    <t>廃棄物処理</t>
    <phoneticPr fontId="2"/>
  </si>
  <si>
    <t>家計外消費支出（行）</t>
  </si>
  <si>
    <t>雇用者所得</t>
    <rPh sb="0" eb="2">
      <t>コヨウ</t>
    </rPh>
    <rPh sb="2" eb="3">
      <t>シャ</t>
    </rPh>
    <rPh sb="3" eb="5">
      <t>ショトク</t>
    </rPh>
    <phoneticPr fontId="2"/>
  </si>
  <si>
    <t>間接税（関税・輸入品商品税を除く。）</t>
  </si>
  <si>
    <t>（控除）経常補助金</t>
  </si>
  <si>
    <t>水産食料品</t>
  </si>
  <si>
    <t>精穀・製粉</t>
  </si>
  <si>
    <t>飲料</t>
  </si>
  <si>
    <t>飼料・有機質肥料（別掲を除く。）</t>
  </si>
  <si>
    <t>木材・木製品</t>
  </si>
  <si>
    <t>家具・装備品</t>
  </si>
  <si>
    <t>パルプ・紙・板紙・加工紙</t>
  </si>
  <si>
    <t>紙加工品</t>
  </si>
  <si>
    <t>ゴム製品</t>
  </si>
  <si>
    <t>なめし革・革製品・毛皮</t>
  </si>
  <si>
    <t>ガラス・ガラス製品</t>
  </si>
  <si>
    <t>セメント・セメント製品</t>
  </si>
  <si>
    <t>銑鉄・粗鋼</t>
  </si>
  <si>
    <t>鋼材</t>
  </si>
  <si>
    <t>鋳鍛造品（鉄）</t>
  </si>
  <si>
    <t>非鉄金属</t>
  </si>
  <si>
    <t>建設用・建築用金属製品</t>
  </si>
  <si>
    <t>電子デバイス</t>
  </si>
  <si>
    <t>産業用電気機器</t>
  </si>
  <si>
    <t>民生用電気機器</t>
  </si>
  <si>
    <t>電子応用装置・電気計測器</t>
  </si>
  <si>
    <t>その他の電気機械</t>
  </si>
  <si>
    <t>通信・映像・音響機器</t>
  </si>
  <si>
    <t>電子計算機・同附属装置</t>
  </si>
  <si>
    <t>自動車部品・同附属品</t>
  </si>
  <si>
    <t>船舶・同修理</t>
  </si>
  <si>
    <t>その他の輸送機械・同修理</t>
  </si>
  <si>
    <t>公共事業</t>
  </si>
  <si>
    <t>ガス・熱供給</t>
  </si>
  <si>
    <t>不動産仲介及び賃貸</t>
  </si>
  <si>
    <t>鉄道輸送</t>
  </si>
  <si>
    <t>道路輸送（自家輸送を除く。）</t>
  </si>
  <si>
    <t>自家輸送</t>
  </si>
  <si>
    <t>水運</t>
  </si>
  <si>
    <t>運輸附帯サービス</t>
  </si>
  <si>
    <t>通信</t>
  </si>
  <si>
    <t>放送</t>
  </si>
  <si>
    <t>映像・音声・文字情報制作</t>
  </si>
  <si>
    <t>教育</t>
  </si>
  <si>
    <t>医療</t>
  </si>
  <si>
    <t>社会保険・社会福祉</t>
  </si>
  <si>
    <t>介護</t>
  </si>
  <si>
    <t>物品賃貸サービス</t>
  </si>
  <si>
    <t>自動車整備・機械修理</t>
  </si>
  <si>
    <t>飲食サービス</t>
  </si>
  <si>
    <t>洗濯・理容・美容・浴場業</t>
  </si>
  <si>
    <t>娯楽サービス</t>
  </si>
  <si>
    <t>自給率</t>
    <rPh sb="0" eb="3">
      <t>ジキュウリツ</t>
    </rPh>
    <phoneticPr fontId="2"/>
  </si>
  <si>
    <t>移輸入率</t>
    <rPh sb="0" eb="1">
      <t>イ</t>
    </rPh>
    <rPh sb="1" eb="3">
      <t>ユニュウ</t>
    </rPh>
    <rPh sb="3" eb="4">
      <t>リツ</t>
    </rPh>
    <phoneticPr fontId="2"/>
  </si>
  <si>
    <t>民間消費支出構成比</t>
    <rPh sb="0" eb="2">
      <t>ミンカン</t>
    </rPh>
    <rPh sb="2" eb="4">
      <t>ショウヒ</t>
    </rPh>
    <rPh sb="4" eb="6">
      <t>シシュツ</t>
    </rPh>
    <rPh sb="6" eb="9">
      <t>コウセイヒ</t>
    </rPh>
    <phoneticPr fontId="2"/>
  </si>
  <si>
    <t>行和</t>
    <rPh sb="0" eb="1">
      <t>ギョウ</t>
    </rPh>
    <rPh sb="1" eb="2">
      <t>ワ</t>
    </rPh>
    <phoneticPr fontId="2"/>
  </si>
  <si>
    <t>列和</t>
    <rPh sb="0" eb="1">
      <t>レツ</t>
    </rPh>
    <rPh sb="1" eb="2">
      <t>ワ</t>
    </rPh>
    <phoneticPr fontId="2"/>
  </si>
  <si>
    <t>従業者総数</t>
  </si>
  <si>
    <t>個人業主</t>
  </si>
  <si>
    <t>家族従業者</t>
  </si>
  <si>
    <t>有給役員</t>
  </si>
  <si>
    <t>常用雇用者</t>
  </si>
  <si>
    <t>臨時雇用者</t>
  </si>
  <si>
    <t>正社員・
正職員</t>
  </si>
  <si>
    <t>雇用者数
（有給役員含む）</t>
    <rPh sb="0" eb="3">
      <t>コヨウシャ</t>
    </rPh>
    <rPh sb="3" eb="4">
      <t>スウ</t>
    </rPh>
    <rPh sb="6" eb="8">
      <t>ユウキュウ</t>
    </rPh>
    <rPh sb="8" eb="10">
      <t>ヤクイン</t>
    </rPh>
    <rPh sb="10" eb="11">
      <t>フク</t>
    </rPh>
    <phoneticPr fontId="2"/>
  </si>
  <si>
    <t>正社員・_x000D_
正職員以外</t>
  </si>
  <si>
    <t>耕種農業</t>
    <rPh sb="0" eb="2">
      <t>コウシュ</t>
    </rPh>
    <rPh sb="2" eb="4">
      <t>ノウギョウ</t>
    </rPh>
    <phoneticPr fontId="3"/>
  </si>
  <si>
    <t>水道</t>
    <rPh sb="0" eb="2">
      <t>スイドウ</t>
    </rPh>
    <phoneticPr fontId="10"/>
  </si>
  <si>
    <t>事務用品</t>
    <rPh sb="0" eb="2">
      <t>ジム</t>
    </rPh>
    <rPh sb="2" eb="4">
      <t>ヨウヒン</t>
    </rPh>
    <phoneticPr fontId="3"/>
  </si>
  <si>
    <t>分類不明</t>
    <rPh sb="0" eb="2">
      <t>ブンルイ</t>
    </rPh>
    <rPh sb="2" eb="4">
      <t>フメイ</t>
    </rPh>
    <phoneticPr fontId="3"/>
  </si>
  <si>
    <t>合計</t>
    <rPh sb="0" eb="2">
      <t>ゴウケイ</t>
    </rPh>
    <phoneticPr fontId="6"/>
  </si>
  <si>
    <t>38部門</t>
    <rPh sb="2" eb="4">
      <t>ブモン</t>
    </rPh>
    <phoneticPr fontId="2"/>
  </si>
  <si>
    <t>商業マージン</t>
  </si>
  <si>
    <t>運輸マージン</t>
  </si>
  <si>
    <t>研究</t>
  </si>
  <si>
    <t>101部門</t>
    <rPh sb="3" eb="5">
      <t>ブモン</t>
    </rPh>
    <phoneticPr fontId="2"/>
  </si>
  <si>
    <t>-</t>
    <phoneticPr fontId="2"/>
  </si>
  <si>
    <t>商業マージン率
cm</t>
    <rPh sb="0" eb="2">
      <t>ショウギョウ</t>
    </rPh>
    <rPh sb="6" eb="7">
      <t>リツ</t>
    </rPh>
    <phoneticPr fontId="2"/>
  </si>
  <si>
    <t>運輸マージン率
tm</t>
    <rPh sb="0" eb="2">
      <t>ウンユ</t>
    </rPh>
    <rPh sb="6" eb="7">
      <t>リツ</t>
    </rPh>
    <phoneticPr fontId="2"/>
  </si>
  <si>
    <t>粗付加価値額</t>
    <rPh sb="0" eb="3">
      <t>ソフカ</t>
    </rPh>
    <rPh sb="3" eb="5">
      <t>カチ</t>
    </rPh>
    <rPh sb="5" eb="6">
      <t>ガク</t>
    </rPh>
    <phoneticPr fontId="2"/>
  </si>
  <si>
    <t>雇用者数</t>
    <rPh sb="0" eb="3">
      <t>コヨウシャ</t>
    </rPh>
    <rPh sb="3" eb="4">
      <t>スウ</t>
    </rPh>
    <phoneticPr fontId="2"/>
  </si>
  <si>
    <t>単位：百万円、人</t>
    <rPh sb="0" eb="2">
      <t>タンイ</t>
    </rPh>
    <rPh sb="3" eb="4">
      <t>ヒャク</t>
    </rPh>
    <rPh sb="4" eb="6">
      <t>マンエン</t>
    </rPh>
    <rPh sb="7" eb="8">
      <t>ニン</t>
    </rPh>
    <phoneticPr fontId="2"/>
  </si>
  <si>
    <t>直接効果
a</t>
    <rPh sb="0" eb="2">
      <t>チョクセツ</t>
    </rPh>
    <rPh sb="2" eb="4">
      <t>コウカ</t>
    </rPh>
    <phoneticPr fontId="2"/>
  </si>
  <si>
    <t>第一次
波及効果
b</t>
    <rPh sb="0" eb="1">
      <t>ダイ</t>
    </rPh>
    <rPh sb="1" eb="2">
      <t>1</t>
    </rPh>
    <rPh sb="2" eb="3">
      <t>ジ</t>
    </rPh>
    <rPh sb="4" eb="6">
      <t>ハキュウ</t>
    </rPh>
    <rPh sb="6" eb="8">
      <t>コウカ</t>
    </rPh>
    <phoneticPr fontId="2"/>
  </si>
  <si>
    <t>第二次
波及効果
c</t>
    <rPh sb="0" eb="1">
      <t>ダイ</t>
    </rPh>
    <rPh sb="1" eb="2">
      <t>2</t>
    </rPh>
    <rPh sb="2" eb="3">
      <t>ジ</t>
    </rPh>
    <rPh sb="4" eb="8">
      <t>ハキュウコウカ</t>
    </rPh>
    <phoneticPr fontId="2"/>
  </si>
  <si>
    <t>雇用者
所得額</t>
    <rPh sb="0" eb="3">
      <t>コヨウシャ</t>
    </rPh>
    <rPh sb="4" eb="7">
      <t>ショトクガク</t>
    </rPh>
    <phoneticPr fontId="2"/>
  </si>
  <si>
    <t>生産額</t>
    <rPh sb="0" eb="3">
      <t>セイサンガク</t>
    </rPh>
    <phoneticPr fontId="2"/>
  </si>
  <si>
    <t>総合効果</t>
    <rPh sb="0" eb="2">
      <t>ソウゴウ</t>
    </rPh>
    <rPh sb="2" eb="4">
      <t>コウカ</t>
    </rPh>
    <phoneticPr fontId="2"/>
  </si>
  <si>
    <t>雇用者数</t>
    <rPh sb="0" eb="3">
      <t>コヨウシャ</t>
    </rPh>
    <rPh sb="3" eb="4">
      <t>スウ</t>
    </rPh>
    <phoneticPr fontId="2"/>
  </si>
  <si>
    <t>直接効果</t>
    <rPh sb="0" eb="2">
      <t>チョクセツ</t>
    </rPh>
    <rPh sb="2" eb="4">
      <t>コウカ</t>
    </rPh>
    <phoneticPr fontId="2"/>
  </si>
  <si>
    <t>第一次波及効果</t>
    <rPh sb="0" eb="1">
      <t>ダイ</t>
    </rPh>
    <rPh sb="1" eb="2">
      <t>1</t>
    </rPh>
    <rPh sb="2" eb="3">
      <t>ジ</t>
    </rPh>
    <rPh sb="3" eb="7">
      <t>ハキュウコウカ</t>
    </rPh>
    <phoneticPr fontId="2"/>
  </si>
  <si>
    <t>第二次波及効果</t>
    <rPh sb="0" eb="1">
      <t>ダイ</t>
    </rPh>
    <rPh sb="1" eb="2">
      <t>2</t>
    </rPh>
    <rPh sb="2" eb="3">
      <t>ジ</t>
    </rPh>
    <rPh sb="3" eb="7">
      <t>ハキュウコウカ</t>
    </rPh>
    <phoneticPr fontId="2"/>
  </si>
  <si>
    <t>百万円</t>
    <rPh sb="0" eb="1">
      <t>ヒャク</t>
    </rPh>
    <rPh sb="1" eb="3">
      <t>マンエン</t>
    </rPh>
    <phoneticPr fontId="2"/>
  </si>
  <si>
    <t>総合波及効果a+b+c</t>
    <rPh sb="0" eb="2">
      <t>ソウゴウ</t>
    </rPh>
    <rPh sb="2" eb="4">
      <t>ハキュウ</t>
    </rPh>
    <rPh sb="4" eb="6">
      <t>コウカ</t>
    </rPh>
    <phoneticPr fontId="2"/>
  </si>
  <si>
    <t>総合波及効果</t>
    <rPh sb="0" eb="2">
      <t>ソウゴウ</t>
    </rPh>
    <rPh sb="2" eb="4">
      <t>ハキュウ</t>
    </rPh>
    <rPh sb="4" eb="6">
      <t>コウカ</t>
    </rPh>
    <phoneticPr fontId="2"/>
  </si>
  <si>
    <t>環境負荷分析結果</t>
    <rPh sb="0" eb="2">
      <t>カンキョウ</t>
    </rPh>
    <rPh sb="2" eb="4">
      <t>フカ</t>
    </rPh>
    <rPh sb="4" eb="6">
      <t>ブンセキ</t>
    </rPh>
    <rPh sb="6" eb="8">
      <t>ケッカ</t>
    </rPh>
    <phoneticPr fontId="2"/>
  </si>
  <si>
    <r>
      <t>直接CO</t>
    </r>
    <r>
      <rPr>
        <vertAlign val="subscript"/>
        <sz val="9"/>
        <rFont val="ＭＳ Ｐゴシック"/>
        <family val="3"/>
        <charset val="128"/>
      </rPr>
      <t>2</t>
    </r>
    <r>
      <rPr>
        <sz val="9"/>
        <rFont val="ＭＳ Ｐゴシック"/>
        <family val="3"/>
        <charset val="128"/>
      </rPr>
      <t>排出量
(エネルギー起源)</t>
    </r>
    <rPh sb="0" eb="2">
      <t>チョクセツ</t>
    </rPh>
    <rPh sb="5" eb="7">
      <t>ハイシュツ</t>
    </rPh>
    <rPh sb="7" eb="8">
      <t>リョウ</t>
    </rPh>
    <rPh sb="15" eb="17">
      <t>キゲン</t>
    </rPh>
    <phoneticPr fontId="1"/>
  </si>
  <si>
    <r>
      <t>直接CO</t>
    </r>
    <r>
      <rPr>
        <vertAlign val="subscript"/>
        <sz val="9"/>
        <rFont val="ＭＳ Ｐゴシック"/>
        <family val="3"/>
        <charset val="128"/>
      </rPr>
      <t>2</t>
    </r>
    <r>
      <rPr>
        <sz val="9"/>
        <rFont val="ＭＳ Ｐゴシック"/>
        <family val="3"/>
        <charset val="128"/>
      </rPr>
      <t>排出量
(非エネルギー起源)</t>
    </r>
    <rPh sb="0" eb="2">
      <t>チョクセツ</t>
    </rPh>
    <rPh sb="5" eb="7">
      <t>ハイシュツ</t>
    </rPh>
    <rPh sb="7" eb="8">
      <t>リョウ</t>
    </rPh>
    <rPh sb="10" eb="11">
      <t>ヒ</t>
    </rPh>
    <rPh sb="16" eb="18">
      <t>キゲン</t>
    </rPh>
    <phoneticPr fontId="1"/>
  </si>
  <si>
    <r>
      <t>直接CH</t>
    </r>
    <r>
      <rPr>
        <vertAlign val="subscript"/>
        <sz val="9"/>
        <rFont val="ＭＳ Ｐゴシック"/>
        <family val="3"/>
        <charset val="128"/>
      </rPr>
      <t>4</t>
    </r>
    <r>
      <rPr>
        <sz val="9"/>
        <rFont val="ＭＳ Ｐゴシック"/>
        <family val="3"/>
        <charset val="128"/>
      </rPr>
      <t>排出量</t>
    </r>
    <rPh sb="0" eb="2">
      <t>チョクセツ</t>
    </rPh>
    <rPh sb="5" eb="7">
      <t>ハイシュツ</t>
    </rPh>
    <rPh sb="7" eb="8">
      <t>リョウ</t>
    </rPh>
    <phoneticPr fontId="1"/>
  </si>
  <si>
    <r>
      <t>直接N</t>
    </r>
    <r>
      <rPr>
        <vertAlign val="subscript"/>
        <sz val="9"/>
        <rFont val="ＭＳ Ｐゴシック"/>
        <family val="3"/>
        <charset val="128"/>
      </rPr>
      <t>2</t>
    </r>
    <r>
      <rPr>
        <sz val="9"/>
        <rFont val="ＭＳ Ｐゴシック"/>
        <family val="3"/>
        <charset val="128"/>
      </rPr>
      <t>O排出量</t>
    </r>
    <rPh sb="0" eb="2">
      <t>チョクセツ</t>
    </rPh>
    <rPh sb="5" eb="7">
      <t>ハイシュツ</t>
    </rPh>
    <rPh sb="7" eb="8">
      <t>リョウ</t>
    </rPh>
    <phoneticPr fontId="1"/>
  </si>
  <si>
    <r>
      <t>直接SF</t>
    </r>
    <r>
      <rPr>
        <vertAlign val="subscript"/>
        <sz val="9"/>
        <rFont val="ＭＳ Ｐゴシック"/>
        <family val="3"/>
        <charset val="128"/>
      </rPr>
      <t>6</t>
    </r>
    <r>
      <rPr>
        <sz val="9"/>
        <rFont val="ＭＳ Ｐゴシック"/>
        <family val="3"/>
        <charset val="128"/>
      </rPr>
      <t>排出量</t>
    </r>
    <rPh sb="0" eb="2">
      <t>チョクセツ</t>
    </rPh>
    <rPh sb="5" eb="7">
      <t>ハイシュツ</t>
    </rPh>
    <rPh sb="7" eb="8">
      <t>リョウ</t>
    </rPh>
    <phoneticPr fontId="1"/>
  </si>
  <si>
    <r>
      <t>直接NF</t>
    </r>
    <r>
      <rPr>
        <vertAlign val="subscript"/>
        <sz val="9"/>
        <rFont val="ＭＳ Ｐゴシック"/>
        <family val="3"/>
        <charset val="128"/>
      </rPr>
      <t>3</t>
    </r>
    <r>
      <rPr>
        <sz val="9"/>
        <rFont val="ＭＳ Ｐゴシック"/>
        <family val="3"/>
        <charset val="128"/>
      </rPr>
      <t>排出量</t>
    </r>
    <rPh sb="0" eb="2">
      <t>チョクセツ</t>
    </rPh>
    <rPh sb="5" eb="7">
      <t>ハイシュツ</t>
    </rPh>
    <rPh sb="7" eb="8">
      <t>リョウ</t>
    </rPh>
    <phoneticPr fontId="1"/>
  </si>
  <si>
    <t>雇用者所得率
w</t>
    <rPh sb="0" eb="2">
      <t>コヨウ</t>
    </rPh>
    <rPh sb="2" eb="3">
      <t>シャ</t>
    </rPh>
    <rPh sb="3" eb="6">
      <t>ショトクリツ</t>
    </rPh>
    <phoneticPr fontId="2"/>
  </si>
  <si>
    <t>粗付加価値率
v</t>
    <rPh sb="0" eb="1">
      <t>ソ</t>
    </rPh>
    <rPh sb="1" eb="3">
      <t>フカ</t>
    </rPh>
    <rPh sb="3" eb="5">
      <t>カチ</t>
    </rPh>
    <rPh sb="5" eb="6">
      <t>リツ</t>
    </rPh>
    <phoneticPr fontId="2"/>
  </si>
  <si>
    <t>個別雇用係数
l</t>
    <rPh sb="0" eb="2">
      <t>コベツ</t>
    </rPh>
    <rPh sb="2" eb="4">
      <t>コヨウ</t>
    </rPh>
    <rPh sb="4" eb="6">
      <t>ケイスウ</t>
    </rPh>
    <phoneticPr fontId="2"/>
  </si>
  <si>
    <t>消費支出
パターン
c</t>
    <rPh sb="0" eb="2">
      <t>ショウヒ</t>
    </rPh>
    <rPh sb="2" eb="4">
      <t>シシュツ</t>
    </rPh>
    <phoneticPr fontId="2"/>
  </si>
  <si>
    <t>自給率
1-M</t>
    <rPh sb="0" eb="3">
      <t>ジキュウリツ</t>
    </rPh>
    <phoneticPr fontId="2"/>
  </si>
  <si>
    <t>消費転換係数
k</t>
    <rPh sb="0" eb="2">
      <t>ショウヒ</t>
    </rPh>
    <rPh sb="2" eb="4">
      <t>テンカン</t>
    </rPh>
    <rPh sb="4" eb="6">
      <t>ケイスウ</t>
    </rPh>
    <phoneticPr fontId="6"/>
  </si>
  <si>
    <t>購入者価格
f1</t>
    <rPh sb="0" eb="3">
      <t>コウニュウシャ</t>
    </rPh>
    <rPh sb="3" eb="5">
      <t>カカク</t>
    </rPh>
    <phoneticPr fontId="2"/>
  </si>
  <si>
    <t>生産者価格
F2</t>
    <rPh sb="0" eb="3">
      <t>セイサンシャ</t>
    </rPh>
    <rPh sb="3" eb="5">
      <t>カカク</t>
    </rPh>
    <phoneticPr fontId="2"/>
  </si>
  <si>
    <t>粗付加価値
誘発額
X1*v</t>
    <rPh sb="0" eb="1">
      <t>アラ</t>
    </rPh>
    <rPh sb="1" eb="3">
      <t>フカ</t>
    </rPh>
    <rPh sb="3" eb="5">
      <t>カチ</t>
    </rPh>
    <rPh sb="6" eb="8">
      <t>ユウハツ</t>
    </rPh>
    <rPh sb="8" eb="9">
      <t>ガク</t>
    </rPh>
    <phoneticPr fontId="6"/>
  </si>
  <si>
    <t>雇用者所得
誘発額
X1*w</t>
    <rPh sb="0" eb="3">
      <t>コヨウシャ</t>
    </rPh>
    <rPh sb="3" eb="5">
      <t>ショトク</t>
    </rPh>
    <rPh sb="6" eb="8">
      <t>ユウハツ</t>
    </rPh>
    <rPh sb="8" eb="9">
      <t>ガク</t>
    </rPh>
    <phoneticPr fontId="6"/>
  </si>
  <si>
    <t>雇用者誘発数
X1*l</t>
    <rPh sb="0" eb="3">
      <t>コヨウシャ</t>
    </rPh>
    <rPh sb="3" eb="5">
      <t>ユウハツ</t>
    </rPh>
    <rPh sb="5" eb="6">
      <t>スウ</t>
    </rPh>
    <phoneticPr fontId="6"/>
  </si>
  <si>
    <t>粗付加価値
誘発額
X2*v</t>
    <rPh sb="0" eb="1">
      <t>アラ</t>
    </rPh>
    <rPh sb="1" eb="3">
      <t>フカ</t>
    </rPh>
    <rPh sb="3" eb="5">
      <t>カチ</t>
    </rPh>
    <rPh sb="6" eb="8">
      <t>ユウハツ</t>
    </rPh>
    <rPh sb="8" eb="9">
      <t>ガク</t>
    </rPh>
    <phoneticPr fontId="6"/>
  </si>
  <si>
    <t>雇用者所得
誘発額
X2*w</t>
    <rPh sb="0" eb="3">
      <t>コヨウシャ</t>
    </rPh>
    <rPh sb="3" eb="5">
      <t>ショトク</t>
    </rPh>
    <rPh sb="6" eb="8">
      <t>ユウハツ</t>
    </rPh>
    <rPh sb="8" eb="9">
      <t>ガク</t>
    </rPh>
    <phoneticPr fontId="6"/>
  </si>
  <si>
    <t>雇用者誘発数
X2*l</t>
    <rPh sb="0" eb="3">
      <t>コヨウシャ</t>
    </rPh>
    <rPh sb="3" eb="5">
      <t>ユウハツ</t>
    </rPh>
    <rPh sb="5" eb="6">
      <t>スウ</t>
    </rPh>
    <phoneticPr fontId="6"/>
  </si>
  <si>
    <t>粗付加価値
誘発額
X*v</t>
    <rPh sb="0" eb="1">
      <t>アラ</t>
    </rPh>
    <rPh sb="1" eb="3">
      <t>フカ</t>
    </rPh>
    <rPh sb="3" eb="5">
      <t>カチ</t>
    </rPh>
    <rPh sb="6" eb="8">
      <t>ユウハツ</t>
    </rPh>
    <rPh sb="8" eb="9">
      <t>ガク</t>
    </rPh>
    <phoneticPr fontId="6"/>
  </si>
  <si>
    <t>雇用者誘発数
X*l</t>
    <rPh sb="0" eb="3">
      <t>コヨウシャ</t>
    </rPh>
    <rPh sb="3" eb="5">
      <t>ユウハツ</t>
    </rPh>
    <rPh sb="5" eb="6">
      <t>スウ</t>
    </rPh>
    <phoneticPr fontId="6"/>
  </si>
  <si>
    <t>生産誘発額
X</t>
    <rPh sb="0" eb="2">
      <t>セイサン</t>
    </rPh>
    <rPh sb="2" eb="4">
      <t>ユウハツ</t>
    </rPh>
    <rPh sb="4" eb="5">
      <t>ガク</t>
    </rPh>
    <phoneticPr fontId="2"/>
  </si>
  <si>
    <t>雇用者所得
誘発総額
W</t>
    <rPh sb="0" eb="3">
      <t>コヨウシャ</t>
    </rPh>
    <rPh sb="3" eb="5">
      <t>ショトク</t>
    </rPh>
    <rPh sb="6" eb="8">
      <t>ユウハツ</t>
    </rPh>
    <rPh sb="8" eb="9">
      <t>ソウ</t>
    </rPh>
    <rPh sb="9" eb="10">
      <t>ガク</t>
    </rPh>
    <phoneticPr fontId="6"/>
  </si>
  <si>
    <t>消費支出総額
W*k</t>
    <rPh sb="0" eb="2">
      <t>ショウヒ</t>
    </rPh>
    <rPh sb="2" eb="4">
      <t>シシュツ</t>
    </rPh>
    <rPh sb="4" eb="6">
      <t>ソウガク</t>
    </rPh>
    <phoneticPr fontId="6"/>
  </si>
  <si>
    <t>単位：百万円</t>
    <rPh sb="0" eb="2">
      <t>タンイ</t>
    </rPh>
    <rPh sb="3" eb="4">
      <t>ヒャク</t>
    </rPh>
    <rPh sb="4" eb="6">
      <t>マンエン</t>
    </rPh>
    <phoneticPr fontId="2"/>
  </si>
  <si>
    <t>平均・合計</t>
    <rPh sb="0" eb="2">
      <t>ヘイキン</t>
    </rPh>
    <rPh sb="3" eb="5">
      <t>ゴウケイ</t>
    </rPh>
    <phoneticPr fontId="2"/>
  </si>
  <si>
    <t>計算シート(経済波及効果分析)</t>
    <rPh sb="0" eb="2">
      <t>ケイサン</t>
    </rPh>
    <rPh sb="6" eb="8">
      <t>ケイザイ</t>
    </rPh>
    <rPh sb="8" eb="12">
      <t>ハキュウコウカ</t>
    </rPh>
    <rPh sb="12" eb="14">
      <t>ブンセキ</t>
    </rPh>
    <phoneticPr fontId="2"/>
  </si>
  <si>
    <t>雇用者所得
誘発額
X*w</t>
    <rPh sb="0" eb="3">
      <t>コヨウシャ</t>
    </rPh>
    <rPh sb="3" eb="5">
      <t>ショトク</t>
    </rPh>
    <rPh sb="6" eb="8">
      <t>ユウハツ</t>
    </rPh>
    <rPh sb="8" eb="9">
      <t>ガク</t>
    </rPh>
    <phoneticPr fontId="6"/>
  </si>
  <si>
    <t>第２次波及効果額　　X2</t>
    <rPh sb="0" eb="1">
      <t>ダイ</t>
    </rPh>
    <rPh sb="2" eb="3">
      <t>ジ</t>
    </rPh>
    <rPh sb="3" eb="5">
      <t>ハキュウ</t>
    </rPh>
    <rPh sb="5" eb="7">
      <t>コウカ</t>
    </rPh>
    <rPh sb="7" eb="8">
      <t>ガク</t>
    </rPh>
    <phoneticPr fontId="6"/>
  </si>
  <si>
    <t>38部門</t>
    <rPh sb="2" eb="4">
      <t>ブモン</t>
    </rPh>
    <phoneticPr fontId="2"/>
  </si>
  <si>
    <t>38部門</t>
    <rPh sb="2" eb="4">
      <t>ブモン</t>
    </rPh>
    <phoneticPr fontId="2"/>
  </si>
  <si>
    <t>県内最終需要
増加額
Fd=F*(1-M)またはF*m</t>
    <rPh sb="0" eb="2">
      <t>ケンナイ</t>
    </rPh>
    <rPh sb="2" eb="4">
      <t>サイシュウ</t>
    </rPh>
    <rPh sb="4" eb="6">
      <t>ジュヨウ</t>
    </rPh>
    <rPh sb="7" eb="9">
      <t>ゾウカ</t>
    </rPh>
    <rPh sb="9" eb="10">
      <t>ガク</t>
    </rPh>
    <phoneticPr fontId="2"/>
  </si>
  <si>
    <t>県内最終需要
増加額
Fd</t>
    <rPh sb="0" eb="2">
      <t>ケンナイ</t>
    </rPh>
    <rPh sb="2" eb="4">
      <t>サイシュウ</t>
    </rPh>
    <rPh sb="4" eb="6">
      <t>ジュヨウ</t>
    </rPh>
    <rPh sb="7" eb="9">
      <t>ゾウカ</t>
    </rPh>
    <rPh sb="9" eb="10">
      <t>ガク</t>
    </rPh>
    <phoneticPr fontId="2"/>
  </si>
  <si>
    <t>直接効果額 Fd</t>
    <rPh sb="0" eb="2">
      <t>チョクセツ</t>
    </rPh>
    <rPh sb="2" eb="4">
      <t>コウカ</t>
    </rPh>
    <rPh sb="4" eb="5">
      <t>ガク</t>
    </rPh>
    <phoneticPr fontId="6"/>
  </si>
  <si>
    <t>粗付加価値
誘発額
Fd*v</t>
    <rPh sb="0" eb="1">
      <t>アラ</t>
    </rPh>
    <rPh sb="1" eb="3">
      <t>フカ</t>
    </rPh>
    <rPh sb="3" eb="5">
      <t>カチ</t>
    </rPh>
    <rPh sb="6" eb="8">
      <t>ユウハツ</t>
    </rPh>
    <rPh sb="8" eb="9">
      <t>ガク</t>
    </rPh>
    <phoneticPr fontId="6"/>
  </si>
  <si>
    <t>雇用者所得
誘発額
Fd*w</t>
    <rPh sb="0" eb="3">
      <t>コヨウシャ</t>
    </rPh>
    <rPh sb="3" eb="5">
      <t>ショトク</t>
    </rPh>
    <rPh sb="6" eb="8">
      <t>ユウハツ</t>
    </rPh>
    <rPh sb="8" eb="9">
      <t>ガク</t>
    </rPh>
    <phoneticPr fontId="6"/>
  </si>
  <si>
    <t>雇用者誘発数
Fd*l</t>
    <rPh sb="0" eb="3">
      <t>コヨウシャ</t>
    </rPh>
    <rPh sb="3" eb="5">
      <t>ユウハツ</t>
    </rPh>
    <rPh sb="5" eb="6">
      <t>スウ</t>
    </rPh>
    <phoneticPr fontId="6"/>
  </si>
  <si>
    <t>商業マージン額
CM=f1*cm</t>
    <rPh sb="0" eb="2">
      <t>ショウギョウ</t>
    </rPh>
    <rPh sb="6" eb="7">
      <t>ガク</t>
    </rPh>
    <phoneticPr fontId="2"/>
  </si>
  <si>
    <t>運輸マージン額
TM=f1*tm</t>
    <rPh sb="0" eb="2">
      <t>ウンユ</t>
    </rPh>
    <rPh sb="6" eb="7">
      <t>ガク</t>
    </rPh>
    <phoneticPr fontId="2"/>
  </si>
  <si>
    <t>消費支出額
K=W*k*c</t>
    <rPh sb="0" eb="2">
      <t>ショウヒ</t>
    </rPh>
    <rPh sb="2" eb="4">
      <t>シシュツ</t>
    </rPh>
    <rPh sb="4" eb="5">
      <t>ガク</t>
    </rPh>
    <phoneticPr fontId="6"/>
  </si>
  <si>
    <t>県内消費支出額
K*(1-M)</t>
    <rPh sb="0" eb="2">
      <t>ケンナイ</t>
    </rPh>
    <rPh sb="2" eb="4">
      <t>ショウヒ</t>
    </rPh>
    <rPh sb="4" eb="6">
      <t>シシュツ</t>
    </rPh>
    <rPh sb="6" eb="7">
      <t>ガク</t>
    </rPh>
    <phoneticPr fontId="2"/>
  </si>
  <si>
    <t>総合波及効果額合計　　X=Fd+X1+X2</t>
    <rPh sb="0" eb="2">
      <t>ソウゴウ</t>
    </rPh>
    <rPh sb="2" eb="4">
      <t>ハキュウ</t>
    </rPh>
    <rPh sb="4" eb="6">
      <t>コウカ</t>
    </rPh>
    <rPh sb="6" eb="7">
      <t>ガク</t>
    </rPh>
    <rPh sb="7" eb="9">
      <t>ゴウケイ</t>
    </rPh>
    <phoneticPr fontId="6"/>
  </si>
  <si>
    <t>101部門</t>
    <rPh sb="3" eb="5">
      <t>ブモン</t>
    </rPh>
    <phoneticPr fontId="2"/>
  </si>
  <si>
    <t>対応コード</t>
    <rPh sb="0" eb="2">
      <t>タイオウ</t>
    </rPh>
    <phoneticPr fontId="2"/>
  </si>
  <si>
    <r>
      <t>直接CO</t>
    </r>
    <r>
      <rPr>
        <vertAlign val="subscript"/>
        <sz val="11"/>
        <rFont val="ＭＳ Ｐゴシック"/>
        <family val="3"/>
        <charset val="128"/>
      </rPr>
      <t>2</t>
    </r>
    <r>
      <rPr>
        <sz val="11"/>
        <rFont val="ＭＳ Ｐゴシック"/>
        <family val="3"/>
        <charset val="128"/>
      </rPr>
      <t>排出量（エネルギー起源）</t>
    </r>
    <rPh sb="0" eb="2">
      <t>チョクセツ</t>
    </rPh>
    <rPh sb="5" eb="7">
      <t>ハイシュツ</t>
    </rPh>
    <rPh sb="7" eb="8">
      <t>リョウ</t>
    </rPh>
    <rPh sb="14" eb="16">
      <t>キゲン</t>
    </rPh>
    <phoneticPr fontId="1"/>
  </si>
  <si>
    <t>101部門
組替表</t>
    <rPh sb="3" eb="5">
      <t>ブモン</t>
    </rPh>
    <rPh sb="6" eb="8">
      <t>クミカ</t>
    </rPh>
    <rPh sb="8" eb="9">
      <t>ヒョウ</t>
    </rPh>
    <phoneticPr fontId="2"/>
  </si>
  <si>
    <t>合計</t>
    <rPh sb="0" eb="2">
      <t>ゴウケイ</t>
    </rPh>
    <phoneticPr fontId="5"/>
  </si>
  <si>
    <t>38部門
組替表</t>
    <rPh sb="2" eb="4">
      <t>ブモン</t>
    </rPh>
    <rPh sb="5" eb="7">
      <t>クミカ</t>
    </rPh>
    <rPh sb="7" eb="8">
      <t>ヒョウ</t>
    </rPh>
    <phoneticPr fontId="2"/>
  </si>
  <si>
    <r>
      <t>直接CH</t>
    </r>
    <r>
      <rPr>
        <vertAlign val="subscript"/>
        <sz val="11"/>
        <rFont val="ＭＳ Ｐゴシック"/>
        <family val="3"/>
        <charset val="128"/>
      </rPr>
      <t xml:space="preserve">4
</t>
    </r>
    <r>
      <rPr>
        <sz val="11"/>
        <rFont val="ＭＳ Ｐゴシック"/>
        <family val="3"/>
        <charset val="128"/>
      </rPr>
      <t>排出量</t>
    </r>
    <rPh sb="0" eb="2">
      <t>チョクセツ</t>
    </rPh>
    <rPh sb="6" eb="8">
      <t>ハイシュツ</t>
    </rPh>
    <rPh sb="8" eb="9">
      <t>リョウ</t>
    </rPh>
    <phoneticPr fontId="1"/>
  </si>
  <si>
    <r>
      <t>直接N</t>
    </r>
    <r>
      <rPr>
        <vertAlign val="subscript"/>
        <sz val="11"/>
        <rFont val="ＭＳ Ｐゴシック"/>
        <family val="3"/>
        <charset val="128"/>
      </rPr>
      <t>2</t>
    </r>
    <r>
      <rPr>
        <sz val="11"/>
        <rFont val="ＭＳ Ｐゴシック"/>
        <family val="3"/>
        <charset val="128"/>
      </rPr>
      <t>O
排出量</t>
    </r>
    <rPh sb="0" eb="2">
      <t>チョクセツ</t>
    </rPh>
    <rPh sb="6" eb="8">
      <t>ハイシュツ</t>
    </rPh>
    <rPh sb="8" eb="9">
      <t>リョウ</t>
    </rPh>
    <phoneticPr fontId="1"/>
  </si>
  <si>
    <t>直接HFCs
排出量</t>
    <rPh sb="0" eb="2">
      <t>チョクセツ</t>
    </rPh>
    <rPh sb="7" eb="9">
      <t>ハイシュツ</t>
    </rPh>
    <rPh sb="9" eb="10">
      <t>リョウ</t>
    </rPh>
    <phoneticPr fontId="1"/>
  </si>
  <si>
    <t>直接PFCs
排出量</t>
    <rPh sb="0" eb="2">
      <t>チョクセツ</t>
    </rPh>
    <rPh sb="7" eb="9">
      <t>ハイシュツ</t>
    </rPh>
    <rPh sb="9" eb="10">
      <t>リョウ</t>
    </rPh>
    <phoneticPr fontId="1"/>
  </si>
  <si>
    <r>
      <t>直接SF</t>
    </r>
    <r>
      <rPr>
        <vertAlign val="subscript"/>
        <sz val="11"/>
        <rFont val="ＭＳ Ｐゴシック"/>
        <family val="3"/>
        <charset val="128"/>
      </rPr>
      <t xml:space="preserve">6
</t>
    </r>
    <r>
      <rPr>
        <sz val="11"/>
        <rFont val="ＭＳ Ｐゴシック"/>
        <family val="3"/>
        <charset val="128"/>
      </rPr>
      <t>排出量</t>
    </r>
    <rPh sb="0" eb="2">
      <t>チョクセツ</t>
    </rPh>
    <rPh sb="6" eb="8">
      <t>ハイシュツ</t>
    </rPh>
    <rPh sb="8" eb="9">
      <t>リョウ</t>
    </rPh>
    <phoneticPr fontId="1"/>
  </si>
  <si>
    <r>
      <t>直接NF</t>
    </r>
    <r>
      <rPr>
        <vertAlign val="subscript"/>
        <sz val="11"/>
        <rFont val="ＭＳ Ｐゴシック"/>
        <family val="3"/>
        <charset val="128"/>
      </rPr>
      <t xml:space="preserve">3
</t>
    </r>
    <r>
      <rPr>
        <sz val="11"/>
        <rFont val="ＭＳ Ｐゴシック"/>
        <family val="3"/>
        <charset val="128"/>
      </rPr>
      <t>排出量</t>
    </r>
    <rPh sb="0" eb="2">
      <t>チョクセツ</t>
    </rPh>
    <rPh sb="6" eb="8">
      <t>ハイシュツ</t>
    </rPh>
    <rPh sb="8" eb="9">
      <t>リョウ</t>
    </rPh>
    <phoneticPr fontId="1"/>
  </si>
  <si>
    <t>直接GHG
排出量</t>
    <rPh sb="0" eb="2">
      <t>チョクセツ</t>
    </rPh>
    <rPh sb="6" eb="8">
      <t>ハイシュツ</t>
    </rPh>
    <rPh sb="8" eb="9">
      <t>リョウ</t>
    </rPh>
    <phoneticPr fontId="1"/>
  </si>
  <si>
    <t>390部門</t>
    <rPh sb="3" eb="5">
      <t>ブモン</t>
    </rPh>
    <phoneticPr fontId="2"/>
  </si>
  <si>
    <r>
      <t>直接CO</t>
    </r>
    <r>
      <rPr>
        <vertAlign val="subscript"/>
        <sz val="10"/>
        <rFont val="ＭＳ Ｐゴシック"/>
        <family val="3"/>
        <charset val="128"/>
      </rPr>
      <t>2</t>
    </r>
    <r>
      <rPr>
        <sz val="10"/>
        <rFont val="ＭＳ Ｐゴシック"/>
        <family val="3"/>
        <charset val="128"/>
      </rPr>
      <t>排出量
（非エネルギー起源）</t>
    </r>
    <rPh sb="0" eb="2">
      <t>チョクセツ</t>
    </rPh>
    <rPh sb="5" eb="7">
      <t>ハイシュツ</t>
    </rPh>
    <rPh sb="7" eb="8">
      <t>リョウ</t>
    </rPh>
    <rPh sb="10" eb="11">
      <t>ヒ</t>
    </rPh>
    <rPh sb="16" eb="18">
      <t>キゲン</t>
    </rPh>
    <phoneticPr fontId="1"/>
  </si>
  <si>
    <t>直接エネルギー
消費量</t>
    <rPh sb="0" eb="2">
      <t>チョクセツ</t>
    </rPh>
    <rPh sb="8" eb="10">
      <t>ショウヒ</t>
    </rPh>
    <rPh sb="10" eb="11">
      <t>リョウ</t>
    </rPh>
    <phoneticPr fontId="1"/>
  </si>
  <si>
    <t>101部門
係数表</t>
    <rPh sb="3" eb="5">
      <t>ブモン</t>
    </rPh>
    <rPh sb="6" eb="8">
      <t>ケイスウ</t>
    </rPh>
    <rPh sb="8" eb="9">
      <t>ヒョウ</t>
    </rPh>
    <phoneticPr fontId="2"/>
  </si>
  <si>
    <t>38部門
係数表</t>
    <rPh sb="2" eb="4">
      <t>ブモン</t>
    </rPh>
    <rPh sb="5" eb="7">
      <t>ケイスウ</t>
    </rPh>
    <rPh sb="7" eb="8">
      <t>ヒョウ</t>
    </rPh>
    <phoneticPr fontId="2"/>
  </si>
  <si>
    <t>生産額</t>
    <rPh sb="0" eb="3">
      <t>セイサンガク</t>
    </rPh>
    <phoneticPr fontId="2"/>
  </si>
  <si>
    <t>雇用者</t>
    <rPh sb="0" eb="3">
      <t>コヨウシャ</t>
    </rPh>
    <phoneticPr fontId="2"/>
  </si>
  <si>
    <t>人</t>
    <rPh sb="0" eb="1">
      <t>ニン</t>
    </rPh>
    <phoneticPr fontId="2"/>
  </si>
  <si>
    <t>百万円</t>
    <rPh sb="0" eb="3">
      <t>ヒャクマンエン</t>
    </rPh>
    <phoneticPr fontId="2"/>
  </si>
  <si>
    <t>※単位未満四捨五入</t>
    <rPh sb="1" eb="3">
      <t>タンイ</t>
    </rPh>
    <rPh sb="3" eb="5">
      <t>ミマン</t>
    </rPh>
    <rPh sb="5" eb="9">
      <t>シシャゴニュウ</t>
    </rPh>
    <phoneticPr fontId="2"/>
  </si>
  <si>
    <t>38部門</t>
    <rPh sb="2" eb="4">
      <t>ブモン</t>
    </rPh>
    <phoneticPr fontId="2"/>
  </si>
  <si>
    <t>部門別波及効果(詳細版)</t>
    <rPh sb="0" eb="2">
      <t>ブモン</t>
    </rPh>
    <rPh sb="2" eb="3">
      <t>ベツ</t>
    </rPh>
    <rPh sb="3" eb="5">
      <t>ハキュウ</t>
    </rPh>
    <rPh sb="5" eb="7">
      <t>コウカ</t>
    </rPh>
    <rPh sb="8" eb="10">
      <t>ショウサイ</t>
    </rPh>
    <rPh sb="10" eb="11">
      <t>バン</t>
    </rPh>
    <phoneticPr fontId="2"/>
  </si>
  <si>
    <t>波及効果分析結果</t>
    <rPh sb="0" eb="2">
      <t>ハキュウ</t>
    </rPh>
    <rPh sb="2" eb="4">
      <t>コウカ</t>
    </rPh>
    <rPh sb="4" eb="6">
      <t>ブンセキ</t>
    </rPh>
    <rPh sb="6" eb="8">
      <t>ケッカ</t>
    </rPh>
    <phoneticPr fontId="2"/>
  </si>
  <si>
    <t>３　利用方法(38部門分析)</t>
    <rPh sb="2" eb="4">
      <t>リヨウ</t>
    </rPh>
    <rPh sb="4" eb="6">
      <t>ホウホウ</t>
    </rPh>
    <rPh sb="9" eb="11">
      <t>ブモン</t>
    </rPh>
    <rPh sb="11" eb="13">
      <t>ブンセキ</t>
    </rPh>
    <phoneticPr fontId="2"/>
  </si>
  <si>
    <r>
      <rPr>
        <u/>
        <sz val="11"/>
        <color theme="1"/>
        <rFont val="ＭＳ Ｐゴシック"/>
        <family val="3"/>
        <charset val="128"/>
      </rPr>
      <t>④　原材料の投入は、生産量に比例する。</t>
    </r>
    <r>
      <rPr>
        <sz val="11"/>
        <color theme="1"/>
        <rFont val="ＭＳ Ｐゴシック"/>
        <family val="3"/>
        <charset val="128"/>
      </rPr>
      <t xml:space="preserve">
　原材料(中間財)の投入量は、その部門の生産量に比例することとします。例えば、生産量が２倍になれば、投入量は２倍になると仮定しています。</t>
    </r>
    <rPh sb="2" eb="5">
      <t>ゲンザイリョウ</t>
    </rPh>
    <rPh sb="6" eb="8">
      <t>トウニュウ</t>
    </rPh>
    <rPh sb="10" eb="13">
      <t>セイサンリョウ</t>
    </rPh>
    <rPh sb="14" eb="16">
      <t>ヒレイ</t>
    </rPh>
    <rPh sb="21" eb="24">
      <t>ゲンザイリョウ</t>
    </rPh>
    <rPh sb="25" eb="27">
      <t>チュウカン</t>
    </rPh>
    <rPh sb="27" eb="28">
      <t>ザイ</t>
    </rPh>
    <rPh sb="30" eb="32">
      <t>トウニュウ</t>
    </rPh>
    <rPh sb="32" eb="33">
      <t>リョウ</t>
    </rPh>
    <rPh sb="37" eb="39">
      <t>ブモン</t>
    </rPh>
    <rPh sb="40" eb="43">
      <t>セイサンリョウ</t>
    </rPh>
    <rPh sb="44" eb="46">
      <t>ヒレイ</t>
    </rPh>
    <rPh sb="55" eb="56">
      <t>タト</t>
    </rPh>
    <rPh sb="59" eb="62">
      <t>セイサンリョウ</t>
    </rPh>
    <rPh sb="64" eb="65">
      <t>バイ</t>
    </rPh>
    <rPh sb="70" eb="73">
      <t>トウニュウリョウ</t>
    </rPh>
    <rPh sb="75" eb="76">
      <t>バイ</t>
    </rPh>
    <rPh sb="80" eb="82">
      <t>カテイ</t>
    </rPh>
    <phoneticPr fontId="2"/>
  </si>
  <si>
    <r>
      <rPr>
        <u/>
        <sz val="11"/>
        <color theme="1"/>
        <rFont val="ＭＳ Ｐゴシック"/>
        <family val="3"/>
        <charset val="128"/>
      </rPr>
      <t>⑤　波及効果が達成されるまでの期間は不明である。</t>
    </r>
    <r>
      <rPr>
        <sz val="11"/>
        <color theme="1"/>
        <rFont val="ＭＳ Ｐゴシック"/>
        <family val="3"/>
        <charset val="128"/>
      </rPr>
      <t xml:space="preserve">
　通常、波及効果は１年以内に現れると想定していますが、実際には、いつ頃、どの産業に、どの程度の波及が及ぶかという時間的問題は明らかにすることはできません。</t>
    </r>
    <rPh sb="2" eb="4">
      <t>ハキュウ</t>
    </rPh>
    <rPh sb="4" eb="6">
      <t>コウカ</t>
    </rPh>
    <rPh sb="7" eb="9">
      <t>タッセイ</t>
    </rPh>
    <rPh sb="15" eb="17">
      <t>キカン</t>
    </rPh>
    <rPh sb="18" eb="20">
      <t>フメイ</t>
    </rPh>
    <rPh sb="26" eb="28">
      <t>ツウジョウ</t>
    </rPh>
    <rPh sb="29" eb="31">
      <t>ハキュウ</t>
    </rPh>
    <rPh sb="31" eb="33">
      <t>コウカ</t>
    </rPh>
    <rPh sb="35" eb="36">
      <t>ネン</t>
    </rPh>
    <rPh sb="36" eb="38">
      <t>イナイ</t>
    </rPh>
    <rPh sb="39" eb="40">
      <t>アラワ</t>
    </rPh>
    <rPh sb="43" eb="45">
      <t>ソウテイ</t>
    </rPh>
    <rPh sb="52" eb="54">
      <t>ジッサイ</t>
    </rPh>
    <rPh sb="59" eb="60">
      <t>ゴロ</t>
    </rPh>
    <rPh sb="63" eb="65">
      <t>サンギョウ</t>
    </rPh>
    <rPh sb="69" eb="71">
      <t>テイド</t>
    </rPh>
    <rPh sb="72" eb="74">
      <t>ハキュウ</t>
    </rPh>
    <rPh sb="75" eb="76">
      <t>オヨ</t>
    </rPh>
    <rPh sb="81" eb="84">
      <t>ジカンテキ</t>
    </rPh>
    <rPh sb="84" eb="86">
      <t>モンダイ</t>
    </rPh>
    <rPh sb="87" eb="88">
      <t>アキ</t>
    </rPh>
    <phoneticPr fontId="2"/>
  </si>
  <si>
    <r>
      <rPr>
        <u/>
        <sz val="11"/>
        <color theme="1"/>
        <rFont val="ＭＳ Ｐゴシック"/>
        <family val="3"/>
        <charset val="128"/>
      </rPr>
      <t>⑦　時間外勤務及び生産設備の向上による影響を考慮していない。</t>
    </r>
    <r>
      <rPr>
        <sz val="11"/>
        <color theme="1"/>
        <rFont val="ＭＳ Ｐゴシック"/>
        <family val="3"/>
        <charset val="128"/>
      </rPr>
      <t xml:space="preserve">
　生産の増加によって、新規雇用者が誘発されるといった前提で雇用誘発効果を計算していますが、新規に従業員を雇わず、時間外勤務で対応する場合や生産設備の向上によって対応する場合は、雇用が誘発されません。しかし、どれだけ時間外勤務や生産設備の向上によって対応するかの予測は困難であることから、考慮していません。</t>
    </r>
    <rPh sb="2" eb="5">
      <t>ジカンガイ</t>
    </rPh>
    <rPh sb="5" eb="7">
      <t>キンム</t>
    </rPh>
    <rPh sb="7" eb="8">
      <t>オヨ</t>
    </rPh>
    <rPh sb="9" eb="11">
      <t>セイサン</t>
    </rPh>
    <rPh sb="11" eb="13">
      <t>セツビ</t>
    </rPh>
    <rPh sb="14" eb="16">
      <t>コウジョウ</t>
    </rPh>
    <rPh sb="19" eb="21">
      <t>エイキョウ</t>
    </rPh>
    <rPh sb="22" eb="24">
      <t>コウリョ</t>
    </rPh>
    <rPh sb="32" eb="34">
      <t>セイサン</t>
    </rPh>
    <rPh sb="35" eb="37">
      <t>ゾウカ</t>
    </rPh>
    <rPh sb="42" eb="44">
      <t>シンキ</t>
    </rPh>
    <rPh sb="44" eb="47">
      <t>コヨウシャ</t>
    </rPh>
    <rPh sb="48" eb="50">
      <t>ユウハツ</t>
    </rPh>
    <rPh sb="57" eb="59">
      <t>ゼンテイ</t>
    </rPh>
    <rPh sb="60" eb="62">
      <t>コヨウ</t>
    </rPh>
    <rPh sb="62" eb="64">
      <t>ユウハツ</t>
    </rPh>
    <rPh sb="64" eb="66">
      <t>コウカ</t>
    </rPh>
    <rPh sb="67" eb="69">
      <t>ケイサン</t>
    </rPh>
    <rPh sb="76" eb="78">
      <t>シンキ</t>
    </rPh>
    <rPh sb="79" eb="82">
      <t>ジュウギョウイン</t>
    </rPh>
    <rPh sb="83" eb="84">
      <t>ヤト</t>
    </rPh>
    <rPh sb="87" eb="90">
      <t>ジカンガイ</t>
    </rPh>
    <rPh sb="90" eb="92">
      <t>キンム</t>
    </rPh>
    <rPh sb="93" eb="95">
      <t>タイオウ</t>
    </rPh>
    <rPh sb="97" eb="99">
      <t>バアイ</t>
    </rPh>
    <rPh sb="100" eb="102">
      <t>セイサン</t>
    </rPh>
    <rPh sb="102" eb="104">
      <t>セツビ</t>
    </rPh>
    <rPh sb="105" eb="107">
      <t>コウジョウ</t>
    </rPh>
    <rPh sb="111" eb="113">
      <t>タイオウ</t>
    </rPh>
    <rPh sb="115" eb="117">
      <t>バアイ</t>
    </rPh>
    <rPh sb="119" eb="121">
      <t>コヨウ</t>
    </rPh>
    <rPh sb="122" eb="124">
      <t>ユウハツ</t>
    </rPh>
    <rPh sb="138" eb="141">
      <t>ジカンガイ</t>
    </rPh>
    <rPh sb="141" eb="143">
      <t>キンム</t>
    </rPh>
    <rPh sb="144" eb="146">
      <t>セイサン</t>
    </rPh>
    <rPh sb="146" eb="148">
      <t>セツビ</t>
    </rPh>
    <rPh sb="149" eb="151">
      <t>コウジョウ</t>
    </rPh>
    <rPh sb="155" eb="157">
      <t>タイオウ</t>
    </rPh>
    <rPh sb="161" eb="163">
      <t>ヨソク</t>
    </rPh>
    <rPh sb="164" eb="166">
      <t>コンナン</t>
    </rPh>
    <rPh sb="174" eb="176">
      <t>コウリョ</t>
    </rPh>
    <phoneticPr fontId="2"/>
  </si>
  <si>
    <t>消費転換係数</t>
    <rPh sb="0" eb="2">
      <t>ショウヒ</t>
    </rPh>
    <rPh sb="2" eb="4">
      <t>テンカン</t>
    </rPh>
    <rPh sb="4" eb="6">
      <t>ケイスウ</t>
    </rPh>
    <phoneticPr fontId="2"/>
  </si>
  <si>
    <t>家計調査から推計</t>
    <rPh sb="0" eb="2">
      <t>カケイ</t>
    </rPh>
    <rPh sb="2" eb="4">
      <t>チョウサ</t>
    </rPh>
    <rPh sb="6" eb="8">
      <t>スイケイ</t>
    </rPh>
    <phoneticPr fontId="2"/>
  </si>
  <si>
    <t>決定値</t>
    <rPh sb="0" eb="2">
      <t>ケッテイ</t>
    </rPh>
    <rPh sb="2" eb="3">
      <t>チ</t>
    </rPh>
    <phoneticPr fontId="2"/>
  </si>
  <si>
    <t>実収入</t>
  </si>
  <si>
    <t>消費支出</t>
  </si>
  <si>
    <t>令和元年</t>
    <rPh sb="0" eb="2">
      <t>レイワ</t>
    </rPh>
    <rPh sb="2" eb="4">
      <t>ガンネン</t>
    </rPh>
    <phoneticPr fontId="2"/>
  </si>
  <si>
    <t>消費支出/実収入</t>
    <phoneticPr fontId="2"/>
  </si>
  <si>
    <t>消費転換係数の推計</t>
    <rPh sb="0" eb="2">
      <t>ショウヒ</t>
    </rPh>
    <rPh sb="2" eb="4">
      <t>テンカン</t>
    </rPh>
    <rPh sb="4" eb="6">
      <t>ケイスウ</t>
    </rPh>
    <rPh sb="7" eb="9">
      <t>スイケイ</t>
    </rPh>
    <phoneticPr fontId="2"/>
  </si>
  <si>
    <t>単位：円</t>
    <rPh sb="0" eb="2">
      <t>タンイ</t>
    </rPh>
    <rPh sb="3" eb="4">
      <t>エン</t>
    </rPh>
    <phoneticPr fontId="2"/>
  </si>
  <si>
    <t>　　※生産者価格とは、生産者の工場出荷時の価格です。</t>
    <rPh sb="3" eb="6">
      <t>セイサンシャ</t>
    </rPh>
    <rPh sb="6" eb="8">
      <t>カカク</t>
    </rPh>
    <rPh sb="11" eb="14">
      <t>セイサンシャ</t>
    </rPh>
    <rPh sb="15" eb="17">
      <t>コウジョウ</t>
    </rPh>
    <rPh sb="17" eb="19">
      <t>シュッカ</t>
    </rPh>
    <rPh sb="19" eb="20">
      <t>ジ</t>
    </rPh>
    <rPh sb="21" eb="23">
      <t>カカク</t>
    </rPh>
    <phoneticPr fontId="2"/>
  </si>
  <si>
    <t>　　※購入者価格に数値を入力した場合には、商業・運輸マージン(流通コスト)を控除し、生産者価格に変換します。</t>
    <rPh sb="3" eb="6">
      <t>コウニュウシャ</t>
    </rPh>
    <rPh sb="6" eb="8">
      <t>カカク</t>
    </rPh>
    <rPh sb="9" eb="11">
      <t>スウチ</t>
    </rPh>
    <rPh sb="12" eb="14">
      <t>ニュウリョク</t>
    </rPh>
    <rPh sb="16" eb="18">
      <t>バアイ</t>
    </rPh>
    <rPh sb="21" eb="23">
      <t>ショウギョウ</t>
    </rPh>
    <rPh sb="24" eb="26">
      <t>ウンユ</t>
    </rPh>
    <rPh sb="31" eb="33">
      <t>リュウツウ</t>
    </rPh>
    <rPh sb="38" eb="40">
      <t>コウジョ</t>
    </rPh>
    <rPh sb="42" eb="45">
      <t>セイサンシャ</t>
    </rPh>
    <rPh sb="45" eb="47">
      <t>カカク</t>
    </rPh>
    <rPh sb="48" eb="50">
      <t>ヘンカン</t>
    </rPh>
    <phoneticPr fontId="2"/>
  </si>
  <si>
    <t>　</t>
    <phoneticPr fontId="2"/>
  </si>
  <si>
    <t>※国立環境研究所地球環境研究センター「産業連関表による環境負荷原単位データブック（3EID）」を元に推計しています。</t>
    <rPh sb="48" eb="49">
      <t>モト</t>
    </rPh>
    <rPh sb="50" eb="52">
      <t>スイケイ</t>
    </rPh>
    <phoneticPr fontId="2"/>
  </si>
  <si>
    <t>波及効果イメージ図</t>
    <rPh sb="0" eb="2">
      <t>ハキュウ</t>
    </rPh>
    <rPh sb="2" eb="4">
      <t>コウカ</t>
    </rPh>
    <rPh sb="8" eb="9">
      <t>ズ</t>
    </rPh>
    <phoneticPr fontId="2"/>
  </si>
  <si>
    <t>最終需要増加額</t>
    <rPh sb="0" eb="2">
      <t>サイシュウ</t>
    </rPh>
    <rPh sb="2" eb="4">
      <t>ジュヨウ</t>
    </rPh>
    <rPh sb="4" eb="7">
      <t>ゾウカガク</t>
    </rPh>
    <phoneticPr fontId="2"/>
  </si>
  <si>
    <t>百万円</t>
    <rPh sb="0" eb="1">
      <t>ヒャク</t>
    </rPh>
    <rPh sb="1" eb="3">
      <t>マンエン</t>
    </rPh>
    <phoneticPr fontId="2"/>
  </si>
  <si>
    <t>↓</t>
    <phoneticPr fontId="2"/>
  </si>
  <si>
    <t>自給率</t>
    <rPh sb="0" eb="3">
      <t>ジキュウリツ</t>
    </rPh>
    <phoneticPr fontId="2"/>
  </si>
  <si>
    <t>→</t>
    <phoneticPr fontId="2"/>
  </si>
  <si>
    <t>雇用者所得増加額</t>
    <rPh sb="0" eb="3">
      <t>コヨウシャ</t>
    </rPh>
    <rPh sb="3" eb="5">
      <t>ショトク</t>
    </rPh>
    <rPh sb="5" eb="7">
      <t>ゾウカ</t>
    </rPh>
    <rPh sb="7" eb="8">
      <t>ガク</t>
    </rPh>
    <phoneticPr fontId="2"/>
  </si>
  <si>
    <t>投入係数</t>
    <rPh sb="0" eb="2">
      <t>トウニュウ</t>
    </rPh>
    <rPh sb="2" eb="4">
      <t>ケイスウ</t>
    </rPh>
    <phoneticPr fontId="2"/>
  </si>
  <si>
    <t>原材料誘発額</t>
    <rPh sb="0" eb="3">
      <t>ゲンザイリョウ</t>
    </rPh>
    <rPh sb="3" eb="6">
      <t>ユウハツガク</t>
    </rPh>
    <phoneticPr fontId="2"/>
  </si>
  <si>
    <t>県内中間需要増加額</t>
    <rPh sb="0" eb="2">
      <t>ケンナイ</t>
    </rPh>
    <rPh sb="2" eb="4">
      <t>チュウカン</t>
    </rPh>
    <rPh sb="4" eb="6">
      <t>ジュヨウ</t>
    </rPh>
    <rPh sb="6" eb="9">
      <t>ゾウカガク</t>
    </rPh>
    <phoneticPr fontId="2"/>
  </si>
  <si>
    <t>生産誘発額</t>
    <rPh sb="0" eb="2">
      <t>セイサン</t>
    </rPh>
    <rPh sb="2" eb="5">
      <t>ユウハツガク</t>
    </rPh>
    <phoneticPr fontId="2"/>
  </si>
  <si>
    <t>雇用者所得増加額</t>
    <rPh sb="0" eb="3">
      <t>コヨウシャ</t>
    </rPh>
    <rPh sb="3" eb="5">
      <t>ショトク</t>
    </rPh>
    <rPh sb="5" eb="8">
      <t>ゾウカガク</t>
    </rPh>
    <phoneticPr fontId="2"/>
  </si>
  <si>
    <t>雇用者所得率</t>
    <rPh sb="0" eb="3">
      <t>コヨウシャ</t>
    </rPh>
    <rPh sb="3" eb="6">
      <t>ショトクリツ</t>
    </rPh>
    <phoneticPr fontId="2"/>
  </si>
  <si>
    <t>←</t>
  </si>
  <si>
    <t>←</t>
    <phoneticPr fontId="2"/>
  </si>
  <si>
    <t>生産誘発額</t>
    <rPh sb="0" eb="2">
      <t>セイサン</t>
    </rPh>
    <rPh sb="2" eb="4">
      <t>ユウハツ</t>
    </rPh>
    <rPh sb="4" eb="5">
      <t>ガク</t>
    </rPh>
    <phoneticPr fontId="2"/>
  </si>
  <si>
    <t>第一次波及効果</t>
    <rPh sb="0" eb="1">
      <t>ダイ</t>
    </rPh>
    <rPh sb="1" eb="3">
      <t>イチジ</t>
    </rPh>
    <rPh sb="3" eb="5">
      <t>ハキュウ</t>
    </rPh>
    <rPh sb="5" eb="7">
      <t>コウカ</t>
    </rPh>
    <phoneticPr fontId="2"/>
  </si>
  <si>
    <t>第二次波及効果</t>
    <rPh sb="0" eb="1">
      <t>ダイ</t>
    </rPh>
    <rPh sb="1" eb="3">
      <t>ニジ</t>
    </rPh>
    <rPh sb="3" eb="7">
      <t>ハキュウコウカ</t>
    </rPh>
    <phoneticPr fontId="2"/>
  </si>
  <si>
    <t>百万円</t>
    <rPh sb="0" eb="2">
      <t>ヒャクマン</t>
    </rPh>
    <rPh sb="2" eb="3">
      <t>エン</t>
    </rPh>
    <phoneticPr fontId="2"/>
  </si>
  <si>
    <t>フローチャート</t>
    <phoneticPr fontId="2"/>
  </si>
  <si>
    <t>消費転換係数</t>
    <rPh sb="0" eb="2">
      <t>ショウヒ</t>
    </rPh>
    <rPh sb="2" eb="4">
      <t>テンカン</t>
    </rPh>
    <rPh sb="4" eb="6">
      <t>ケイスウ</t>
    </rPh>
    <phoneticPr fontId="2"/>
  </si>
  <si>
    <t>県内消費支出額</t>
    <rPh sb="0" eb="2">
      <t>ケンナイ</t>
    </rPh>
    <rPh sb="2" eb="4">
      <t>ショウヒ</t>
    </rPh>
    <rPh sb="4" eb="6">
      <t>シシュツ</t>
    </rPh>
    <rPh sb="6" eb="7">
      <t>ガク</t>
    </rPh>
    <phoneticPr fontId="2"/>
  </si>
  <si>
    <t>消費支出額</t>
    <rPh sb="0" eb="2">
      <t>ショウヒ</t>
    </rPh>
    <rPh sb="2" eb="4">
      <t>シシュツ</t>
    </rPh>
    <rPh sb="4" eb="5">
      <t>ガク</t>
    </rPh>
    <phoneticPr fontId="2"/>
  </si>
  <si>
    <r>
      <rPr>
        <u/>
        <sz val="11"/>
        <color theme="1"/>
        <rFont val="ＭＳ Ｐゴシック"/>
        <family val="3"/>
        <charset val="128"/>
      </rPr>
      <t>③　在庫対応、生産能力の限界等、波及の中断を考慮していない。</t>
    </r>
    <r>
      <rPr>
        <sz val="11"/>
        <color theme="1"/>
        <rFont val="ＭＳ Ｐゴシック"/>
        <family val="3"/>
        <charset val="128"/>
      </rPr>
      <t xml:space="preserve">
　企業に過剰在庫は存在せず、需要に対しては、生産を行って供給するものとしています。また、生産能力の限界もなく、あらゆる需要に対応することができるとします。経済波及効果は、その波及が０になるまで計算されますが、実際にはその途中で、在庫品で需要に対応する、もしくは需要を満たすだけの生産が行えない等で波及が途中で中断される可能性があります。</t>
    </r>
    <rPh sb="2" eb="4">
      <t>ザイコ</t>
    </rPh>
    <rPh sb="4" eb="6">
      <t>タイオウ</t>
    </rPh>
    <rPh sb="7" eb="9">
      <t>セイサン</t>
    </rPh>
    <rPh sb="9" eb="11">
      <t>ノウリョク</t>
    </rPh>
    <rPh sb="12" eb="14">
      <t>ゲンカイ</t>
    </rPh>
    <rPh sb="14" eb="15">
      <t>トウ</t>
    </rPh>
    <rPh sb="16" eb="18">
      <t>ハキュウ</t>
    </rPh>
    <rPh sb="19" eb="21">
      <t>チュウダン</t>
    </rPh>
    <rPh sb="22" eb="24">
      <t>コウリョ</t>
    </rPh>
    <rPh sb="75" eb="77">
      <t>セイサン</t>
    </rPh>
    <rPh sb="77" eb="79">
      <t>ノウリョク</t>
    </rPh>
    <rPh sb="80" eb="82">
      <t>ゲンカイ</t>
    </rPh>
    <rPh sb="90" eb="92">
      <t>ジュヨウ</t>
    </rPh>
    <rPh sb="93" eb="95">
      <t>タイオウ</t>
    </rPh>
    <rPh sb="108" eb="110">
      <t>ケイザイ</t>
    </rPh>
    <rPh sb="110" eb="112">
      <t>ハキュウ</t>
    </rPh>
    <rPh sb="112" eb="114">
      <t>コウカ</t>
    </rPh>
    <rPh sb="118" eb="120">
      <t>ハキュウ</t>
    </rPh>
    <rPh sb="127" eb="129">
      <t>ケイサン</t>
    </rPh>
    <rPh sb="135" eb="137">
      <t>ジッサイ</t>
    </rPh>
    <rPh sb="141" eb="143">
      <t>トチュウ</t>
    </rPh>
    <rPh sb="145" eb="148">
      <t>ザイコヒン</t>
    </rPh>
    <rPh sb="149" eb="151">
      <t>ジュヨウ</t>
    </rPh>
    <rPh sb="152" eb="154">
      <t>タイオウ</t>
    </rPh>
    <rPh sb="161" eb="163">
      <t>ジュヨウ</t>
    </rPh>
    <rPh sb="164" eb="165">
      <t>ミ</t>
    </rPh>
    <rPh sb="170" eb="172">
      <t>セイサン</t>
    </rPh>
    <rPh sb="173" eb="174">
      <t>オコナ</t>
    </rPh>
    <rPh sb="177" eb="178">
      <t>トウ</t>
    </rPh>
    <rPh sb="179" eb="181">
      <t>ハキュウ</t>
    </rPh>
    <rPh sb="182" eb="184">
      <t>トチュウ</t>
    </rPh>
    <rPh sb="185" eb="187">
      <t>チュウダン</t>
    </rPh>
    <rPh sb="190" eb="193">
      <t>カノウセイ</t>
    </rPh>
    <phoneticPr fontId="2"/>
  </si>
  <si>
    <r>
      <rPr>
        <u/>
        <sz val="11"/>
        <color theme="1"/>
        <rFont val="ＭＳ Ｐゴシック"/>
        <family val="3"/>
        <charset val="128"/>
      </rPr>
      <t>⑥　第二次波及効果の対象を雇用者所得のみとしている。</t>
    </r>
    <r>
      <rPr>
        <sz val="11"/>
        <color theme="1"/>
        <rFont val="ＭＳ Ｐゴシック"/>
        <family val="3"/>
        <charset val="128"/>
      </rPr>
      <t xml:space="preserve">
　所得の増加(民間消費支出の増加)に伴う生産波及を分析する第二次波及効果の計算では、雇用者所得のみを対象としていますが、農家をはじめとする個人事業主の所得は、営業余剰に含まれています。本来は個人事業主の所得の増加(うち民間消費支出の増加)も含めて計算すべきですが、営業余剰の分割方法や計算方法が明確ではないため、分析対象としていません。</t>
    </r>
    <rPh sb="2" eb="3">
      <t>ダイ</t>
    </rPh>
    <rPh sb="3" eb="5">
      <t>２ジ</t>
    </rPh>
    <rPh sb="5" eb="7">
      <t>ハキュウ</t>
    </rPh>
    <rPh sb="7" eb="9">
      <t>コウカ</t>
    </rPh>
    <rPh sb="10" eb="12">
      <t>タイショウ</t>
    </rPh>
    <rPh sb="13" eb="16">
      <t>コヨウシャ</t>
    </rPh>
    <rPh sb="16" eb="18">
      <t>ショトク</t>
    </rPh>
    <rPh sb="28" eb="30">
      <t>ショトク</t>
    </rPh>
    <rPh sb="31" eb="33">
      <t>ゾウカ</t>
    </rPh>
    <rPh sb="34" eb="36">
      <t>ミンカン</t>
    </rPh>
    <rPh sb="36" eb="38">
      <t>ショウヒ</t>
    </rPh>
    <rPh sb="38" eb="40">
      <t>シシュツ</t>
    </rPh>
    <rPh sb="41" eb="43">
      <t>ゾウカ</t>
    </rPh>
    <rPh sb="45" eb="46">
      <t>トモナ</t>
    </rPh>
    <rPh sb="47" eb="49">
      <t>セイサン</t>
    </rPh>
    <rPh sb="49" eb="51">
      <t>ハキュウ</t>
    </rPh>
    <rPh sb="52" eb="54">
      <t>ブンセキ</t>
    </rPh>
    <rPh sb="56" eb="57">
      <t>ダイ</t>
    </rPh>
    <rPh sb="57" eb="59">
      <t>ニジ</t>
    </rPh>
    <rPh sb="59" eb="61">
      <t>ハキュウ</t>
    </rPh>
    <rPh sb="61" eb="63">
      <t>コウカ</t>
    </rPh>
    <rPh sb="64" eb="66">
      <t>ケイサン</t>
    </rPh>
    <rPh sb="69" eb="72">
      <t>コヨウシャ</t>
    </rPh>
    <rPh sb="72" eb="74">
      <t>ショトク</t>
    </rPh>
    <rPh sb="77" eb="79">
      <t>タイショウ</t>
    </rPh>
    <rPh sb="87" eb="89">
      <t>ノウカ</t>
    </rPh>
    <rPh sb="96" eb="98">
      <t>コジン</t>
    </rPh>
    <rPh sb="98" eb="100">
      <t>ジギョウ</t>
    </rPh>
    <rPh sb="100" eb="101">
      <t>ヌシ</t>
    </rPh>
    <rPh sb="102" eb="104">
      <t>ショトク</t>
    </rPh>
    <rPh sb="106" eb="108">
      <t>エイギョウ</t>
    </rPh>
    <rPh sb="108" eb="110">
      <t>ヨジョウ</t>
    </rPh>
    <rPh sb="111" eb="112">
      <t>フク</t>
    </rPh>
    <rPh sb="119" eb="121">
      <t>ホンライ</t>
    </rPh>
    <rPh sb="122" eb="124">
      <t>コジン</t>
    </rPh>
    <rPh sb="124" eb="127">
      <t>ジギョウヌシ</t>
    </rPh>
    <rPh sb="128" eb="130">
      <t>ショトク</t>
    </rPh>
    <rPh sb="131" eb="133">
      <t>ゾウカ</t>
    </rPh>
    <rPh sb="136" eb="138">
      <t>ミンカン</t>
    </rPh>
    <rPh sb="138" eb="140">
      <t>ショウヒ</t>
    </rPh>
    <rPh sb="140" eb="142">
      <t>シシュツ</t>
    </rPh>
    <rPh sb="143" eb="145">
      <t>ゾウカ</t>
    </rPh>
    <rPh sb="147" eb="148">
      <t>フク</t>
    </rPh>
    <rPh sb="150" eb="152">
      <t>ケイサン</t>
    </rPh>
    <rPh sb="159" eb="161">
      <t>エイギョウ</t>
    </rPh>
    <rPh sb="161" eb="163">
      <t>ヨジョウ</t>
    </rPh>
    <rPh sb="164" eb="166">
      <t>ブンカツ</t>
    </rPh>
    <rPh sb="166" eb="168">
      <t>ホウホウ</t>
    </rPh>
    <rPh sb="169" eb="171">
      <t>ケイサン</t>
    </rPh>
    <rPh sb="171" eb="173">
      <t>ホウホウ</t>
    </rPh>
    <rPh sb="174" eb="176">
      <t>メイカク</t>
    </rPh>
    <rPh sb="183" eb="185">
      <t>ブンセキ</t>
    </rPh>
    <rPh sb="185" eb="187">
      <t>タイショウ</t>
    </rPh>
    <phoneticPr fontId="2"/>
  </si>
  <si>
    <t>※商業・運輸マージンの合計は「26商業」「29運輸・郵便」に振り分けます。</t>
    <rPh sb="1" eb="3">
      <t>ショウギョウ</t>
    </rPh>
    <rPh sb="4" eb="6">
      <t>ウンユ</t>
    </rPh>
    <rPh sb="11" eb="13">
      <t>ゴウケイ</t>
    </rPh>
    <rPh sb="17" eb="19">
      <t>ショウギョウ</t>
    </rPh>
    <rPh sb="23" eb="25">
      <t>ウンユ</t>
    </rPh>
    <rPh sb="26" eb="28">
      <t>ユウビン</t>
    </rPh>
    <rPh sb="30" eb="31">
      <t>フ</t>
    </rPh>
    <rPh sb="32" eb="33">
      <t>ワ</t>
    </rPh>
    <phoneticPr fontId="2"/>
  </si>
  <si>
    <t>県内最終需要増加額=生産増加額</t>
    <rPh sb="0" eb="2">
      <t>ケンナイ</t>
    </rPh>
    <rPh sb="2" eb="4">
      <t>サイシュウ</t>
    </rPh>
    <rPh sb="4" eb="6">
      <t>ジュヨウ</t>
    </rPh>
    <rPh sb="6" eb="8">
      <t>ゾウカ</t>
    </rPh>
    <rPh sb="8" eb="9">
      <t>ガク</t>
    </rPh>
    <rPh sb="10" eb="12">
      <t>セイサン</t>
    </rPh>
    <rPh sb="12" eb="14">
      <t>ゾウカ</t>
    </rPh>
    <rPh sb="14" eb="15">
      <t>ガク</t>
    </rPh>
    <phoneticPr fontId="2"/>
  </si>
  <si>
    <t>雇用者増加数</t>
    <rPh sb="0" eb="3">
      <t>コヨウシャ</t>
    </rPh>
    <rPh sb="3" eb="6">
      <t>ゾウカスウ</t>
    </rPh>
    <phoneticPr fontId="2"/>
  </si>
  <si>
    <t>人</t>
    <rPh sb="0" eb="1">
      <t>ニン</t>
    </rPh>
    <phoneticPr fontId="2"/>
  </si>
  <si>
    <t>雇用者増加数</t>
    <rPh sb="0" eb="3">
      <t>コヨウシャ</t>
    </rPh>
    <rPh sb="3" eb="5">
      <t>ゾウカ</t>
    </rPh>
    <rPh sb="5" eb="6">
      <t>スウ</t>
    </rPh>
    <phoneticPr fontId="2"/>
  </si>
  <si>
    <t>個別雇用係数</t>
    <rPh sb="0" eb="2">
      <t>コベツ</t>
    </rPh>
    <rPh sb="2" eb="4">
      <t>コヨウ</t>
    </rPh>
    <rPh sb="4" eb="6">
      <t>ケイスウ</t>
    </rPh>
    <phoneticPr fontId="2"/>
  </si>
  <si>
    <t>　下記の「波及効果イメージ図」、「フローチャート」、「部門別波及効果及び部門別波及効果(詳細版)」が分析結果となります。「波及効果イメージ図」は波及効果が水の波紋のように広がることをイメージしています。
　「フローチャート」では、最終需要の増加に伴い直接効果として新たな生産が発生します。第一次波及効果として、直接効果分の生産をするために新たな生産(原材料の生産)が行われます。そして、直接効果、第一次波及効果の生産に伴って、労働者の所得が増加します。第二次波及効果として、その所得が増加した労働者が、新たな消費を行い、それに伴って新たな生産が発生します。各生産の増加に伴って、雇用者数も増加します。以上の波及効果の一連の流れをフローチャートにして示しています。
 　「部門別波及効果」では、各部門の直接効果、第一次波及効果、第二次波及効果でどの程度の波及があったかを示しています。「部門別波及効果(詳細版)」ではさらに詳しく、各部門が波及効果で誘発された生産額、粗付加価値額、雇用者所得額、雇用者数が示されています。</t>
    <rPh sb="1" eb="3">
      <t>カキ</t>
    </rPh>
    <rPh sb="5" eb="9">
      <t>ハキュウコウカ</t>
    </rPh>
    <rPh sb="13" eb="14">
      <t>ズ</t>
    </rPh>
    <rPh sb="27" eb="30">
      <t>ブモンベツ</t>
    </rPh>
    <rPh sb="30" eb="34">
      <t>ハキュウコウカ</t>
    </rPh>
    <rPh sb="34" eb="35">
      <t>オヨ</t>
    </rPh>
    <rPh sb="36" eb="39">
      <t>ブモンベツ</t>
    </rPh>
    <rPh sb="39" eb="43">
      <t>ハキュウコウカ</t>
    </rPh>
    <rPh sb="44" eb="47">
      <t>ショウサイバン</t>
    </rPh>
    <rPh sb="50" eb="52">
      <t>ブンセキ</t>
    </rPh>
    <rPh sb="52" eb="54">
      <t>ケッカ</t>
    </rPh>
    <rPh sb="72" eb="76">
      <t>ハキュウコウカ</t>
    </rPh>
    <rPh sb="77" eb="78">
      <t>ミズ</t>
    </rPh>
    <rPh sb="79" eb="81">
      <t>ハモン</t>
    </rPh>
    <rPh sb="85" eb="86">
      <t>ヒロ</t>
    </rPh>
    <rPh sb="115" eb="117">
      <t>サイシュウ</t>
    </rPh>
    <rPh sb="117" eb="119">
      <t>ジュヨウ</t>
    </rPh>
    <rPh sb="120" eb="122">
      <t>ゾウカ</t>
    </rPh>
    <rPh sb="123" eb="124">
      <t>トモナ</t>
    </rPh>
    <rPh sb="125" eb="127">
      <t>チョクセツ</t>
    </rPh>
    <rPh sb="127" eb="129">
      <t>コウカ</t>
    </rPh>
    <rPh sb="132" eb="133">
      <t>アラ</t>
    </rPh>
    <rPh sb="135" eb="137">
      <t>セイサン</t>
    </rPh>
    <rPh sb="138" eb="140">
      <t>ハッセイ</t>
    </rPh>
    <rPh sb="144" eb="145">
      <t>ダイ</t>
    </rPh>
    <rPh sb="145" eb="147">
      <t>イチジ</t>
    </rPh>
    <rPh sb="147" eb="151">
      <t>ハキュウコウカ</t>
    </rPh>
    <rPh sb="155" eb="157">
      <t>チョクセツ</t>
    </rPh>
    <rPh sb="157" eb="159">
      <t>コウカ</t>
    </rPh>
    <rPh sb="159" eb="160">
      <t>ブン</t>
    </rPh>
    <rPh sb="161" eb="163">
      <t>セイサン</t>
    </rPh>
    <rPh sb="169" eb="170">
      <t>アラ</t>
    </rPh>
    <rPh sb="172" eb="174">
      <t>セイサン</t>
    </rPh>
    <rPh sb="175" eb="178">
      <t>ゲンザイリョウ</t>
    </rPh>
    <rPh sb="179" eb="181">
      <t>セイサン</t>
    </rPh>
    <rPh sb="183" eb="184">
      <t>オコナ</t>
    </rPh>
    <rPh sb="193" eb="195">
      <t>チョクセツ</t>
    </rPh>
    <rPh sb="195" eb="197">
      <t>コウカ</t>
    </rPh>
    <rPh sb="198" eb="201">
      <t>ダイイチジ</t>
    </rPh>
    <rPh sb="201" eb="203">
      <t>ハキュウ</t>
    </rPh>
    <rPh sb="203" eb="205">
      <t>コウカ</t>
    </rPh>
    <rPh sb="206" eb="208">
      <t>セイサン</t>
    </rPh>
    <rPh sb="209" eb="210">
      <t>トモナ</t>
    </rPh>
    <rPh sb="213" eb="216">
      <t>ロウドウシャ</t>
    </rPh>
    <rPh sb="217" eb="219">
      <t>ショトク</t>
    </rPh>
    <rPh sb="220" eb="222">
      <t>ゾウカ</t>
    </rPh>
    <rPh sb="226" eb="229">
      <t>ダイニジ</t>
    </rPh>
    <rPh sb="229" eb="233">
      <t>ハキュウコウカ</t>
    </rPh>
    <rPh sb="239" eb="241">
      <t>ショトク</t>
    </rPh>
    <rPh sb="242" eb="244">
      <t>ゾウカ</t>
    </rPh>
    <rPh sb="246" eb="249">
      <t>ロウドウシャ</t>
    </rPh>
    <rPh sb="251" eb="252">
      <t>アラ</t>
    </rPh>
    <rPh sb="254" eb="256">
      <t>ショウヒ</t>
    </rPh>
    <rPh sb="257" eb="258">
      <t>オコナ</t>
    </rPh>
    <rPh sb="263" eb="264">
      <t>トモナ</t>
    </rPh>
    <rPh sb="266" eb="267">
      <t>アラ</t>
    </rPh>
    <rPh sb="269" eb="271">
      <t>セイサン</t>
    </rPh>
    <rPh sb="272" eb="274">
      <t>ハッセイ</t>
    </rPh>
    <rPh sb="278" eb="279">
      <t>カク</t>
    </rPh>
    <rPh sb="279" eb="281">
      <t>セイサン</t>
    </rPh>
    <rPh sb="282" eb="284">
      <t>ゾウカ</t>
    </rPh>
    <rPh sb="285" eb="286">
      <t>トモナ</t>
    </rPh>
    <rPh sb="289" eb="292">
      <t>コヨウシャ</t>
    </rPh>
    <rPh sb="292" eb="293">
      <t>スウ</t>
    </rPh>
    <rPh sb="294" eb="296">
      <t>ゾウカ</t>
    </rPh>
    <rPh sb="300" eb="302">
      <t>イジョウ</t>
    </rPh>
    <rPh sb="303" eb="307">
      <t>ハキュウコウカ</t>
    </rPh>
    <rPh sb="308" eb="310">
      <t>イチレン</t>
    </rPh>
    <rPh sb="311" eb="312">
      <t>ナガ</t>
    </rPh>
    <rPh sb="324" eb="325">
      <t>シメ</t>
    </rPh>
    <rPh sb="335" eb="338">
      <t>ブモンベツ</t>
    </rPh>
    <rPh sb="338" eb="342">
      <t>ハキュウコウカ</t>
    </rPh>
    <rPh sb="346" eb="349">
      <t>カクブモン</t>
    </rPh>
    <rPh sb="350" eb="352">
      <t>チョクセツ</t>
    </rPh>
    <rPh sb="352" eb="354">
      <t>コウカ</t>
    </rPh>
    <rPh sb="355" eb="358">
      <t>ダイイチジ</t>
    </rPh>
    <rPh sb="358" eb="362">
      <t>ハキュウコウカ</t>
    </rPh>
    <rPh sb="363" eb="366">
      <t>ダイニジ</t>
    </rPh>
    <rPh sb="366" eb="370">
      <t>ハキュウコウカ</t>
    </rPh>
    <rPh sb="373" eb="375">
      <t>テイド</t>
    </rPh>
    <rPh sb="376" eb="378">
      <t>ハキュウ</t>
    </rPh>
    <rPh sb="384" eb="385">
      <t>シメ</t>
    </rPh>
    <rPh sb="392" eb="395">
      <t>ブモンベツ</t>
    </rPh>
    <rPh sb="395" eb="399">
      <t>ハキュウコウカ</t>
    </rPh>
    <rPh sb="400" eb="403">
      <t>ショウサイバン</t>
    </rPh>
    <rPh sb="410" eb="411">
      <t>クワ</t>
    </rPh>
    <rPh sb="414" eb="417">
      <t>カクブモン</t>
    </rPh>
    <rPh sb="418" eb="422">
      <t>ハキュウコウカ</t>
    </rPh>
    <rPh sb="423" eb="425">
      <t>ユウハツ</t>
    </rPh>
    <rPh sb="428" eb="431">
      <t>セイサンガク</t>
    </rPh>
    <rPh sb="432" eb="435">
      <t>ソフカ</t>
    </rPh>
    <rPh sb="435" eb="437">
      <t>カチ</t>
    </rPh>
    <rPh sb="437" eb="438">
      <t>ガク</t>
    </rPh>
    <rPh sb="439" eb="442">
      <t>コヨウシャ</t>
    </rPh>
    <rPh sb="442" eb="444">
      <t>ショトク</t>
    </rPh>
    <rPh sb="444" eb="445">
      <t>ガク</t>
    </rPh>
    <rPh sb="446" eb="449">
      <t>コヨウシャ</t>
    </rPh>
    <rPh sb="449" eb="450">
      <t>スウ</t>
    </rPh>
    <rPh sb="451" eb="452">
      <t>シメ</t>
    </rPh>
    <phoneticPr fontId="2"/>
  </si>
  <si>
    <t>※本シートでは、最終需要増加額より直接効果、第一次波及効果、第二次波及効果と生産が誘発されたとき、どの程度環境への影響が発生するかを推計するシートです。</t>
    <rPh sb="1" eb="2">
      <t>ホン</t>
    </rPh>
    <rPh sb="8" eb="10">
      <t>サイシュウ</t>
    </rPh>
    <rPh sb="10" eb="12">
      <t>ジュヨウ</t>
    </rPh>
    <rPh sb="12" eb="14">
      <t>ゾウカ</t>
    </rPh>
    <rPh sb="14" eb="15">
      <t>ガク</t>
    </rPh>
    <rPh sb="17" eb="19">
      <t>チョクセツ</t>
    </rPh>
    <rPh sb="19" eb="21">
      <t>コウカ</t>
    </rPh>
    <rPh sb="22" eb="25">
      <t>ダイイチジ</t>
    </rPh>
    <rPh sb="25" eb="29">
      <t>ハキュウコウカ</t>
    </rPh>
    <rPh sb="30" eb="33">
      <t>ダイニジ</t>
    </rPh>
    <rPh sb="33" eb="37">
      <t>ハキュウコウカ</t>
    </rPh>
    <rPh sb="38" eb="40">
      <t>セイサン</t>
    </rPh>
    <rPh sb="41" eb="43">
      <t>ユウハツ</t>
    </rPh>
    <rPh sb="51" eb="53">
      <t>テイド</t>
    </rPh>
    <rPh sb="53" eb="55">
      <t>カンキョウ</t>
    </rPh>
    <rPh sb="57" eb="59">
      <t>エイキョウ</t>
    </rPh>
    <rPh sb="60" eb="62">
      <t>ハッセイ</t>
    </rPh>
    <rPh sb="66" eb="68">
      <t>スイケイ</t>
    </rPh>
    <phoneticPr fontId="2"/>
  </si>
  <si>
    <t>卸売</t>
    <rPh sb="0" eb="2">
      <t>オロシウ</t>
    </rPh>
    <phoneticPr fontId="1"/>
  </si>
  <si>
    <t>小売</t>
    <rPh sb="0" eb="2">
      <t>コウリ</t>
    </rPh>
    <phoneticPr fontId="1"/>
  </si>
  <si>
    <t>鉄道</t>
  </si>
  <si>
    <t>道路</t>
  </si>
  <si>
    <t>水運</t>
    <rPh sb="0" eb="2">
      <t>スイウン</t>
    </rPh>
    <phoneticPr fontId="1"/>
  </si>
  <si>
    <t>航空</t>
  </si>
  <si>
    <t>利用運送</t>
  </si>
  <si>
    <t>　　※購入者価格とは、消費者が実際に商品を購入した価格で、商業マージン及び運輸マージンを含んだ価格です。</t>
    <rPh sb="3" eb="5">
      <t>コウニュウ</t>
    </rPh>
    <rPh sb="5" eb="6">
      <t>シャ</t>
    </rPh>
    <rPh sb="6" eb="8">
      <t>カカク</t>
    </rPh>
    <rPh sb="11" eb="13">
      <t>ショウヒ</t>
    </rPh>
    <rPh sb="13" eb="14">
      <t>シャ</t>
    </rPh>
    <rPh sb="15" eb="17">
      <t>ジッサイ</t>
    </rPh>
    <rPh sb="18" eb="20">
      <t>ショウヒン</t>
    </rPh>
    <rPh sb="21" eb="23">
      <t>コウニュウ</t>
    </rPh>
    <rPh sb="25" eb="27">
      <t>カカク</t>
    </rPh>
    <rPh sb="29" eb="31">
      <t>ショウギョウ</t>
    </rPh>
    <rPh sb="35" eb="36">
      <t>オヨ</t>
    </rPh>
    <rPh sb="37" eb="39">
      <t>ウンユ</t>
    </rPh>
    <rPh sb="44" eb="45">
      <t>フク</t>
    </rPh>
    <rPh sb="47" eb="49">
      <t>カカク</t>
    </rPh>
    <phoneticPr fontId="2"/>
  </si>
  <si>
    <t>農業
サービス</t>
  </si>
  <si>
    <t>農業
サービス</t>
    <phoneticPr fontId="2"/>
  </si>
  <si>
    <t>単位：百万円</t>
    <rPh sb="0" eb="2">
      <t>タンイ</t>
    </rPh>
    <rPh sb="3" eb="4">
      <t>ヒャク</t>
    </rPh>
    <rPh sb="4" eb="6">
      <t>マンエン</t>
    </rPh>
    <phoneticPr fontId="2"/>
  </si>
  <si>
    <t>プラスチック・ゴム製品</t>
    <phoneticPr fontId="2"/>
  </si>
  <si>
    <t>廃棄物
処理</t>
    <rPh sb="0" eb="3">
      <t>ハイキブツ</t>
    </rPh>
    <rPh sb="4" eb="6">
      <t>ショリ</t>
    </rPh>
    <phoneticPr fontId="2"/>
  </si>
  <si>
    <t>民間消費
支出</t>
    <rPh sb="0" eb="2">
      <t>ミンカン</t>
    </rPh>
    <rPh sb="2" eb="4">
      <t>ショウヒ</t>
    </rPh>
    <rPh sb="5" eb="7">
      <t>シシュツ</t>
    </rPh>
    <phoneticPr fontId="2"/>
  </si>
  <si>
    <t>対事業所
サービス</t>
  </si>
  <si>
    <t>対個人
サービス</t>
  </si>
  <si>
    <t>対個人
サービス</t>
    <phoneticPr fontId="2"/>
  </si>
  <si>
    <t>パルプ・紙
・木製品</t>
  </si>
  <si>
    <t>パルプ・紙
・木製品</t>
    <phoneticPr fontId="2"/>
  </si>
  <si>
    <t>印刷・製版
・製本</t>
  </si>
  <si>
    <t>印刷・製版
・製本</t>
    <phoneticPr fontId="2"/>
  </si>
  <si>
    <t>石油
・石炭製品</t>
  </si>
  <si>
    <t>石油
・石炭製品</t>
    <phoneticPr fontId="2"/>
  </si>
  <si>
    <t>県内需要
合計</t>
    <rPh sb="0" eb="1">
      <t>ケン</t>
    </rPh>
    <phoneticPr fontId="2"/>
  </si>
  <si>
    <t>県内最終
需要計</t>
    <rPh sb="0" eb="1">
      <t>ケン</t>
    </rPh>
    <phoneticPr fontId="2"/>
  </si>
  <si>
    <t>最終需要
部門計</t>
    <phoneticPr fontId="2"/>
  </si>
  <si>
    <t>※行和・列和平均</t>
    <rPh sb="1" eb="2">
      <t>ギョウ</t>
    </rPh>
    <rPh sb="2" eb="3">
      <t>ワ</t>
    </rPh>
    <rPh sb="4" eb="5">
      <t>レツ</t>
    </rPh>
    <rPh sb="5" eb="6">
      <t>ワ</t>
    </rPh>
    <rPh sb="6" eb="8">
      <t>ヘイキン</t>
    </rPh>
    <phoneticPr fontId="2"/>
  </si>
  <si>
    <t>個別雇用
係数</t>
    <rPh sb="0" eb="2">
      <t>コベツ</t>
    </rPh>
    <rPh sb="2" eb="4">
      <t>コヨウ</t>
    </rPh>
    <rPh sb="5" eb="7">
      <t>ケイスウ</t>
    </rPh>
    <phoneticPr fontId="2"/>
  </si>
  <si>
    <t>商業マージン</t>
    <rPh sb="0" eb="2">
      <t>ショウギョウ</t>
    </rPh>
    <phoneticPr fontId="2"/>
  </si>
  <si>
    <t>運輸マージン</t>
    <rPh sb="0" eb="2">
      <t>ウンユ</t>
    </rPh>
    <phoneticPr fontId="2"/>
  </si>
  <si>
    <t>マージン率表</t>
    <rPh sb="4" eb="5">
      <t>リツ</t>
    </rPh>
    <rPh sb="5" eb="6">
      <t>ヒョウ</t>
    </rPh>
    <phoneticPr fontId="2"/>
  </si>
  <si>
    <t>　※県内調達率が不明の場合は、産業連関表の自給率を使用しますので、入力しないでください。</t>
    <rPh sb="2" eb="4">
      <t>ケンナイ</t>
    </rPh>
    <rPh sb="4" eb="6">
      <t>チョウタツ</t>
    </rPh>
    <rPh sb="6" eb="7">
      <t>リツ</t>
    </rPh>
    <rPh sb="8" eb="10">
      <t>フメイ</t>
    </rPh>
    <rPh sb="11" eb="13">
      <t>バアイ</t>
    </rPh>
    <rPh sb="15" eb="17">
      <t>サンギョウ</t>
    </rPh>
    <rPh sb="17" eb="19">
      <t>レンカン</t>
    </rPh>
    <rPh sb="19" eb="20">
      <t>ヒョウ</t>
    </rPh>
    <rPh sb="21" eb="24">
      <t>ジキュウリツ</t>
    </rPh>
    <rPh sb="25" eb="27">
      <t>シヨウ</t>
    </rPh>
    <rPh sb="33" eb="35">
      <t>ニュウリョク</t>
    </rPh>
    <phoneticPr fontId="2"/>
  </si>
  <si>
    <t>　※第二次波及効果を分析する時に使用する係数です。</t>
    <rPh sb="2" eb="5">
      <t>ダイニジ</t>
    </rPh>
    <rPh sb="5" eb="7">
      <t>ハキュウ</t>
    </rPh>
    <rPh sb="7" eb="9">
      <t>コウカ</t>
    </rPh>
    <rPh sb="10" eb="12">
      <t>ブンセキ</t>
    </rPh>
    <rPh sb="14" eb="15">
      <t>トキ</t>
    </rPh>
    <rPh sb="16" eb="18">
      <t>シヨウ</t>
    </rPh>
    <rPh sb="20" eb="22">
      <t>ケイスウ</t>
    </rPh>
    <phoneticPr fontId="2"/>
  </si>
  <si>
    <t>第１次波及効果額 X1</t>
    <rPh sb="0" eb="1">
      <t>ダイ</t>
    </rPh>
    <rPh sb="2" eb="3">
      <t>ジ</t>
    </rPh>
    <rPh sb="3" eb="5">
      <t>ハキュウ</t>
    </rPh>
    <rPh sb="5" eb="7">
      <t>コウカ</t>
    </rPh>
    <rPh sb="7" eb="8">
      <t>ガク</t>
    </rPh>
    <phoneticPr fontId="6"/>
  </si>
  <si>
    <t>←　　　　　　←</t>
    <phoneticPr fontId="2"/>
  </si>
  <si>
    <t>１　内生部門</t>
    <rPh sb="2" eb="4">
      <t>ナイセイ</t>
    </rPh>
    <rPh sb="4" eb="6">
      <t>ブモン</t>
    </rPh>
    <phoneticPr fontId="6"/>
  </si>
  <si>
    <t>統合中分類　（101部門）</t>
    <rPh sb="0" eb="2">
      <t>トウゴウ</t>
    </rPh>
    <rPh sb="2" eb="5">
      <t>チュウブンルイ</t>
    </rPh>
    <rPh sb="10" eb="12">
      <t>ブモン</t>
    </rPh>
    <phoneticPr fontId="2"/>
  </si>
  <si>
    <t>統合大分類　（38部門）</t>
    <rPh sb="0" eb="2">
      <t>トウゴウ</t>
    </rPh>
    <rPh sb="2" eb="5">
      <t>ダイブンルイ</t>
    </rPh>
    <rPh sb="9" eb="11">
      <t>ブモン</t>
    </rPh>
    <phoneticPr fontId="2"/>
  </si>
  <si>
    <t>13部門分類</t>
    <rPh sb="2" eb="4">
      <t>ブモン</t>
    </rPh>
    <rPh sb="4" eb="6">
      <t>ブンルイ</t>
    </rPh>
    <phoneticPr fontId="6"/>
  </si>
  <si>
    <t>分類コード</t>
    <rPh sb="0" eb="2">
      <t>ブンルイ</t>
    </rPh>
    <phoneticPr fontId="6"/>
  </si>
  <si>
    <t>部　門　名</t>
    <rPh sb="0" eb="1">
      <t>ブ</t>
    </rPh>
    <rPh sb="2" eb="3">
      <t>モン</t>
    </rPh>
    <rPh sb="4" eb="5">
      <t>メイ</t>
    </rPh>
    <phoneticPr fontId="6"/>
  </si>
  <si>
    <t>分類
コード</t>
    <rPh sb="0" eb="2">
      <t>ブンルイ</t>
    </rPh>
    <phoneticPr fontId="6"/>
  </si>
  <si>
    <t>列部門</t>
    <rPh sb="0" eb="1">
      <t>レツ</t>
    </rPh>
    <rPh sb="1" eb="3">
      <t>ブモン</t>
    </rPh>
    <phoneticPr fontId="6"/>
  </si>
  <si>
    <t>行部門</t>
    <rPh sb="0" eb="1">
      <t>ギョウ</t>
    </rPh>
    <rPh sb="1" eb="3">
      <t>ブモン</t>
    </rPh>
    <phoneticPr fontId="6"/>
  </si>
  <si>
    <t>米</t>
    <rPh sb="0" eb="1">
      <t>コメ</t>
    </rPh>
    <phoneticPr fontId="2"/>
  </si>
  <si>
    <t>米</t>
    <rPh sb="0" eb="1">
      <t>コメ</t>
    </rPh>
    <phoneticPr fontId="6"/>
  </si>
  <si>
    <t>耕種農業</t>
    <rPh sb="0" eb="2">
      <t>コウシュ</t>
    </rPh>
    <rPh sb="2" eb="4">
      <t>ノウギョウ</t>
    </rPh>
    <phoneticPr fontId="6"/>
  </si>
  <si>
    <t>稲わら</t>
    <rPh sb="0" eb="1">
      <t>イナ</t>
    </rPh>
    <phoneticPr fontId="2"/>
  </si>
  <si>
    <t>麦類</t>
    <rPh sb="0" eb="2">
      <t>ムギルイ</t>
    </rPh>
    <phoneticPr fontId="2"/>
  </si>
  <si>
    <t>穀類（米を除く）</t>
    <rPh sb="0" eb="2">
      <t>コクルイ</t>
    </rPh>
    <rPh sb="3" eb="4">
      <t>コメ</t>
    </rPh>
    <rPh sb="5" eb="6">
      <t>ノゾ</t>
    </rPh>
    <phoneticPr fontId="6"/>
  </si>
  <si>
    <t>耕種農業（米を除く）</t>
    <rPh sb="0" eb="2">
      <t>コウシュ</t>
    </rPh>
    <rPh sb="2" eb="4">
      <t>ノウギョウ</t>
    </rPh>
    <rPh sb="5" eb="6">
      <t>コメ</t>
    </rPh>
    <rPh sb="7" eb="8">
      <t>ノゾ</t>
    </rPh>
    <phoneticPr fontId="6"/>
  </si>
  <si>
    <t>いも・豆類</t>
  </si>
  <si>
    <t>豆類</t>
    <phoneticPr fontId="2"/>
  </si>
  <si>
    <t>その他の食用作物</t>
  </si>
  <si>
    <t>非食用作物</t>
  </si>
  <si>
    <t>葉たばこ</t>
  </si>
  <si>
    <t>生ゴム（輸入）</t>
  </si>
  <si>
    <t>綿花（輸入）</t>
  </si>
  <si>
    <t>他に分類されない非食用耕種作物</t>
    <rPh sb="0" eb="1">
      <t>タ</t>
    </rPh>
    <rPh sb="2" eb="4">
      <t>ブンルイ</t>
    </rPh>
    <rPh sb="8" eb="9">
      <t>ヒ</t>
    </rPh>
    <rPh sb="9" eb="11">
      <t>ショクヨウ</t>
    </rPh>
    <rPh sb="11" eb="13">
      <t>コウシュ</t>
    </rPh>
    <rPh sb="13" eb="15">
      <t>サクモツ</t>
    </rPh>
    <phoneticPr fontId="2"/>
  </si>
  <si>
    <t>生乳</t>
    <phoneticPr fontId="2"/>
  </si>
  <si>
    <t>その他の酪農生産物</t>
  </si>
  <si>
    <t>特用林産物（狩猟業を含む。）</t>
    <phoneticPr fontId="2"/>
  </si>
  <si>
    <t>特用林産物</t>
  </si>
  <si>
    <t>海面漁業</t>
    <rPh sb="0" eb="2">
      <t>カイメン</t>
    </rPh>
    <rPh sb="2" eb="4">
      <t>ギョギョウ</t>
    </rPh>
    <phoneticPr fontId="2"/>
  </si>
  <si>
    <t>漁業</t>
    <rPh sb="0" eb="2">
      <t>ギョギョウ</t>
    </rPh>
    <phoneticPr fontId="6"/>
  </si>
  <si>
    <t>内水面漁業</t>
  </si>
  <si>
    <t>内水面養殖業</t>
  </si>
  <si>
    <t>石炭・原油・天然ガス</t>
    <phoneticPr fontId="6"/>
  </si>
  <si>
    <t>鉱業</t>
    <rPh sb="0" eb="2">
      <t>コウギョウ</t>
    </rPh>
    <phoneticPr fontId="6"/>
  </si>
  <si>
    <t>石炭</t>
    <rPh sb="0" eb="2">
      <t>セキタン</t>
    </rPh>
    <phoneticPr fontId="6"/>
  </si>
  <si>
    <t>原油</t>
  </si>
  <si>
    <t>天然ガス</t>
  </si>
  <si>
    <t>砂利・採石</t>
    <phoneticPr fontId="6"/>
  </si>
  <si>
    <t>砂利・砕石</t>
  </si>
  <si>
    <t>その他の鉱物</t>
    <rPh sb="2" eb="3">
      <t>タ</t>
    </rPh>
    <rPh sb="4" eb="6">
      <t>コウブツ</t>
    </rPh>
    <phoneticPr fontId="6"/>
  </si>
  <si>
    <t>鉄鉱石</t>
  </si>
  <si>
    <t>非鉄金属鉱物</t>
  </si>
  <si>
    <t>石灰石</t>
  </si>
  <si>
    <t>窯業原料鉱物（石灰石を除く。）</t>
    <rPh sb="7" eb="10">
      <t>セッカイセキ</t>
    </rPh>
    <rPh sb="11" eb="12">
      <t>ノゾ</t>
    </rPh>
    <phoneticPr fontId="6"/>
  </si>
  <si>
    <t>他に分類されない鉱物</t>
    <rPh sb="0" eb="1">
      <t>タ</t>
    </rPh>
    <rPh sb="2" eb="4">
      <t>ブンルイ</t>
    </rPh>
    <phoneticPr fontId="6"/>
  </si>
  <si>
    <t>食肉</t>
    <rPh sb="0" eb="2">
      <t>ショクニク</t>
    </rPh>
    <phoneticPr fontId="2"/>
  </si>
  <si>
    <t>畜産食料品</t>
  </si>
  <si>
    <t>食肉・畜産食料品</t>
    <rPh sb="0" eb="2">
      <t>ショクニク</t>
    </rPh>
    <rPh sb="3" eb="5">
      <t>チクサン</t>
    </rPh>
    <rPh sb="5" eb="8">
      <t>ショクリョウヒン</t>
    </rPh>
    <phoneticPr fontId="6"/>
  </si>
  <si>
    <t>飲食料品</t>
    <phoneticPr fontId="2"/>
  </si>
  <si>
    <t>その他の水産食料品</t>
    <rPh sb="6" eb="9">
      <t>ショクリョウヒン</t>
    </rPh>
    <phoneticPr fontId="2"/>
  </si>
  <si>
    <t>めん・パン・菓子類</t>
  </si>
  <si>
    <t>その他の食料品</t>
    <rPh sb="2" eb="3">
      <t>タ</t>
    </rPh>
    <rPh sb="4" eb="7">
      <t>ショクリョウヒン</t>
    </rPh>
    <phoneticPr fontId="6"/>
  </si>
  <si>
    <t>農産保存食料品</t>
    <phoneticPr fontId="2"/>
  </si>
  <si>
    <t>砂糖</t>
    <phoneticPr fontId="2"/>
  </si>
  <si>
    <t>砂糖・油脂・調味料類</t>
  </si>
  <si>
    <t>動植物油脂</t>
    <rPh sb="0" eb="1">
      <t>ウゴ</t>
    </rPh>
    <phoneticPr fontId="2"/>
  </si>
  <si>
    <t>植物油脂</t>
  </si>
  <si>
    <t>動物油脂</t>
    <rPh sb="0" eb="2">
      <t>ドウブツ</t>
    </rPh>
    <rPh sb="2" eb="4">
      <t>ユシ</t>
    </rPh>
    <phoneticPr fontId="2"/>
  </si>
  <si>
    <t>加工油脂</t>
  </si>
  <si>
    <t>植物原油かす</t>
  </si>
  <si>
    <t>酒類</t>
  </si>
  <si>
    <t>ビール類</t>
    <rPh sb="3" eb="4">
      <t>ルイ</t>
    </rPh>
    <phoneticPr fontId="6"/>
  </si>
  <si>
    <t>ウイスキー類</t>
    <phoneticPr fontId="2"/>
  </si>
  <si>
    <t>その他の飲料</t>
  </si>
  <si>
    <t>有機質肥料（別掲を除く。）</t>
    <phoneticPr fontId="2"/>
  </si>
  <si>
    <t>紡績糸</t>
    <phoneticPr fontId="6"/>
  </si>
  <si>
    <t>紡績糸</t>
    <rPh sb="2" eb="3">
      <t>イト</t>
    </rPh>
    <phoneticPr fontId="2"/>
  </si>
  <si>
    <t>綿・スフ織物（合繊短繊維織物を含む。）</t>
    <phoneticPr fontId="2"/>
  </si>
  <si>
    <t>織物</t>
  </si>
  <si>
    <t>絹・人絹織物（合繊長繊維織物を含む。）</t>
    <phoneticPr fontId="2"/>
  </si>
  <si>
    <t>その他の織物</t>
    <phoneticPr fontId="2"/>
  </si>
  <si>
    <t>織物製・ニット製衣服</t>
  </si>
  <si>
    <t>木材</t>
  </si>
  <si>
    <t>合板・集成材</t>
    <rPh sb="3" eb="6">
      <t>シュウセイザイ</t>
    </rPh>
    <phoneticPr fontId="2"/>
  </si>
  <si>
    <t>木製家具</t>
    <phoneticPr fontId="6"/>
  </si>
  <si>
    <t>金属製家具</t>
    <phoneticPr fontId="6"/>
  </si>
  <si>
    <t>その他の家具・装備品</t>
    <rPh sb="2" eb="3">
      <t>タ</t>
    </rPh>
    <phoneticPr fontId="6"/>
  </si>
  <si>
    <t>古紙</t>
  </si>
  <si>
    <t>紙・板紙</t>
  </si>
  <si>
    <t>加工紙</t>
    <rPh sb="0" eb="2">
      <t>カコウ</t>
    </rPh>
    <rPh sb="2" eb="3">
      <t>カミ</t>
    </rPh>
    <phoneticPr fontId="2"/>
  </si>
  <si>
    <t>紙製容器</t>
  </si>
  <si>
    <t>紙製衛生材料・用品</t>
    <phoneticPr fontId="2"/>
  </si>
  <si>
    <t>その他の紙加工品</t>
  </si>
  <si>
    <t>その他のパルプ・紙・紙加工品</t>
    <rPh sb="2" eb="3">
      <t>タ</t>
    </rPh>
    <rPh sb="8" eb="9">
      <t>カミ</t>
    </rPh>
    <rPh sb="10" eb="11">
      <t>カミ</t>
    </rPh>
    <rPh sb="11" eb="14">
      <t>カコウヒン</t>
    </rPh>
    <phoneticPr fontId="6"/>
  </si>
  <si>
    <t>10</t>
    <phoneticPr fontId="6"/>
  </si>
  <si>
    <t>化学製品</t>
    <rPh sb="0" eb="2">
      <t>カガク</t>
    </rPh>
    <rPh sb="2" eb="4">
      <t>セイヒン</t>
    </rPh>
    <phoneticPr fontId="6"/>
  </si>
  <si>
    <t>原塩</t>
  </si>
  <si>
    <t>石油化学系基礎製品</t>
    <phoneticPr fontId="2"/>
  </si>
  <si>
    <t>脂肪族中間物・環式中間物・合成染料・有機顔料</t>
    <phoneticPr fontId="2"/>
  </si>
  <si>
    <t>環式中間物・合成染料・有機顔料</t>
    <rPh sb="6" eb="8">
      <t>ゴウセイ</t>
    </rPh>
    <rPh sb="8" eb="10">
      <t>センリョウ</t>
    </rPh>
    <rPh sb="11" eb="13">
      <t>ユウキ</t>
    </rPh>
    <rPh sb="13" eb="15">
      <t>ガンリョウ</t>
    </rPh>
    <phoneticPr fontId="2"/>
  </si>
  <si>
    <t>合成樹脂</t>
  </si>
  <si>
    <t>化学繊維</t>
    <rPh sb="0" eb="2">
      <t>カガク</t>
    </rPh>
    <rPh sb="2" eb="4">
      <t>センイ</t>
    </rPh>
    <phoneticPr fontId="2"/>
  </si>
  <si>
    <t>油脂加工製品・界面活性剤</t>
    <phoneticPr fontId="6"/>
  </si>
  <si>
    <t>油脂加工製品</t>
    <phoneticPr fontId="6"/>
  </si>
  <si>
    <t>石けん・合成洗剤</t>
  </si>
  <si>
    <t>界面活性剤（石けん・合成洗剤を除く。）</t>
    <phoneticPr fontId="2"/>
  </si>
  <si>
    <t>塗料・印刷インキ</t>
  </si>
  <si>
    <t>印刷インキ</t>
    <phoneticPr fontId="6"/>
  </si>
  <si>
    <t>触媒</t>
  </si>
  <si>
    <t>他に分類されない化学最終製品</t>
    <rPh sb="0" eb="1">
      <t>タ</t>
    </rPh>
    <rPh sb="2" eb="4">
      <t>ブンルイ</t>
    </rPh>
    <rPh sb="8" eb="10">
      <t>カガク</t>
    </rPh>
    <rPh sb="10" eb="12">
      <t>サイシュウ</t>
    </rPh>
    <rPh sb="12" eb="14">
      <t>セイヒン</t>
    </rPh>
    <phoneticPr fontId="2"/>
  </si>
  <si>
    <t>石油・石炭製品</t>
    <rPh sb="3" eb="5">
      <t>セキタン</t>
    </rPh>
    <phoneticPr fontId="6"/>
  </si>
  <si>
    <t>ガソリン</t>
    <phoneticPr fontId="6"/>
  </si>
  <si>
    <t>ジェット燃料油</t>
  </si>
  <si>
    <t>灯油</t>
  </si>
  <si>
    <t>軽油</t>
  </si>
  <si>
    <t>Ａ重油</t>
  </si>
  <si>
    <t>Ｂ重油・Ｃ重油</t>
  </si>
  <si>
    <t>ナフサ</t>
  </si>
  <si>
    <t>液化石油ガス</t>
  </si>
  <si>
    <t>その他の石油製品</t>
  </si>
  <si>
    <t>コークス</t>
  </si>
  <si>
    <t>その他の石炭製品</t>
  </si>
  <si>
    <t>プラスチックフィルム・シート</t>
  </si>
  <si>
    <t>プラスチック板・管・棒</t>
  </si>
  <si>
    <t>プラスチック発泡製品</t>
  </si>
  <si>
    <t>工業用プラスチック製品</t>
  </si>
  <si>
    <t>強化プラスチック製品</t>
  </si>
  <si>
    <t>プラスチック製容器</t>
  </si>
  <si>
    <t>プラスチック製日用雑貨・食卓用品</t>
  </si>
  <si>
    <t>その他のプラスチック製品</t>
  </si>
  <si>
    <t>ゴム製・プラスチック製履物</t>
  </si>
  <si>
    <t>他に分類されないゴム製品</t>
    <rPh sb="0" eb="1">
      <t>ホカ</t>
    </rPh>
    <rPh sb="2" eb="4">
      <t>ブンルイ</t>
    </rPh>
    <rPh sb="10" eb="12">
      <t>セイヒン</t>
    </rPh>
    <phoneticPr fontId="2"/>
  </si>
  <si>
    <t>なめし革・革製品・毛皮</t>
    <phoneticPr fontId="2"/>
  </si>
  <si>
    <t>その他の製造工業製品（1/2）</t>
    <phoneticPr fontId="6"/>
  </si>
  <si>
    <t>なめし革・革製品・毛皮（革製履物を除く。）</t>
    <phoneticPr fontId="2"/>
  </si>
  <si>
    <t>ガラス製加工素材</t>
  </si>
  <si>
    <t>他に分類されないガラス製品</t>
    <rPh sb="0" eb="1">
      <t>タ</t>
    </rPh>
    <rPh sb="2" eb="4">
      <t>ブンルイ</t>
    </rPh>
    <rPh sb="11" eb="13">
      <t>セイヒン</t>
    </rPh>
    <phoneticPr fontId="2"/>
  </si>
  <si>
    <t>建設用陶磁器</t>
  </si>
  <si>
    <t>工業用陶磁器</t>
  </si>
  <si>
    <t>日用陶磁器</t>
  </si>
  <si>
    <t>建設用土石製品</t>
  </si>
  <si>
    <t>炭素・黒鉛製品</t>
    <phoneticPr fontId="2"/>
  </si>
  <si>
    <t>鉄鋼・非鉄金属</t>
    <rPh sb="3" eb="7">
      <t>ヒテツキンゾク</t>
    </rPh>
    <phoneticPr fontId="6"/>
  </si>
  <si>
    <t>鉄屑</t>
    <phoneticPr fontId="2"/>
  </si>
  <si>
    <t>冷延・めっき鋼材</t>
  </si>
  <si>
    <t>鋳鍛造品（鉄）</t>
    <phoneticPr fontId="2"/>
  </si>
  <si>
    <t>鋳鉄品・鍛工品（鉄）</t>
    <phoneticPr fontId="2"/>
  </si>
  <si>
    <t>非鉄金属製錬・精製</t>
  </si>
  <si>
    <t>非鉄金属</t>
    <phoneticPr fontId="6"/>
  </si>
  <si>
    <t>鉛・亜鉛（再生を含む。）</t>
    <phoneticPr fontId="2"/>
  </si>
  <si>
    <t>アルミニウム（再生を含む。）</t>
    <phoneticPr fontId="2"/>
  </si>
  <si>
    <t>建設用・建築用金属製品</t>
    <phoneticPr fontId="2"/>
  </si>
  <si>
    <t>ガス・石油機器・暖房・調理装置</t>
    <rPh sb="8" eb="10">
      <t>ダンボウ</t>
    </rPh>
    <rPh sb="11" eb="13">
      <t>チョウリ</t>
    </rPh>
    <rPh sb="13" eb="15">
      <t>ソウチ</t>
    </rPh>
    <phoneticPr fontId="6"/>
  </si>
  <si>
    <t>ガス・石油機器・暖房・調理装置</t>
    <phoneticPr fontId="2"/>
  </si>
  <si>
    <t>ボルト・ナット・リベット・スプリング</t>
    <phoneticPr fontId="6"/>
  </si>
  <si>
    <t>金属製容器・製缶板金製品</t>
    <phoneticPr fontId="6"/>
  </si>
  <si>
    <t>配管工事附属品・粉末や金製品・道具類</t>
    <rPh sb="4" eb="6">
      <t>フゾク</t>
    </rPh>
    <phoneticPr fontId="6"/>
  </si>
  <si>
    <t>配管工事附属品</t>
    <rPh sb="4" eb="6">
      <t>フゾク</t>
    </rPh>
    <phoneticPr fontId="2"/>
  </si>
  <si>
    <t>粉末や金製品</t>
    <phoneticPr fontId="6"/>
  </si>
  <si>
    <t>刃物・道具類</t>
    <phoneticPr fontId="6"/>
  </si>
  <si>
    <t>ボイラ・原動機</t>
  </si>
  <si>
    <t>ポンプ・圧縮機</t>
    <phoneticPr fontId="6"/>
  </si>
  <si>
    <t>その他のはん用機械</t>
    <rPh sb="2" eb="3">
      <t>タ</t>
    </rPh>
    <rPh sb="6" eb="7">
      <t>ヨウ</t>
    </rPh>
    <rPh sb="7" eb="9">
      <t>キカイ</t>
    </rPh>
    <phoneticPr fontId="6"/>
  </si>
  <si>
    <t>農業用機械</t>
    <rPh sb="2" eb="3">
      <t>ヨウ</t>
    </rPh>
    <phoneticPr fontId="6"/>
  </si>
  <si>
    <t>建設・鉱山機械</t>
    <rPh sb="0" eb="2">
      <t>ケンセツ</t>
    </rPh>
    <rPh sb="3" eb="5">
      <t>コウザン</t>
    </rPh>
    <phoneticPr fontId="6"/>
  </si>
  <si>
    <t>生活関連産業用機械</t>
    <rPh sb="7" eb="9">
      <t>キカイ</t>
    </rPh>
    <phoneticPr fontId="6"/>
  </si>
  <si>
    <t>基礎素材産業用機械</t>
  </si>
  <si>
    <t>鋳造装置・プラスチック加工機械</t>
    <phoneticPr fontId="6"/>
  </si>
  <si>
    <t>真空装置・真空機器</t>
    <rPh sb="0" eb="2">
      <t>シンクウ</t>
    </rPh>
    <rPh sb="2" eb="4">
      <t>ソウチ</t>
    </rPh>
    <rPh sb="5" eb="7">
      <t>シンクウ</t>
    </rPh>
    <rPh sb="7" eb="9">
      <t>キキ</t>
    </rPh>
    <phoneticPr fontId="6"/>
  </si>
  <si>
    <t>ロボット</t>
    <phoneticPr fontId="2"/>
  </si>
  <si>
    <t>その他の生産用機械</t>
    <rPh sb="4" eb="7">
      <t>セイサンヨウ</t>
    </rPh>
    <rPh sb="7" eb="9">
      <t>キカイ</t>
    </rPh>
    <phoneticPr fontId="6"/>
  </si>
  <si>
    <t>事務用機械</t>
  </si>
  <si>
    <t>サービス用・娯楽用機器</t>
    <rPh sb="6" eb="9">
      <t>ゴラクヨウ</t>
    </rPh>
    <phoneticPr fontId="2"/>
  </si>
  <si>
    <t>計測機器</t>
    <rPh sb="0" eb="2">
      <t>ケイソク</t>
    </rPh>
    <rPh sb="2" eb="4">
      <t>キキ</t>
    </rPh>
    <phoneticPr fontId="6"/>
  </si>
  <si>
    <t>光学機械・レンズ</t>
    <rPh sb="0" eb="2">
      <t>コウガク</t>
    </rPh>
    <rPh sb="2" eb="4">
      <t>キカイ</t>
    </rPh>
    <phoneticPr fontId="6"/>
  </si>
  <si>
    <t>液晶パネル</t>
    <phoneticPr fontId="6"/>
  </si>
  <si>
    <t>フラットパネル・電子管</t>
    <rPh sb="8" eb="11">
      <t>デンシカン</t>
    </rPh>
    <phoneticPr fontId="2"/>
  </si>
  <si>
    <t>記録メディア</t>
    <rPh sb="0" eb="2">
      <t>キロク</t>
    </rPh>
    <phoneticPr fontId="2"/>
  </si>
  <si>
    <t>電子回路</t>
    <rPh sb="0" eb="2">
      <t>デンシ</t>
    </rPh>
    <rPh sb="2" eb="4">
      <t>カイロ</t>
    </rPh>
    <phoneticPr fontId="6"/>
  </si>
  <si>
    <t>その他の電子部品</t>
    <rPh sb="6" eb="7">
      <t>ブ</t>
    </rPh>
    <phoneticPr fontId="6"/>
  </si>
  <si>
    <t>発電機器</t>
  </si>
  <si>
    <t>電動機</t>
  </si>
  <si>
    <t>開閉制御装置・配電盤</t>
    <phoneticPr fontId="6"/>
  </si>
  <si>
    <t>配線器具</t>
    <rPh sb="0" eb="2">
      <t>ハイセン</t>
    </rPh>
    <rPh sb="2" eb="4">
      <t>キグ</t>
    </rPh>
    <phoneticPr fontId="6"/>
  </si>
  <si>
    <t>内燃機関電装品</t>
    <rPh sb="0" eb="2">
      <t>ナイネン</t>
    </rPh>
    <rPh sb="2" eb="4">
      <t>キカン</t>
    </rPh>
    <rPh sb="4" eb="7">
      <t>デンソウヒン</t>
    </rPh>
    <phoneticPr fontId="6"/>
  </si>
  <si>
    <t>その他の産業用電気機器</t>
    <rPh sb="7" eb="9">
      <t>デンキ</t>
    </rPh>
    <rPh sb="9" eb="11">
      <t>キキ</t>
    </rPh>
    <phoneticPr fontId="6"/>
  </si>
  <si>
    <t>民生用エアコンディショナ</t>
    <rPh sb="0" eb="2">
      <t>ミンセイ</t>
    </rPh>
    <rPh sb="2" eb="3">
      <t>ヨウ</t>
    </rPh>
    <phoneticPr fontId="6"/>
  </si>
  <si>
    <t>民生用電気機器（エアコンを除く。）</t>
    <rPh sb="0" eb="2">
      <t>ミンセイ</t>
    </rPh>
    <rPh sb="2" eb="3">
      <t>ヨウ</t>
    </rPh>
    <rPh sb="3" eb="5">
      <t>デンキ</t>
    </rPh>
    <rPh sb="5" eb="7">
      <t>キキ</t>
    </rPh>
    <phoneticPr fontId="6"/>
  </si>
  <si>
    <t>通信機器</t>
  </si>
  <si>
    <t>携帯電話機</t>
    <rPh sb="0" eb="2">
      <t>ケイタイ</t>
    </rPh>
    <rPh sb="2" eb="4">
      <t>デンワ</t>
    </rPh>
    <rPh sb="4" eb="5">
      <t>キ</t>
    </rPh>
    <phoneticPr fontId="6"/>
  </si>
  <si>
    <t>無線電気通信機器（携帯電話機を除く。）</t>
    <rPh sb="9" eb="11">
      <t>ケイタイ</t>
    </rPh>
    <rPh sb="11" eb="13">
      <t>デンワ</t>
    </rPh>
    <rPh sb="13" eb="14">
      <t>キ</t>
    </rPh>
    <phoneticPr fontId="6"/>
  </si>
  <si>
    <t>映像・音響機器</t>
  </si>
  <si>
    <t>パーソナルコンピュータ</t>
    <phoneticPr fontId="6"/>
  </si>
  <si>
    <t>電子計算機本体（パソコンを除く。）</t>
    <rPh sb="0" eb="2">
      <t>デンシ</t>
    </rPh>
    <rPh sb="2" eb="5">
      <t>ケイサンキ</t>
    </rPh>
    <rPh sb="5" eb="7">
      <t>ホンタイ</t>
    </rPh>
    <phoneticPr fontId="6"/>
  </si>
  <si>
    <t>電子計算機附属装置</t>
    <rPh sb="5" eb="7">
      <t>フゾク</t>
    </rPh>
    <phoneticPr fontId="6"/>
  </si>
  <si>
    <t>自動車用内燃機関</t>
    <phoneticPr fontId="6"/>
  </si>
  <si>
    <t>鉄道車両・同修理</t>
  </si>
  <si>
    <t>航空機・同修理</t>
  </si>
  <si>
    <t>がん具</t>
    <phoneticPr fontId="6"/>
  </si>
  <si>
    <t>がん具・運動用品</t>
  </si>
  <si>
    <t>その他の製造工業製品（2/2）</t>
    <phoneticPr fontId="6"/>
  </si>
  <si>
    <t>再生資源回収・加工処理</t>
    <rPh sb="0" eb="2">
      <t>サイセイ</t>
    </rPh>
    <rPh sb="2" eb="4">
      <t>シゲン</t>
    </rPh>
    <rPh sb="4" eb="6">
      <t>カイシュウ</t>
    </rPh>
    <rPh sb="7" eb="9">
      <t>カコウ</t>
    </rPh>
    <rPh sb="9" eb="11">
      <t>ショリ</t>
    </rPh>
    <phoneticPr fontId="6"/>
  </si>
  <si>
    <t>住宅建築</t>
  </si>
  <si>
    <t>建築</t>
    <rPh sb="0" eb="2">
      <t>ケンチク</t>
    </rPh>
    <phoneticPr fontId="6"/>
  </si>
  <si>
    <t>非住宅建築</t>
  </si>
  <si>
    <t>土木</t>
    <rPh sb="0" eb="2">
      <t>ドボク</t>
    </rPh>
    <phoneticPr fontId="6"/>
  </si>
  <si>
    <t>鉄道軌道建設</t>
    <phoneticPr fontId="2"/>
  </si>
  <si>
    <t>水道</t>
    <phoneticPr fontId="6"/>
  </si>
  <si>
    <t>下水道★★</t>
    <phoneticPr fontId="2"/>
  </si>
  <si>
    <t>廃棄物処理</t>
    <rPh sb="0" eb="3">
      <t>ハイキブツ</t>
    </rPh>
    <rPh sb="3" eb="5">
      <t>ショリ</t>
    </rPh>
    <phoneticPr fontId="6"/>
  </si>
  <si>
    <t>商業</t>
    <rPh sb="0" eb="2">
      <t>ショウギョウ</t>
    </rPh>
    <phoneticPr fontId="6"/>
  </si>
  <si>
    <t>金融・保険・不動産</t>
    <rPh sb="0" eb="2">
      <t>キンユウ</t>
    </rPh>
    <rPh sb="3" eb="5">
      <t>ホケン</t>
    </rPh>
    <rPh sb="6" eb="9">
      <t>フドウサン</t>
    </rPh>
    <phoneticPr fontId="6"/>
  </si>
  <si>
    <t>公的金融（ＦＩＳＩＭ）</t>
    <phoneticPr fontId="6"/>
  </si>
  <si>
    <t>民間金融（ＦＩＳＩＭ）</t>
    <phoneticPr fontId="6"/>
  </si>
  <si>
    <t>公的金融（手数料）</t>
  </si>
  <si>
    <t>民間金融（手数料）</t>
  </si>
  <si>
    <t>保険</t>
  </si>
  <si>
    <t>住宅賃貸料</t>
    <phoneticPr fontId="6"/>
  </si>
  <si>
    <t>住宅賃貸料（帰属家賃）</t>
    <rPh sb="0" eb="2">
      <t>ジュウタク</t>
    </rPh>
    <rPh sb="2" eb="5">
      <t>チンタイリョウ</t>
    </rPh>
    <rPh sb="6" eb="8">
      <t>キゾク</t>
    </rPh>
    <rPh sb="8" eb="10">
      <t>ヤチン</t>
    </rPh>
    <phoneticPr fontId="6"/>
  </si>
  <si>
    <t>道路旅客輸送</t>
  </si>
  <si>
    <t>道路貨物輸送（自家輸送を除く。）</t>
    <rPh sb="7" eb="9">
      <t>ジカ</t>
    </rPh>
    <rPh sb="9" eb="11">
      <t>ユソウ</t>
    </rPh>
    <phoneticPr fontId="6"/>
  </si>
  <si>
    <t>自家輸送（旅客自動車）</t>
    <rPh sb="2" eb="4">
      <t>ユソウ</t>
    </rPh>
    <rPh sb="7" eb="10">
      <t>ジドウシャ</t>
    </rPh>
    <phoneticPr fontId="6"/>
  </si>
  <si>
    <t>自家輸送（貨物自動車）</t>
    <rPh sb="2" eb="4">
      <t>ユソウ</t>
    </rPh>
    <rPh sb="7" eb="10">
      <t>ジドウシャ</t>
    </rPh>
    <phoneticPr fontId="6"/>
  </si>
  <si>
    <t>沿海・内水面旅客輸送</t>
  </si>
  <si>
    <t>沿海・内水面貨物輸送</t>
  </si>
  <si>
    <t>国際航空輸送</t>
  </si>
  <si>
    <t>国内航空旅客輸送</t>
  </si>
  <si>
    <t>国内航空貨物輸送</t>
  </si>
  <si>
    <t>航空機使用事業</t>
  </si>
  <si>
    <t>貨物利用運送</t>
    <rPh sb="2" eb="4">
      <t>リヨウ</t>
    </rPh>
    <rPh sb="4" eb="6">
      <t>ウンソウ</t>
    </rPh>
    <phoneticPr fontId="6"/>
  </si>
  <si>
    <t>その他の運輸附帯サービス</t>
  </si>
  <si>
    <t>水運施設管理（国公営）★★</t>
    <rPh sb="7" eb="10">
      <t>コッコウエイ</t>
    </rPh>
    <phoneticPr fontId="2"/>
  </si>
  <si>
    <t>水運施設管理</t>
    <rPh sb="0" eb="2">
      <t>スイウン</t>
    </rPh>
    <rPh sb="2" eb="4">
      <t>シセツ</t>
    </rPh>
    <rPh sb="4" eb="6">
      <t>カンリ</t>
    </rPh>
    <phoneticPr fontId="2"/>
  </si>
  <si>
    <t>水運附帯サービス</t>
    <rPh sb="2" eb="4">
      <t>フタイ</t>
    </rPh>
    <phoneticPr fontId="6"/>
  </si>
  <si>
    <t>航空施設管理（公営）★★</t>
    <phoneticPr fontId="2"/>
  </si>
  <si>
    <t>航空施設管理</t>
    <phoneticPr fontId="2"/>
  </si>
  <si>
    <t>航空附帯サービス</t>
    <rPh sb="2" eb="4">
      <t>フタイ</t>
    </rPh>
    <phoneticPr fontId="6"/>
  </si>
  <si>
    <t>旅行・その他の運輸附帯サービス</t>
    <rPh sb="9" eb="11">
      <t>フタイ</t>
    </rPh>
    <phoneticPr fontId="6"/>
  </si>
  <si>
    <t>郵便・信書便</t>
    <rPh sb="3" eb="5">
      <t>シンショ</t>
    </rPh>
    <rPh sb="5" eb="6">
      <t>ビン</t>
    </rPh>
    <phoneticPr fontId="6"/>
  </si>
  <si>
    <t>固定電気通信</t>
    <rPh sb="0" eb="2">
      <t>コテイ</t>
    </rPh>
    <rPh sb="2" eb="4">
      <t>デンキ</t>
    </rPh>
    <rPh sb="4" eb="6">
      <t>ツウシン</t>
    </rPh>
    <phoneticPr fontId="2"/>
  </si>
  <si>
    <t>通信</t>
    <phoneticPr fontId="2"/>
  </si>
  <si>
    <t>移動電気通信</t>
    <rPh sb="0" eb="2">
      <t>イドウ</t>
    </rPh>
    <rPh sb="2" eb="4">
      <t>デンキ</t>
    </rPh>
    <rPh sb="4" eb="6">
      <t>ツウシン</t>
    </rPh>
    <phoneticPr fontId="6"/>
  </si>
  <si>
    <t>電気通信に附帯するサービス</t>
    <rPh sb="0" eb="2">
      <t>デンキ</t>
    </rPh>
    <rPh sb="2" eb="4">
      <t>ツウシン</t>
    </rPh>
    <rPh sb="5" eb="7">
      <t>フタイ</t>
    </rPh>
    <phoneticPr fontId="2"/>
  </si>
  <si>
    <t>情報サービス</t>
    <phoneticPr fontId="2"/>
  </si>
  <si>
    <t>ソフトウェア業</t>
  </si>
  <si>
    <t>情報処理・提供サービス</t>
  </si>
  <si>
    <t>インターネット附随サービス</t>
    <rPh sb="7" eb="9">
      <t>フズイ</t>
    </rPh>
    <phoneticPr fontId="6"/>
  </si>
  <si>
    <t>映像・音声・文字情報制作（新聞・出版を除く。）</t>
    <rPh sb="0" eb="2">
      <t>エイゾウ</t>
    </rPh>
    <rPh sb="3" eb="5">
      <t>オンセイ</t>
    </rPh>
    <rPh sb="6" eb="8">
      <t>モジ</t>
    </rPh>
    <rPh sb="8" eb="10">
      <t>ジョウホウ</t>
    </rPh>
    <rPh sb="10" eb="12">
      <t>セイサク</t>
    </rPh>
    <rPh sb="13" eb="15">
      <t>シンブン</t>
    </rPh>
    <rPh sb="16" eb="18">
      <t>シュッパン</t>
    </rPh>
    <rPh sb="19" eb="20">
      <t>ノゾ</t>
    </rPh>
    <phoneticPr fontId="6"/>
  </si>
  <si>
    <t>新聞</t>
    <rPh sb="0" eb="2">
      <t>シンブン</t>
    </rPh>
    <phoneticPr fontId="6"/>
  </si>
  <si>
    <t>出版</t>
    <rPh sb="0" eb="2">
      <t>シュッパン</t>
    </rPh>
    <phoneticPr fontId="6"/>
  </si>
  <si>
    <t>公務（中央）</t>
  </si>
  <si>
    <t>公務</t>
    <rPh sb="0" eb="2">
      <t>コウム</t>
    </rPh>
    <phoneticPr fontId="6"/>
  </si>
  <si>
    <t>公務（地方）</t>
  </si>
  <si>
    <t>学校教育</t>
  </si>
  <si>
    <t>学校給食（国公立）★★</t>
    <rPh sb="2" eb="4">
      <t>キュウショク</t>
    </rPh>
    <phoneticPr fontId="2"/>
  </si>
  <si>
    <t>学校給食（私立）★</t>
    <rPh sb="2" eb="4">
      <t>キュウショク</t>
    </rPh>
    <phoneticPr fontId="2"/>
  </si>
  <si>
    <t>社会教育・その他の教育</t>
  </si>
  <si>
    <t>その他の教育訓練機関（国公立）★★</t>
    <phoneticPr fontId="6"/>
  </si>
  <si>
    <t>学術研究機関</t>
  </si>
  <si>
    <t>研究</t>
    <rPh sb="0" eb="2">
      <t>ケンキュウ</t>
    </rPh>
    <phoneticPr fontId="2"/>
  </si>
  <si>
    <t>人文・社会科学研究機関（国公立）★★</t>
    <rPh sb="3" eb="5">
      <t>シャカイ</t>
    </rPh>
    <phoneticPr fontId="2"/>
  </si>
  <si>
    <t>人文・社会科学研究機関（非営利）★</t>
    <rPh sb="3" eb="5">
      <t>シャカイ</t>
    </rPh>
    <phoneticPr fontId="2"/>
  </si>
  <si>
    <t>人文・社会科学研究機関</t>
    <rPh sb="3" eb="5">
      <t>シャカイ</t>
    </rPh>
    <phoneticPr fontId="2"/>
  </si>
  <si>
    <t>医療（歯科診療）</t>
    <rPh sb="3" eb="5">
      <t>シカ</t>
    </rPh>
    <rPh sb="5" eb="7">
      <t>シンリョウ</t>
    </rPh>
    <phoneticPr fontId="6"/>
  </si>
  <si>
    <t>医療（調剤）</t>
    <rPh sb="0" eb="2">
      <t>イリョウ</t>
    </rPh>
    <rPh sb="3" eb="5">
      <t>チョウザイ</t>
    </rPh>
    <phoneticPr fontId="2"/>
  </si>
  <si>
    <t>医療（その他の医療サービス）</t>
    <rPh sb="0" eb="2">
      <t>イリョウ</t>
    </rPh>
    <rPh sb="5" eb="6">
      <t>タ</t>
    </rPh>
    <rPh sb="7" eb="9">
      <t>イリョウ</t>
    </rPh>
    <phoneticPr fontId="6"/>
  </si>
  <si>
    <t>社会保険事業★★</t>
    <phoneticPr fontId="2"/>
  </si>
  <si>
    <t>社会福祉</t>
    <phoneticPr fontId="6"/>
  </si>
  <si>
    <t>保育所</t>
    <rPh sb="0" eb="3">
      <t>ホイクショ</t>
    </rPh>
    <phoneticPr fontId="2"/>
  </si>
  <si>
    <t>介護（施設サービス）</t>
    <rPh sb="0" eb="2">
      <t>カイゴ</t>
    </rPh>
    <rPh sb="3" eb="5">
      <t>シセツ</t>
    </rPh>
    <phoneticPr fontId="6"/>
  </si>
  <si>
    <t>介護（施設サービスを除く。）</t>
    <rPh sb="0" eb="2">
      <t>カイゴ</t>
    </rPh>
    <rPh sb="3" eb="5">
      <t>シセツ</t>
    </rPh>
    <rPh sb="10" eb="11">
      <t>ノゾ</t>
    </rPh>
    <phoneticPr fontId="6"/>
  </si>
  <si>
    <t>会員制企業団体</t>
    <rPh sb="0" eb="3">
      <t>カイインセイ</t>
    </rPh>
    <rPh sb="3" eb="5">
      <t>キギョウ</t>
    </rPh>
    <rPh sb="5" eb="7">
      <t>ダンタイ</t>
    </rPh>
    <phoneticPr fontId="2"/>
  </si>
  <si>
    <t>他に分類されない会員制団体</t>
    <phoneticPr fontId="2"/>
  </si>
  <si>
    <t>対家計民間非営利団体（別掲を除く。）★</t>
    <phoneticPr fontId="2"/>
  </si>
  <si>
    <t>物品賃貸業（貸自動車を除く。）</t>
    <phoneticPr fontId="2"/>
  </si>
  <si>
    <t>物品賃貸業（貸自動車業を除く。）</t>
  </si>
  <si>
    <t>産業用機械器具（建設機械器具を除く。）賃貸業</t>
    <phoneticPr fontId="2"/>
  </si>
  <si>
    <t>建設機械器具賃貸業</t>
  </si>
  <si>
    <t>電子計算機・同関連機器賃貸業</t>
  </si>
  <si>
    <t>事務用機械器具（電算機等を除く。）賃貸業</t>
    <phoneticPr fontId="2"/>
  </si>
  <si>
    <t>スポーツ・娯楽用品・その他の物品賃貸業</t>
  </si>
  <si>
    <t>テレビ・ラジオ広告</t>
  </si>
  <si>
    <t>新聞・雑誌・その他の広告</t>
  </si>
  <si>
    <t>自動車整備</t>
    <rPh sb="0" eb="3">
      <t>ジドウシャ</t>
    </rPh>
    <rPh sb="3" eb="5">
      <t>セイビ</t>
    </rPh>
    <phoneticPr fontId="2"/>
  </si>
  <si>
    <t>法務・財務・会計サービス</t>
    <phoneticPr fontId="2"/>
  </si>
  <si>
    <t>その他の対事業所サービス</t>
    <phoneticPr fontId="6"/>
  </si>
  <si>
    <t>警備業</t>
    <rPh sb="0" eb="3">
      <t>ケイビギョウ</t>
    </rPh>
    <phoneticPr fontId="6"/>
  </si>
  <si>
    <t>宿泊業</t>
    <rPh sb="0" eb="2">
      <t>シュクハク</t>
    </rPh>
    <rPh sb="2" eb="3">
      <t>ギョウ</t>
    </rPh>
    <phoneticPr fontId="6"/>
  </si>
  <si>
    <t>洗濯業</t>
    <phoneticPr fontId="6"/>
  </si>
  <si>
    <t>その他の洗濯・理容・美容・浴場業</t>
    <rPh sb="2" eb="3">
      <t>タ</t>
    </rPh>
    <rPh sb="4" eb="6">
      <t>センタク</t>
    </rPh>
    <rPh sb="7" eb="9">
      <t>リヨウ</t>
    </rPh>
    <rPh sb="10" eb="12">
      <t>ビヨウ</t>
    </rPh>
    <rPh sb="13" eb="15">
      <t>ヨクジョウ</t>
    </rPh>
    <rPh sb="15" eb="16">
      <t>ギョウ</t>
    </rPh>
    <phoneticPr fontId="6"/>
  </si>
  <si>
    <t>興行場（映画館を除く。）・興行団</t>
    <rPh sb="0" eb="2">
      <t>コウギョウ</t>
    </rPh>
    <rPh sb="2" eb="3">
      <t>ジョウ</t>
    </rPh>
    <rPh sb="4" eb="7">
      <t>エイガカン</t>
    </rPh>
    <rPh sb="13" eb="15">
      <t>コウギョウ</t>
    </rPh>
    <rPh sb="15" eb="16">
      <t>ダン</t>
    </rPh>
    <phoneticPr fontId="6"/>
  </si>
  <si>
    <t>個人教授業</t>
    <rPh sb="4" eb="5">
      <t>ギョウ</t>
    </rPh>
    <phoneticPr fontId="6"/>
  </si>
  <si>
    <t>各種修理業（別掲を除く。）</t>
    <phoneticPr fontId="2"/>
  </si>
  <si>
    <t>その他の対個人サービス</t>
    <phoneticPr fontId="2"/>
  </si>
  <si>
    <t>事務用品</t>
    <rPh sb="0" eb="2">
      <t>ジム</t>
    </rPh>
    <rPh sb="2" eb="4">
      <t>ヨウヒン</t>
    </rPh>
    <phoneticPr fontId="6"/>
  </si>
  <si>
    <t>分類不明</t>
    <phoneticPr fontId="6"/>
  </si>
  <si>
    <t>分類不明</t>
    <rPh sb="0" eb="2">
      <t>ブンルイ</t>
    </rPh>
    <rPh sb="2" eb="4">
      <t>フメイ</t>
    </rPh>
    <phoneticPr fontId="6"/>
  </si>
  <si>
    <t>内生部門計</t>
    <rPh sb="0" eb="2">
      <t>ナイセイ</t>
    </rPh>
    <rPh sb="2" eb="4">
      <t>ブモン</t>
    </rPh>
    <rPh sb="4" eb="5">
      <t>ケイ</t>
    </rPh>
    <phoneticPr fontId="6"/>
  </si>
  <si>
    <t>38部門表</t>
    <rPh sb="2" eb="4">
      <t>ブモン</t>
    </rPh>
    <rPh sb="4" eb="5">
      <t>ヒョウ</t>
    </rPh>
    <phoneticPr fontId="2"/>
  </si>
  <si>
    <t>101部門表</t>
    <rPh sb="3" eb="5">
      <t>ブモン</t>
    </rPh>
    <rPh sb="5" eb="6">
      <t>ヒョウ</t>
    </rPh>
    <phoneticPr fontId="2"/>
  </si>
  <si>
    <t>　産業連関表を用いた経済波及効果分析は、様々な仮定・前提条件の上で推計していますので、実態経済との乖離が生じる可能性があります。以下に分析を行う際の注意点を掲載しますので、ご利用の際は十分に留意していただくようお願いします。</t>
    <rPh sb="1" eb="3">
      <t>サンギョウ</t>
    </rPh>
    <rPh sb="3" eb="5">
      <t>レンカン</t>
    </rPh>
    <rPh sb="5" eb="6">
      <t>ヒョウ</t>
    </rPh>
    <rPh sb="7" eb="8">
      <t>モチ</t>
    </rPh>
    <rPh sb="10" eb="12">
      <t>ケイザイ</t>
    </rPh>
    <rPh sb="12" eb="14">
      <t>ハキュウ</t>
    </rPh>
    <rPh sb="14" eb="16">
      <t>コウカ</t>
    </rPh>
    <rPh sb="16" eb="18">
      <t>ブンセキ</t>
    </rPh>
    <rPh sb="20" eb="22">
      <t>サマザマ</t>
    </rPh>
    <rPh sb="23" eb="25">
      <t>カテイ</t>
    </rPh>
    <rPh sb="26" eb="28">
      <t>ゼンテイ</t>
    </rPh>
    <rPh sb="28" eb="30">
      <t>ジョウケン</t>
    </rPh>
    <rPh sb="31" eb="32">
      <t>ウエ</t>
    </rPh>
    <rPh sb="33" eb="35">
      <t>スイケイ</t>
    </rPh>
    <rPh sb="43" eb="45">
      <t>ジッタイ</t>
    </rPh>
    <rPh sb="45" eb="47">
      <t>ケイザイ</t>
    </rPh>
    <rPh sb="49" eb="51">
      <t>カイリ</t>
    </rPh>
    <rPh sb="52" eb="53">
      <t>ショウ</t>
    </rPh>
    <rPh sb="55" eb="58">
      <t>カノウセイ</t>
    </rPh>
    <rPh sb="64" eb="66">
      <t>イカ</t>
    </rPh>
    <rPh sb="67" eb="69">
      <t>ブンセキ</t>
    </rPh>
    <rPh sb="70" eb="71">
      <t>オコナ</t>
    </rPh>
    <rPh sb="72" eb="73">
      <t>サイ</t>
    </rPh>
    <rPh sb="74" eb="77">
      <t>チュウイテン</t>
    </rPh>
    <rPh sb="78" eb="80">
      <t>ケイサイ</t>
    </rPh>
    <rPh sb="87" eb="89">
      <t>リヨウ</t>
    </rPh>
    <rPh sb="90" eb="91">
      <t>サイ</t>
    </rPh>
    <rPh sb="92" eb="94">
      <t>ジュウブン</t>
    </rPh>
    <rPh sb="95" eb="97">
      <t>リュウイ</t>
    </rPh>
    <rPh sb="106" eb="107">
      <t>ネガ</t>
    </rPh>
    <phoneticPr fontId="2"/>
  </si>
  <si>
    <t>生産者価格へ変換
F1=f1-(CM+TM)</t>
    <rPh sb="0" eb="3">
      <t>セイサンシャ</t>
    </rPh>
    <rPh sb="3" eb="5">
      <t>カカク</t>
    </rPh>
    <rPh sb="6" eb="8">
      <t>ヘンカン</t>
    </rPh>
    <phoneticPr fontId="2"/>
  </si>
  <si>
    <t>※総務省「家計調査(仙台市の二人以上勤労者世帯)」より作成</t>
    <rPh sb="1" eb="4">
      <t>ソウムショウ</t>
    </rPh>
    <rPh sb="5" eb="7">
      <t>カケイ</t>
    </rPh>
    <rPh sb="7" eb="9">
      <t>チョウサ</t>
    </rPh>
    <rPh sb="10" eb="13">
      <t>センダイシ</t>
    </rPh>
    <rPh sb="14" eb="16">
      <t>フタリ</t>
    </rPh>
    <rPh sb="16" eb="18">
      <t>イジョウ</t>
    </rPh>
    <rPh sb="18" eb="21">
      <t>キンロウシャ</t>
    </rPh>
    <rPh sb="21" eb="23">
      <t>セタイ</t>
    </rPh>
    <rPh sb="27" eb="29">
      <t>サクセイ</t>
    </rPh>
    <phoneticPr fontId="2"/>
  </si>
  <si>
    <r>
      <t>↓　</t>
    </r>
    <r>
      <rPr>
        <b/>
        <sz val="10"/>
        <color theme="1"/>
        <rFont val="ＭＳ Ｐゴシック"/>
        <family val="3"/>
        <charset val="128"/>
      </rPr>
      <t>自給率(域内調達率)</t>
    </r>
    <phoneticPr fontId="2"/>
  </si>
  <si>
    <r>
      <t>↓　</t>
    </r>
    <r>
      <rPr>
        <b/>
        <sz val="10"/>
        <color theme="1"/>
        <rFont val="ＭＳ Ｐゴシック"/>
        <family val="3"/>
        <charset val="128"/>
      </rPr>
      <t>逆行列係数</t>
    </r>
    <phoneticPr fontId="2"/>
  </si>
  <si>
    <r>
      <t>　　　　↓　</t>
    </r>
    <r>
      <rPr>
        <b/>
        <sz val="10"/>
        <color theme="1"/>
        <rFont val="ＭＳ Ｐゴシック"/>
        <family val="3"/>
        <charset val="128"/>
      </rPr>
      <t>自給率</t>
    </r>
    <phoneticPr fontId="2"/>
  </si>
  <si>
    <t>※国立環境研究所地球環境研究センター「産業連関表による環境負荷原単位データブック（3EID）」より作成</t>
    <rPh sb="49" eb="51">
      <t>サクセイ</t>
    </rPh>
    <phoneticPr fontId="2"/>
  </si>
  <si>
    <t>入力シート③(消費転換係数の設定)</t>
    <rPh sb="0" eb="2">
      <t>ニュウリョク</t>
    </rPh>
    <rPh sb="7" eb="9">
      <t>ショウヒ</t>
    </rPh>
    <rPh sb="9" eb="11">
      <t>テンカン</t>
    </rPh>
    <rPh sb="11" eb="13">
      <t>ケイスウ</t>
    </rPh>
    <rPh sb="14" eb="16">
      <t>セッテイ</t>
    </rPh>
    <phoneticPr fontId="2"/>
  </si>
  <si>
    <t>入力シート②(県内需要額へ変換)</t>
    <rPh sb="0" eb="2">
      <t>ニュウリョク</t>
    </rPh>
    <rPh sb="7" eb="9">
      <t>ケンナイ</t>
    </rPh>
    <rPh sb="9" eb="11">
      <t>ジュヨウ</t>
    </rPh>
    <rPh sb="11" eb="12">
      <t>ガク</t>
    </rPh>
    <rPh sb="13" eb="15">
      <t>ヘンカン</t>
    </rPh>
    <phoneticPr fontId="2"/>
  </si>
  <si>
    <t>入力シート①(購入者価格から生産者価格へ変換)</t>
    <rPh sb="0" eb="2">
      <t>ニュウリョク</t>
    </rPh>
    <rPh sb="7" eb="10">
      <t>コウニュウシャ</t>
    </rPh>
    <rPh sb="10" eb="12">
      <t>カカク</t>
    </rPh>
    <rPh sb="14" eb="17">
      <t>セイサンシャ</t>
    </rPh>
    <rPh sb="17" eb="19">
      <t>カカク</t>
    </rPh>
    <rPh sb="20" eb="22">
      <t>ヘンカン</t>
    </rPh>
    <phoneticPr fontId="2"/>
  </si>
  <si>
    <t>令和２年</t>
    <rPh sb="0" eb="2">
      <t>レイワ</t>
    </rPh>
    <rPh sb="3" eb="4">
      <t>ネン</t>
    </rPh>
    <phoneticPr fontId="2"/>
  </si>
  <si>
    <t>県内調達率(％)
m</t>
    <rPh sb="0" eb="2">
      <t>ケンナイ</t>
    </rPh>
    <rPh sb="2" eb="4">
      <t>チョウタツ</t>
    </rPh>
    <rPh sb="4" eb="5">
      <t>リツ</t>
    </rPh>
    <phoneticPr fontId="2"/>
  </si>
  <si>
    <t>　※任意の値(％)は０～100の範囲で入力して下さい。</t>
    <rPh sb="2" eb="4">
      <t>ニンイ</t>
    </rPh>
    <rPh sb="5" eb="6">
      <t>アタイ</t>
    </rPh>
    <rPh sb="16" eb="18">
      <t>ハンイ</t>
    </rPh>
    <rPh sb="19" eb="21">
      <t>ニュウリョク</t>
    </rPh>
    <rPh sb="23" eb="24">
      <t>クダ</t>
    </rPh>
    <phoneticPr fontId="2"/>
  </si>
  <si>
    <t>任意の値(％)</t>
    <rPh sb="0" eb="2">
      <t>ニンイ</t>
    </rPh>
    <rPh sb="3" eb="4">
      <t>アタイ</t>
    </rPh>
    <phoneticPr fontId="2"/>
  </si>
  <si>
    <t>　※消費転換係数を設定しない場合は、家計調査からの推計値を使用しますので、プルダウンリストから対象年に応じた数値を選択してください。</t>
    <rPh sb="2" eb="4">
      <t>ショウヒ</t>
    </rPh>
    <rPh sb="4" eb="6">
      <t>テンカン</t>
    </rPh>
    <rPh sb="6" eb="8">
      <t>ケイスウ</t>
    </rPh>
    <rPh sb="9" eb="11">
      <t>セッテイ</t>
    </rPh>
    <rPh sb="14" eb="16">
      <t>バアイ</t>
    </rPh>
    <rPh sb="18" eb="20">
      <t>カケイ</t>
    </rPh>
    <rPh sb="20" eb="22">
      <t>チョウサ</t>
    </rPh>
    <rPh sb="25" eb="28">
      <t>スイケイチ</t>
    </rPh>
    <rPh sb="29" eb="31">
      <t>シヨウ</t>
    </rPh>
    <rPh sb="47" eb="49">
      <t>タイショウ</t>
    </rPh>
    <rPh sb="49" eb="50">
      <t>トシ</t>
    </rPh>
    <rPh sb="51" eb="52">
      <t>オウ</t>
    </rPh>
    <rPh sb="54" eb="56">
      <t>スウチ</t>
    </rPh>
    <rPh sb="57" eb="59">
      <t>センタク</t>
    </rPh>
    <phoneticPr fontId="2"/>
  </si>
  <si>
    <r>
      <t>　38部門分析ツールは３つの入力シート、計算シート、分析結果、環境負荷、部門分類表、各種統計表、各種係数表から構成されています。数値入力は</t>
    </r>
    <r>
      <rPr>
        <b/>
        <u/>
        <sz val="11"/>
        <color theme="1"/>
        <rFont val="ＭＳ Ｐゴシック"/>
        <family val="3"/>
        <charset val="128"/>
      </rPr>
      <t>入力シート①～③のみ</t>
    </r>
    <r>
      <rPr>
        <sz val="11"/>
        <color theme="1"/>
        <rFont val="ＭＳ Ｐゴシック"/>
        <family val="3"/>
        <charset val="128"/>
      </rPr>
      <t>になりますので、それ以外のシートには数値等を入力しないで下さい。各シートに入力方法の説明がありますので、そちらを参考に入力して下さい。部門分類に関しては、部門分類表を参照して下さい。</t>
    </r>
    <rPh sb="3" eb="5">
      <t>ブモン</t>
    </rPh>
    <rPh sb="5" eb="7">
      <t>ブンセキ</t>
    </rPh>
    <rPh sb="14" eb="16">
      <t>ニュウリョク</t>
    </rPh>
    <rPh sb="20" eb="22">
      <t>ケイサン</t>
    </rPh>
    <rPh sb="26" eb="28">
      <t>ブンセキ</t>
    </rPh>
    <rPh sb="28" eb="30">
      <t>ケッカ</t>
    </rPh>
    <rPh sb="31" eb="33">
      <t>カンキョウ</t>
    </rPh>
    <rPh sb="33" eb="35">
      <t>フカ</t>
    </rPh>
    <rPh sb="36" eb="38">
      <t>ブモン</t>
    </rPh>
    <rPh sb="38" eb="41">
      <t>ブンルイヒョウ</t>
    </rPh>
    <rPh sb="42" eb="44">
      <t>カクシュ</t>
    </rPh>
    <rPh sb="44" eb="47">
      <t>トウケイヒョウ</t>
    </rPh>
    <rPh sb="48" eb="50">
      <t>カクシュ</t>
    </rPh>
    <rPh sb="50" eb="52">
      <t>ケイスウ</t>
    </rPh>
    <rPh sb="52" eb="53">
      <t>ヒョウ</t>
    </rPh>
    <rPh sb="55" eb="57">
      <t>コウセイ</t>
    </rPh>
    <rPh sb="64" eb="66">
      <t>スウチ</t>
    </rPh>
    <rPh sb="66" eb="68">
      <t>ニュウリョク</t>
    </rPh>
    <rPh sb="69" eb="71">
      <t>ニュウリョク</t>
    </rPh>
    <rPh sb="89" eb="91">
      <t>イガイ</t>
    </rPh>
    <rPh sb="97" eb="99">
      <t>スウチ</t>
    </rPh>
    <rPh sb="99" eb="100">
      <t>トウ</t>
    </rPh>
    <rPh sb="101" eb="103">
      <t>ニュウリョク</t>
    </rPh>
    <rPh sb="107" eb="108">
      <t>クダ</t>
    </rPh>
    <rPh sb="111" eb="112">
      <t>カク</t>
    </rPh>
    <rPh sb="116" eb="118">
      <t>ニュウリョク</t>
    </rPh>
    <rPh sb="118" eb="120">
      <t>ホウホウ</t>
    </rPh>
    <rPh sb="121" eb="123">
      <t>セツメイ</t>
    </rPh>
    <rPh sb="135" eb="137">
      <t>サンコウ</t>
    </rPh>
    <rPh sb="138" eb="140">
      <t>ニュウリョク</t>
    </rPh>
    <rPh sb="142" eb="143">
      <t>クダ</t>
    </rPh>
    <rPh sb="146" eb="148">
      <t>ブモン</t>
    </rPh>
    <rPh sb="148" eb="150">
      <t>ブンルイ</t>
    </rPh>
    <rPh sb="151" eb="152">
      <t>カン</t>
    </rPh>
    <rPh sb="156" eb="158">
      <t>ブモン</t>
    </rPh>
    <rPh sb="158" eb="160">
      <t>ブンルイ</t>
    </rPh>
    <rPh sb="160" eb="161">
      <t>ヒョウ</t>
    </rPh>
    <rPh sb="162" eb="164">
      <t>サンショウ</t>
    </rPh>
    <rPh sb="166" eb="167">
      <t>クダ</t>
    </rPh>
    <phoneticPr fontId="2"/>
  </si>
  <si>
    <t>　※産業連関表の自給率は各部門の平均なので、できるだけ県内調達率を入力してください。</t>
    <rPh sb="2" eb="4">
      <t>サンギョウ</t>
    </rPh>
    <rPh sb="4" eb="6">
      <t>レンカン</t>
    </rPh>
    <rPh sb="6" eb="7">
      <t>ヒョウ</t>
    </rPh>
    <rPh sb="8" eb="11">
      <t>ジキュウリツ</t>
    </rPh>
    <rPh sb="12" eb="13">
      <t>カク</t>
    </rPh>
    <rPh sb="13" eb="15">
      <t>ブモン</t>
    </rPh>
    <rPh sb="16" eb="18">
      <t>ヘイキン</t>
    </rPh>
    <rPh sb="27" eb="29">
      <t>ケンナイ</t>
    </rPh>
    <rPh sb="29" eb="31">
      <t>チョウタツ</t>
    </rPh>
    <rPh sb="31" eb="32">
      <t>リツ</t>
    </rPh>
    <rPh sb="33" eb="35">
      <t>ニュウリョク</t>
    </rPh>
    <phoneticPr fontId="2"/>
  </si>
  <si>
    <t>　※県内調達率(％)は０～100の範囲で入力して下さい。</t>
    <rPh sb="2" eb="4">
      <t>ケンナイ</t>
    </rPh>
    <rPh sb="4" eb="6">
      <t>チョウタツ</t>
    </rPh>
    <rPh sb="6" eb="7">
      <t>リツ</t>
    </rPh>
    <rPh sb="17" eb="19">
      <t>ハンイ</t>
    </rPh>
    <rPh sb="20" eb="22">
      <t>ニュウリョク</t>
    </rPh>
    <rPh sb="24" eb="25">
      <t>クダ</t>
    </rPh>
    <phoneticPr fontId="2"/>
  </si>
  <si>
    <t>３か年移動平均</t>
    <rPh sb="2" eb="3">
      <t>ネン</t>
    </rPh>
    <phoneticPr fontId="2"/>
  </si>
  <si>
    <r>
      <t>t-CO</t>
    </r>
    <r>
      <rPr>
        <vertAlign val="subscript"/>
        <sz val="9"/>
        <color theme="1"/>
        <rFont val="ＭＳ Ｐゴシック"/>
        <family val="3"/>
        <charset val="128"/>
      </rPr>
      <t>2</t>
    </r>
    <phoneticPr fontId="2"/>
  </si>
  <si>
    <r>
      <t>t-CO</t>
    </r>
    <r>
      <rPr>
        <vertAlign val="subscript"/>
        <sz val="9"/>
        <color theme="1"/>
        <rFont val="ＭＳ Ｐゴシック"/>
        <family val="3"/>
        <charset val="128"/>
      </rPr>
      <t>2</t>
    </r>
    <r>
      <rPr>
        <sz val="9"/>
        <color theme="1"/>
        <rFont val="ＭＳ Ｐゴシック"/>
        <family val="3"/>
        <charset val="128"/>
      </rPr>
      <t>eq</t>
    </r>
    <phoneticPr fontId="2"/>
  </si>
  <si>
    <r>
      <t>※各部門の単位生産活動（百万円の生産）に伴い発生する環境負荷量（エネルギー消費量やCO</t>
    </r>
    <r>
      <rPr>
        <vertAlign val="subscript"/>
        <sz val="11"/>
        <color theme="1"/>
        <rFont val="ＭＳ Ｐゴシック"/>
        <family val="3"/>
        <charset val="128"/>
      </rPr>
      <t>2</t>
    </r>
    <r>
      <rPr>
        <sz val="11"/>
        <color theme="1"/>
        <rFont val="ＭＳ Ｐゴシック"/>
        <family val="3"/>
        <charset val="128"/>
      </rPr>
      <t>などの温室効果ガス排出量など）が示されています。</t>
    </r>
    <phoneticPr fontId="2"/>
  </si>
  <si>
    <t>令和３年</t>
    <rPh sb="0" eb="2">
      <t>レイワ</t>
    </rPh>
    <rPh sb="3" eb="4">
      <t>ネン</t>
    </rPh>
    <phoneticPr fontId="2"/>
  </si>
  <si>
    <t>令和４年</t>
    <rPh sb="0" eb="2">
      <t>レイワ</t>
    </rPh>
    <rPh sb="3" eb="4">
      <t>ネン</t>
    </rPh>
    <phoneticPr fontId="2"/>
  </si>
  <si>
    <t>４　利用にあたって</t>
    <rPh sb="2" eb="4">
      <t>リヨウ</t>
    </rPh>
    <phoneticPr fontId="2"/>
  </si>
  <si>
    <t>原材料誘発額
A*Fd</t>
    <rPh sb="0" eb="3">
      <t>ゲンザイリョウ</t>
    </rPh>
    <rPh sb="3" eb="5">
      <t>ユウハツ</t>
    </rPh>
    <rPh sb="5" eb="6">
      <t>ガク</t>
    </rPh>
    <phoneticPr fontId="2"/>
  </si>
  <si>
    <t>県内中間需要
増加額
(1-M)*A*Fd</t>
    <rPh sb="0" eb="2">
      <t>ケンナイ</t>
    </rPh>
    <rPh sb="2" eb="4">
      <t>チュウカン</t>
    </rPh>
    <rPh sb="4" eb="6">
      <t>ジュヨウ</t>
    </rPh>
    <rPh sb="7" eb="9">
      <t>ゾウカ</t>
    </rPh>
    <rPh sb="9" eb="10">
      <t>ガク</t>
    </rPh>
    <phoneticPr fontId="2"/>
  </si>
  <si>
    <t>生産誘発額
X2
(逆行列係数）*
K*(1-M)</t>
    <rPh sb="0" eb="2">
      <t>セイサン</t>
    </rPh>
    <rPh sb="2" eb="4">
      <t>ユウハツ</t>
    </rPh>
    <rPh sb="4" eb="5">
      <t>ガク</t>
    </rPh>
    <rPh sb="10" eb="11">
      <t>ギャク</t>
    </rPh>
    <rPh sb="11" eb="13">
      <t>ギョウレツ</t>
    </rPh>
    <rPh sb="13" eb="15">
      <t>ケイスウ</t>
    </rPh>
    <phoneticPr fontId="2"/>
  </si>
  <si>
    <t>生産誘発額
X1
(逆行列係数）*
(1-M)*A*Fd</t>
    <rPh sb="0" eb="2">
      <t>セイサン</t>
    </rPh>
    <rPh sb="2" eb="4">
      <t>ユウハツ</t>
    </rPh>
    <rPh sb="4" eb="5">
      <t>ガク</t>
    </rPh>
    <phoneticPr fontId="2"/>
  </si>
  <si>
    <t>　　※このシートでは、実際の経済波及効果を求めるための計算を行っています。　※このシートには何も入力しないで下さい。</t>
    <rPh sb="11" eb="13">
      <t>ジッサイ</t>
    </rPh>
    <rPh sb="14" eb="16">
      <t>ケイザイ</t>
    </rPh>
    <rPh sb="16" eb="20">
      <t>ハキュウコウカ</t>
    </rPh>
    <rPh sb="21" eb="22">
      <t>モト</t>
    </rPh>
    <rPh sb="27" eb="29">
      <t>ケイサン</t>
    </rPh>
    <rPh sb="30" eb="31">
      <t>オコナ</t>
    </rPh>
    <phoneticPr fontId="2"/>
  </si>
  <si>
    <r>
      <t>　本分析ツールを使用して経済波及効果分析結果等を</t>
    </r>
    <r>
      <rPr>
        <b/>
        <u/>
        <sz val="11"/>
        <color theme="1"/>
        <rFont val="ＭＳ Ｐゴシック"/>
        <family val="3"/>
        <charset val="128"/>
      </rPr>
      <t>外部公表</t>
    </r>
    <r>
      <rPr>
        <sz val="11"/>
        <color theme="1"/>
        <rFont val="ＭＳ Ｐゴシック"/>
        <family val="3"/>
        <charset val="128"/>
      </rPr>
      <t>される場合は、下記問い合わせ先までご連絡ください。</t>
    </r>
    <phoneticPr fontId="2"/>
  </si>
  <si>
    <t>　※家計調査による消費転換係数の推計方法は、消費支出/実収入から推計した値を３か年後方移動平均して求めています。</t>
    <rPh sb="2" eb="4">
      <t>カケイ</t>
    </rPh>
    <rPh sb="4" eb="6">
      <t>チョウサ</t>
    </rPh>
    <rPh sb="9" eb="11">
      <t>ショウヒ</t>
    </rPh>
    <rPh sb="11" eb="13">
      <t>テンカン</t>
    </rPh>
    <rPh sb="13" eb="15">
      <t>ケイスウ</t>
    </rPh>
    <rPh sb="16" eb="18">
      <t>スイケイ</t>
    </rPh>
    <rPh sb="18" eb="20">
      <t>ホウホウ</t>
    </rPh>
    <rPh sb="22" eb="24">
      <t>ショウヒ</t>
    </rPh>
    <rPh sb="24" eb="26">
      <t>シシュツ</t>
    </rPh>
    <rPh sb="27" eb="30">
      <t>ジッシュウニュウ</t>
    </rPh>
    <rPh sb="32" eb="34">
      <t>スイケイ</t>
    </rPh>
    <rPh sb="36" eb="37">
      <t>アタイ</t>
    </rPh>
    <rPh sb="40" eb="41">
      <t>ネン</t>
    </rPh>
    <rPh sb="41" eb="43">
      <t>コウホウ</t>
    </rPh>
    <rPh sb="43" eb="45">
      <t>イドウ</t>
    </rPh>
    <rPh sb="45" eb="47">
      <t>ヘイキン</t>
    </rPh>
    <rPh sb="49" eb="50">
      <t>モト</t>
    </rPh>
    <phoneticPr fontId="2"/>
  </si>
  <si>
    <t>令和５年</t>
    <rPh sb="0" eb="2">
      <t>レイワ</t>
    </rPh>
    <rPh sb="3" eb="4">
      <t>ネン</t>
    </rPh>
    <phoneticPr fontId="2"/>
  </si>
  <si>
    <t>最終需要増加額
F=F1orF2</t>
    <rPh sb="0" eb="2">
      <t>サイシュウ</t>
    </rPh>
    <rPh sb="2" eb="4">
      <t>ジュヨウ</t>
    </rPh>
    <rPh sb="4" eb="6">
      <t>ゾウカ</t>
    </rPh>
    <rPh sb="6" eb="7">
      <t>ガク</t>
    </rPh>
    <phoneticPr fontId="2"/>
  </si>
  <si>
    <t>令和６年</t>
    <rPh sb="0" eb="2">
      <t>レイワ</t>
    </rPh>
    <rPh sb="3" eb="4">
      <t>ネン</t>
    </rPh>
    <phoneticPr fontId="2"/>
  </si>
  <si>
    <t>令和2年(2020年)宮城県産業連関表分析ツール(38部門分析)</t>
    <rPh sb="0" eb="2">
      <t>レイワ</t>
    </rPh>
    <rPh sb="3" eb="4">
      <t>ネン</t>
    </rPh>
    <rPh sb="9" eb="10">
      <t>ネン</t>
    </rPh>
    <rPh sb="15" eb="16">
      <t>ネン</t>
    </rPh>
    <rPh sb="17" eb="20">
      <t>ミヤギケン</t>
    </rPh>
    <rPh sb="20" eb="22">
      <t>サンギョウ</t>
    </rPh>
    <rPh sb="22" eb="25">
      <t>レンカンヒョウ</t>
    </rPh>
    <rPh sb="25" eb="27">
      <t>ブンセキブモンブンセキ</t>
    </rPh>
    <phoneticPr fontId="2"/>
  </si>
  <si>
    <r>
      <rPr>
        <u/>
        <sz val="11"/>
        <color theme="1"/>
        <rFont val="ＭＳ Ｐゴシック"/>
        <family val="3"/>
        <charset val="128"/>
      </rPr>
      <t>①　物価変動は考慮されていない。</t>
    </r>
    <r>
      <rPr>
        <sz val="11"/>
        <color theme="1"/>
        <rFont val="ＭＳ Ｐゴシック"/>
        <family val="3"/>
        <charset val="128"/>
      </rPr>
      <t xml:space="preserve">
　令和2年の価格で表示されていますので、物価変動は考慮されておりません。</t>
    </r>
    <rPh sb="2" eb="4">
      <t>ブッカ</t>
    </rPh>
    <rPh sb="4" eb="6">
      <t>ヘンドウ</t>
    </rPh>
    <rPh sb="7" eb="9">
      <t>コウリョ</t>
    </rPh>
    <rPh sb="18" eb="20">
      <t>レイワ</t>
    </rPh>
    <rPh sb="21" eb="22">
      <t>ネン</t>
    </rPh>
    <rPh sb="23" eb="25">
      <t>カカク</t>
    </rPh>
    <rPh sb="26" eb="28">
      <t>ヒョウジ</t>
    </rPh>
    <rPh sb="37" eb="39">
      <t>ブッカ</t>
    </rPh>
    <rPh sb="39" eb="41">
      <t>ヘンドウ</t>
    </rPh>
    <rPh sb="42" eb="44">
      <t>コウリョ</t>
    </rPh>
    <phoneticPr fontId="2"/>
  </si>
  <si>
    <r>
      <rPr>
        <u/>
        <sz val="11"/>
        <color theme="1"/>
        <rFont val="ＭＳ Ｐゴシック"/>
        <family val="3"/>
        <charset val="128"/>
      </rPr>
      <t>②　投入・産出構造は安定的である。</t>
    </r>
    <r>
      <rPr>
        <sz val="11"/>
        <color theme="1"/>
        <rFont val="ＭＳ Ｐゴシック"/>
        <family val="3"/>
        <charset val="128"/>
      </rPr>
      <t xml:space="preserve">
　投入・産出構造は、基準年(令和2年)と分析対象年は変化がない(安定的)と仮定しています。実体経済においては、生産技術の変化や生産規模の拡大等で投入・産出構造が変化しますので、注意が必要です。</t>
    </r>
    <rPh sb="73" eb="75">
      <t>セイサン</t>
    </rPh>
    <rPh sb="75" eb="77">
      <t>ギジュツ</t>
    </rPh>
    <rPh sb="78" eb="80">
      <t>ヘンカ</t>
    </rPh>
    <rPh sb="81" eb="83">
      <t>セイサン</t>
    </rPh>
    <rPh sb="83" eb="85">
      <t>キボ</t>
    </rPh>
    <rPh sb="86" eb="88">
      <t>カクダイ</t>
    </rPh>
    <rPh sb="88" eb="89">
      <t>トウ</t>
    </rPh>
    <rPh sb="90" eb="92">
      <t>トウニュウ</t>
    </rPh>
    <rPh sb="93" eb="95">
      <t>サンシュツ</t>
    </rPh>
    <rPh sb="95" eb="97">
      <t>コウゾウ</t>
    </rPh>
    <rPh sb="98" eb="100">
      <t>ヘンカ</t>
    </rPh>
    <rPh sb="106" eb="108">
      <t>チュウイ</t>
    </rPh>
    <rPh sb="109" eb="111">
      <t>ヒツヨウ</t>
    </rPh>
    <phoneticPr fontId="2"/>
  </si>
  <si>
    <t>　　※商業マージン率及び運輸マージン率については、総務省「令和2年産業連関表」から推計しています。</t>
    <rPh sb="3" eb="5">
      <t>ショウギョウ</t>
    </rPh>
    <rPh sb="9" eb="10">
      <t>リツ</t>
    </rPh>
    <rPh sb="10" eb="11">
      <t>オヨ</t>
    </rPh>
    <rPh sb="12" eb="14">
      <t>ウンユ</t>
    </rPh>
    <rPh sb="18" eb="19">
      <t>リツ</t>
    </rPh>
    <rPh sb="25" eb="28">
      <t>ソウムショウ</t>
    </rPh>
    <rPh sb="29" eb="31">
      <t>レイワ</t>
    </rPh>
    <rPh sb="32" eb="33">
      <t>ネン</t>
    </rPh>
    <rPh sb="33" eb="35">
      <t>サンギョウ</t>
    </rPh>
    <rPh sb="35" eb="38">
      <t>レンカンヒョウ</t>
    </rPh>
    <rPh sb="41" eb="43">
      <t>スイケイ</t>
    </rPh>
    <phoneticPr fontId="2"/>
  </si>
  <si>
    <t>はん用・生産用・業務用機械</t>
    <rPh sb="2" eb="3">
      <t>ヨウ</t>
    </rPh>
    <phoneticPr fontId="2"/>
  </si>
  <si>
    <t>電子部品・電気機械・情報通信機器</t>
    <rPh sb="0" eb="4">
      <t>デンシブヒン</t>
    </rPh>
    <phoneticPr fontId="2"/>
  </si>
  <si>
    <t>電気・ガス・熱供給</t>
    <rPh sb="1" eb="2">
      <t>キ</t>
    </rPh>
    <phoneticPr fontId="2"/>
  </si>
  <si>
    <t>令和2年宮城県産業連関表部門分類表</t>
    <rPh sb="0" eb="2">
      <t>レイワ</t>
    </rPh>
    <rPh sb="3" eb="6">
      <t>ミヤギケン</t>
    </rPh>
    <rPh sb="6" eb="8">
      <t>サンギョウ</t>
    </rPh>
    <rPh sb="8" eb="10">
      <t>レンカン</t>
    </rPh>
    <rPh sb="10" eb="11">
      <t>ヒョウ</t>
    </rPh>
    <rPh sb="11" eb="13">
      <t>ブモン</t>
    </rPh>
    <rPh sb="13" eb="15">
      <t>ブンルイ</t>
    </rPh>
    <rPh sb="15" eb="16">
      <t>ヒョウ</t>
    </rPh>
    <phoneticPr fontId="6"/>
  </si>
  <si>
    <t>統合小分類　（189部門）</t>
    <rPh sb="0" eb="2">
      <t>トウゴウ</t>
    </rPh>
    <rPh sb="2" eb="5">
      <t>ショウブンルイ</t>
    </rPh>
    <rPh sb="10" eb="12">
      <t>ブモン</t>
    </rPh>
    <phoneticPr fontId="2"/>
  </si>
  <si>
    <t>農林業</t>
    <rPh sb="0" eb="3">
      <t>ノウリンギョウ</t>
    </rPh>
    <phoneticPr fontId="6"/>
  </si>
  <si>
    <t>野菜</t>
    <phoneticPr fontId="6"/>
  </si>
  <si>
    <t>製造業（1/2）</t>
    <rPh sb="0" eb="3">
      <t>セイゾウギョウ</t>
    </rPh>
    <phoneticPr fontId="6"/>
  </si>
  <si>
    <t>飼料・有機質肥料（別掲を除く。）・たばこ</t>
    <phoneticPr fontId="6"/>
  </si>
  <si>
    <t>たばこ</t>
    <phoneticPr fontId="6"/>
  </si>
  <si>
    <t>繊維工業製品</t>
    <rPh sb="2" eb="4">
      <t>コウギョウ</t>
    </rPh>
    <rPh sb="4" eb="6">
      <t>セイヒン</t>
    </rPh>
    <phoneticPr fontId="6"/>
  </si>
  <si>
    <t>衣服・その他の繊維既製品</t>
  </si>
  <si>
    <t>-021P</t>
    <phoneticPr fontId="6"/>
  </si>
  <si>
    <t>ソーダ工業製品</t>
    <phoneticPr fontId="6"/>
  </si>
  <si>
    <t>銑鉄</t>
    <phoneticPr fontId="6"/>
  </si>
  <si>
    <t>その他の鉄鋼製品(1/2)</t>
    <phoneticPr fontId="6"/>
  </si>
  <si>
    <t>-011P</t>
    <phoneticPr fontId="6"/>
  </si>
  <si>
    <t>その他の鉄鋼製品(2/2)</t>
    <phoneticPr fontId="6"/>
  </si>
  <si>
    <t>その他の金属製品</t>
    <phoneticPr fontId="6"/>
  </si>
  <si>
    <t>はん用・生産用・業務用機械</t>
    <rPh sb="2" eb="3">
      <t>ヨウ</t>
    </rPh>
    <rPh sb="4" eb="6">
      <t>セイサン</t>
    </rPh>
    <rPh sb="6" eb="7">
      <t>ヨウ</t>
    </rPh>
    <rPh sb="8" eb="10">
      <t>ギョウム</t>
    </rPh>
    <rPh sb="10" eb="11">
      <t>ヨウ</t>
    </rPh>
    <rPh sb="11" eb="13">
      <t>キカイ</t>
    </rPh>
    <phoneticPr fontId="6"/>
  </si>
  <si>
    <t>電子部品・電気機械・情報通信機器</t>
    <rPh sb="0" eb="2">
      <t>デンシ</t>
    </rPh>
    <rPh sb="2" eb="4">
      <t>ブヒン</t>
    </rPh>
    <rPh sb="5" eb="7">
      <t>デンキ</t>
    </rPh>
    <rPh sb="7" eb="9">
      <t>キカイ</t>
    </rPh>
    <rPh sb="10" eb="12">
      <t>ジョウホウ</t>
    </rPh>
    <rPh sb="12" eb="14">
      <t>ツウシン</t>
    </rPh>
    <rPh sb="14" eb="16">
      <t>キキ</t>
    </rPh>
    <phoneticPr fontId="6"/>
  </si>
  <si>
    <t>乗用車（ハイブリッド車）</t>
  </si>
  <si>
    <t>乗用車（ハイブリッド車を除く。）</t>
  </si>
  <si>
    <t>その他の自動車</t>
    <rPh sb="2" eb="3">
      <t>タ</t>
    </rPh>
    <phoneticPr fontId="6"/>
  </si>
  <si>
    <t>建設</t>
    <rPh sb="0" eb="2">
      <t>ケンセツ</t>
    </rPh>
    <phoneticPr fontId="6"/>
  </si>
  <si>
    <t>電気</t>
    <rPh sb="0" eb="2">
      <t>デンキ</t>
    </rPh>
    <phoneticPr fontId="7"/>
  </si>
  <si>
    <t>電気</t>
    <rPh sb="1" eb="2">
      <t>キ</t>
    </rPh>
    <phoneticPr fontId="6"/>
  </si>
  <si>
    <t>電気・ガス・熱供給</t>
    <rPh sb="1" eb="2">
      <t>キ</t>
    </rPh>
    <phoneticPr fontId="6"/>
  </si>
  <si>
    <t>電気・ガス・水道</t>
    <rPh sb="0" eb="2">
      <t>デンキ</t>
    </rPh>
    <rPh sb="6" eb="8">
      <t>スイドウ</t>
    </rPh>
    <phoneticPr fontId="6"/>
  </si>
  <si>
    <t>電気（火力（バイオマス・廃棄物を含む。））</t>
  </si>
  <si>
    <t>電気（原子力）</t>
  </si>
  <si>
    <t>電気（水力、地熱、太陽光、風力等）</t>
  </si>
  <si>
    <t>サービス（1/2）</t>
    <phoneticPr fontId="6"/>
  </si>
  <si>
    <t>運輸・郵便</t>
    <rPh sb="0" eb="2">
      <t>ウンユ</t>
    </rPh>
    <rPh sb="3" eb="5">
      <t>ユウビン</t>
    </rPh>
    <phoneticPr fontId="6"/>
  </si>
  <si>
    <t>-01P</t>
    <phoneticPr fontId="6"/>
  </si>
  <si>
    <t>サービス（2/2）</t>
    <phoneticPr fontId="6"/>
  </si>
  <si>
    <t>医療（病院）</t>
    <rPh sb="3" eb="5">
      <t>ビョウイン</t>
    </rPh>
    <phoneticPr fontId="7"/>
  </si>
  <si>
    <t>医療（一般診療所）</t>
    <rPh sb="3" eb="5">
      <t>イッパン</t>
    </rPh>
    <rPh sb="5" eb="7">
      <t>シンリョウ</t>
    </rPh>
    <rPh sb="7" eb="8">
      <t>ジョ</t>
    </rPh>
    <phoneticPr fontId="7"/>
  </si>
  <si>
    <t>と畜場（公営）★★</t>
  </si>
  <si>
    <t>と畜場</t>
  </si>
  <si>
    <t>遊戯場・その他の娯楽</t>
  </si>
  <si>
    <t>獣医業</t>
    <phoneticPr fontId="6"/>
  </si>
  <si>
    <t>その他の対個人サービス</t>
    <phoneticPr fontId="6"/>
  </si>
  <si>
    <t>-00P</t>
    <phoneticPr fontId="6"/>
  </si>
  <si>
    <t>-000P</t>
    <phoneticPr fontId="6"/>
  </si>
  <si>
    <t>製造業（2/2）</t>
    <rPh sb="0" eb="3">
      <t>セイゾウギョウ</t>
    </rPh>
    <phoneticPr fontId="6"/>
  </si>
  <si>
    <t>基本分類　（行445部門×列391部門）</t>
    <rPh sb="0" eb="2">
      <t>キホン</t>
    </rPh>
    <rPh sb="2" eb="4">
      <t>ブンルイ</t>
    </rPh>
    <phoneticPr fontId="2"/>
  </si>
  <si>
    <t>令和2年(2020年)宮城県産業連関表 取引基本表(生産者価格評価)</t>
    <rPh sb="26" eb="29">
      <t>セイサンシャ</t>
    </rPh>
    <rPh sb="29" eb="31">
      <t>カカク</t>
    </rPh>
    <rPh sb="31" eb="33">
      <t>ヒョウカ</t>
    </rPh>
    <phoneticPr fontId="2"/>
  </si>
  <si>
    <t>令和2年(2020年)宮城県産業連関表 投入係数表</t>
    <rPh sb="20" eb="22">
      <t>トウニュウ</t>
    </rPh>
    <rPh sb="22" eb="24">
      <t>ケイスウ</t>
    </rPh>
    <rPh sb="24" eb="25">
      <t>ヒョウ</t>
    </rPh>
    <phoneticPr fontId="2"/>
  </si>
  <si>
    <t>令和2年(2020年)宮城県産業連関表 雇用表</t>
    <rPh sb="20" eb="22">
      <t>コヨウ</t>
    </rPh>
    <rPh sb="22" eb="23">
      <t>ヒョウ</t>
    </rPh>
    <phoneticPr fontId="2"/>
  </si>
  <si>
    <t>３EID 産業連関表による環境負荷原単位データブック(令和2年)</t>
    <rPh sb="5" eb="7">
      <t>サンギョウ</t>
    </rPh>
    <rPh sb="7" eb="9">
      <t>レンカン</t>
    </rPh>
    <rPh sb="9" eb="10">
      <t>ヒョウ</t>
    </rPh>
    <rPh sb="13" eb="15">
      <t>カンキョウ</t>
    </rPh>
    <rPh sb="15" eb="17">
      <t>フカ</t>
    </rPh>
    <rPh sb="17" eb="20">
      <t>ゲンタンイ</t>
    </rPh>
    <rPh sb="27" eb="29">
      <t>レイワ</t>
    </rPh>
    <rPh sb="30" eb="31">
      <t>ネン</t>
    </rPh>
    <phoneticPr fontId="2"/>
  </si>
  <si>
    <t>※総務省「令和2年産業連関表」より作成</t>
    <rPh sb="1" eb="4">
      <t>ソウムショウ</t>
    </rPh>
    <rPh sb="5" eb="7">
      <t>レイワ</t>
    </rPh>
    <rPh sb="8" eb="9">
      <t>ネン</t>
    </rPh>
    <rPh sb="9" eb="11">
      <t>サンギョウ</t>
    </rPh>
    <rPh sb="11" eb="13">
      <t>レンカン</t>
    </rPh>
    <rPh sb="13" eb="14">
      <t>ヒョウ</t>
    </rPh>
    <rPh sb="17" eb="19">
      <t>サクセイ</t>
    </rPh>
    <phoneticPr fontId="2"/>
  </si>
  <si>
    <t>米</t>
    <rPh sb="0" eb="1">
      <t>コメ</t>
    </rPh>
    <phoneticPr fontId="1"/>
  </si>
  <si>
    <t>耕種農業（米を除く）</t>
    <rPh sb="5" eb="6">
      <t>コメ</t>
    </rPh>
    <rPh sb="7" eb="8">
      <t>ノゾ</t>
    </rPh>
    <phoneticPr fontId="6"/>
  </si>
  <si>
    <t>食肉・畜産食料品</t>
    <rPh sb="0" eb="2">
      <t>ショクニク</t>
    </rPh>
    <rPh sb="3" eb="5">
      <t>チクサン</t>
    </rPh>
    <rPh sb="5" eb="8">
      <t>ショクリョウヒン</t>
    </rPh>
    <phoneticPr fontId="1"/>
  </si>
  <si>
    <t>水産食料品</t>
    <rPh sb="0" eb="2">
      <t>スイサン</t>
    </rPh>
    <rPh sb="2" eb="4">
      <t>ショクリョウ</t>
    </rPh>
    <rPh sb="4" eb="5">
      <t>ヒン</t>
    </rPh>
    <phoneticPr fontId="1"/>
  </si>
  <si>
    <t>精穀・製粉</t>
    <rPh sb="0" eb="1">
      <t>セイ</t>
    </rPh>
    <rPh sb="1" eb="2">
      <t>コク</t>
    </rPh>
    <rPh sb="3" eb="5">
      <t>セイフン</t>
    </rPh>
    <phoneticPr fontId="1"/>
  </si>
  <si>
    <t>その他の食料品</t>
    <rPh sb="2" eb="3">
      <t>タ</t>
    </rPh>
    <rPh sb="4" eb="7">
      <t>ショクリョウヒン</t>
    </rPh>
    <phoneticPr fontId="1"/>
  </si>
  <si>
    <t>飼料・有機質肥料（別掲を除く。）・たばこ</t>
  </si>
  <si>
    <t>繊維工業製品</t>
    <rPh sb="2" eb="4">
      <t>コウギョウ</t>
    </rPh>
    <phoneticPr fontId="6"/>
  </si>
  <si>
    <t>石油・石炭製品</t>
    <rPh sb="3" eb="5">
      <t>セキタン</t>
    </rPh>
    <phoneticPr fontId="1"/>
  </si>
  <si>
    <t>乗用車</t>
    <rPh sb="0" eb="3">
      <t>ジョウヨウシャ</t>
    </rPh>
    <phoneticPr fontId="6"/>
  </si>
  <si>
    <t>その他の自動車</t>
  </si>
  <si>
    <t>電気</t>
  </si>
  <si>
    <t>卸売</t>
    <rPh sb="0" eb="2">
      <t>オロシウリ</t>
    </rPh>
    <phoneticPr fontId="1"/>
  </si>
  <si>
    <t>獣医業</t>
    <rPh sb="0" eb="3">
      <t>ジュウイギョウ</t>
    </rPh>
    <phoneticPr fontId="6"/>
  </si>
  <si>
    <r>
      <t>令和2年(2020年)宮城県産業連関表 逆行列係数表［I-(I-M)A］</t>
    </r>
    <r>
      <rPr>
        <vertAlign val="superscript"/>
        <sz val="11"/>
        <color theme="1"/>
        <rFont val="ＭＳ Ｐゴシック"/>
        <family val="3"/>
        <charset val="128"/>
      </rPr>
      <t>-1</t>
    </r>
    <rPh sb="18" eb="21">
      <t>ギャクギョウレツ</t>
    </rPh>
    <rPh sb="21" eb="23">
      <t>ケイスウ</t>
    </rPh>
    <rPh sb="23" eb="24">
      <t>ヒョウ</t>
    </rPh>
    <phoneticPr fontId="2"/>
  </si>
  <si>
    <t>011301</t>
  </si>
  <si>
    <t>017201</t>
  </si>
  <si>
    <t>261211</t>
  </si>
  <si>
    <t>271211</t>
  </si>
  <si>
    <t>351102</t>
  </si>
  <si>
    <t>461101</t>
  </si>
  <si>
    <t>669906</t>
  </si>
  <si>
    <t>669907</t>
  </si>
  <si>
    <t>675101</t>
  </si>
  <si>
    <t>医療（病院）</t>
  </si>
  <si>
    <t>医療（一般診療所）</t>
  </si>
  <si>
    <t>と畜場(公営)★★</t>
  </si>
  <si>
    <t>令和７年</t>
    <rPh sb="0" eb="2">
      <t>レイワ</t>
    </rPh>
    <rPh sb="3" eb="4">
      <t>ネン</t>
    </rPh>
    <phoneticPr fontId="2"/>
  </si>
  <si>
    <t>　経済波及効果分析ツールとは、令和2年宮城県産業連関表から作成した、経済波及効果分析をより簡易的に行うための分析ツールです。産業連関表を用いた経済波及効果分析は、専門的な知識を必要とすること、計算が複雑であること等、簡易的に分析することが一般的ではありませんが、本ツールを使用すれば、最終需要増加額(最終財の需要増加額)から簡易的な経済波及効果を分析することが可能です。
　分析ツールは６種類(38部門、101部門、観光消費、企業操業、建設投資、設備投資の各分析)があり、いずれの分析も必要な数値を入力すれば自動的に推計結果が算出されます。数値の入力の仕方は各分析ツール内に記載してあります。また、分析ツールの結果に関しては、様々な仮定・前提条件の上で推計しているため、実際の経済波及効果を保証するものではありません。したがって、本ツールの分析結果は各利用者の責任でご活用ください。最後に、分析ツールの利用に関して不明な点は下記お問い合わせ先までご連絡下さい。</t>
    <rPh sb="1" eb="3">
      <t>ケイザイ</t>
    </rPh>
    <rPh sb="3" eb="5">
      <t>ハキュウ</t>
    </rPh>
    <rPh sb="5" eb="7">
      <t>コウカ</t>
    </rPh>
    <rPh sb="7" eb="9">
      <t>ブンセキ</t>
    </rPh>
    <rPh sb="18" eb="19">
      <t>ネン</t>
    </rPh>
    <rPh sb="19" eb="22">
      <t>ミヤギケン</t>
    </rPh>
    <rPh sb="22" eb="24">
      <t>サンギョウ</t>
    </rPh>
    <rPh sb="24" eb="26">
      <t>レンカン</t>
    </rPh>
    <rPh sb="26" eb="27">
      <t>ヒョウ</t>
    </rPh>
    <rPh sb="29" eb="31">
      <t>サクセイ</t>
    </rPh>
    <rPh sb="34" eb="36">
      <t>ケイザイ</t>
    </rPh>
    <rPh sb="36" eb="38">
      <t>ハキュウ</t>
    </rPh>
    <rPh sb="38" eb="40">
      <t>コウカ</t>
    </rPh>
    <rPh sb="40" eb="42">
      <t>ブンセキ</t>
    </rPh>
    <rPh sb="45" eb="47">
      <t>カンイ</t>
    </rPh>
    <rPh sb="47" eb="48">
      <t>テキ</t>
    </rPh>
    <rPh sb="49" eb="50">
      <t>オコナ</t>
    </rPh>
    <rPh sb="54" eb="56">
      <t>ブンセキ</t>
    </rPh>
    <rPh sb="62" eb="64">
      <t>サンギョウ</t>
    </rPh>
    <rPh sb="64" eb="66">
      <t>レンカン</t>
    </rPh>
    <rPh sb="66" eb="67">
      <t>ヒョウ</t>
    </rPh>
    <rPh sb="68" eb="69">
      <t>モチ</t>
    </rPh>
    <rPh sb="71" eb="73">
      <t>ケイザイ</t>
    </rPh>
    <rPh sb="73" eb="75">
      <t>ハキュウ</t>
    </rPh>
    <rPh sb="75" eb="77">
      <t>コウカ</t>
    </rPh>
    <rPh sb="77" eb="79">
      <t>ブンセキ</t>
    </rPh>
    <rPh sb="81" eb="84">
      <t>センモンテキ</t>
    </rPh>
    <rPh sb="85" eb="87">
      <t>チシキ</t>
    </rPh>
    <rPh sb="88" eb="90">
      <t>ヒツヨウ</t>
    </rPh>
    <rPh sb="96" eb="98">
      <t>ケイサン</t>
    </rPh>
    <rPh sb="99" eb="101">
      <t>フクザツ</t>
    </rPh>
    <rPh sb="106" eb="107">
      <t>トウ</t>
    </rPh>
    <rPh sb="108" eb="110">
      <t>カンイ</t>
    </rPh>
    <rPh sb="110" eb="111">
      <t>テキ</t>
    </rPh>
    <rPh sb="112" eb="114">
      <t>ブンセキ</t>
    </rPh>
    <rPh sb="131" eb="132">
      <t>ホン</t>
    </rPh>
    <rPh sb="136" eb="138">
      <t>シヨウ</t>
    </rPh>
    <rPh sb="142" eb="144">
      <t>サイシュウ</t>
    </rPh>
    <rPh sb="144" eb="146">
      <t>ジュヨウ</t>
    </rPh>
    <rPh sb="146" eb="148">
      <t>ゾウカ</t>
    </rPh>
    <rPh sb="148" eb="149">
      <t>ガク</t>
    </rPh>
    <rPh sb="150" eb="152">
      <t>サイシュウ</t>
    </rPh>
    <rPh sb="152" eb="153">
      <t>ザイ</t>
    </rPh>
    <rPh sb="154" eb="156">
      <t>ジュヨウ</t>
    </rPh>
    <rPh sb="156" eb="158">
      <t>ゾウカ</t>
    </rPh>
    <rPh sb="158" eb="159">
      <t>ガク</t>
    </rPh>
    <rPh sb="162" eb="164">
      <t>カンイ</t>
    </rPh>
    <rPh sb="164" eb="165">
      <t>テキ</t>
    </rPh>
    <rPh sb="166" eb="168">
      <t>ケイザイ</t>
    </rPh>
    <rPh sb="168" eb="170">
      <t>ハキュウ</t>
    </rPh>
    <rPh sb="170" eb="172">
      <t>コウカ</t>
    </rPh>
    <rPh sb="173" eb="175">
      <t>ブンセキ</t>
    </rPh>
    <rPh sb="180" eb="182">
      <t>カノウ</t>
    </rPh>
    <rPh sb="187" eb="189">
      <t>ブンセキ</t>
    </rPh>
    <rPh sb="194" eb="196">
      <t>シュルイ</t>
    </rPh>
    <rPh sb="199" eb="201">
      <t>ブモン</t>
    </rPh>
    <rPh sb="205" eb="207">
      <t>ブモン</t>
    </rPh>
    <rPh sb="208" eb="210">
      <t>カンコウ</t>
    </rPh>
    <rPh sb="210" eb="212">
      <t>ショウヒ</t>
    </rPh>
    <rPh sb="213" eb="215">
      <t>キギョウ</t>
    </rPh>
    <rPh sb="215" eb="217">
      <t>ソウギョウ</t>
    </rPh>
    <rPh sb="218" eb="220">
      <t>ケンセツ</t>
    </rPh>
    <rPh sb="220" eb="222">
      <t>トウシ</t>
    </rPh>
    <rPh sb="223" eb="225">
      <t>セツビ</t>
    </rPh>
    <rPh sb="225" eb="227">
      <t>トウシ</t>
    </rPh>
    <rPh sb="228" eb="229">
      <t>カク</t>
    </rPh>
    <rPh sb="229" eb="231">
      <t>ブンセキ</t>
    </rPh>
    <rPh sb="240" eb="242">
      <t>ブンセキ</t>
    </rPh>
    <rPh sb="243" eb="245">
      <t>ヒツヨウ</t>
    </rPh>
    <rPh sb="246" eb="248">
      <t>スウチ</t>
    </rPh>
    <rPh sb="249" eb="251">
      <t>ニュウリョク</t>
    </rPh>
    <rPh sb="254" eb="257">
      <t>ジドウテキ</t>
    </rPh>
    <rPh sb="258" eb="260">
      <t>スイケイ</t>
    </rPh>
    <rPh sb="260" eb="262">
      <t>ケッカ</t>
    </rPh>
    <rPh sb="263" eb="265">
      <t>サンシュツ</t>
    </rPh>
    <rPh sb="273" eb="275">
      <t>ニュウリョク</t>
    </rPh>
    <rPh sb="276" eb="278">
      <t>シカタ</t>
    </rPh>
    <rPh sb="279" eb="280">
      <t>カク</t>
    </rPh>
    <rPh sb="280" eb="282">
      <t>ブンセキ</t>
    </rPh>
    <rPh sb="285" eb="286">
      <t>ナイ</t>
    </rPh>
    <rPh sb="287" eb="289">
      <t>キサイ</t>
    </rPh>
    <rPh sb="299" eb="301">
      <t>ブンセキ</t>
    </rPh>
    <rPh sb="305" eb="307">
      <t>ケッカ</t>
    </rPh>
    <rPh sb="308" eb="309">
      <t>カン</t>
    </rPh>
    <rPh sb="313" eb="315">
      <t>サマザマ</t>
    </rPh>
    <rPh sb="316" eb="318">
      <t>カテイ</t>
    </rPh>
    <rPh sb="319" eb="321">
      <t>ゼンテイ</t>
    </rPh>
    <rPh sb="321" eb="323">
      <t>ジョウケン</t>
    </rPh>
    <rPh sb="324" eb="325">
      <t>ウエ</t>
    </rPh>
    <rPh sb="326" eb="328">
      <t>スイケイ</t>
    </rPh>
    <rPh sb="335" eb="337">
      <t>ジッサイ</t>
    </rPh>
    <rPh sb="338" eb="340">
      <t>ケイザイ</t>
    </rPh>
    <rPh sb="340" eb="342">
      <t>ハキュウ</t>
    </rPh>
    <rPh sb="342" eb="344">
      <t>コウカ</t>
    </rPh>
    <rPh sb="345" eb="347">
      <t>ホショウ</t>
    </rPh>
    <rPh sb="365" eb="366">
      <t>ホン</t>
    </rPh>
    <rPh sb="370" eb="372">
      <t>ブンセキ</t>
    </rPh>
    <rPh sb="372" eb="374">
      <t>ケッカ</t>
    </rPh>
    <rPh sb="375" eb="376">
      <t>カク</t>
    </rPh>
    <rPh sb="376" eb="379">
      <t>リヨウシャ</t>
    </rPh>
    <rPh sb="380" eb="382">
      <t>セキニン</t>
    </rPh>
    <rPh sb="384" eb="386">
      <t>カツヨウ</t>
    </rPh>
    <rPh sb="391" eb="393">
      <t>サイゴ</t>
    </rPh>
    <rPh sb="395" eb="397">
      <t>ブンセキ</t>
    </rPh>
    <rPh sb="401" eb="403">
      <t>リヨウ</t>
    </rPh>
    <rPh sb="404" eb="405">
      <t>カン</t>
    </rPh>
    <rPh sb="407" eb="409">
      <t>フメイ</t>
    </rPh>
    <rPh sb="410" eb="411">
      <t>テン</t>
    </rPh>
    <rPh sb="424" eb="426">
      <t>レンラク</t>
    </rPh>
    <rPh sb="426" eb="427">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</si>
</sst>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Red]\-#,##0\ "/>
    <numFmt numFmtId="177" formatCode="#,##0_ "/>
    <numFmt numFmtId="178" formatCode="0.000000"/>
    <numFmt numFmtId="179" formatCode="0.000000_);[Red]\(0.000000\)"/>
    <numFmt numFmtId="180" formatCode="0.0000"/>
    <numFmt numFmtId="181" formatCode="0.0000_ ;[Red]\-0.0000\ "/>
    <numFmt numFmtId="182" formatCode="0.0000_);[Red]\(0.0000\)"/>
    <numFmt numFmtId="183" formatCode="#,##0.000000_ "/>
    <numFmt numFmtId="184" formatCode="0.000000_ "/>
    <numFmt numFmtId="185" formatCode="0_);[Red]\(0\)"/>
    <numFmt numFmtId="186" formatCode="0000"/>
    <numFmt numFmtId="187" formatCode="\-00_ "/>
    <numFmt numFmtId="188" formatCode="\-000_ "/>
    <numFmt numFmtId="189" formatCode="000"/>
    <numFmt numFmtId="190" formatCode="00"/>
    <numFmt numFmtId="191" formatCode="\-00"/>
  </numFmts>
  <fonts count="33" x14ac:knownFonts="1">
    <font>
      <sz val="11"/>
      <color theme="1"/>
      <name val="游ゴシック"/>
      <family val="2"/>
      <charset val="128"/>
      <scheme val="minor"/>
    </font>
    <font>
      <sz val="11"/>
      <color rgb="FF006100"/>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游ゴシック"/>
      <family val="2"/>
      <charset val="128"/>
      <scheme val="minor"/>
    </font>
    <font>
      <b/>
      <sz val="15"/>
      <color theme="3"/>
      <name val="游ゴシック"/>
      <family val="2"/>
      <charset val="128"/>
      <scheme val="minor"/>
    </font>
    <font>
      <sz val="11"/>
      <color theme="1"/>
      <name val="ＭＳ Ｐゴシック"/>
      <family val="3"/>
      <charset val="128"/>
    </font>
    <font>
      <sz val="10"/>
      <color theme="1"/>
      <name val="游ゴシック"/>
      <family val="2"/>
      <charset val="128"/>
      <scheme val="minor"/>
    </font>
    <font>
      <vertAlign val="superscript"/>
      <sz val="11"/>
      <color theme="1"/>
      <name val="ＭＳ Ｐゴシック"/>
      <family val="3"/>
      <charset val="128"/>
    </font>
    <font>
      <sz val="9"/>
      <color theme="1"/>
      <name val="ＭＳ Ｐゴシック"/>
      <family val="3"/>
      <charset val="128"/>
    </font>
    <font>
      <b/>
      <sz val="14"/>
      <color theme="1"/>
      <name val="ＭＳ Ｐゴシック"/>
      <family val="3"/>
      <charset val="128"/>
    </font>
    <font>
      <sz val="9"/>
      <name val="ＭＳ Ｐゴシック"/>
      <family val="3"/>
      <charset val="128"/>
    </font>
    <font>
      <b/>
      <sz val="11"/>
      <color theme="1"/>
      <name val="ＭＳ Ｐゴシック"/>
      <family val="3"/>
      <charset val="128"/>
    </font>
    <font>
      <vertAlign val="subscript"/>
      <sz val="9"/>
      <name val="ＭＳ Ｐゴシック"/>
      <family val="3"/>
      <charset val="128"/>
    </font>
    <font>
      <b/>
      <sz val="12"/>
      <color theme="1"/>
      <name val="ＭＳ Ｐゴシック"/>
      <family val="3"/>
      <charset val="128"/>
    </font>
    <font>
      <vertAlign val="subscript"/>
      <sz val="11"/>
      <name val="ＭＳ Ｐゴシック"/>
      <family val="3"/>
      <charset val="128"/>
    </font>
    <font>
      <sz val="10"/>
      <color theme="1"/>
      <name val="ＭＳ Ｐゴシック"/>
      <family val="3"/>
      <charset val="128"/>
    </font>
    <font>
      <vertAlign val="subscript"/>
      <sz val="10"/>
      <name val="ＭＳ Ｐゴシック"/>
      <family val="3"/>
      <charset val="128"/>
    </font>
    <font>
      <sz val="10"/>
      <name val="ＭＳ Ｐゴシック"/>
      <family val="3"/>
      <charset val="128"/>
    </font>
    <font>
      <u/>
      <sz val="11"/>
      <color theme="1"/>
      <name val="ＭＳ Ｐゴシック"/>
      <family val="3"/>
      <charset val="128"/>
    </font>
    <font>
      <b/>
      <sz val="18"/>
      <color theme="1"/>
      <name val="ＭＳ Ｐゴシック"/>
      <family val="3"/>
      <charset val="128"/>
    </font>
    <font>
      <b/>
      <sz val="10"/>
      <color theme="1"/>
      <name val="ＭＳ Ｐゴシック"/>
      <family val="3"/>
      <charset val="128"/>
    </font>
    <font>
      <b/>
      <sz val="16"/>
      <name val="ＭＳ ゴシック"/>
      <family val="3"/>
      <charset val="128"/>
    </font>
    <font>
      <sz val="11"/>
      <name val="ＭＳ Ｐ明朝"/>
      <family val="1"/>
      <charset val="128"/>
    </font>
    <font>
      <sz val="18"/>
      <name val="ＭＳ Ｐゴシック"/>
      <family val="3"/>
      <charset val="128"/>
    </font>
    <font>
      <sz val="10"/>
      <name val="ＭＳ Ｐ明朝"/>
      <family val="1"/>
      <charset val="128"/>
    </font>
    <font>
      <sz val="14"/>
      <name val="ＭＳ ゴシック"/>
      <family val="3"/>
      <charset val="128"/>
    </font>
    <font>
      <b/>
      <u/>
      <sz val="11"/>
      <color theme="1"/>
      <name val="ＭＳ Ｐゴシック"/>
      <family val="3"/>
      <charset val="128"/>
    </font>
    <font>
      <vertAlign val="subscript"/>
      <sz val="9"/>
      <color theme="1"/>
      <name val="ＭＳ Ｐゴシック"/>
      <family val="3"/>
      <charset val="128"/>
    </font>
    <font>
      <vertAlign val="subscript"/>
      <sz val="11"/>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s>
  <borders count="176">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style="thin">
        <color indexed="64"/>
      </right>
      <top style="dashed">
        <color indexed="64"/>
      </top>
      <bottom/>
      <diagonal/>
    </border>
    <border>
      <left style="dashed">
        <color indexed="64"/>
      </left>
      <right style="dashed">
        <color indexed="64"/>
      </right>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ashed">
        <color indexed="64"/>
      </right>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ouble">
        <color indexed="64"/>
      </bottom>
      <diagonal/>
    </border>
    <border>
      <left style="dashed">
        <color indexed="64"/>
      </left>
      <right style="thin">
        <color indexed="64"/>
      </right>
      <top style="dashed">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bottom style="thin">
        <color indexed="64"/>
      </bottom>
      <diagonal/>
    </border>
    <border>
      <left/>
      <right style="double">
        <color indexed="64"/>
      </right>
      <top style="thin">
        <color indexed="64"/>
      </top>
      <bottom style="dash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ashed">
        <color indexed="64"/>
      </top>
      <bottom/>
      <diagonal/>
    </border>
    <border>
      <left/>
      <right style="double">
        <color indexed="64"/>
      </right>
      <top style="dashed">
        <color indexed="64"/>
      </top>
      <bottom style="thin">
        <color indexed="64"/>
      </bottom>
      <diagonal/>
    </border>
    <border>
      <left style="medium">
        <color indexed="64"/>
      </left>
      <right/>
      <top/>
      <bottom style="medium">
        <color indexed="64"/>
      </bottom>
      <diagonal/>
    </border>
    <border>
      <left/>
      <right style="double">
        <color indexed="64"/>
      </right>
      <top style="thin">
        <color indexed="64"/>
      </top>
      <bottom style="medium">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bottom/>
      <diagonal/>
    </border>
    <border>
      <left style="medium">
        <color indexed="64"/>
      </left>
      <right/>
      <top style="dashed">
        <color indexed="64"/>
      </top>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style="medium">
        <color indexed="64"/>
      </right>
      <top style="dashed">
        <color indexed="64"/>
      </top>
      <bottom/>
      <diagonal/>
    </border>
    <border>
      <left/>
      <right style="dashed">
        <color indexed="64"/>
      </right>
      <top/>
      <bottom style="thin">
        <color indexed="64"/>
      </bottom>
      <diagonal/>
    </border>
    <border>
      <left/>
      <right style="dashed">
        <color indexed="64"/>
      </right>
      <top style="dashed">
        <color indexed="64"/>
      </top>
      <bottom style="dashed">
        <color indexed="64"/>
      </bottom>
      <diagonal/>
    </border>
    <border>
      <left/>
      <right style="double">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thin">
        <color indexed="64"/>
      </right>
      <top/>
      <bottom style="dashed">
        <color indexed="64"/>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thin">
        <color indexed="64"/>
      </right>
      <top style="medium">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bottom/>
      <diagonal/>
    </border>
    <border>
      <left style="medium">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double">
        <color indexed="64"/>
      </top>
      <bottom style="dashed">
        <color indexed="64"/>
      </bottom>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medium">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double">
        <color indexed="64"/>
      </top>
      <bottom style="dash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style="double">
        <color indexed="64"/>
      </top>
      <bottom style="medium">
        <color indexed="64"/>
      </bottom>
      <diagonal/>
    </border>
    <border>
      <left style="medium">
        <color indexed="64"/>
      </left>
      <right style="double">
        <color indexed="64"/>
      </right>
      <top style="medium">
        <color indexed="64"/>
      </top>
      <bottom style="double">
        <color indexed="64"/>
      </bottom>
      <diagonal/>
    </border>
    <border>
      <left style="thin">
        <color indexed="64"/>
      </left>
      <right/>
      <top style="dashed">
        <color indexed="64"/>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dashed">
        <color indexed="64"/>
      </top>
      <bottom style="dotted">
        <color indexed="64"/>
      </bottom>
      <diagonal/>
    </border>
    <border>
      <left style="double">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medium">
        <color indexed="64"/>
      </right>
      <top style="dashed">
        <color indexed="64"/>
      </top>
      <bottom style="dotted">
        <color indexed="64"/>
      </bottom>
      <diagonal/>
    </border>
  </borders>
  <cellStyleXfs count="5">
    <xf numFmtId="0" fontId="0" fillId="0" borderId="0">
      <alignment vertical="center"/>
    </xf>
    <xf numFmtId="0" fontId="4" fillId="0" borderId="0"/>
    <xf numFmtId="38" fontId="7" fillId="0" borderId="0" applyFont="0" applyFill="0" applyBorder="0" applyAlignment="0" applyProtection="0">
      <alignment vertical="center"/>
    </xf>
    <xf numFmtId="0" fontId="3" fillId="0" borderId="0"/>
    <xf numFmtId="9" fontId="7" fillId="0" borderId="0" applyFont="0" applyFill="0" applyBorder="0" applyAlignment="0" applyProtection="0">
      <alignment vertical="center"/>
    </xf>
  </cellStyleXfs>
  <cellXfs count="742">
    <xf numFmtId="0" fontId="0" fillId="0" borderId="0" xfId="0">
      <alignment vertical="center"/>
    </xf>
    <xf numFmtId="0" fontId="0" fillId="2" borderId="0" xfId="0" applyFill="1">
      <alignment vertical="center"/>
    </xf>
    <xf numFmtId="0" fontId="9" fillId="2" borderId="0" xfId="0" applyFont="1" applyFill="1">
      <alignment vertical="center"/>
    </xf>
    <xf numFmtId="0" fontId="9" fillId="2" borderId="4"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0" xfId="0" applyFont="1" applyFill="1" applyAlignment="1">
      <alignment horizontal="left" vertical="center" wrapText="1"/>
    </xf>
    <xf numFmtId="0" fontId="9" fillId="2" borderId="9" xfId="0" applyFont="1" applyFill="1" applyBorder="1" applyAlignment="1">
      <alignment vertical="center"/>
    </xf>
    <xf numFmtId="0" fontId="9" fillId="2" borderId="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38" fontId="9" fillId="2" borderId="0" xfId="2" applyFont="1" applyFill="1">
      <alignment vertical="center"/>
    </xf>
    <xf numFmtId="0" fontId="0" fillId="2" borderId="13" xfId="0" applyFill="1" applyBorder="1">
      <alignment vertical="center"/>
    </xf>
    <xf numFmtId="0" fontId="9" fillId="2" borderId="0" xfId="0" applyFont="1" applyFill="1" applyAlignment="1">
      <alignment vertical="center"/>
    </xf>
    <xf numFmtId="0" fontId="3" fillId="2" borderId="8" xfId="3" applyFont="1" applyFill="1" applyBorder="1" applyAlignment="1">
      <alignment vertical="center"/>
    </xf>
    <xf numFmtId="0" fontId="3" fillId="2" borderId="3" xfId="3" applyFont="1" applyFill="1" applyBorder="1" applyAlignment="1">
      <alignment vertical="center" wrapText="1"/>
    </xf>
    <xf numFmtId="0" fontId="9" fillId="2" borderId="0" xfId="0" applyFont="1" applyFill="1" applyBorder="1">
      <alignment vertical="center"/>
    </xf>
    <xf numFmtId="0" fontId="9" fillId="2" borderId="13" xfId="0" applyFont="1" applyFill="1" applyBorder="1">
      <alignment vertical="center"/>
    </xf>
    <xf numFmtId="0" fontId="9" fillId="2" borderId="1" xfId="0" applyFont="1" applyFill="1" applyBorder="1">
      <alignment vertical="center"/>
    </xf>
    <xf numFmtId="0" fontId="9" fillId="2" borderId="0" xfId="0" applyFont="1" applyFill="1" applyBorder="1" applyAlignment="1">
      <alignment vertical="center" wrapText="1"/>
    </xf>
    <xf numFmtId="0" fontId="9" fillId="2" borderId="9" xfId="0" applyFont="1" applyFill="1" applyBorder="1" applyAlignment="1">
      <alignment vertical="center" wrapText="1"/>
    </xf>
    <xf numFmtId="0" fontId="9" fillId="2" borderId="3" xfId="0" applyFont="1" applyFill="1" applyBorder="1" applyAlignment="1">
      <alignment vertical="center" wrapText="1"/>
    </xf>
    <xf numFmtId="0" fontId="9" fillId="2" borderId="6" xfId="0" applyFont="1" applyFill="1" applyBorder="1" applyAlignment="1">
      <alignment vertical="center" wrapText="1"/>
    </xf>
    <xf numFmtId="176" fontId="9" fillId="2" borderId="19" xfId="0" applyNumberFormat="1" applyFont="1" applyFill="1" applyBorder="1">
      <alignment vertical="center"/>
    </xf>
    <xf numFmtId="176" fontId="9" fillId="2" borderId="17" xfId="0" applyNumberFormat="1" applyFont="1" applyFill="1" applyBorder="1">
      <alignment vertical="center"/>
    </xf>
    <xf numFmtId="176" fontId="9" fillId="2" borderId="25" xfId="0" applyNumberFormat="1" applyFont="1" applyFill="1" applyBorder="1">
      <alignment vertical="center"/>
    </xf>
    <xf numFmtId="176" fontId="9" fillId="2" borderId="23" xfId="0" applyNumberFormat="1" applyFont="1" applyFill="1" applyBorder="1">
      <alignment vertical="center"/>
    </xf>
    <xf numFmtId="176" fontId="9" fillId="2" borderId="28" xfId="0" applyNumberFormat="1" applyFont="1" applyFill="1" applyBorder="1">
      <alignment vertical="center"/>
    </xf>
    <xf numFmtId="178" fontId="9" fillId="2" borderId="17" xfId="0" applyNumberFormat="1" applyFont="1" applyFill="1" applyBorder="1">
      <alignment vertical="center"/>
    </xf>
    <xf numFmtId="178" fontId="9" fillId="2" borderId="28" xfId="0" applyNumberFormat="1" applyFont="1" applyFill="1" applyBorder="1">
      <alignment vertical="center"/>
    </xf>
    <xf numFmtId="0" fontId="9" fillId="2" borderId="0" xfId="0" applyFont="1" applyFill="1" applyAlignment="1">
      <alignment horizontal="right" vertical="center"/>
    </xf>
    <xf numFmtId="0" fontId="9" fillId="5" borderId="57" xfId="0" applyFont="1" applyFill="1" applyBorder="1" applyAlignment="1">
      <alignment horizontal="center" vertical="center"/>
    </xf>
    <xf numFmtId="0" fontId="9" fillId="5" borderId="50" xfId="0" applyFont="1" applyFill="1" applyBorder="1" applyAlignment="1">
      <alignment horizontal="center" vertical="center"/>
    </xf>
    <xf numFmtId="0" fontId="9" fillId="6" borderId="47" xfId="0" applyFont="1" applyFill="1" applyBorder="1" applyAlignment="1">
      <alignment horizontal="center" vertical="center"/>
    </xf>
    <xf numFmtId="0" fontId="9" fillId="6" borderId="50" xfId="0" applyFont="1" applyFill="1" applyBorder="1" applyAlignment="1">
      <alignment horizontal="center" vertical="center"/>
    </xf>
    <xf numFmtId="0" fontId="9" fillId="7" borderId="47" xfId="0" applyFont="1" applyFill="1" applyBorder="1" applyAlignment="1">
      <alignment horizontal="center" vertical="center"/>
    </xf>
    <xf numFmtId="0" fontId="9" fillId="7" borderId="50" xfId="0" applyFont="1" applyFill="1" applyBorder="1" applyAlignment="1">
      <alignment horizontal="center" vertical="center"/>
    </xf>
    <xf numFmtId="0" fontId="9" fillId="4" borderId="59" xfId="0" applyFont="1" applyFill="1" applyBorder="1" applyAlignment="1">
      <alignment horizontal="center" vertical="center"/>
    </xf>
    <xf numFmtId="0" fontId="9" fillId="4" borderId="60" xfId="0" applyFont="1" applyFill="1" applyBorder="1" applyAlignment="1">
      <alignment horizontal="center" vertical="center" wrapText="1"/>
    </xf>
    <xf numFmtId="0" fontId="9" fillId="7" borderId="78" xfId="0" applyFont="1" applyFill="1" applyBorder="1" applyAlignment="1">
      <alignment horizontal="center" vertical="center"/>
    </xf>
    <xf numFmtId="0" fontId="9" fillId="6" borderId="33" xfId="0" applyFont="1" applyFill="1" applyBorder="1" applyAlignment="1">
      <alignment horizontal="center" vertical="center"/>
    </xf>
    <xf numFmtId="0" fontId="9" fillId="7" borderId="45" xfId="0" applyFont="1" applyFill="1" applyBorder="1" applyAlignment="1">
      <alignment horizontal="center" vertical="center"/>
    </xf>
    <xf numFmtId="0" fontId="13" fillId="2" borderId="33" xfId="0" applyFont="1" applyFill="1" applyBorder="1" applyAlignment="1">
      <alignment horizontal="left" vertical="center"/>
    </xf>
    <xf numFmtId="0" fontId="13" fillId="2" borderId="0" xfId="0" applyFont="1" applyFill="1" applyBorder="1" applyAlignment="1">
      <alignment horizontal="left" vertical="center"/>
    </xf>
    <xf numFmtId="0" fontId="13" fillId="2" borderId="74" xfId="0" applyFont="1" applyFill="1" applyBorder="1" applyAlignment="1">
      <alignment horizontal="left" vertical="center"/>
    </xf>
    <xf numFmtId="0" fontId="13" fillId="2" borderId="91" xfId="0" applyFont="1" applyFill="1" applyBorder="1" applyAlignment="1">
      <alignment horizontal="left" vertical="center"/>
    </xf>
    <xf numFmtId="0" fontId="13" fillId="2" borderId="0" xfId="0" applyFont="1" applyFill="1">
      <alignment vertical="center"/>
    </xf>
    <xf numFmtId="0" fontId="15" fillId="2" borderId="0" xfId="0" applyFont="1" applyFill="1" applyBorder="1" applyAlignment="1">
      <alignment horizontal="left" vertical="center"/>
    </xf>
    <xf numFmtId="0" fontId="12" fillId="4" borderId="94"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99" xfId="0" applyFont="1" applyFill="1" applyBorder="1" applyAlignment="1">
      <alignment horizontal="center" vertical="center" wrapText="1"/>
    </xf>
    <xf numFmtId="0" fontId="9" fillId="5" borderId="84" xfId="0" applyFont="1" applyFill="1" applyBorder="1" applyAlignment="1">
      <alignment horizontal="center" vertical="center"/>
    </xf>
    <xf numFmtId="0" fontId="9" fillId="6" borderId="84" xfId="0" applyFont="1" applyFill="1" applyBorder="1" applyAlignment="1">
      <alignment horizontal="center" vertical="center"/>
    </xf>
    <xf numFmtId="0" fontId="12" fillId="4" borderId="103"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12" fillId="4" borderId="95" xfId="0" applyFont="1" applyFill="1" applyBorder="1" applyAlignment="1">
      <alignment horizontal="center" vertical="center" wrapText="1"/>
    </xf>
    <xf numFmtId="0" fontId="12" fillId="4" borderId="102" xfId="0" applyFont="1" applyFill="1" applyBorder="1" applyAlignment="1">
      <alignment horizontal="center" vertical="center" wrapText="1"/>
    </xf>
    <xf numFmtId="176" fontId="9" fillId="2" borderId="24" xfId="2" applyNumberFormat="1" applyFont="1" applyFill="1" applyBorder="1">
      <alignment vertical="center"/>
    </xf>
    <xf numFmtId="176" fontId="9" fillId="2" borderId="22" xfId="2" applyNumberFormat="1" applyFont="1" applyFill="1" applyBorder="1">
      <alignment vertical="center"/>
    </xf>
    <xf numFmtId="176" fontId="9" fillId="2" borderId="104" xfId="2" applyNumberFormat="1" applyFont="1" applyFill="1" applyBorder="1">
      <alignment vertical="center"/>
    </xf>
    <xf numFmtId="176" fontId="9" fillId="2" borderId="25" xfId="2" applyNumberFormat="1" applyFont="1" applyFill="1" applyBorder="1">
      <alignment vertical="center"/>
    </xf>
    <xf numFmtId="176" fontId="9" fillId="2" borderId="17" xfId="2" applyNumberFormat="1" applyFont="1" applyFill="1" applyBorder="1">
      <alignment vertical="center"/>
    </xf>
    <xf numFmtId="176" fontId="9" fillId="2" borderId="54" xfId="2" applyNumberFormat="1" applyFont="1" applyFill="1" applyBorder="1">
      <alignment vertical="center"/>
    </xf>
    <xf numFmtId="176" fontId="9" fillId="2" borderId="26" xfId="2" applyNumberFormat="1" applyFont="1" applyFill="1" applyBorder="1">
      <alignment vertical="center"/>
    </xf>
    <xf numFmtId="176" fontId="9" fillId="2" borderId="28" xfId="2" applyNumberFormat="1" applyFont="1" applyFill="1" applyBorder="1">
      <alignment vertical="center"/>
    </xf>
    <xf numFmtId="176" fontId="9" fillId="2" borderId="105" xfId="2" applyNumberFormat="1" applyFont="1" applyFill="1" applyBorder="1">
      <alignment vertical="center"/>
    </xf>
    <xf numFmtId="176" fontId="9" fillId="2" borderId="48" xfId="2" applyNumberFormat="1" applyFont="1" applyFill="1" applyBorder="1">
      <alignment vertical="center"/>
    </xf>
    <xf numFmtId="176" fontId="9" fillId="2" borderId="16" xfId="2" applyNumberFormat="1" applyFont="1" applyFill="1" applyBorder="1">
      <alignment vertical="center"/>
    </xf>
    <xf numFmtId="176" fontId="9" fillId="2" borderId="109" xfId="2" applyNumberFormat="1" applyFont="1" applyFill="1" applyBorder="1">
      <alignment vertical="center"/>
    </xf>
    <xf numFmtId="176" fontId="9" fillId="2" borderId="76" xfId="2" applyNumberFormat="1" applyFont="1" applyFill="1" applyBorder="1">
      <alignment vertical="center"/>
    </xf>
    <xf numFmtId="176" fontId="9" fillId="2" borderId="77" xfId="2" applyNumberFormat="1" applyFont="1" applyFill="1" applyBorder="1">
      <alignment vertical="center"/>
    </xf>
    <xf numFmtId="176" fontId="9" fillId="2" borderId="110" xfId="2" applyNumberFormat="1" applyFont="1" applyFill="1" applyBorder="1">
      <alignment vertical="center"/>
    </xf>
    <xf numFmtId="176" fontId="9" fillId="2" borderId="3" xfId="2" applyNumberFormat="1" applyFont="1" applyFill="1" applyBorder="1">
      <alignment vertical="center"/>
    </xf>
    <xf numFmtId="176" fontId="9" fillId="2" borderId="14" xfId="2" applyNumberFormat="1" applyFont="1" applyFill="1" applyBorder="1">
      <alignment vertical="center"/>
    </xf>
    <xf numFmtId="176" fontId="9" fillId="2" borderId="35" xfId="2" applyNumberFormat="1" applyFont="1" applyFill="1" applyBorder="1">
      <alignment vertical="center"/>
    </xf>
    <xf numFmtId="176" fontId="9" fillId="2" borderId="7" xfId="2" applyNumberFormat="1" applyFont="1" applyFill="1" applyBorder="1">
      <alignment vertical="center"/>
    </xf>
    <xf numFmtId="176" fontId="9" fillId="2" borderId="5" xfId="2" applyNumberFormat="1" applyFont="1" applyFill="1" applyBorder="1">
      <alignment vertical="center"/>
    </xf>
    <xf numFmtId="176" fontId="9" fillId="2" borderId="111" xfId="2" applyNumberFormat="1" applyFont="1" applyFill="1" applyBorder="1">
      <alignment vertical="center"/>
    </xf>
    <xf numFmtId="176" fontId="9" fillId="4" borderId="101" xfId="2" applyNumberFormat="1" applyFont="1" applyFill="1" applyBorder="1">
      <alignment vertical="center"/>
    </xf>
    <xf numFmtId="176" fontId="9" fillId="4" borderId="31" xfId="2" applyNumberFormat="1" applyFont="1" applyFill="1" applyBorder="1">
      <alignment vertical="center"/>
    </xf>
    <xf numFmtId="176" fontId="9" fillId="4" borderId="108" xfId="2" applyNumberFormat="1" applyFont="1" applyFill="1" applyBorder="1">
      <alignment vertical="center"/>
    </xf>
    <xf numFmtId="0" fontId="9" fillId="2" borderId="0" xfId="0" applyFont="1" applyFill="1" applyAlignment="1">
      <alignment vertical="center" wrapText="1"/>
    </xf>
    <xf numFmtId="176" fontId="9" fillId="2" borderId="17" xfId="0" applyNumberFormat="1" applyFont="1" applyFill="1" applyBorder="1" applyAlignment="1">
      <alignment vertical="center" wrapText="1"/>
    </xf>
    <xf numFmtId="176" fontId="9" fillId="2" borderId="28" xfId="0" applyNumberFormat="1" applyFont="1" applyFill="1" applyBorder="1" applyAlignment="1">
      <alignment vertical="center" wrapText="1"/>
    </xf>
    <xf numFmtId="176" fontId="9" fillId="2" borderId="5" xfId="0" applyNumberFormat="1" applyFont="1" applyFill="1" applyBorder="1" applyAlignment="1">
      <alignment vertical="center" wrapText="1"/>
    </xf>
    <xf numFmtId="176" fontId="9" fillId="2" borderId="16" xfId="0" applyNumberFormat="1" applyFont="1" applyFill="1" applyBorder="1" applyAlignment="1">
      <alignment vertical="center" wrapText="1"/>
    </xf>
    <xf numFmtId="176" fontId="9" fillId="2" borderId="116" xfId="0" applyNumberFormat="1" applyFont="1" applyFill="1" applyBorder="1" applyAlignment="1">
      <alignment vertical="center" wrapText="1"/>
    </xf>
    <xf numFmtId="176" fontId="9" fillId="2" borderId="119" xfId="0" applyNumberFormat="1" applyFont="1" applyFill="1" applyBorder="1" applyAlignment="1">
      <alignment vertical="center" wrapText="1"/>
    </xf>
    <xf numFmtId="176" fontId="9" fillId="2" borderId="53" xfId="0" applyNumberFormat="1" applyFont="1" applyFill="1" applyBorder="1" applyAlignment="1">
      <alignment vertical="center" wrapText="1"/>
    </xf>
    <xf numFmtId="176" fontId="9" fillId="2" borderId="87" xfId="0" applyNumberFormat="1" applyFont="1" applyFill="1" applyBorder="1" applyAlignment="1">
      <alignment vertical="center" wrapText="1"/>
    </xf>
    <xf numFmtId="176" fontId="9" fillId="2" borderId="49" xfId="0" applyNumberFormat="1" applyFont="1" applyFill="1" applyBorder="1" applyAlignment="1">
      <alignment vertical="center" wrapText="1"/>
    </xf>
    <xf numFmtId="176" fontId="9" fillId="2" borderId="30" xfId="0" applyNumberFormat="1" applyFont="1" applyFill="1" applyBorder="1" applyAlignment="1">
      <alignment vertical="center" wrapText="1"/>
    </xf>
    <xf numFmtId="0" fontId="9" fillId="5" borderId="113" xfId="0" applyFont="1" applyFill="1" applyBorder="1" applyAlignment="1">
      <alignment horizontal="center" vertical="center" wrapText="1"/>
    </xf>
    <xf numFmtId="0" fontId="9" fillId="5" borderId="50" xfId="0" applyFont="1" applyFill="1" applyBorder="1" applyAlignment="1">
      <alignment horizontal="center" vertical="center" wrapText="1"/>
    </xf>
    <xf numFmtId="0" fontId="9" fillId="5" borderId="84" xfId="0" applyFont="1" applyFill="1" applyBorder="1" applyAlignment="1">
      <alignment horizontal="center" vertical="center" wrapText="1"/>
    </xf>
    <xf numFmtId="0" fontId="9" fillId="6" borderId="47" xfId="0" applyFont="1" applyFill="1" applyBorder="1" applyAlignment="1">
      <alignment horizontal="center" vertical="center" wrapText="1"/>
    </xf>
    <xf numFmtId="0" fontId="9" fillId="6" borderId="50" xfId="0" applyFont="1" applyFill="1" applyBorder="1" applyAlignment="1">
      <alignment horizontal="center" vertical="center" wrapText="1"/>
    </xf>
    <xf numFmtId="0" fontId="9" fillId="6" borderId="8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84"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9" fillId="7" borderId="45" xfId="0" applyFont="1" applyFill="1" applyBorder="1" applyAlignment="1">
      <alignment horizontal="center" vertical="center" wrapText="1"/>
    </xf>
    <xf numFmtId="176" fontId="3" fillId="4" borderId="11"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wrapText="1"/>
    </xf>
    <xf numFmtId="176" fontId="3" fillId="4" borderId="12" xfId="2" applyNumberFormat="1" applyFont="1" applyFill="1" applyBorder="1" applyAlignment="1">
      <alignment horizontal="center" vertical="center" wrapText="1"/>
    </xf>
    <xf numFmtId="176" fontId="3" fillId="4" borderId="34" xfId="2" applyNumberFormat="1" applyFont="1" applyFill="1" applyBorder="1" applyAlignment="1">
      <alignment horizontal="center" vertical="center" wrapText="1"/>
    </xf>
    <xf numFmtId="0" fontId="9" fillId="4" borderId="42" xfId="0" applyFont="1" applyFill="1" applyBorder="1" applyAlignment="1">
      <alignment horizontal="center" vertical="center" wrapText="1"/>
    </xf>
    <xf numFmtId="178" fontId="9" fillId="2" borderId="116" xfId="0" applyNumberFormat="1" applyFont="1" applyFill="1" applyBorder="1">
      <alignment vertical="center"/>
    </xf>
    <xf numFmtId="176" fontId="9" fillId="2" borderId="124" xfId="0" applyNumberFormat="1" applyFont="1" applyFill="1" applyBorder="1">
      <alignment vertical="center"/>
    </xf>
    <xf numFmtId="176" fontId="9" fillId="2" borderId="116" xfId="0" applyNumberFormat="1" applyFont="1" applyFill="1" applyBorder="1">
      <alignment vertical="center"/>
    </xf>
    <xf numFmtId="176" fontId="9" fillId="2" borderId="125" xfId="0" applyNumberFormat="1" applyFont="1" applyFill="1" applyBorder="1">
      <alignment vertical="center"/>
    </xf>
    <xf numFmtId="0" fontId="9" fillId="4" borderId="98" xfId="0" applyFont="1" applyFill="1" applyBorder="1" applyAlignment="1">
      <alignment horizontal="center" vertical="center" wrapText="1"/>
    </xf>
    <xf numFmtId="0" fontId="9" fillId="4" borderId="118" xfId="0" applyFont="1" applyFill="1" applyBorder="1" applyAlignment="1">
      <alignment horizontal="center" vertical="center" wrapText="1"/>
    </xf>
    <xf numFmtId="0" fontId="9" fillId="4" borderId="103" xfId="0" applyFont="1" applyFill="1" applyBorder="1" applyAlignment="1">
      <alignment horizontal="center" vertical="center" wrapText="1"/>
    </xf>
    <xf numFmtId="0" fontId="9" fillId="4" borderId="39" xfId="0" applyFont="1" applyFill="1" applyBorder="1" applyAlignment="1">
      <alignment horizontal="center" vertical="center" wrapText="1"/>
    </xf>
    <xf numFmtId="176" fontId="9" fillId="2" borderId="128" xfId="0" applyNumberFormat="1" applyFont="1" applyFill="1" applyBorder="1">
      <alignment vertical="center"/>
    </xf>
    <xf numFmtId="176" fontId="9" fillId="2" borderId="54" xfId="0" applyNumberFormat="1" applyFont="1" applyFill="1" applyBorder="1">
      <alignment vertical="center"/>
    </xf>
    <xf numFmtId="176" fontId="9" fillId="2" borderId="105" xfId="0" applyNumberFormat="1" applyFont="1" applyFill="1" applyBorder="1">
      <alignment vertical="center"/>
    </xf>
    <xf numFmtId="0" fontId="9" fillId="2" borderId="31" xfId="0" applyFont="1" applyFill="1" applyBorder="1" applyAlignment="1">
      <alignment horizontal="center" vertical="center"/>
    </xf>
    <xf numFmtId="176" fontId="9" fillId="2" borderId="130" xfId="0" applyNumberFormat="1" applyFont="1" applyFill="1" applyBorder="1">
      <alignment vertical="center"/>
    </xf>
    <xf numFmtId="176" fontId="9" fillId="2" borderId="31" xfId="0" applyNumberFormat="1" applyFont="1" applyFill="1" applyBorder="1">
      <alignment vertical="center"/>
    </xf>
    <xf numFmtId="176" fontId="9" fillId="2" borderId="108" xfId="0" applyNumberFormat="1" applyFont="1" applyFill="1" applyBorder="1">
      <alignment vertical="center"/>
    </xf>
    <xf numFmtId="176" fontId="9" fillId="8" borderId="19" xfId="0" applyNumberFormat="1" applyFont="1" applyFill="1" applyBorder="1" applyAlignment="1">
      <alignment horizontal="right" vertical="center"/>
    </xf>
    <xf numFmtId="176" fontId="9" fillId="8" borderId="17" xfId="0" applyNumberFormat="1" applyFont="1" applyFill="1" applyBorder="1" applyAlignment="1">
      <alignment horizontal="right" vertical="center"/>
    </xf>
    <xf numFmtId="0" fontId="9" fillId="5" borderId="114" xfId="0" applyFont="1" applyFill="1" applyBorder="1" applyAlignment="1">
      <alignment vertical="center" wrapText="1"/>
    </xf>
    <xf numFmtId="0" fontId="9" fillId="5" borderId="67" xfId="0" applyFont="1" applyFill="1" applyBorder="1" applyAlignment="1">
      <alignment vertical="center" wrapText="1"/>
    </xf>
    <xf numFmtId="0" fontId="9" fillId="5" borderId="72" xfId="0" applyFont="1" applyFill="1" applyBorder="1" applyAlignment="1">
      <alignment vertical="center" wrapText="1"/>
    </xf>
    <xf numFmtId="0" fontId="9" fillId="6" borderId="69" xfId="0" applyFont="1" applyFill="1" applyBorder="1" applyAlignment="1">
      <alignment vertical="center" wrapText="1"/>
    </xf>
    <xf numFmtId="0" fontId="9" fillId="6" borderId="67" xfId="0" applyFont="1" applyFill="1" applyBorder="1" applyAlignment="1">
      <alignment vertical="center" wrapText="1"/>
    </xf>
    <xf numFmtId="0" fontId="9" fillId="6" borderId="72" xfId="0" applyFont="1" applyFill="1" applyBorder="1" applyAlignment="1">
      <alignment vertical="center" wrapText="1"/>
    </xf>
    <xf numFmtId="0" fontId="9" fillId="7" borderId="69" xfId="0" applyFont="1" applyFill="1" applyBorder="1" applyAlignment="1">
      <alignment vertical="center" wrapText="1"/>
    </xf>
    <xf numFmtId="0" fontId="9" fillId="7" borderId="67" xfId="0" applyFont="1" applyFill="1" applyBorder="1" applyAlignment="1">
      <alignment vertical="center" wrapText="1"/>
    </xf>
    <xf numFmtId="0" fontId="9" fillId="7" borderId="72" xfId="0" applyFont="1" applyFill="1" applyBorder="1" applyAlignment="1">
      <alignment vertical="center" wrapText="1"/>
    </xf>
    <xf numFmtId="0" fontId="9" fillId="6" borderId="90" xfId="0" applyFont="1" applyFill="1" applyBorder="1" applyAlignment="1">
      <alignment vertical="center" wrapText="1"/>
    </xf>
    <xf numFmtId="0" fontId="9" fillId="7" borderId="90" xfId="0" applyFont="1" applyFill="1" applyBorder="1" applyAlignment="1">
      <alignment vertical="center" wrapText="1"/>
    </xf>
    <xf numFmtId="0" fontId="9" fillId="4" borderId="131" xfId="0" applyFont="1" applyFill="1" applyBorder="1" applyAlignment="1">
      <alignment horizontal="center" vertical="center" wrapText="1"/>
    </xf>
    <xf numFmtId="0" fontId="9" fillId="4" borderId="132" xfId="0" applyFont="1" applyFill="1" applyBorder="1" applyAlignment="1">
      <alignment horizontal="center" vertical="center" wrapText="1"/>
    </xf>
    <xf numFmtId="0" fontId="9" fillId="4" borderId="133" xfId="0" applyFont="1" applyFill="1" applyBorder="1" applyAlignment="1">
      <alignment horizontal="center" vertical="center" wrapText="1"/>
    </xf>
    <xf numFmtId="0" fontId="9" fillId="5" borderId="114" xfId="0" applyFont="1" applyFill="1" applyBorder="1" applyAlignment="1">
      <alignment vertical="center"/>
    </xf>
    <xf numFmtId="0" fontId="9" fillId="5" borderId="67" xfId="0" applyFont="1" applyFill="1" applyBorder="1" applyAlignment="1">
      <alignment vertical="center"/>
    </xf>
    <xf numFmtId="0" fontId="9" fillId="5" borderId="72" xfId="0" applyFont="1" applyFill="1" applyBorder="1" applyAlignment="1">
      <alignment vertical="center"/>
    </xf>
    <xf numFmtId="0" fontId="9" fillId="6" borderId="69" xfId="0" applyFont="1" applyFill="1" applyBorder="1" applyAlignment="1">
      <alignment vertical="center"/>
    </xf>
    <xf numFmtId="0" fontId="9" fillId="6" borderId="67" xfId="0" applyFont="1" applyFill="1" applyBorder="1" applyAlignment="1">
      <alignment vertical="center"/>
    </xf>
    <xf numFmtId="0" fontId="9" fillId="6" borderId="72" xfId="0" applyFont="1" applyFill="1" applyBorder="1" applyAlignment="1">
      <alignment vertical="center"/>
    </xf>
    <xf numFmtId="0" fontId="9" fillId="7" borderId="69" xfId="0" applyFont="1" applyFill="1" applyBorder="1" applyAlignment="1">
      <alignment vertical="center"/>
    </xf>
    <xf numFmtId="0" fontId="9" fillId="7" borderId="67" xfId="0" applyFont="1" applyFill="1" applyBorder="1" applyAlignment="1">
      <alignment vertical="center"/>
    </xf>
    <xf numFmtId="0" fontId="9" fillId="7" borderId="72" xfId="0" applyFont="1" applyFill="1" applyBorder="1" applyAlignment="1">
      <alignment vertical="center"/>
    </xf>
    <xf numFmtId="0" fontId="9" fillId="6" borderId="90" xfId="0" applyFont="1" applyFill="1" applyBorder="1" applyAlignment="1">
      <alignment vertical="center"/>
    </xf>
    <xf numFmtId="0" fontId="9" fillId="7" borderId="90" xfId="0" applyFont="1" applyFill="1" applyBorder="1" applyAlignment="1">
      <alignment vertical="center"/>
    </xf>
    <xf numFmtId="0" fontId="9" fillId="2" borderId="134" xfId="0" applyFont="1" applyFill="1" applyBorder="1">
      <alignment vertical="center"/>
    </xf>
    <xf numFmtId="179" fontId="9" fillId="2" borderId="18" xfId="4" applyNumberFormat="1" applyFont="1" applyFill="1" applyBorder="1">
      <alignment vertical="center"/>
    </xf>
    <xf numFmtId="179" fontId="9" fillId="2" borderId="129" xfId="4" applyNumberFormat="1" applyFont="1" applyFill="1" applyBorder="1">
      <alignment vertical="center"/>
    </xf>
    <xf numFmtId="0" fontId="9" fillId="2" borderId="0" xfId="0" applyFont="1" applyFill="1" applyBorder="1" applyAlignment="1">
      <alignment horizontal="left" vertical="center"/>
    </xf>
    <xf numFmtId="176" fontId="9" fillId="4" borderId="31" xfId="0" applyNumberFormat="1" applyFont="1" applyFill="1" applyBorder="1" applyAlignment="1">
      <alignment vertical="center" wrapText="1"/>
    </xf>
    <xf numFmtId="176" fontId="9" fillId="4" borderId="32" xfId="0" applyNumberFormat="1" applyFont="1" applyFill="1" applyBorder="1" applyAlignment="1">
      <alignment vertical="center" wrapText="1"/>
    </xf>
    <xf numFmtId="0" fontId="9" fillId="2" borderId="0"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15" xfId="1" applyFont="1" applyFill="1" applyBorder="1" applyAlignment="1">
      <alignment horizontal="center" vertical="center"/>
    </xf>
    <xf numFmtId="0" fontId="9" fillId="2" borderId="7" xfId="1" applyFont="1" applyFill="1" applyBorder="1" applyAlignment="1">
      <alignment horizontal="right" vertical="center"/>
    </xf>
    <xf numFmtId="0" fontId="9" fillId="2" borderId="4" xfId="1" applyFont="1" applyFill="1" applyBorder="1" applyAlignment="1">
      <alignment horizontal="right" vertical="center"/>
    </xf>
    <xf numFmtId="0" fontId="9" fillId="2" borderId="15" xfId="1" applyFont="1" applyFill="1" applyBorder="1" applyAlignment="1">
      <alignment horizontal="right" vertical="center"/>
    </xf>
    <xf numFmtId="0" fontId="9" fillId="2" borderId="0" xfId="0" applyFont="1" applyFill="1" applyBorder="1" applyAlignment="1">
      <alignment vertical="center"/>
    </xf>
    <xf numFmtId="0" fontId="9" fillId="2" borderId="12" xfId="1" applyFont="1" applyFill="1" applyBorder="1" applyAlignment="1">
      <alignment horizontal="center" vertical="center"/>
    </xf>
    <xf numFmtId="177" fontId="9" fillId="2" borderId="0" xfId="1" applyNumberFormat="1" applyFont="1" applyFill="1" applyBorder="1" applyAlignment="1">
      <alignment vertical="center"/>
    </xf>
    <xf numFmtId="177" fontId="9" fillId="2" borderId="3" xfId="1" applyNumberFormat="1" applyFont="1" applyFill="1" applyBorder="1" applyAlignment="1">
      <alignment vertical="center"/>
    </xf>
    <xf numFmtId="0" fontId="9" fillId="2" borderId="13" xfId="1" applyFont="1" applyFill="1" applyBorder="1" applyAlignment="1">
      <alignment horizontal="center" vertical="center"/>
    </xf>
    <xf numFmtId="177" fontId="9" fillId="2" borderId="15" xfId="1" applyNumberFormat="1" applyFont="1" applyFill="1" applyBorder="1" applyAlignment="1">
      <alignment vertical="center"/>
    </xf>
    <xf numFmtId="177" fontId="9" fillId="2" borderId="7" xfId="1" applyNumberFormat="1" applyFont="1" applyFill="1" applyBorder="1" applyAlignment="1">
      <alignment vertical="center"/>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9" fillId="2" borderId="10" xfId="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19" fillId="2" borderId="15" xfId="1" applyFont="1" applyFill="1" applyBorder="1" applyAlignment="1">
      <alignment horizontal="center" vertical="center" wrapText="1"/>
    </xf>
    <xf numFmtId="0" fontId="9" fillId="2" borderId="9" xfId="0" applyFont="1" applyFill="1" applyBorder="1" applyAlignment="1">
      <alignment horizontal="center" vertical="center" wrapText="1"/>
    </xf>
    <xf numFmtId="0" fontId="15" fillId="2" borderId="0" xfId="0" applyFont="1" applyFill="1" applyBorder="1">
      <alignment vertical="center"/>
    </xf>
    <xf numFmtId="0" fontId="19" fillId="2" borderId="0" xfId="0" applyFont="1" applyFill="1" applyBorder="1" applyAlignment="1">
      <alignment horizontal="left" vertical="center"/>
    </xf>
    <xf numFmtId="0" fontId="9" fillId="2" borderId="38" xfId="0" applyFont="1" applyFill="1" applyBorder="1">
      <alignment vertical="center"/>
    </xf>
    <xf numFmtId="0" fontId="9" fillId="2" borderId="39" xfId="0" applyFont="1" applyFill="1" applyBorder="1">
      <alignment vertical="center"/>
    </xf>
    <xf numFmtId="0" fontId="9" fillId="2" borderId="33" xfId="0" applyFont="1" applyFill="1" applyBorder="1">
      <alignment vertical="center"/>
    </xf>
    <xf numFmtId="0" fontId="9" fillId="2" borderId="35" xfId="0" applyFont="1" applyFill="1" applyBorder="1">
      <alignment vertical="center"/>
    </xf>
    <xf numFmtId="0" fontId="15" fillId="2" borderId="35" xfId="0" applyFont="1" applyFill="1" applyBorder="1">
      <alignment vertical="center"/>
    </xf>
    <xf numFmtId="0" fontId="9" fillId="2" borderId="91" xfId="0" applyFont="1" applyFill="1" applyBorder="1">
      <alignment vertical="center"/>
    </xf>
    <xf numFmtId="0" fontId="9" fillId="2" borderId="92" xfId="0" applyFont="1" applyFill="1" applyBorder="1">
      <alignment vertical="center"/>
    </xf>
    <xf numFmtId="0" fontId="9" fillId="9" borderId="0" xfId="0" applyFont="1" applyFill="1">
      <alignment vertical="center"/>
    </xf>
    <xf numFmtId="0" fontId="13" fillId="2" borderId="38" xfId="0" applyFont="1" applyFill="1" applyBorder="1" applyAlignment="1">
      <alignment horizontal="left" vertical="center"/>
    </xf>
    <xf numFmtId="0" fontId="9" fillId="2" borderId="0" xfId="0" applyFont="1" applyFill="1" applyAlignment="1">
      <alignment vertical="top" wrapText="1"/>
    </xf>
    <xf numFmtId="0" fontId="9" fillId="5" borderId="135" xfId="0" applyFont="1" applyFill="1" applyBorder="1" applyAlignment="1">
      <alignment horizontal="center" vertical="center" wrapText="1"/>
    </xf>
    <xf numFmtId="0" fontId="9" fillId="4" borderId="139" xfId="0" applyFont="1" applyFill="1" applyBorder="1" applyAlignment="1">
      <alignment vertical="center"/>
    </xf>
    <xf numFmtId="181" fontId="9" fillId="2" borderId="137" xfId="0" applyNumberFormat="1" applyFont="1" applyFill="1" applyBorder="1">
      <alignment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5" xfId="0" applyFont="1" applyFill="1" applyBorder="1" applyAlignment="1">
      <alignment horizontal="center" vertical="center"/>
    </xf>
    <xf numFmtId="0" fontId="15" fillId="2" borderId="33" xfId="0" applyFont="1" applyFill="1" applyBorder="1">
      <alignment vertical="center"/>
    </xf>
    <xf numFmtId="0" fontId="15" fillId="2" borderId="33" xfId="0" applyFont="1" applyFill="1" applyBorder="1" applyAlignment="1">
      <alignment horizontal="left" vertical="center"/>
    </xf>
    <xf numFmtId="0" fontId="15" fillId="2" borderId="0" xfId="0" applyFont="1" applyFill="1" applyBorder="1" applyAlignment="1">
      <alignment horizontal="center" vertical="center"/>
    </xf>
    <xf numFmtId="0" fontId="15" fillId="2" borderId="38" xfId="0" applyFont="1" applyFill="1" applyBorder="1">
      <alignment vertical="center"/>
    </xf>
    <xf numFmtId="0" fontId="15" fillId="2" borderId="39" xfId="0" applyFont="1" applyFill="1" applyBorder="1">
      <alignment vertical="center"/>
    </xf>
    <xf numFmtId="0" fontId="15" fillId="2" borderId="7" xfId="0" applyFont="1" applyFill="1" applyBorder="1" applyAlignment="1">
      <alignment horizontal="left" vertical="center"/>
    </xf>
    <xf numFmtId="0" fontId="15" fillId="2" borderId="35" xfId="0" applyFont="1" applyFill="1" applyBorder="1" applyAlignment="1">
      <alignment horizontal="center" vertical="center"/>
    </xf>
    <xf numFmtId="0" fontId="15" fillId="2" borderId="35" xfId="0" applyFont="1" applyFill="1" applyBorder="1" applyAlignment="1">
      <alignment horizontal="left" vertical="center"/>
    </xf>
    <xf numFmtId="0" fontId="9" fillId="9" borderId="0" xfId="0" applyFont="1" applyFill="1" applyAlignment="1">
      <alignment vertical="center" wrapText="1"/>
    </xf>
    <xf numFmtId="0" fontId="15" fillId="11" borderId="10" xfId="0" applyFont="1" applyFill="1" applyBorder="1" applyAlignment="1">
      <alignment horizontal="left" vertical="center"/>
    </xf>
    <xf numFmtId="0" fontId="15" fillId="11" borderId="10" xfId="0" applyFont="1" applyFill="1" applyBorder="1">
      <alignment vertical="center"/>
    </xf>
    <xf numFmtId="0" fontId="15" fillId="11" borderId="8" xfId="0" applyFont="1" applyFill="1" applyBorder="1">
      <alignment vertical="center"/>
    </xf>
    <xf numFmtId="0" fontId="15" fillId="11" borderId="7" xfId="0" applyFont="1" applyFill="1" applyBorder="1" applyAlignment="1">
      <alignment horizontal="left" vertical="center"/>
    </xf>
    <xf numFmtId="0" fontId="15" fillId="11" borderId="0" xfId="0" applyFont="1" applyFill="1" applyBorder="1" applyAlignment="1">
      <alignment horizontal="left" vertical="center"/>
    </xf>
    <xf numFmtId="0" fontId="15" fillId="11" borderId="0" xfId="0" applyFont="1" applyFill="1" applyBorder="1">
      <alignment vertical="center"/>
    </xf>
    <xf numFmtId="0" fontId="15" fillId="11" borderId="3" xfId="0" applyFont="1" applyFill="1" applyBorder="1">
      <alignment vertical="center"/>
    </xf>
    <xf numFmtId="0" fontId="15" fillId="11" borderId="9" xfId="0" applyFont="1" applyFill="1" applyBorder="1" applyAlignment="1">
      <alignment horizontal="center" vertical="center"/>
    </xf>
    <xf numFmtId="0" fontId="15" fillId="11" borderId="7" xfId="0" applyFont="1" applyFill="1" applyBorder="1">
      <alignment vertical="center"/>
    </xf>
    <xf numFmtId="0" fontId="15" fillId="12" borderId="10" xfId="0" applyFont="1" applyFill="1" applyBorder="1" applyAlignment="1">
      <alignment horizontal="left" vertical="center"/>
    </xf>
    <xf numFmtId="0" fontId="15" fillId="12" borderId="10" xfId="0" applyFont="1" applyFill="1" applyBorder="1">
      <alignment vertical="center"/>
    </xf>
    <xf numFmtId="0" fontId="15" fillId="12" borderId="8" xfId="0" applyFont="1" applyFill="1" applyBorder="1">
      <alignment vertical="center"/>
    </xf>
    <xf numFmtId="0" fontId="15" fillId="12" borderId="7" xfId="0" applyFont="1" applyFill="1" applyBorder="1" applyAlignment="1">
      <alignment horizontal="left" vertical="center"/>
    </xf>
    <xf numFmtId="0" fontId="15" fillId="12" borderId="0" xfId="0" applyFont="1" applyFill="1" applyBorder="1" applyAlignment="1">
      <alignment horizontal="left" vertical="center"/>
    </xf>
    <xf numFmtId="0" fontId="15" fillId="12" borderId="0" xfId="0" applyFont="1" applyFill="1" applyBorder="1">
      <alignment vertical="center"/>
    </xf>
    <xf numFmtId="0" fontId="15" fillId="12" borderId="3" xfId="0" applyFont="1" applyFill="1" applyBorder="1">
      <alignment vertical="center"/>
    </xf>
    <xf numFmtId="0" fontId="15" fillId="12" borderId="9" xfId="0" applyFont="1" applyFill="1" applyBorder="1" applyAlignment="1">
      <alignment horizontal="center" vertical="center"/>
    </xf>
    <xf numFmtId="0" fontId="15" fillId="12" borderId="7" xfId="0" applyFont="1" applyFill="1" applyBorder="1">
      <alignment vertical="center"/>
    </xf>
    <xf numFmtId="0" fontId="15" fillId="10" borderId="10" xfId="0" applyFont="1" applyFill="1" applyBorder="1" applyAlignment="1">
      <alignment horizontal="left" vertical="center"/>
    </xf>
    <xf numFmtId="0" fontId="15" fillId="10" borderId="10" xfId="0" applyFont="1" applyFill="1" applyBorder="1">
      <alignment vertical="center"/>
    </xf>
    <xf numFmtId="0" fontId="15" fillId="10" borderId="8" xfId="0" applyFont="1" applyFill="1" applyBorder="1">
      <alignment vertical="center"/>
    </xf>
    <xf numFmtId="0" fontId="15" fillId="10" borderId="7" xfId="0" applyFont="1" applyFill="1" applyBorder="1" applyAlignment="1">
      <alignment horizontal="left" vertical="center"/>
    </xf>
    <xf numFmtId="0" fontId="15" fillId="10" borderId="0" xfId="0" applyFont="1" applyFill="1" applyBorder="1" applyAlignment="1">
      <alignment horizontal="left" vertical="center"/>
    </xf>
    <xf numFmtId="0" fontId="15" fillId="10" borderId="0" xfId="0" applyFont="1" applyFill="1" applyBorder="1">
      <alignment vertical="center"/>
    </xf>
    <xf numFmtId="0" fontId="15" fillId="10" borderId="3" xfId="0" applyFont="1" applyFill="1" applyBorder="1">
      <alignment vertical="center"/>
    </xf>
    <xf numFmtId="0" fontId="15" fillId="10" borderId="13" xfId="0" applyFont="1" applyFill="1" applyBorder="1" applyAlignment="1">
      <alignment horizontal="left" vertical="center"/>
    </xf>
    <xf numFmtId="0" fontId="15" fillId="10" borderId="0" xfId="0" applyFont="1" applyFill="1" applyBorder="1" applyAlignment="1">
      <alignment horizontal="center" vertical="center"/>
    </xf>
    <xf numFmtId="0" fontId="15" fillId="10" borderId="9" xfId="0" applyFont="1" applyFill="1" applyBorder="1" applyAlignment="1">
      <alignment horizontal="center" vertical="center"/>
    </xf>
    <xf numFmtId="0" fontId="15" fillId="10" borderId="7" xfId="0" applyFont="1" applyFill="1" applyBorder="1">
      <alignment vertical="center"/>
    </xf>
    <xf numFmtId="0" fontId="9" fillId="2" borderId="38" xfId="0" applyFont="1" applyFill="1" applyBorder="1" applyAlignment="1">
      <alignment horizontal="right" vertical="center"/>
    </xf>
    <xf numFmtId="0" fontId="9" fillId="2" borderId="74" xfId="0" applyFont="1" applyFill="1" applyBorder="1">
      <alignment vertical="center"/>
    </xf>
    <xf numFmtId="0" fontId="9" fillId="5" borderId="20"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140"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0"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7" xfId="0" applyFont="1" applyFill="1" applyBorder="1" applyAlignment="1">
      <alignment horizontal="center" vertical="center"/>
    </xf>
    <xf numFmtId="0" fontId="9" fillId="7" borderId="21" xfId="0" applyFont="1" applyFill="1" applyBorder="1" applyAlignment="1">
      <alignment horizontal="center" vertical="center"/>
    </xf>
    <xf numFmtId="0" fontId="9" fillId="7" borderId="1" xfId="0" applyFont="1" applyFill="1" applyBorder="1" applyAlignment="1">
      <alignment horizontal="center" vertical="center"/>
    </xf>
    <xf numFmtId="0" fontId="9" fillId="6" borderId="4" xfId="0" applyFont="1" applyFill="1" applyBorder="1" applyAlignment="1">
      <alignment horizontal="center" vertical="center"/>
    </xf>
    <xf numFmtId="0" fontId="9" fillId="7" borderId="4" xfId="0" applyFont="1" applyFill="1" applyBorder="1" applyAlignment="1">
      <alignment horizontal="center" vertical="center"/>
    </xf>
    <xf numFmtId="176" fontId="9" fillId="0" borderId="25" xfId="0" applyNumberFormat="1" applyFont="1" applyFill="1" applyBorder="1">
      <alignment vertical="center"/>
    </xf>
    <xf numFmtId="3" fontId="9" fillId="0" borderId="14" xfId="0" applyNumberFormat="1" applyFont="1" applyFill="1" applyBorder="1">
      <alignment vertical="center"/>
    </xf>
    <xf numFmtId="3" fontId="9" fillId="0" borderId="17" xfId="0" applyNumberFormat="1" applyFont="1" applyFill="1" applyBorder="1">
      <alignment vertical="center"/>
    </xf>
    <xf numFmtId="180" fontId="9" fillId="0" borderId="29" xfId="0" applyNumberFormat="1" applyFont="1" applyFill="1" applyBorder="1">
      <alignment vertical="center"/>
    </xf>
    <xf numFmtId="180" fontId="9" fillId="0" borderId="53" xfId="0" applyNumberFormat="1" applyFont="1" applyFill="1" applyBorder="1">
      <alignment vertical="center"/>
    </xf>
    <xf numFmtId="0" fontId="17" fillId="11" borderId="12" xfId="0" applyFont="1" applyFill="1" applyBorder="1" applyAlignment="1">
      <alignment horizontal="left" vertical="center"/>
    </xf>
    <xf numFmtId="0" fontId="17" fillId="12" borderId="12" xfId="0" applyFont="1" applyFill="1" applyBorder="1" applyAlignment="1">
      <alignment horizontal="left" vertical="center"/>
    </xf>
    <xf numFmtId="0" fontId="17" fillId="10" borderId="12" xfId="0" applyFont="1" applyFill="1" applyBorder="1" applyAlignment="1">
      <alignment horizontal="left" vertical="center"/>
    </xf>
    <xf numFmtId="0" fontId="9" fillId="2" borderId="9" xfId="0" applyFont="1" applyFill="1" applyBorder="1">
      <alignment vertical="center"/>
    </xf>
    <xf numFmtId="0" fontId="23" fillId="2" borderId="0" xfId="0" applyFont="1" applyFill="1">
      <alignment vertical="center"/>
    </xf>
    <xf numFmtId="0" fontId="9" fillId="6" borderId="141" xfId="0" applyFont="1" applyFill="1" applyBorder="1" applyAlignment="1">
      <alignment horizontal="center" vertical="center" wrapText="1"/>
    </xf>
    <xf numFmtId="0" fontId="9" fillId="6" borderId="142" xfId="0" applyFont="1" applyFill="1" applyBorder="1" applyAlignment="1">
      <alignment vertical="center" wrapText="1"/>
    </xf>
    <xf numFmtId="176" fontId="9" fillId="2" borderId="26" xfId="0" applyNumberFormat="1" applyFont="1" applyFill="1" applyBorder="1">
      <alignment vertical="center"/>
    </xf>
    <xf numFmtId="178" fontId="9" fillId="2" borderId="5" xfId="0" applyNumberFormat="1" applyFont="1" applyFill="1" applyBorder="1">
      <alignment vertical="center"/>
    </xf>
    <xf numFmtId="176" fontId="9" fillId="2" borderId="15" xfId="0" applyNumberFormat="1" applyFont="1" applyFill="1" applyBorder="1">
      <alignment vertical="center"/>
    </xf>
    <xf numFmtId="176" fontId="9" fillId="2" borderId="5" xfId="0" applyNumberFormat="1" applyFont="1" applyFill="1" applyBorder="1">
      <alignment vertical="center"/>
    </xf>
    <xf numFmtId="176" fontId="9" fillId="2" borderId="111" xfId="0" applyNumberFormat="1" applyFont="1" applyFill="1" applyBorder="1">
      <alignment vertical="center"/>
    </xf>
    <xf numFmtId="176" fontId="9" fillId="2" borderId="7" xfId="0" applyNumberFormat="1" applyFont="1" applyFill="1" applyBorder="1">
      <alignment vertical="center"/>
    </xf>
    <xf numFmtId="178" fontId="9" fillId="2" borderId="16" xfId="0" applyNumberFormat="1" applyFont="1" applyFill="1" applyBorder="1">
      <alignment vertical="center"/>
    </xf>
    <xf numFmtId="176" fontId="9" fillId="2" borderId="146" xfId="0" applyNumberFormat="1" applyFont="1" applyFill="1" applyBorder="1">
      <alignment vertical="center"/>
    </xf>
    <xf numFmtId="176" fontId="9" fillId="2" borderId="16" xfId="0" applyNumberFormat="1" applyFont="1" applyFill="1" applyBorder="1">
      <alignment vertical="center"/>
    </xf>
    <xf numFmtId="176" fontId="9" fillId="2" borderId="48" xfId="0" applyNumberFormat="1" applyFont="1" applyFill="1" applyBorder="1">
      <alignment vertical="center"/>
    </xf>
    <xf numFmtId="176" fontId="9" fillId="2" borderId="109" xfId="0" applyNumberFormat="1" applyFont="1" applyFill="1" applyBorder="1">
      <alignment vertical="center"/>
    </xf>
    <xf numFmtId="179" fontId="9" fillId="2" borderId="15" xfId="4" applyNumberFormat="1" applyFont="1" applyFill="1" applyBorder="1">
      <alignment vertical="center"/>
    </xf>
    <xf numFmtId="0" fontId="9" fillId="2" borderId="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177" fontId="9" fillId="2" borderId="0" xfId="2" applyNumberFormat="1" applyFont="1" applyFill="1">
      <alignment vertical="center"/>
    </xf>
    <xf numFmtId="177" fontId="9" fillId="2" borderId="14" xfId="2" applyNumberFormat="1" applyFont="1" applyFill="1" applyBorder="1">
      <alignment vertical="center"/>
    </xf>
    <xf numFmtId="177" fontId="9" fillId="2" borderId="15" xfId="2" applyNumberFormat="1" applyFont="1" applyFill="1" applyBorder="1">
      <alignment vertical="center"/>
    </xf>
    <xf numFmtId="177" fontId="9" fillId="2" borderId="5" xfId="2" applyNumberFormat="1" applyFont="1" applyFill="1" applyBorder="1">
      <alignment vertical="center"/>
    </xf>
    <xf numFmtId="177" fontId="9" fillId="2" borderId="11" xfId="2" applyNumberFormat="1" applyFont="1" applyFill="1" applyBorder="1">
      <alignment vertical="center"/>
    </xf>
    <xf numFmtId="177" fontId="9" fillId="2" borderId="7" xfId="2" applyNumberFormat="1" applyFont="1" applyFill="1" applyBorder="1">
      <alignment vertical="center"/>
    </xf>
    <xf numFmtId="183" fontId="9" fillId="2" borderId="0" xfId="2" applyNumberFormat="1" applyFont="1" applyFill="1">
      <alignment vertical="center"/>
    </xf>
    <xf numFmtId="183" fontId="9" fillId="2" borderId="12" xfId="2" applyNumberFormat="1" applyFont="1" applyFill="1" applyBorder="1">
      <alignment vertical="center"/>
    </xf>
    <xf numFmtId="183" fontId="9" fillId="2" borderId="14" xfId="2" applyNumberFormat="1" applyFont="1" applyFill="1" applyBorder="1">
      <alignment vertical="center"/>
    </xf>
    <xf numFmtId="183" fontId="9" fillId="2" borderId="15" xfId="2" applyNumberFormat="1" applyFont="1" applyFill="1" applyBorder="1">
      <alignment vertical="center"/>
    </xf>
    <xf numFmtId="183" fontId="9" fillId="2" borderId="5" xfId="2" applyNumberFormat="1" applyFont="1" applyFill="1" applyBorder="1">
      <alignment vertical="center"/>
    </xf>
    <xf numFmtId="183" fontId="9" fillId="2" borderId="11" xfId="2" applyNumberFormat="1" applyFont="1" applyFill="1" applyBorder="1">
      <alignment vertical="center"/>
    </xf>
    <xf numFmtId="184" fontId="9" fillId="2" borderId="0" xfId="2" applyNumberFormat="1" applyFont="1" applyFill="1">
      <alignment vertical="center"/>
    </xf>
    <xf numFmtId="184" fontId="9" fillId="2" borderId="14" xfId="2" applyNumberFormat="1" applyFont="1" applyFill="1" applyBorder="1">
      <alignment vertical="center"/>
    </xf>
    <xf numFmtId="184" fontId="9" fillId="2" borderId="15" xfId="2" applyNumberFormat="1" applyFont="1" applyFill="1" applyBorder="1">
      <alignment vertical="center"/>
    </xf>
    <xf numFmtId="184" fontId="9" fillId="2" borderId="5" xfId="2" applyNumberFormat="1" applyFont="1" applyFill="1" applyBorder="1">
      <alignment vertical="center"/>
    </xf>
    <xf numFmtId="184" fontId="9" fillId="2" borderId="11" xfId="2" applyNumberFormat="1" applyFont="1" applyFill="1" applyBorder="1">
      <alignment vertical="center"/>
    </xf>
    <xf numFmtId="184" fontId="9" fillId="2" borderId="12" xfId="2" applyNumberFormat="1" applyFont="1" applyFill="1" applyBorder="1">
      <alignment vertical="center"/>
    </xf>
    <xf numFmtId="177" fontId="3" fillId="2" borderId="0" xfId="2" applyNumberFormat="1" applyFont="1" applyFill="1" applyBorder="1" applyAlignment="1">
      <alignment vertical="center"/>
    </xf>
    <xf numFmtId="177" fontId="3" fillId="2" borderId="15" xfId="2" applyNumberFormat="1" applyFont="1" applyFill="1" applyBorder="1" applyAlignment="1">
      <alignment vertical="center"/>
    </xf>
    <xf numFmtId="177" fontId="9" fillId="2" borderId="0" xfId="2" applyNumberFormat="1" applyFont="1" applyFill="1" applyBorder="1" applyAlignment="1">
      <alignment vertical="center"/>
    </xf>
    <xf numFmtId="177" fontId="9" fillId="2" borderId="3" xfId="2" applyNumberFormat="1" applyFont="1" applyFill="1" applyBorder="1" applyAlignment="1">
      <alignment vertical="center"/>
    </xf>
    <xf numFmtId="177" fontId="9" fillId="2" borderId="15" xfId="2" applyNumberFormat="1" applyFont="1" applyFill="1" applyBorder="1" applyAlignment="1">
      <alignment vertical="center"/>
    </xf>
    <xf numFmtId="184" fontId="9" fillId="2" borderId="14" xfId="0" applyNumberFormat="1" applyFont="1" applyFill="1" applyBorder="1" applyAlignment="1">
      <alignment vertical="center"/>
    </xf>
    <xf numFmtId="184" fontId="9" fillId="2" borderId="11" xfId="0" applyNumberFormat="1" applyFont="1" applyFill="1" applyBorder="1" applyAlignment="1">
      <alignment vertical="center"/>
    </xf>
    <xf numFmtId="177" fontId="9" fillId="2" borderId="13" xfId="2" applyNumberFormat="1" applyFont="1" applyFill="1" applyBorder="1" applyAlignment="1">
      <alignment vertical="center"/>
    </xf>
    <xf numFmtId="177" fontId="9" fillId="2" borderId="1" xfId="2" applyNumberFormat="1" applyFont="1" applyFill="1" applyBorder="1" applyAlignment="1">
      <alignment vertical="center"/>
    </xf>
    <xf numFmtId="177" fontId="9" fillId="2" borderId="9" xfId="2" applyNumberFormat="1" applyFont="1" applyFill="1" applyBorder="1" applyAlignment="1">
      <alignment vertical="center"/>
    </xf>
    <xf numFmtId="177" fontId="9" fillId="2" borderId="6" xfId="2" applyNumberFormat="1" applyFont="1" applyFill="1" applyBorder="1" applyAlignment="1">
      <alignment vertical="center"/>
    </xf>
    <xf numFmtId="177" fontId="9" fillId="2" borderId="12" xfId="2" applyNumberFormat="1" applyFont="1" applyFill="1" applyBorder="1" applyAlignment="1">
      <alignment vertical="center"/>
    </xf>
    <xf numFmtId="177" fontId="9" fillId="2" borderId="10" xfId="2" applyNumberFormat="1" applyFont="1" applyFill="1" applyBorder="1" applyAlignment="1">
      <alignment vertical="center"/>
    </xf>
    <xf numFmtId="177" fontId="9" fillId="2" borderId="8" xfId="2" applyNumberFormat="1" applyFont="1" applyFill="1" applyBorder="1" applyAlignment="1">
      <alignment vertical="center"/>
    </xf>
    <xf numFmtId="177" fontId="9" fillId="2" borderId="12" xfId="1" applyNumberFormat="1" applyFont="1" applyFill="1" applyBorder="1" applyAlignment="1">
      <alignment vertical="center"/>
    </xf>
    <xf numFmtId="177" fontId="9" fillId="2" borderId="10" xfId="1" applyNumberFormat="1" applyFont="1" applyFill="1" applyBorder="1" applyAlignment="1">
      <alignment vertical="center"/>
    </xf>
    <xf numFmtId="177" fontId="9" fillId="2" borderId="8" xfId="1" applyNumberFormat="1" applyFont="1" applyFill="1" applyBorder="1" applyAlignment="1">
      <alignment vertical="center"/>
    </xf>
    <xf numFmtId="177" fontId="9" fillId="2" borderId="13" xfId="1" applyNumberFormat="1" applyFont="1" applyFill="1" applyBorder="1" applyAlignment="1">
      <alignment vertical="center"/>
    </xf>
    <xf numFmtId="177" fontId="9" fillId="2" borderId="0" xfId="1" applyNumberFormat="1" applyFont="1" applyFill="1" applyAlignment="1">
      <alignment vertical="center"/>
    </xf>
    <xf numFmtId="184" fontId="9" fillId="2" borderId="0" xfId="0" applyNumberFormat="1" applyFont="1" applyFill="1" applyBorder="1" applyAlignment="1">
      <alignment vertical="center"/>
    </xf>
    <xf numFmtId="184" fontId="9" fillId="2" borderId="3" xfId="0" applyNumberFormat="1" applyFont="1" applyFill="1" applyBorder="1" applyAlignment="1">
      <alignment vertical="center"/>
    </xf>
    <xf numFmtId="184" fontId="9" fillId="2" borderId="15" xfId="0" applyNumberFormat="1" applyFont="1" applyFill="1" applyBorder="1" applyAlignment="1">
      <alignment vertical="center"/>
    </xf>
    <xf numFmtId="184" fontId="9" fillId="2" borderId="7" xfId="0" applyNumberFormat="1" applyFont="1" applyFill="1" applyBorder="1" applyAlignment="1">
      <alignment vertical="center"/>
    </xf>
    <xf numFmtId="184" fontId="9" fillId="2" borderId="0" xfId="1" applyNumberFormat="1" applyFont="1" applyFill="1" applyBorder="1" applyAlignment="1">
      <alignment vertical="center"/>
    </xf>
    <xf numFmtId="184" fontId="9" fillId="2" borderId="3" xfId="1" applyNumberFormat="1" applyFont="1" applyFill="1" applyBorder="1" applyAlignment="1">
      <alignment vertical="center"/>
    </xf>
    <xf numFmtId="184" fontId="9" fillId="2" borderId="15" xfId="1" applyNumberFormat="1" applyFont="1" applyFill="1" applyBorder="1" applyAlignment="1">
      <alignment vertical="center"/>
    </xf>
    <xf numFmtId="184" fontId="9" fillId="2" borderId="7" xfId="1" applyNumberFormat="1" applyFont="1" applyFill="1" applyBorder="1" applyAlignment="1">
      <alignment vertical="center"/>
    </xf>
    <xf numFmtId="0" fontId="9" fillId="2" borderId="13" xfId="0" applyNumberFormat="1" applyFont="1" applyFill="1" applyBorder="1" applyAlignment="1">
      <alignment horizontal="center" vertical="center"/>
    </xf>
    <xf numFmtId="0" fontId="9" fillId="2" borderId="9" xfId="0" applyFont="1" applyFill="1" applyBorder="1" applyAlignment="1">
      <alignment horizontal="right" vertical="center"/>
    </xf>
    <xf numFmtId="184" fontId="9" fillId="2" borderId="13" xfId="0" applyNumberFormat="1" applyFont="1" applyFill="1" applyBorder="1">
      <alignment vertical="center"/>
    </xf>
    <xf numFmtId="184" fontId="9" fillId="2" borderId="14" xfId="0" applyNumberFormat="1" applyFont="1" applyFill="1" applyBorder="1">
      <alignment vertical="center"/>
    </xf>
    <xf numFmtId="184" fontId="9" fillId="2" borderId="3" xfId="0" applyNumberFormat="1" applyFont="1" applyFill="1" applyBorder="1">
      <alignment vertical="center"/>
    </xf>
    <xf numFmtId="184" fontId="9" fillId="2" borderId="4" xfId="0" applyNumberFormat="1" applyFont="1" applyFill="1" applyBorder="1">
      <alignment vertical="center"/>
    </xf>
    <xf numFmtId="184" fontId="9" fillId="2" borderId="5" xfId="0" applyNumberFormat="1" applyFont="1" applyFill="1" applyBorder="1">
      <alignment vertical="center"/>
    </xf>
    <xf numFmtId="184" fontId="9" fillId="2" borderId="7" xfId="0" applyNumberFormat="1" applyFont="1" applyFill="1" applyBorder="1">
      <alignment vertical="center"/>
    </xf>
    <xf numFmtId="184" fontId="9" fillId="2" borderId="11" xfId="0" applyNumberFormat="1" applyFont="1" applyFill="1" applyBorder="1">
      <alignment vertical="center"/>
    </xf>
    <xf numFmtId="184" fontId="9" fillId="2" borderId="10" xfId="0" applyNumberFormat="1" applyFont="1" applyFill="1" applyBorder="1">
      <alignment vertical="center"/>
    </xf>
    <xf numFmtId="184" fontId="9" fillId="2" borderId="0" xfId="0" applyNumberFormat="1" applyFont="1" applyFill="1" applyBorder="1">
      <alignment vertical="center"/>
    </xf>
    <xf numFmtId="184" fontId="9" fillId="2" borderId="2" xfId="0" applyNumberFormat="1" applyFont="1" applyFill="1" applyBorder="1">
      <alignment vertical="center"/>
    </xf>
    <xf numFmtId="184" fontId="9" fillId="2" borderId="9" xfId="0" applyNumberFormat="1" applyFont="1" applyFill="1" applyBorder="1">
      <alignment vertical="center"/>
    </xf>
    <xf numFmtId="184" fontId="9" fillId="2" borderId="15" xfId="0" applyNumberFormat="1" applyFont="1" applyFill="1" applyBorder="1">
      <alignment vertical="center"/>
    </xf>
    <xf numFmtId="0" fontId="9" fillId="2" borderId="5" xfId="0" applyFont="1" applyFill="1" applyBorder="1" applyAlignment="1">
      <alignment horizontal="center" vertical="center" wrapText="1"/>
    </xf>
    <xf numFmtId="0" fontId="9" fillId="2" borderId="10" xfId="0" applyNumberFormat="1" applyFont="1" applyFill="1" applyBorder="1" applyAlignment="1">
      <alignment horizontal="center" vertical="center"/>
    </xf>
    <xf numFmtId="0" fontId="0" fillId="2" borderId="0" xfId="0" applyFill="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184" fontId="9" fillId="2" borderId="8" xfId="0" applyNumberFormat="1" applyFont="1" applyFill="1" applyBorder="1">
      <alignment vertical="center"/>
    </xf>
    <xf numFmtId="184" fontId="9" fillId="2" borderId="1" xfId="0" applyNumberFormat="1" applyFont="1" applyFill="1" applyBorder="1">
      <alignment vertical="center"/>
    </xf>
    <xf numFmtId="184" fontId="9" fillId="2" borderId="6" xfId="0" applyNumberFormat="1" applyFont="1" applyFill="1" applyBorder="1">
      <alignment vertical="center"/>
    </xf>
    <xf numFmtId="0" fontId="0" fillId="2" borderId="0" xfId="0" applyFill="1" applyAlignment="1">
      <alignment horizontal="left" vertical="center"/>
    </xf>
    <xf numFmtId="177" fontId="9" fillId="2" borderId="0" xfId="0" applyNumberFormat="1" applyFont="1" applyFill="1" applyAlignment="1">
      <alignment vertical="center"/>
    </xf>
    <xf numFmtId="184" fontId="9" fillId="0" borderId="14" xfId="0" applyNumberFormat="1" applyFont="1" applyFill="1" applyBorder="1">
      <alignment vertical="center"/>
    </xf>
    <xf numFmtId="184" fontId="9" fillId="0" borderId="17" xfId="0" applyNumberFormat="1" applyFont="1" applyFill="1" applyBorder="1">
      <alignment vertical="center"/>
    </xf>
    <xf numFmtId="184" fontId="9" fillId="2" borderId="116" xfId="0" applyNumberFormat="1" applyFont="1" applyFill="1" applyBorder="1" applyAlignment="1">
      <alignment vertical="center" wrapText="1"/>
    </xf>
    <xf numFmtId="184" fontId="9" fillId="2" borderId="17" xfId="0" applyNumberFormat="1" applyFont="1" applyFill="1" applyBorder="1" applyAlignment="1">
      <alignment vertical="center" wrapText="1"/>
    </xf>
    <xf numFmtId="184" fontId="9" fillId="2" borderId="28" xfId="0" applyNumberFormat="1" applyFont="1" applyFill="1" applyBorder="1" applyAlignment="1">
      <alignment vertical="center" wrapText="1"/>
    </xf>
    <xf numFmtId="184" fontId="9" fillId="2" borderId="16" xfId="0" applyNumberFormat="1" applyFont="1" applyFill="1" applyBorder="1" applyAlignment="1">
      <alignment vertical="center" wrapText="1"/>
    </xf>
    <xf numFmtId="184" fontId="9" fillId="2" borderId="5" xfId="0" applyNumberFormat="1" applyFont="1" applyFill="1" applyBorder="1" applyAlignment="1">
      <alignment vertical="center" wrapText="1"/>
    </xf>
    <xf numFmtId="184" fontId="9" fillId="4" borderId="31" xfId="0" applyNumberFormat="1" applyFont="1" applyFill="1" applyBorder="1" applyAlignment="1">
      <alignment vertical="center" wrapText="1"/>
    </xf>
    <xf numFmtId="0" fontId="9" fillId="5" borderId="66" xfId="0" applyFont="1" applyFill="1" applyBorder="1" applyAlignment="1">
      <alignment vertical="center" wrapText="1"/>
    </xf>
    <xf numFmtId="0" fontId="9" fillId="5" borderId="73" xfId="0" applyFont="1" applyFill="1" applyBorder="1" applyAlignment="1">
      <alignment vertical="center" wrapText="1"/>
    </xf>
    <xf numFmtId="0" fontId="9" fillId="6" borderId="63" xfId="0" applyFont="1" applyFill="1" applyBorder="1" applyAlignment="1">
      <alignment vertical="center" wrapText="1"/>
    </xf>
    <xf numFmtId="0" fontId="9" fillId="6" borderId="73" xfId="0" applyFont="1" applyFill="1" applyBorder="1" applyAlignment="1">
      <alignment vertical="center" wrapText="1"/>
    </xf>
    <xf numFmtId="0" fontId="9" fillId="7" borderId="68" xfId="0" applyFont="1" applyFill="1" applyBorder="1" applyAlignment="1">
      <alignment vertical="center" wrapText="1"/>
    </xf>
    <xf numFmtId="0" fontId="9" fillId="7" borderId="73" xfId="0" applyFont="1" applyFill="1" applyBorder="1" applyAlignment="1">
      <alignment vertical="center" wrapText="1"/>
    </xf>
    <xf numFmtId="0" fontId="9" fillId="5" borderId="33" xfId="0" applyFont="1" applyFill="1" applyBorder="1" applyAlignment="1">
      <alignment horizontal="center" vertical="center"/>
    </xf>
    <xf numFmtId="3" fontId="9" fillId="0" borderId="147" xfId="0" applyNumberFormat="1" applyFont="1" applyFill="1" applyBorder="1">
      <alignment vertical="center"/>
    </xf>
    <xf numFmtId="3" fontId="9" fillId="0" borderId="112" xfId="0" applyNumberFormat="1" applyFont="1" applyFill="1" applyBorder="1">
      <alignment vertical="center"/>
    </xf>
    <xf numFmtId="0" fontId="13" fillId="2" borderId="38" xfId="0" applyFont="1" applyFill="1" applyBorder="1" applyAlignment="1">
      <alignment vertical="center"/>
    </xf>
    <xf numFmtId="0" fontId="13" fillId="2" borderId="0" xfId="0" applyFont="1" applyFill="1" applyBorder="1">
      <alignment vertical="center"/>
    </xf>
    <xf numFmtId="0" fontId="17" fillId="2" borderId="37" xfId="0" applyFont="1" applyFill="1" applyBorder="1" applyAlignment="1">
      <alignment vertical="center"/>
    </xf>
    <xf numFmtId="0" fontId="17" fillId="2" borderId="37" xfId="0" applyFont="1" applyFill="1" applyBorder="1" applyAlignment="1">
      <alignment horizontal="left" vertical="center"/>
    </xf>
    <xf numFmtId="0" fontId="17" fillId="2" borderId="37" xfId="0" applyFont="1" applyFill="1" applyBorder="1" applyAlignment="1">
      <alignment vertical="top"/>
    </xf>
    <xf numFmtId="0" fontId="19"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3" fillId="2" borderId="12"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13" xfId="3" applyNumberFormat="1" applyFont="1" applyFill="1" applyBorder="1" applyAlignment="1">
      <alignment horizontal="center" vertical="center"/>
    </xf>
    <xf numFmtId="0" fontId="9" fillId="2" borderId="5" xfId="1" applyFont="1" applyFill="1" applyBorder="1" applyAlignment="1">
      <alignment horizontal="left" vertical="center"/>
    </xf>
    <xf numFmtId="0" fontId="9" fillId="2" borderId="14" xfId="1" applyFont="1" applyFill="1" applyBorder="1" applyAlignment="1">
      <alignment vertical="center"/>
    </xf>
    <xf numFmtId="0" fontId="9" fillId="2" borderId="2" xfId="1" applyFont="1" applyFill="1" applyBorder="1" applyAlignment="1">
      <alignment vertical="center"/>
    </xf>
    <xf numFmtId="0" fontId="9" fillId="2" borderId="11" xfId="1" applyFont="1" applyFill="1" applyBorder="1" applyAlignment="1">
      <alignment vertical="center"/>
    </xf>
    <xf numFmtId="0" fontId="19" fillId="2" borderId="14" xfId="1" applyFont="1" applyFill="1" applyBorder="1" applyAlignment="1">
      <alignment vertical="center"/>
    </xf>
    <xf numFmtId="0" fontId="9" fillId="2" borderId="12" xfId="0" applyFont="1" applyFill="1" applyBorder="1">
      <alignment vertical="center"/>
    </xf>
    <xf numFmtId="0" fontId="9" fillId="2" borderId="8" xfId="0" applyFont="1" applyFill="1" applyBorder="1" applyAlignment="1">
      <alignment vertical="center" wrapText="1"/>
    </xf>
    <xf numFmtId="0" fontId="26" fillId="2" borderId="0" xfId="0" applyFont="1" applyFill="1" applyAlignment="1"/>
    <xf numFmtId="0" fontId="27" fillId="2" borderId="0" xfId="0" applyFont="1" applyFill="1" applyAlignment="1">
      <alignment horizontal="center"/>
    </xf>
    <xf numFmtId="0" fontId="28" fillId="2" borderId="0" xfId="0" applyFont="1" applyFill="1" applyAlignment="1">
      <alignment horizontal="center"/>
    </xf>
    <xf numFmtId="0" fontId="28" fillId="2" borderId="0" xfId="0" applyFont="1" applyFill="1" applyAlignment="1"/>
    <xf numFmtId="0" fontId="29" fillId="2" borderId="0" xfId="0" applyFont="1" applyFill="1" applyBorder="1" applyAlignment="1">
      <alignment vertical="center"/>
    </xf>
    <xf numFmtId="0" fontId="26" fillId="2" borderId="0" xfId="0" applyFont="1" applyFill="1" applyBorder="1" applyAlignment="1">
      <alignment vertical="center" shrinkToFit="1"/>
    </xf>
    <xf numFmtId="0" fontId="26" fillId="2" borderId="0" xfId="0" applyFont="1" applyFill="1" applyBorder="1" applyAlignment="1">
      <alignment vertical="center"/>
    </xf>
    <xf numFmtId="0" fontId="26" fillId="2" borderId="0" xfId="0" applyFont="1" applyFill="1" applyBorder="1" applyAlignment="1">
      <alignment horizontal="center" vertical="center"/>
    </xf>
    <xf numFmtId="0" fontId="28" fillId="2" borderId="0" xfId="0" applyFont="1" applyFill="1" applyAlignment="1">
      <alignment horizontal="center" vertical="center"/>
    </xf>
    <xf numFmtId="0" fontId="28" fillId="2" borderId="0" xfId="0" applyFont="1" applyFill="1" applyAlignment="1">
      <alignment vertical="center"/>
    </xf>
    <xf numFmtId="0" fontId="26" fillId="2" borderId="0" xfId="0" applyFont="1" applyFill="1" applyAlignment="1">
      <alignment vertical="center"/>
    </xf>
    <xf numFmtId="0" fontId="26" fillId="2" borderId="13" xfId="0" applyFont="1" applyFill="1" applyBorder="1" applyAlignment="1"/>
    <xf numFmtId="0" fontId="26" fillId="2" borderId="0" xfId="0" applyFont="1" applyFill="1" applyAlignment="1">
      <alignment vertical="top"/>
    </xf>
    <xf numFmtId="0" fontId="26" fillId="2" borderId="0" xfId="0" applyFont="1" applyFill="1" applyAlignment="1">
      <alignment shrinkToFit="1"/>
    </xf>
    <xf numFmtId="0" fontId="26" fillId="2" borderId="0" xfId="0" applyFont="1" applyFill="1" applyAlignment="1">
      <alignment horizontal="center"/>
    </xf>
    <xf numFmtId="0" fontId="15" fillId="2" borderId="0" xfId="0" applyFont="1" applyFill="1" applyBorder="1" applyAlignment="1">
      <alignment vertical="center"/>
    </xf>
    <xf numFmtId="0" fontId="24" fillId="11" borderId="10" xfId="0" applyFont="1" applyFill="1" applyBorder="1" applyAlignment="1">
      <alignment horizontal="left" vertical="center"/>
    </xf>
    <xf numFmtId="0" fontId="24" fillId="11" borderId="0" xfId="0" applyFont="1" applyFill="1" applyBorder="1" applyAlignment="1">
      <alignment horizontal="left" vertical="center"/>
    </xf>
    <xf numFmtId="0" fontId="24" fillId="2" borderId="0" xfId="0" applyFont="1" applyFill="1" applyBorder="1" applyAlignment="1">
      <alignment horizontal="left" vertical="center"/>
    </xf>
    <xf numFmtId="0" fontId="24" fillId="12" borderId="10" xfId="0" applyFont="1" applyFill="1" applyBorder="1" applyAlignment="1">
      <alignment horizontal="left" vertical="center"/>
    </xf>
    <xf numFmtId="0" fontId="24" fillId="12" borderId="0" xfId="0" applyFont="1" applyFill="1" applyBorder="1" applyAlignment="1">
      <alignment horizontal="left" vertical="center"/>
    </xf>
    <xf numFmtId="0" fontId="24" fillId="10" borderId="0" xfId="0" applyFont="1" applyFill="1" applyBorder="1" applyAlignment="1">
      <alignment horizontal="left" vertical="center"/>
    </xf>
    <xf numFmtId="0" fontId="19" fillId="2" borderId="0" xfId="0" applyFont="1" applyFill="1" applyBorder="1" applyAlignment="1">
      <alignment vertical="center" wrapText="1"/>
    </xf>
    <xf numFmtId="176" fontId="9" fillId="2" borderId="55" xfId="0" applyNumberFormat="1" applyFont="1" applyFill="1" applyBorder="1">
      <alignment vertical="center"/>
    </xf>
    <xf numFmtId="176" fontId="9" fillId="2" borderId="29" xfId="0" applyNumberFormat="1" applyFont="1" applyFill="1" applyBorder="1">
      <alignment vertical="center"/>
    </xf>
    <xf numFmtId="176" fontId="9" fillId="2" borderId="49" xfId="0" applyNumberFormat="1" applyFont="1" applyFill="1" applyBorder="1">
      <alignment vertical="center"/>
    </xf>
    <xf numFmtId="176" fontId="9" fillId="2" borderId="34" xfId="0" applyNumberFormat="1" applyFont="1" applyFill="1" applyBorder="1">
      <alignment vertical="center"/>
    </xf>
    <xf numFmtId="176" fontId="9" fillId="2" borderId="30" xfId="0" applyNumberFormat="1" applyFont="1" applyFill="1" applyBorder="1">
      <alignment vertical="center"/>
    </xf>
    <xf numFmtId="176" fontId="9" fillId="2" borderId="32" xfId="0" applyNumberFormat="1" applyFont="1" applyFill="1" applyBorder="1">
      <alignment vertical="center"/>
    </xf>
    <xf numFmtId="176" fontId="9" fillId="0" borderId="101" xfId="0" applyNumberFormat="1" applyFont="1" applyFill="1" applyBorder="1">
      <alignment vertical="center"/>
    </xf>
    <xf numFmtId="176" fontId="9" fillId="0" borderId="129" xfId="0" applyNumberFormat="1" applyFont="1" applyFill="1" applyBorder="1">
      <alignment vertical="center"/>
    </xf>
    <xf numFmtId="176" fontId="9" fillId="3" borderId="115" xfId="0" applyNumberFormat="1" applyFont="1" applyFill="1" applyBorder="1" applyProtection="1">
      <alignment vertical="center"/>
      <protection locked="0"/>
    </xf>
    <xf numFmtId="176" fontId="9" fillId="3" borderId="123" xfId="0" applyNumberFormat="1" applyFont="1" applyFill="1" applyBorder="1" applyProtection="1">
      <alignment vertical="center"/>
      <protection locked="0"/>
    </xf>
    <xf numFmtId="176" fontId="9" fillId="3" borderId="96" xfId="0" applyNumberFormat="1" applyFont="1" applyFill="1" applyBorder="1" applyProtection="1">
      <alignment vertical="center"/>
      <protection locked="0"/>
    </xf>
    <xf numFmtId="176" fontId="9" fillId="3" borderId="21" xfId="0" applyNumberFormat="1" applyFont="1" applyFill="1" applyBorder="1" applyProtection="1">
      <alignment vertical="center"/>
      <protection locked="0"/>
    </xf>
    <xf numFmtId="176" fontId="9" fillId="3" borderId="112" xfId="0" applyNumberFormat="1" applyFont="1" applyFill="1" applyBorder="1" applyProtection="1">
      <alignment vertical="center"/>
      <protection locked="0"/>
    </xf>
    <xf numFmtId="176" fontId="9" fillId="3" borderId="27" xfId="0" applyNumberFormat="1" applyFont="1" applyFill="1" applyBorder="1" applyProtection="1">
      <alignment vertical="center"/>
      <protection locked="0"/>
    </xf>
    <xf numFmtId="176" fontId="9" fillId="3" borderId="144" xfId="0" applyNumberFormat="1" applyFont="1" applyFill="1" applyBorder="1" applyProtection="1">
      <alignment vertical="center"/>
      <protection locked="0"/>
    </xf>
    <xf numFmtId="176" fontId="9" fillId="3" borderId="145" xfId="0" applyNumberFormat="1" applyFont="1" applyFill="1" applyBorder="1" applyProtection="1">
      <alignment vertical="center"/>
      <protection locked="0"/>
    </xf>
    <xf numFmtId="176" fontId="9" fillId="3" borderId="17" xfId="0" applyNumberFormat="1" applyFont="1" applyFill="1" applyBorder="1" applyProtection="1">
      <alignment vertical="center"/>
      <protection locked="0"/>
    </xf>
    <xf numFmtId="176" fontId="9" fillId="3" borderId="143" xfId="0" applyNumberFormat="1" applyFont="1" applyFill="1" applyBorder="1" applyProtection="1">
      <alignment vertical="center"/>
      <protection locked="0"/>
    </xf>
    <xf numFmtId="176" fontId="9" fillId="3" borderId="4" xfId="0" applyNumberFormat="1" applyFont="1" applyFill="1" applyBorder="1" applyProtection="1">
      <alignment vertical="center"/>
      <protection locked="0"/>
    </xf>
    <xf numFmtId="9" fontId="9" fillId="3" borderId="20" xfId="4" applyFont="1" applyFill="1" applyBorder="1" applyProtection="1">
      <alignment vertical="center"/>
      <protection locked="0"/>
    </xf>
    <xf numFmtId="9" fontId="9" fillId="3" borderId="13" xfId="4" applyFont="1" applyFill="1" applyBorder="1" applyProtection="1">
      <alignment vertical="center"/>
      <protection locked="0"/>
    </xf>
    <xf numFmtId="9" fontId="9" fillId="3" borderId="145" xfId="4" applyFont="1" applyFill="1" applyBorder="1" applyProtection="1">
      <alignment vertical="center"/>
      <protection locked="0"/>
    </xf>
    <xf numFmtId="9" fontId="9" fillId="3" borderId="12" xfId="4" applyFont="1" applyFill="1" applyBorder="1" applyProtection="1">
      <alignment vertical="center"/>
      <protection locked="0"/>
    </xf>
    <xf numFmtId="9" fontId="9" fillId="3" borderId="4" xfId="4" applyFont="1" applyFill="1" applyBorder="1" applyProtection="1">
      <alignment vertical="center"/>
      <protection locked="0"/>
    </xf>
    <xf numFmtId="182" fontId="9" fillId="3" borderId="138" xfId="4" applyNumberFormat="1" applyFont="1" applyFill="1" applyBorder="1" applyProtection="1">
      <alignment vertical="center"/>
      <protection locked="0"/>
    </xf>
    <xf numFmtId="9" fontId="9" fillId="3" borderId="136" xfId="4" applyFont="1" applyFill="1" applyBorder="1" applyProtection="1">
      <alignment vertical="center"/>
      <protection locked="0"/>
    </xf>
    <xf numFmtId="177" fontId="15" fillId="2" borderId="0" xfId="0" applyNumberFormat="1" applyFont="1" applyFill="1" applyBorder="1" applyAlignment="1">
      <alignment horizontal="center" vertical="center" shrinkToFit="1"/>
    </xf>
    <xf numFmtId="177" fontId="15" fillId="11" borderId="15" xfId="2" applyNumberFormat="1" applyFont="1" applyFill="1" applyBorder="1" applyAlignment="1">
      <alignment vertical="center" shrinkToFit="1"/>
    </xf>
    <xf numFmtId="177" fontId="15" fillId="11" borderId="15" xfId="0" applyNumberFormat="1" applyFont="1" applyFill="1" applyBorder="1" applyAlignment="1">
      <alignment vertical="center" shrinkToFit="1"/>
    </xf>
    <xf numFmtId="177" fontId="15" fillId="2" borderId="15" xfId="0" applyNumberFormat="1" applyFont="1" applyFill="1" applyBorder="1" applyAlignment="1">
      <alignment vertical="center" shrinkToFit="1"/>
    </xf>
    <xf numFmtId="177" fontId="15" fillId="12" borderId="15" xfId="0" applyNumberFormat="1" applyFont="1" applyFill="1" applyBorder="1" applyAlignment="1">
      <alignment vertical="center" shrinkToFit="1"/>
    </xf>
    <xf numFmtId="177" fontId="15" fillId="10" borderId="15" xfId="0" applyNumberFormat="1" applyFont="1" applyFill="1" applyBorder="1" applyAlignment="1">
      <alignment vertical="center" shrinkToFit="1"/>
    </xf>
    <xf numFmtId="176" fontId="9" fillId="2" borderId="24" xfId="2" applyNumberFormat="1" applyFont="1" applyFill="1" applyBorder="1" applyAlignment="1">
      <alignment vertical="center" shrinkToFit="1"/>
    </xf>
    <xf numFmtId="176" fontId="9" fillId="2" borderId="22" xfId="2" applyNumberFormat="1" applyFont="1" applyFill="1" applyBorder="1" applyAlignment="1">
      <alignment vertical="center" shrinkToFit="1"/>
    </xf>
    <xf numFmtId="176" fontId="9" fillId="2" borderId="58" xfId="2" applyNumberFormat="1" applyFont="1" applyFill="1" applyBorder="1" applyAlignment="1">
      <alignment vertical="center" shrinkToFit="1"/>
    </xf>
    <xf numFmtId="176" fontId="9" fillId="2" borderId="56" xfId="2" applyNumberFormat="1" applyFont="1" applyFill="1" applyBorder="1" applyAlignment="1">
      <alignment vertical="center" shrinkToFit="1"/>
    </xf>
    <xf numFmtId="176" fontId="9" fillId="2" borderId="25" xfId="2" applyNumberFormat="1" applyFont="1" applyFill="1" applyBorder="1" applyAlignment="1">
      <alignment vertical="center" shrinkToFit="1"/>
    </xf>
    <xf numFmtId="176" fontId="9" fillId="2" borderId="17" xfId="2" applyNumberFormat="1" applyFont="1" applyFill="1" applyBorder="1" applyAlignment="1">
      <alignment vertical="center" shrinkToFit="1"/>
    </xf>
    <xf numFmtId="176" fontId="9" fillId="2" borderId="51" xfId="2" applyNumberFormat="1" applyFont="1" applyFill="1" applyBorder="1" applyAlignment="1">
      <alignment vertical="center" shrinkToFit="1"/>
    </xf>
    <xf numFmtId="176" fontId="9" fillId="2" borderId="52" xfId="2" applyNumberFormat="1" applyFont="1" applyFill="1" applyBorder="1" applyAlignment="1">
      <alignment vertical="center" shrinkToFit="1"/>
    </xf>
    <xf numFmtId="176" fontId="9" fillId="2" borderId="76" xfId="2" applyNumberFormat="1" applyFont="1" applyFill="1" applyBorder="1" applyAlignment="1">
      <alignment vertical="center" shrinkToFit="1"/>
    </xf>
    <xf numFmtId="176" fontId="9" fillId="2" borderId="77" xfId="2" applyNumberFormat="1" applyFont="1" applyFill="1" applyBorder="1" applyAlignment="1">
      <alignment vertical="center" shrinkToFit="1"/>
    </xf>
    <xf numFmtId="176" fontId="9" fillId="2" borderId="79" xfId="2" applyNumberFormat="1" applyFont="1" applyFill="1" applyBorder="1" applyAlignment="1">
      <alignment vertical="center" shrinkToFit="1"/>
    </xf>
    <xf numFmtId="176" fontId="9" fillId="2" borderId="80" xfId="2" applyNumberFormat="1" applyFont="1" applyFill="1" applyBorder="1" applyAlignment="1">
      <alignment vertical="center" shrinkToFit="1"/>
    </xf>
    <xf numFmtId="176" fontId="9" fillId="2" borderId="8" xfId="2" applyNumberFormat="1" applyFont="1" applyFill="1" applyBorder="1" applyAlignment="1">
      <alignment vertical="center" shrinkToFit="1"/>
    </xf>
    <xf numFmtId="176" fontId="9" fillId="2" borderId="11" xfId="2" applyNumberFormat="1" applyFont="1" applyFill="1" applyBorder="1" applyAlignment="1">
      <alignment vertical="center" shrinkToFit="1"/>
    </xf>
    <xf numFmtId="176" fontId="9" fillId="2" borderId="81" xfId="2" applyNumberFormat="1" applyFont="1" applyFill="1" applyBorder="1" applyAlignment="1">
      <alignment vertical="center" shrinkToFit="1"/>
    </xf>
    <xf numFmtId="176" fontId="9" fillId="2" borderId="82" xfId="2" applyNumberFormat="1" applyFont="1" applyFill="1" applyBorder="1" applyAlignment="1">
      <alignment vertical="center" shrinkToFit="1"/>
    </xf>
    <xf numFmtId="176" fontId="9" fillId="2" borderId="3" xfId="2" applyNumberFormat="1" applyFont="1" applyFill="1" applyBorder="1" applyAlignment="1">
      <alignment vertical="center" shrinkToFit="1"/>
    </xf>
    <xf numFmtId="176" fontId="9" fillId="2" borderId="14" xfId="2" applyNumberFormat="1" applyFont="1" applyFill="1" applyBorder="1" applyAlignment="1">
      <alignment vertical="center" shrinkToFit="1"/>
    </xf>
    <xf numFmtId="176" fontId="9" fillId="2" borderId="83" xfId="2" applyNumberFormat="1" applyFont="1" applyFill="1" applyBorder="1" applyAlignment="1">
      <alignment vertical="center" shrinkToFit="1"/>
    </xf>
    <xf numFmtId="176" fontId="9" fillId="2" borderId="41" xfId="2" applyNumberFormat="1" applyFont="1" applyFill="1" applyBorder="1" applyAlignment="1">
      <alignment vertical="center" shrinkToFit="1"/>
    </xf>
    <xf numFmtId="176" fontId="9" fillId="2" borderId="26" xfId="2" applyNumberFormat="1" applyFont="1" applyFill="1" applyBorder="1" applyAlignment="1">
      <alignment vertical="center" shrinkToFit="1"/>
    </xf>
    <xf numFmtId="176" fontId="9" fillId="2" borderId="28" xfId="2" applyNumberFormat="1" applyFont="1" applyFill="1" applyBorder="1" applyAlignment="1">
      <alignment vertical="center" shrinkToFit="1"/>
    </xf>
    <xf numFmtId="176" fontId="9" fillId="2" borderId="85" xfId="2" applyNumberFormat="1" applyFont="1" applyFill="1" applyBorder="1" applyAlignment="1">
      <alignment vertical="center" shrinkToFit="1"/>
    </xf>
    <xf numFmtId="176" fontId="9" fillId="2" borderId="86" xfId="2" applyNumberFormat="1" applyFont="1" applyFill="1" applyBorder="1" applyAlignment="1">
      <alignment vertical="center" shrinkToFit="1"/>
    </xf>
    <xf numFmtId="176" fontId="9" fillId="2" borderId="89" xfId="2" applyNumberFormat="1" applyFont="1" applyFill="1" applyBorder="1" applyAlignment="1">
      <alignment vertical="center" shrinkToFit="1"/>
    </xf>
    <xf numFmtId="176" fontId="9" fillId="2" borderId="6" xfId="2" applyNumberFormat="1" applyFont="1" applyFill="1" applyBorder="1" applyAlignment="1">
      <alignment vertical="center" shrinkToFit="1"/>
    </xf>
    <xf numFmtId="176" fontId="9" fillId="2" borderId="2" xfId="2" applyNumberFormat="1" applyFont="1" applyFill="1" applyBorder="1" applyAlignment="1">
      <alignment vertical="center" shrinkToFit="1"/>
    </xf>
    <xf numFmtId="176" fontId="9" fillId="2" borderId="46" xfId="2" applyNumberFormat="1" applyFont="1" applyFill="1" applyBorder="1" applyAlignment="1">
      <alignment vertical="center" shrinkToFit="1"/>
    </xf>
    <xf numFmtId="176" fontId="9" fillId="2" borderId="88" xfId="2" applyNumberFormat="1" applyFont="1" applyFill="1" applyBorder="1" applyAlignment="1">
      <alignment vertical="center" shrinkToFit="1"/>
    </xf>
    <xf numFmtId="176" fontId="9" fillId="2" borderId="7" xfId="2" applyNumberFormat="1" applyFont="1" applyFill="1" applyBorder="1" applyAlignment="1">
      <alignment vertical="center" shrinkToFit="1"/>
    </xf>
    <xf numFmtId="176" fontId="9" fillId="2" borderId="5" xfId="2" applyNumberFormat="1" applyFont="1" applyFill="1" applyBorder="1" applyAlignment="1">
      <alignment vertical="center" shrinkToFit="1"/>
    </xf>
    <xf numFmtId="176" fontId="9" fillId="2" borderId="43" xfId="2" applyNumberFormat="1" applyFont="1" applyFill="1" applyBorder="1" applyAlignment="1">
      <alignment vertical="center" shrinkToFit="1"/>
    </xf>
    <xf numFmtId="176" fontId="9" fillId="2" borderId="44" xfId="2" applyNumberFormat="1" applyFont="1" applyFill="1" applyBorder="1" applyAlignment="1">
      <alignment vertical="center" shrinkToFit="1"/>
    </xf>
    <xf numFmtId="176" fontId="9" fillId="4" borderId="7" xfId="0" applyNumberFormat="1" applyFont="1" applyFill="1" applyBorder="1" applyAlignment="1">
      <alignment vertical="center" shrinkToFit="1"/>
    </xf>
    <xf numFmtId="176" fontId="9" fillId="4" borderId="5" xfId="2" applyNumberFormat="1" applyFont="1" applyFill="1" applyBorder="1" applyAlignment="1">
      <alignment vertical="center" shrinkToFit="1"/>
    </xf>
    <xf numFmtId="176" fontId="9" fillId="4" borderId="43" xfId="2" applyNumberFormat="1" applyFont="1" applyFill="1" applyBorder="1" applyAlignment="1">
      <alignment vertical="center" shrinkToFit="1"/>
    </xf>
    <xf numFmtId="176" fontId="9" fillId="4" borderId="44" xfId="2" applyNumberFormat="1" applyFont="1" applyFill="1" applyBorder="1" applyAlignment="1">
      <alignment vertical="center" shrinkToFit="1"/>
    </xf>
    <xf numFmtId="176" fontId="9" fillId="4" borderId="7" xfId="2" applyNumberFormat="1" applyFont="1" applyFill="1" applyBorder="1" applyAlignment="1">
      <alignment vertical="center" shrinkToFit="1"/>
    </xf>
    <xf numFmtId="185" fontId="15" fillId="9" borderId="0" xfId="0" applyNumberFormat="1" applyFont="1" applyFill="1">
      <alignment vertical="center"/>
    </xf>
    <xf numFmtId="0" fontId="9" fillId="2" borderId="4"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13" xfId="0" applyFont="1" applyFill="1" applyBorder="1" applyAlignment="1">
      <alignment horizontal="center" vertical="center"/>
    </xf>
    <xf numFmtId="0" fontId="9" fillId="4" borderId="126" xfId="0" applyFont="1" applyFill="1" applyBorder="1">
      <alignment vertical="center"/>
    </xf>
    <xf numFmtId="0" fontId="9" fillId="4" borderId="168" xfId="0" applyFont="1" applyFill="1" applyBorder="1" applyAlignment="1">
      <alignment horizontal="center" vertical="center"/>
    </xf>
    <xf numFmtId="0" fontId="9" fillId="4" borderId="169" xfId="0" applyFont="1" applyFill="1" applyBorder="1" applyAlignment="1">
      <alignment horizontal="center" vertical="center"/>
    </xf>
    <xf numFmtId="0" fontId="9" fillId="4" borderId="132" xfId="0" applyFont="1" applyFill="1" applyBorder="1" applyAlignment="1">
      <alignment horizontal="center" vertical="center"/>
    </xf>
    <xf numFmtId="0" fontId="9" fillId="2" borderId="13" xfId="0" applyFont="1" applyFill="1" applyBorder="1" applyAlignment="1">
      <alignment horizontal="center" vertical="center"/>
    </xf>
    <xf numFmtId="0" fontId="9" fillId="6" borderId="67" xfId="0" applyFont="1" applyFill="1" applyBorder="1" applyAlignment="1">
      <alignment vertical="center" shrinkToFit="1"/>
    </xf>
    <xf numFmtId="0" fontId="9" fillId="2" borderId="33" xfId="0" applyFont="1" applyFill="1" applyBorder="1" applyAlignment="1">
      <alignment vertical="center" wrapText="1"/>
    </xf>
    <xf numFmtId="186" fontId="28" fillId="0" borderId="12" xfId="3" applyNumberFormat="1" applyFont="1" applyBorder="1" applyAlignment="1">
      <alignment horizontal="right" vertical="center" shrinkToFit="1"/>
    </xf>
    <xf numFmtId="187" fontId="28" fillId="0" borderId="10" xfId="3" applyNumberFormat="1" applyFont="1" applyBorder="1" applyAlignment="1">
      <alignment vertical="center" shrinkToFit="1"/>
    </xf>
    <xf numFmtId="188" fontId="28" fillId="0" borderId="10" xfId="3" applyNumberFormat="1" applyFont="1" applyBorder="1" applyAlignment="1">
      <alignment vertical="center" shrinkToFit="1"/>
    </xf>
    <xf numFmtId="0" fontId="28" fillId="0" borderId="11" xfId="3" applyFont="1" applyBorder="1" applyAlignment="1">
      <alignment vertical="center" shrinkToFit="1"/>
    </xf>
    <xf numFmtId="186" fontId="28" fillId="0" borderId="8" xfId="3" applyNumberFormat="1" applyFont="1" applyBorder="1" applyAlignment="1">
      <alignment horizontal="center" vertical="center" shrinkToFit="1"/>
    </xf>
    <xf numFmtId="189" fontId="28" fillId="0" borderId="8" xfId="3" applyNumberFormat="1" applyFont="1" applyBorder="1" applyAlignment="1">
      <alignment horizontal="center" vertical="center" shrinkToFit="1"/>
    </xf>
    <xf numFmtId="190" fontId="28" fillId="0" borderId="8" xfId="3" applyNumberFormat="1" applyFont="1" applyBorder="1" applyAlignment="1">
      <alignment horizontal="center" vertical="center" shrinkToFit="1"/>
    </xf>
    <xf numFmtId="190" fontId="28" fillId="0" borderId="11" xfId="0" applyNumberFormat="1" applyFont="1" applyBorder="1" applyAlignment="1">
      <alignment horizontal="center" vertical="center" shrinkToFit="1"/>
    </xf>
    <xf numFmtId="0" fontId="28" fillId="0" borderId="11" xfId="0" applyFont="1" applyBorder="1" applyAlignment="1">
      <alignment vertical="center" shrinkToFit="1"/>
    </xf>
    <xf numFmtId="186" fontId="28" fillId="0" borderId="13" xfId="3" applyNumberFormat="1" applyFont="1" applyBorder="1" applyAlignment="1">
      <alignment horizontal="right" vertical="center" shrinkToFit="1"/>
    </xf>
    <xf numFmtId="0" fontId="28" fillId="0" borderId="14" xfId="3" applyFont="1" applyBorder="1" applyAlignment="1">
      <alignment vertical="center" shrinkToFit="1"/>
    </xf>
    <xf numFmtId="186" fontId="28" fillId="0" borderId="3" xfId="3" applyNumberFormat="1" applyFont="1" applyBorder="1" applyAlignment="1">
      <alignment horizontal="center" vertical="center" shrinkToFit="1"/>
    </xf>
    <xf numFmtId="189" fontId="28" fillId="0" borderId="3" xfId="3" applyNumberFormat="1" applyFont="1" applyBorder="1" applyAlignment="1">
      <alignment horizontal="center" vertical="center" shrinkToFit="1"/>
    </xf>
    <xf numFmtId="190" fontId="28" fillId="0" borderId="3" xfId="3" applyNumberFormat="1" applyFont="1" applyBorder="1" applyAlignment="1">
      <alignment horizontal="center" vertical="center" shrinkToFit="1"/>
    </xf>
    <xf numFmtId="190" fontId="28" fillId="0" borderId="14" xfId="0" applyNumberFormat="1" applyFont="1" applyBorder="1" applyAlignment="1">
      <alignment horizontal="center" vertical="center" shrinkToFit="1"/>
    </xf>
    <xf numFmtId="0" fontId="28" fillId="0" borderId="14" xfId="0" applyFont="1" applyBorder="1" applyAlignment="1">
      <alignment vertical="center" shrinkToFit="1"/>
    </xf>
    <xf numFmtId="0" fontId="28" fillId="0" borderId="148" xfId="3" applyFont="1" applyBorder="1" applyAlignment="1">
      <alignment vertical="center" shrinkToFit="1"/>
    </xf>
    <xf numFmtId="186" fontId="28" fillId="0" borderId="149" xfId="3" applyNumberFormat="1" applyFont="1" applyBorder="1" applyAlignment="1">
      <alignment horizontal="right" vertical="center" shrinkToFit="1"/>
    </xf>
    <xf numFmtId="187" fontId="28" fillId="0" borderId="150" xfId="3" applyNumberFormat="1" applyFont="1" applyBorder="1" applyAlignment="1">
      <alignment vertical="center" shrinkToFit="1"/>
    </xf>
    <xf numFmtId="188" fontId="28" fillId="0" borderId="150" xfId="3" applyNumberFormat="1" applyFont="1" applyBorder="1" applyAlignment="1">
      <alignment vertical="center" shrinkToFit="1"/>
    </xf>
    <xf numFmtId="0" fontId="28" fillId="0" borderId="151" xfId="3" applyFont="1" applyBorder="1" applyAlignment="1">
      <alignment vertical="center" shrinkToFit="1"/>
    </xf>
    <xf numFmtId="186" fontId="28" fillId="0" borderId="6" xfId="3" applyNumberFormat="1" applyFont="1" applyBorder="1" applyAlignment="1">
      <alignment horizontal="center" vertical="center" shrinkToFit="1"/>
    </xf>
    <xf numFmtId="0" fontId="28" fillId="0" borderId="2" xfId="3" applyFont="1" applyBorder="1" applyAlignment="1">
      <alignment vertical="center" shrinkToFit="1"/>
    </xf>
    <xf numFmtId="186" fontId="28" fillId="0" borderId="152" xfId="3" applyNumberFormat="1" applyFont="1" applyBorder="1" applyAlignment="1">
      <alignment horizontal="right" vertical="center" shrinkToFit="1"/>
    </xf>
    <xf numFmtId="187" fontId="28" fillId="0" borderId="153" xfId="3" applyNumberFormat="1" applyFont="1" applyBorder="1" applyAlignment="1">
      <alignment vertical="center" shrinkToFit="1"/>
    </xf>
    <xf numFmtId="188" fontId="28" fillId="0" borderId="153" xfId="3" applyNumberFormat="1" applyFont="1" applyBorder="1" applyAlignment="1">
      <alignment vertical="center" shrinkToFit="1"/>
    </xf>
    <xf numFmtId="188" fontId="28" fillId="0" borderId="8" xfId="3" applyNumberFormat="1" applyFont="1" applyBorder="1" applyAlignment="1">
      <alignment vertical="center" shrinkToFit="1"/>
    </xf>
    <xf numFmtId="186" fontId="28" fillId="0" borderId="7" xfId="3" applyNumberFormat="1" applyFont="1" applyBorder="1" applyAlignment="1">
      <alignment horizontal="center" vertical="center" shrinkToFit="1"/>
    </xf>
    <xf numFmtId="0" fontId="28" fillId="0" borderId="5" xfId="3" applyFont="1" applyBorder="1" applyAlignment="1">
      <alignment vertical="center" shrinkToFit="1"/>
    </xf>
    <xf numFmtId="186" fontId="28" fillId="0" borderId="154" xfId="3" applyNumberFormat="1" applyFont="1" applyBorder="1" applyAlignment="1">
      <alignment horizontal="right" vertical="center" shrinkToFit="1"/>
    </xf>
    <xf numFmtId="187" fontId="28" fillId="0" borderId="155" xfId="3" applyNumberFormat="1" applyFont="1" applyBorder="1" applyAlignment="1">
      <alignment vertical="center" shrinkToFit="1"/>
    </xf>
    <xf numFmtId="188" fontId="28" fillId="0" borderId="155" xfId="3" applyNumberFormat="1" applyFont="1" applyBorder="1" applyAlignment="1">
      <alignment vertical="center" shrinkToFit="1"/>
    </xf>
    <xf numFmtId="0" fontId="28" fillId="0" borderId="156" xfId="3" applyFont="1" applyBorder="1" applyAlignment="1">
      <alignment vertical="center" shrinkToFit="1"/>
    </xf>
    <xf numFmtId="186" fontId="28" fillId="0" borderId="1" xfId="3" applyNumberFormat="1" applyFont="1" applyBorder="1" applyAlignment="1">
      <alignment horizontal="right" vertical="center" shrinkToFit="1"/>
    </xf>
    <xf numFmtId="187" fontId="28" fillId="0" borderId="9" xfId="3" applyNumberFormat="1" applyFont="1" applyBorder="1" applyAlignment="1">
      <alignment vertical="center" shrinkToFit="1"/>
    </xf>
    <xf numFmtId="188" fontId="28" fillId="0" borderId="9" xfId="3" applyNumberFormat="1" applyFont="1" applyBorder="1" applyAlignment="1">
      <alignment vertical="center" shrinkToFit="1"/>
    </xf>
    <xf numFmtId="186" fontId="28" fillId="0" borderId="157" xfId="3" applyNumberFormat="1" applyFont="1" applyBorder="1" applyAlignment="1">
      <alignment horizontal="right" vertical="center" shrinkToFit="1"/>
    </xf>
    <xf numFmtId="187" fontId="28" fillId="0" borderId="158" xfId="3" applyNumberFormat="1" applyFont="1" applyBorder="1" applyAlignment="1">
      <alignment vertical="center" shrinkToFit="1"/>
    </xf>
    <xf numFmtId="188" fontId="28" fillId="0" borderId="158" xfId="3" applyNumberFormat="1" applyFont="1" applyBorder="1" applyAlignment="1">
      <alignment vertical="center" shrinkToFit="1"/>
    </xf>
    <xf numFmtId="0" fontId="28" fillId="0" borderId="159" xfId="3" applyFont="1" applyBorder="1" applyAlignment="1">
      <alignment vertical="center" shrinkToFit="1"/>
    </xf>
    <xf numFmtId="190" fontId="28" fillId="0" borderId="2" xfId="3" applyNumberFormat="1" applyFont="1" applyBorder="1" applyAlignment="1">
      <alignment horizontal="center" vertical="center" shrinkToFit="1"/>
    </xf>
    <xf numFmtId="189" fontId="28" fillId="0" borderId="6" xfId="3" applyNumberFormat="1" applyFont="1" applyBorder="1" applyAlignment="1">
      <alignment horizontal="center" vertical="center" shrinkToFit="1"/>
    </xf>
    <xf numFmtId="0" fontId="28" fillId="0" borderId="160" xfId="3" applyFont="1" applyBorder="1" applyAlignment="1">
      <alignment vertical="center" shrinkToFit="1"/>
    </xf>
    <xf numFmtId="190" fontId="28" fillId="0" borderId="2" xfId="0" applyNumberFormat="1" applyFont="1" applyBorder="1" applyAlignment="1">
      <alignment horizontal="center" vertical="center" shrinkToFit="1"/>
    </xf>
    <xf numFmtId="0" fontId="28" fillId="0" borderId="2" xfId="0" applyFont="1" applyBorder="1" applyAlignment="1">
      <alignment vertical="center" shrinkToFit="1"/>
    </xf>
    <xf numFmtId="186" fontId="28" fillId="0" borderId="4" xfId="3" applyNumberFormat="1" applyFont="1" applyBorder="1" applyAlignment="1">
      <alignment horizontal="right" vertical="center" shrinkToFit="1"/>
    </xf>
    <xf numFmtId="187" fontId="28" fillId="0" borderId="15" xfId="3" applyNumberFormat="1" applyFont="1" applyBorder="1" applyAlignment="1">
      <alignment vertical="center" shrinkToFit="1"/>
    </xf>
    <xf numFmtId="188" fontId="28" fillId="0" borderId="15" xfId="3" applyNumberFormat="1" applyFont="1" applyBorder="1" applyAlignment="1">
      <alignment vertical="center" shrinkToFit="1"/>
    </xf>
    <xf numFmtId="190" fontId="28" fillId="0" borderId="11" xfId="3" applyNumberFormat="1" applyFont="1" applyBorder="1" applyAlignment="1">
      <alignment horizontal="center" vertical="center" shrinkToFit="1"/>
    </xf>
    <xf numFmtId="186" fontId="28" fillId="0" borderId="161" xfId="3" applyNumberFormat="1" applyFont="1" applyBorder="1" applyAlignment="1">
      <alignment horizontal="right" vertical="center" shrinkToFit="1"/>
    </xf>
    <xf numFmtId="187" fontId="28" fillId="0" borderId="162" xfId="3" applyNumberFormat="1" applyFont="1" applyBorder="1" applyAlignment="1">
      <alignment vertical="center" shrinkToFit="1"/>
    </xf>
    <xf numFmtId="188" fontId="28" fillId="0" borderId="162" xfId="3" applyNumberFormat="1" applyFont="1" applyBorder="1" applyAlignment="1">
      <alignment vertical="center" shrinkToFit="1"/>
    </xf>
    <xf numFmtId="188" fontId="28" fillId="0" borderId="3" xfId="3" applyNumberFormat="1" applyFont="1" applyBorder="1" applyAlignment="1">
      <alignment vertical="center" shrinkToFit="1"/>
    </xf>
    <xf numFmtId="190" fontId="28" fillId="0" borderId="3" xfId="3" quotePrefix="1" applyNumberFormat="1" applyFont="1" applyBorder="1" applyAlignment="1">
      <alignment horizontal="center" vertical="center" shrinkToFit="1"/>
    </xf>
    <xf numFmtId="187" fontId="28" fillId="0" borderId="6" xfId="3" applyNumberFormat="1" applyFont="1" applyBorder="1" applyAlignment="1">
      <alignment vertical="center" shrinkToFit="1"/>
    </xf>
    <xf numFmtId="188" fontId="28" fillId="0" borderId="6" xfId="3" applyNumberFormat="1" applyFont="1" applyBorder="1" applyAlignment="1">
      <alignment vertical="center" shrinkToFit="1"/>
    </xf>
    <xf numFmtId="190" fontId="28" fillId="0" borderId="6" xfId="3" applyNumberFormat="1" applyFont="1" applyBorder="1" applyAlignment="1">
      <alignment horizontal="center" vertical="center" shrinkToFit="1"/>
    </xf>
    <xf numFmtId="189" fontId="28" fillId="0" borderId="14" xfId="3" applyNumberFormat="1" applyFont="1" applyBorder="1" applyAlignment="1">
      <alignment horizontal="center" vertical="center" shrinkToFit="1"/>
    </xf>
    <xf numFmtId="189" fontId="28" fillId="0" borderId="11" xfId="3" applyNumberFormat="1" applyFont="1" applyBorder="1" applyAlignment="1">
      <alignment horizontal="center" vertical="center" shrinkToFit="1"/>
    </xf>
    <xf numFmtId="189" fontId="28" fillId="0" borderId="5" xfId="3" applyNumberFormat="1" applyFont="1" applyBorder="1" applyAlignment="1">
      <alignment horizontal="center" vertical="center" shrinkToFit="1"/>
    </xf>
    <xf numFmtId="190" fontId="28" fillId="0" borderId="7" xfId="3" applyNumberFormat="1" applyFont="1" applyBorder="1" applyAlignment="1">
      <alignment horizontal="center" vertical="center" shrinkToFit="1"/>
    </xf>
    <xf numFmtId="0" fontId="28" fillId="0" borderId="5" xfId="0" applyFont="1" applyBorder="1" applyAlignment="1">
      <alignment vertical="center" shrinkToFit="1"/>
    </xf>
    <xf numFmtId="190" fontId="28" fillId="0" borderId="0" xfId="0" applyNumberFormat="1" applyFont="1" applyAlignment="1">
      <alignment horizontal="center" vertical="center" shrinkToFit="1"/>
    </xf>
    <xf numFmtId="189" fontId="28" fillId="0" borderId="2" xfId="3" applyNumberFormat="1" applyFont="1" applyBorder="1" applyAlignment="1">
      <alignment horizontal="center" vertical="center" shrinkToFit="1"/>
    </xf>
    <xf numFmtId="189" fontId="28" fillId="0" borderId="7" xfId="3" applyNumberFormat="1" applyFont="1" applyBorder="1" applyAlignment="1">
      <alignment horizontal="center" vertical="center" shrinkToFit="1"/>
    </xf>
    <xf numFmtId="186" fontId="28" fillId="0" borderId="11" xfId="3" applyNumberFormat="1" applyFont="1" applyBorder="1" applyAlignment="1">
      <alignment horizontal="center" vertical="center" shrinkToFit="1"/>
    </xf>
    <xf numFmtId="188" fontId="28" fillId="0" borderId="163" xfId="3" applyNumberFormat="1" applyFont="1" applyBorder="1" applyAlignment="1">
      <alignment vertical="center" shrinkToFit="1"/>
    </xf>
    <xf numFmtId="0" fontId="28" fillId="0" borderId="14" xfId="3" applyFont="1" applyBorder="1" applyAlignment="1">
      <alignment horizontal="left" vertical="center" shrinkToFit="1"/>
    </xf>
    <xf numFmtId="188" fontId="28" fillId="0" borderId="164" xfId="3" applyNumberFormat="1" applyFont="1" applyBorder="1" applyAlignment="1">
      <alignment vertical="center" shrinkToFit="1"/>
    </xf>
    <xf numFmtId="190" fontId="28" fillId="0" borderId="1" xfId="0" applyNumberFormat="1" applyFont="1" applyBorder="1" applyAlignment="1">
      <alignment horizontal="center" vertical="center" shrinkToFit="1"/>
    </xf>
    <xf numFmtId="188" fontId="28" fillId="0" borderId="165" xfId="3" applyNumberFormat="1" applyFont="1" applyBorder="1" applyAlignment="1">
      <alignment vertical="center" shrinkToFit="1"/>
    </xf>
    <xf numFmtId="190" fontId="28" fillId="0" borderId="14" xfId="3" applyNumberFormat="1" applyFont="1" applyBorder="1" applyAlignment="1">
      <alignment horizontal="center" vertical="center" shrinkToFit="1"/>
    </xf>
    <xf numFmtId="188" fontId="28" fillId="0" borderId="7" xfId="3" applyNumberFormat="1" applyFont="1" applyBorder="1" applyAlignment="1">
      <alignment vertical="center" shrinkToFit="1"/>
    </xf>
    <xf numFmtId="188" fontId="28" fillId="0" borderId="166" xfId="3" applyNumberFormat="1" applyFont="1" applyBorder="1" applyAlignment="1">
      <alignment vertical="center" shrinkToFit="1"/>
    </xf>
    <xf numFmtId="188" fontId="28" fillId="0" borderId="167" xfId="3" applyNumberFormat="1" applyFont="1" applyBorder="1" applyAlignment="1">
      <alignment vertical="center" shrinkToFit="1"/>
    </xf>
    <xf numFmtId="186" fontId="28" fillId="0" borderId="15" xfId="3" applyNumberFormat="1" applyFont="1" applyBorder="1" applyAlignment="1">
      <alignment horizontal="center" vertical="center" shrinkToFit="1"/>
    </xf>
    <xf numFmtId="186" fontId="28" fillId="0" borderId="9" xfId="3" applyNumberFormat="1" applyFont="1" applyBorder="1" applyAlignment="1">
      <alignment horizontal="center" vertical="center" shrinkToFit="1"/>
    </xf>
    <xf numFmtId="0" fontId="28" fillId="0" borderId="7" xfId="3" applyFont="1" applyBorder="1" applyAlignment="1">
      <alignment horizontal="center" vertical="center" shrinkToFit="1"/>
    </xf>
    <xf numFmtId="187" fontId="28" fillId="0" borderId="0" xfId="3" applyNumberFormat="1" applyFont="1" applyAlignment="1">
      <alignment vertical="center" shrinkToFit="1"/>
    </xf>
    <xf numFmtId="188" fontId="28" fillId="0" borderId="0" xfId="3" applyNumberFormat="1" applyFont="1" applyAlignment="1">
      <alignment vertical="center" shrinkToFit="1"/>
    </xf>
    <xf numFmtId="186" fontId="28" fillId="0" borderId="14" xfId="3" applyNumberFormat="1" applyFont="1" applyBorder="1" applyAlignment="1">
      <alignment horizontal="center" vertical="center" shrinkToFit="1"/>
    </xf>
    <xf numFmtId="189" fontId="28" fillId="0" borderId="11" xfId="3" quotePrefix="1" applyNumberFormat="1" applyFont="1" applyBorder="1" applyAlignment="1">
      <alignment horizontal="center" vertical="center" shrinkToFit="1"/>
    </xf>
    <xf numFmtId="0" fontId="28" fillId="0" borderId="12" xfId="3" applyFont="1" applyBorder="1" applyAlignment="1">
      <alignment vertical="center" shrinkToFit="1"/>
    </xf>
    <xf numFmtId="0" fontId="28" fillId="0" borderId="8" xfId="3" applyFont="1" applyBorder="1" applyAlignment="1">
      <alignment vertical="center" shrinkToFit="1"/>
    </xf>
    <xf numFmtId="0" fontId="28" fillId="0" borderId="1" xfId="3" applyFont="1" applyBorder="1" applyAlignment="1">
      <alignment vertical="center" shrinkToFit="1"/>
    </xf>
    <xf numFmtId="0" fontId="28" fillId="0" borderId="3" xfId="0" applyFont="1" applyBorder="1" applyAlignment="1">
      <alignment vertical="center" shrinkToFit="1"/>
    </xf>
    <xf numFmtId="0" fontId="28" fillId="0" borderId="4" xfId="3" applyFont="1" applyBorder="1" applyAlignment="1">
      <alignment vertical="center" shrinkToFit="1"/>
    </xf>
    <xf numFmtId="0" fontId="28" fillId="0" borderId="6" xfId="3" applyFont="1" applyBorder="1" applyAlignment="1">
      <alignment vertical="center" shrinkToFit="1"/>
    </xf>
    <xf numFmtId="188" fontId="28" fillId="0" borderId="9" xfId="3" quotePrefix="1" applyNumberFormat="1" applyFont="1" applyBorder="1" applyAlignment="1">
      <alignment vertical="center" shrinkToFit="1"/>
    </xf>
    <xf numFmtId="186" fontId="28" fillId="0" borderId="8" xfId="3" quotePrefix="1" applyNumberFormat="1" applyFont="1" applyBorder="1" applyAlignment="1">
      <alignment horizontal="center" vertical="center" shrinkToFit="1"/>
    </xf>
    <xf numFmtId="189" fontId="28" fillId="0" borderId="12" xfId="3" applyNumberFormat="1" applyFont="1" applyBorder="1" applyAlignment="1">
      <alignment horizontal="center" vertical="center" shrinkToFit="1"/>
    </xf>
    <xf numFmtId="0" fontId="28" fillId="0" borderId="10" xfId="3" applyFont="1" applyBorder="1" applyAlignment="1">
      <alignment vertical="center" shrinkToFit="1"/>
    </xf>
    <xf numFmtId="189" fontId="28" fillId="0" borderId="13" xfId="3" applyNumberFormat="1" applyFont="1" applyBorder="1" applyAlignment="1">
      <alignment horizontal="center" vertical="center" shrinkToFit="1"/>
    </xf>
    <xf numFmtId="186" fontId="28" fillId="0" borderId="2" xfId="3" applyNumberFormat="1" applyFont="1" applyBorder="1" applyAlignment="1">
      <alignment horizontal="center" vertical="center" shrinkToFit="1"/>
    </xf>
    <xf numFmtId="0" fontId="28" fillId="0" borderId="9" xfId="3" applyFont="1" applyBorder="1" applyAlignment="1">
      <alignment vertical="center" shrinkToFit="1"/>
    </xf>
    <xf numFmtId="189" fontId="28" fillId="0" borderId="1" xfId="3" applyNumberFormat="1" applyFont="1" applyBorder="1" applyAlignment="1">
      <alignment horizontal="center" vertical="center" shrinkToFit="1"/>
    </xf>
    <xf numFmtId="188" fontId="28" fillId="0" borderId="15" xfId="3" quotePrefix="1" applyNumberFormat="1" applyFont="1" applyBorder="1" applyAlignment="1">
      <alignment vertical="center" shrinkToFit="1"/>
    </xf>
    <xf numFmtId="186" fontId="28" fillId="0" borderId="7" xfId="3" quotePrefix="1" applyNumberFormat="1" applyFont="1" applyBorder="1" applyAlignment="1">
      <alignment horizontal="center" vertical="center" shrinkToFit="1"/>
    </xf>
    <xf numFmtId="0" fontId="28" fillId="0" borderId="13" xfId="3" applyFont="1" applyBorder="1" applyAlignment="1">
      <alignment vertical="center" shrinkToFit="1"/>
    </xf>
    <xf numFmtId="0" fontId="28" fillId="0" borderId="11" xfId="3" applyFont="1" applyBorder="1" applyAlignment="1">
      <alignment horizontal="left" vertical="center" shrinkToFit="1"/>
    </xf>
    <xf numFmtId="190" fontId="28" fillId="0" borderId="13" xfId="0" applyNumberFormat="1" applyFont="1" applyBorder="1" applyAlignment="1">
      <alignment horizontal="center" vertical="center" shrinkToFit="1"/>
    </xf>
    <xf numFmtId="186" fontId="28" fillId="0" borderId="12" xfId="3" applyNumberFormat="1" applyFont="1" applyBorder="1" applyAlignment="1">
      <alignment horizontal="center" vertical="center" shrinkToFit="1"/>
    </xf>
    <xf numFmtId="186" fontId="28" fillId="0" borderId="1" xfId="3" applyNumberFormat="1" applyFont="1" applyBorder="1" applyAlignment="1">
      <alignment horizontal="center" vertical="center" shrinkToFit="1"/>
    </xf>
    <xf numFmtId="0" fontId="28" fillId="0" borderId="5" xfId="3" applyFont="1" applyBorder="1" applyAlignment="1">
      <alignment horizontal="left" vertical="center" shrinkToFit="1"/>
    </xf>
    <xf numFmtId="187" fontId="28" fillId="0" borderId="15" xfId="3" quotePrefix="1" applyNumberFormat="1" applyFont="1" applyBorder="1" applyAlignment="1">
      <alignment vertical="center" shrinkToFit="1"/>
    </xf>
    <xf numFmtId="187" fontId="28" fillId="0" borderId="164" xfId="3" applyNumberFormat="1" applyFont="1" applyBorder="1" applyAlignment="1">
      <alignment vertical="center" shrinkToFit="1"/>
    </xf>
    <xf numFmtId="187" fontId="28" fillId="0" borderId="165" xfId="3" applyNumberFormat="1" applyFont="1" applyBorder="1" applyAlignment="1">
      <alignment vertical="center" shrinkToFit="1"/>
    </xf>
    <xf numFmtId="187" fontId="28" fillId="0" borderId="166" xfId="3" applyNumberFormat="1" applyFont="1" applyBorder="1" applyAlignment="1">
      <alignment vertical="center" shrinkToFit="1"/>
    </xf>
    <xf numFmtId="189" fontId="28" fillId="0" borderId="8" xfId="3" quotePrefix="1" applyNumberFormat="1" applyFont="1" applyBorder="1" applyAlignment="1">
      <alignment horizontal="center" vertical="center" shrinkToFit="1"/>
    </xf>
    <xf numFmtId="190" fontId="28" fillId="0" borderId="3" xfId="0" applyNumberFormat="1" applyFont="1" applyBorder="1" applyAlignment="1">
      <alignment horizontal="center" vertical="center" shrinkToFit="1"/>
    </xf>
    <xf numFmtId="186" fontId="28" fillId="0" borderId="5" xfId="3" applyNumberFormat="1" applyFont="1" applyBorder="1" applyAlignment="1">
      <alignment horizontal="center" vertical="center" shrinkToFit="1"/>
    </xf>
    <xf numFmtId="191" fontId="28" fillId="0" borderId="15" xfId="3" quotePrefix="1" applyNumberFormat="1" applyFont="1" applyBorder="1" applyAlignment="1">
      <alignment vertical="center" shrinkToFit="1"/>
    </xf>
    <xf numFmtId="190" fontId="28" fillId="0" borderId="4" xfId="0" applyNumberFormat="1" applyFont="1" applyBorder="1" applyAlignment="1">
      <alignment horizontal="center" vertical="center" shrinkToFit="1"/>
    </xf>
    <xf numFmtId="0" fontId="9" fillId="2" borderId="3" xfId="0" applyFont="1" applyFill="1" applyBorder="1" applyAlignment="1">
      <alignment horizontal="left" vertical="center" shrinkToFit="1"/>
    </xf>
    <xf numFmtId="0" fontId="19" fillId="2" borderId="9" xfId="0" applyFont="1" applyFill="1" applyBorder="1" applyAlignment="1">
      <alignment horizontal="center" vertical="center" wrapText="1" shrinkToFit="1"/>
    </xf>
    <xf numFmtId="0" fontId="19" fillId="2" borderId="9" xfId="0" applyFont="1" applyFill="1" applyBorder="1" applyAlignment="1">
      <alignment horizontal="center" vertical="center" wrapText="1"/>
    </xf>
    <xf numFmtId="0" fontId="3" fillId="2" borderId="3" xfId="3" applyFont="1" applyFill="1" applyBorder="1" applyAlignment="1">
      <alignment vertical="center" shrinkToFit="1"/>
    </xf>
    <xf numFmtId="0" fontId="9" fillId="2" borderId="3" xfId="0" applyFont="1" applyFill="1" applyBorder="1" applyAlignment="1">
      <alignment vertical="center" shrinkToFit="1"/>
    </xf>
    <xf numFmtId="0" fontId="9" fillId="2" borderId="0" xfId="0" applyFont="1" applyFill="1" applyBorder="1" applyAlignment="1">
      <alignment vertical="center" shrinkToFit="1"/>
    </xf>
    <xf numFmtId="0" fontId="9" fillId="2" borderId="4"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center" vertical="center"/>
    </xf>
    <xf numFmtId="0" fontId="9" fillId="5" borderId="74" xfId="0" applyFont="1" applyFill="1" applyBorder="1" applyAlignment="1">
      <alignment horizontal="center" vertical="center"/>
    </xf>
    <xf numFmtId="3" fontId="9" fillId="0" borderId="170" xfId="0" applyNumberFormat="1" applyFont="1" applyFill="1" applyBorder="1">
      <alignment vertical="center"/>
    </xf>
    <xf numFmtId="3" fontId="9" fillId="0" borderId="171" xfId="0" applyNumberFormat="1" applyFont="1" applyFill="1" applyBorder="1">
      <alignment vertical="center"/>
    </xf>
    <xf numFmtId="184" fontId="9" fillId="0" borderId="171" xfId="0" applyNumberFormat="1" applyFont="1" applyFill="1" applyBorder="1">
      <alignment vertical="center"/>
    </xf>
    <xf numFmtId="180" fontId="9" fillId="0" borderId="137" xfId="0" applyNumberFormat="1" applyFont="1" applyFill="1" applyBorder="1">
      <alignment vertical="center"/>
    </xf>
    <xf numFmtId="0" fontId="9" fillId="5" borderId="172" xfId="0" applyFont="1" applyFill="1" applyBorder="1" applyAlignment="1">
      <alignment horizontal="center" vertical="center"/>
    </xf>
    <xf numFmtId="3" fontId="9" fillId="0" borderId="173" xfId="0" applyNumberFormat="1" applyFont="1" applyFill="1" applyBorder="1">
      <alignment vertical="center"/>
    </xf>
    <xf numFmtId="3" fontId="9" fillId="0" borderId="174" xfId="0" applyNumberFormat="1" applyFont="1" applyFill="1" applyBorder="1">
      <alignment vertical="center"/>
    </xf>
    <xf numFmtId="184" fontId="9" fillId="0" borderId="174" xfId="0" applyNumberFormat="1" applyFont="1" applyFill="1" applyBorder="1">
      <alignment vertical="center"/>
    </xf>
    <xf numFmtId="180" fontId="9" fillId="0" borderId="175" xfId="0" applyNumberFormat="1" applyFont="1" applyFill="1" applyBorder="1">
      <alignment vertical="center"/>
    </xf>
    <xf numFmtId="0" fontId="3" fillId="2" borderId="5" xfId="3" applyFont="1" applyFill="1" applyBorder="1" applyAlignment="1">
      <alignment horizontal="center" vertical="center" wrapText="1"/>
    </xf>
    <xf numFmtId="177" fontId="3" fillId="2" borderId="3" xfId="2" applyNumberFormat="1" applyFont="1" applyFill="1" applyBorder="1" applyAlignment="1">
      <alignment vertical="center"/>
    </xf>
    <xf numFmtId="177" fontId="3" fillId="2" borderId="7" xfId="2" applyNumberFormat="1" applyFont="1" applyFill="1" applyBorder="1" applyAlignment="1">
      <alignment vertical="center"/>
    </xf>
    <xf numFmtId="177" fontId="9" fillId="2" borderId="7" xfId="2" applyNumberFormat="1" applyFont="1" applyFill="1" applyBorder="1" applyAlignment="1">
      <alignment vertical="center"/>
    </xf>
    <xf numFmtId="184" fontId="9" fillId="2" borderId="0" xfId="0" applyNumberFormat="1" applyFont="1" applyFill="1">
      <alignment vertical="center"/>
    </xf>
    <xf numFmtId="184" fontId="9" fillId="2" borderId="10" xfId="0" applyNumberFormat="1" applyFont="1" applyFill="1" applyBorder="1" applyAlignment="1">
      <alignment vertical="center"/>
    </xf>
    <xf numFmtId="0" fontId="9" fillId="4" borderId="36"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4" borderId="126" xfId="0" applyFont="1" applyFill="1" applyBorder="1" applyAlignment="1">
      <alignment horizontal="center" vertical="center"/>
    </xf>
    <xf numFmtId="0" fontId="9" fillId="4" borderId="127" xfId="0" applyFont="1" applyFill="1" applyBorder="1" applyAlignment="1">
      <alignment horizontal="center" vertical="center"/>
    </xf>
    <xf numFmtId="0" fontId="15" fillId="2" borderId="0" xfId="0" applyFont="1" applyFill="1" applyAlignment="1">
      <alignment horizontal="center"/>
    </xf>
    <xf numFmtId="0" fontId="17" fillId="2" borderId="0" xfId="0" applyFont="1" applyFill="1" applyAlignment="1">
      <alignment horizontal="center"/>
    </xf>
    <xf numFmtId="176" fontId="3" fillId="4" borderId="42" xfId="2" applyNumberFormat="1" applyFont="1" applyFill="1" applyBorder="1" applyAlignment="1">
      <alignment horizontal="center" vertical="center" wrapText="1"/>
    </xf>
    <xf numFmtId="176" fontId="3" fillId="4" borderId="94" xfId="2" applyNumberFormat="1" applyFont="1" applyFill="1" applyBorder="1" applyAlignment="1">
      <alignment horizontal="center" vertical="center" wrapText="1"/>
    </xf>
    <xf numFmtId="176" fontId="3" fillId="4" borderId="118" xfId="2" applyNumberFormat="1" applyFont="1" applyFill="1" applyBorder="1" applyAlignment="1">
      <alignment horizontal="center" vertical="center"/>
    </xf>
    <xf numFmtId="176" fontId="3" fillId="4" borderId="38" xfId="2" applyNumberFormat="1" applyFont="1" applyFill="1" applyBorder="1" applyAlignment="1">
      <alignment horizontal="center" vertical="center"/>
    </xf>
    <xf numFmtId="176" fontId="3" fillId="4" borderId="39"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wrapText="1"/>
    </xf>
    <xf numFmtId="176" fontId="3" fillId="4" borderId="117" xfId="2" applyNumberFormat="1" applyFont="1" applyFill="1" applyBorder="1" applyAlignment="1">
      <alignment horizontal="center" vertical="center"/>
    </xf>
    <xf numFmtId="176" fontId="3" fillId="4" borderId="64" xfId="2" applyNumberFormat="1" applyFont="1" applyFill="1" applyBorder="1" applyAlignment="1">
      <alignment horizontal="center" vertical="center"/>
    </xf>
    <xf numFmtId="0" fontId="9" fillId="4" borderId="37" xfId="0" applyFont="1" applyFill="1" applyBorder="1" applyAlignment="1">
      <alignment horizontal="center" vertical="center"/>
    </xf>
    <xf numFmtId="0" fontId="9" fillId="4" borderId="97" xfId="0" applyFont="1" applyFill="1" applyBorder="1" applyAlignment="1">
      <alignment horizontal="center" vertical="center"/>
    </xf>
    <xf numFmtId="0" fontId="9" fillId="4" borderId="33" xfId="0" applyFont="1" applyFill="1" applyBorder="1" applyAlignment="1">
      <alignment horizontal="center" vertical="center"/>
    </xf>
    <xf numFmtId="0" fontId="9" fillId="4" borderId="63" xfId="0" applyFont="1" applyFill="1" applyBorder="1" applyAlignment="1">
      <alignment horizontal="center" vertical="center"/>
    </xf>
    <xf numFmtId="0" fontId="9" fillId="2" borderId="120" xfId="0" applyFont="1" applyFill="1" applyBorder="1" applyAlignment="1">
      <alignment horizontal="center" vertical="center" wrapText="1"/>
    </xf>
    <xf numFmtId="0" fontId="9" fillId="2" borderId="121" xfId="0" applyFont="1" applyFill="1" applyBorder="1" applyAlignment="1">
      <alignment horizontal="center" vertical="center" wrapText="1"/>
    </xf>
    <xf numFmtId="0" fontId="9" fillId="2" borderId="122" xfId="0" applyFont="1" applyFill="1" applyBorder="1" applyAlignment="1">
      <alignment horizontal="center" vertical="center" wrapText="1"/>
    </xf>
    <xf numFmtId="176" fontId="3" fillId="4" borderId="94" xfId="2" applyNumberFormat="1" applyFont="1" applyFill="1" applyBorder="1" applyAlignment="1">
      <alignment horizontal="center" vertical="center"/>
    </xf>
    <xf numFmtId="0" fontId="15" fillId="2" borderId="4" xfId="0" applyFont="1" applyFill="1" applyBorder="1" applyAlignment="1">
      <alignment horizontal="center" vertical="center"/>
    </xf>
    <xf numFmtId="0" fontId="15" fillId="2" borderId="15"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70" xfId="0" applyFont="1" applyFill="1" applyBorder="1" applyAlignment="1">
      <alignment horizontal="center" vertical="center"/>
    </xf>
    <xf numFmtId="0" fontId="9" fillId="4" borderId="61" xfId="0" applyFont="1" applyFill="1" applyBorder="1" applyAlignment="1">
      <alignment horizontal="center" vertical="center"/>
    </xf>
    <xf numFmtId="0" fontId="9" fillId="4" borderId="71" xfId="0" applyFont="1" applyFill="1" applyBorder="1" applyAlignment="1">
      <alignment horizontal="center" vertical="center"/>
    </xf>
    <xf numFmtId="0" fontId="9" fillId="2" borderId="0" xfId="0" applyFont="1" applyFill="1" applyBorder="1" applyAlignment="1">
      <alignment horizontal="left" vertical="top" wrapText="1"/>
    </xf>
    <xf numFmtId="0" fontId="9" fillId="4" borderId="4" xfId="0" applyFont="1" applyFill="1" applyBorder="1" applyAlignment="1">
      <alignment horizontal="center" vertical="center" wrapText="1"/>
    </xf>
    <xf numFmtId="0" fontId="9" fillId="4" borderId="90"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62"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28" xfId="0" applyFont="1" applyFill="1" applyBorder="1" applyAlignment="1">
      <alignment horizontal="center" vertical="center"/>
    </xf>
    <xf numFmtId="0" fontId="15" fillId="10" borderId="4" xfId="0" applyFont="1" applyFill="1" applyBorder="1" applyAlignment="1">
      <alignment horizontal="center" vertical="center"/>
    </xf>
    <xf numFmtId="0" fontId="15" fillId="10" borderId="15" xfId="0" applyFont="1" applyFill="1" applyBorder="1" applyAlignment="1">
      <alignment horizontal="center" vertical="center"/>
    </xf>
    <xf numFmtId="0" fontId="15" fillId="11" borderId="4" xfId="0" applyFont="1" applyFill="1" applyBorder="1" applyAlignment="1">
      <alignment horizontal="center" vertical="center"/>
    </xf>
    <xf numFmtId="0" fontId="15" fillId="11" borderId="15" xfId="0" applyFont="1" applyFill="1" applyBorder="1" applyAlignment="1">
      <alignment horizontal="center" vertical="center"/>
    </xf>
    <xf numFmtId="0" fontId="24" fillId="11" borderId="4" xfId="0" applyFont="1" applyFill="1" applyBorder="1" applyAlignment="1">
      <alignment horizontal="center" vertical="center"/>
    </xf>
    <xf numFmtId="0" fontId="24" fillId="11" borderId="15" xfId="0" applyFont="1" applyFill="1" applyBorder="1" applyAlignment="1">
      <alignment horizontal="center" vertical="center"/>
    </xf>
    <xf numFmtId="0" fontId="15" fillId="11" borderId="4" xfId="0" applyFont="1" applyFill="1" applyBorder="1" applyAlignment="1">
      <alignment horizontal="right" vertical="center"/>
    </xf>
    <xf numFmtId="0" fontId="15" fillId="11" borderId="15" xfId="0" applyFont="1" applyFill="1" applyBorder="1" applyAlignment="1">
      <alignment horizontal="right" vertical="center"/>
    </xf>
    <xf numFmtId="0" fontId="15" fillId="12" borderId="4" xfId="0" applyFont="1" applyFill="1" applyBorder="1" applyAlignment="1">
      <alignment horizontal="center" vertical="center"/>
    </xf>
    <xf numFmtId="0" fontId="15" fillId="12" borderId="15" xfId="0" applyFont="1" applyFill="1" applyBorder="1" applyAlignment="1">
      <alignment horizontal="center" vertical="center"/>
    </xf>
    <xf numFmtId="0" fontId="24" fillId="2" borderId="9" xfId="0" applyFont="1" applyFill="1" applyBorder="1" applyAlignment="1">
      <alignment horizontal="left" vertical="center"/>
    </xf>
    <xf numFmtId="0" fontId="9" fillId="4" borderId="106" xfId="0" applyFont="1" applyFill="1" applyBorder="1" applyAlignment="1">
      <alignment horizontal="center" vertical="center"/>
    </xf>
    <xf numFmtId="0" fontId="9" fillId="4" borderId="107" xfId="0" applyFont="1" applyFill="1" applyBorder="1" applyAlignment="1">
      <alignment horizontal="center" vertical="center"/>
    </xf>
    <xf numFmtId="0" fontId="9" fillId="4" borderId="100" xfId="0" applyFont="1" applyFill="1" applyBorder="1" applyAlignment="1">
      <alignment horizontal="center" vertical="center"/>
    </xf>
    <xf numFmtId="0" fontId="9" fillId="4" borderId="93" xfId="0" applyFont="1" applyFill="1" applyBorder="1" applyAlignment="1">
      <alignment horizontal="center" vertical="center"/>
    </xf>
    <xf numFmtId="0" fontId="25" fillId="2" borderId="0" xfId="0" applyFont="1" applyFill="1" applyAlignment="1">
      <alignment horizontal="center"/>
    </xf>
    <xf numFmtId="0" fontId="21" fillId="2" borderId="4" xfId="3" applyFont="1" applyFill="1" applyBorder="1" applyAlignment="1">
      <alignment horizontal="center" vertical="center" shrinkToFit="1"/>
    </xf>
    <xf numFmtId="0" fontId="21" fillId="2" borderId="15" xfId="3" applyFont="1" applyFill="1" applyBorder="1" applyAlignment="1">
      <alignment horizontal="center" vertical="center" shrinkToFit="1"/>
    </xf>
    <xf numFmtId="0" fontId="21" fillId="2" borderId="7" xfId="3" applyFont="1" applyFill="1" applyBorder="1" applyAlignment="1">
      <alignment horizontal="center" vertical="center" shrinkToFit="1"/>
    </xf>
    <xf numFmtId="0" fontId="26" fillId="2" borderId="4" xfId="0" applyFont="1" applyFill="1" applyBorder="1" applyAlignment="1">
      <alignment horizontal="center"/>
    </xf>
    <xf numFmtId="0" fontId="26" fillId="2" borderId="7" xfId="0" applyFont="1" applyFill="1" applyBorder="1" applyAlignment="1">
      <alignment horizontal="center"/>
    </xf>
    <xf numFmtId="49" fontId="21" fillId="2" borderId="4" xfId="3" applyNumberFormat="1" applyFont="1" applyFill="1" applyBorder="1" applyAlignment="1">
      <alignment horizontal="center" vertical="center" wrapText="1"/>
    </xf>
    <xf numFmtId="49" fontId="21" fillId="2" borderId="7" xfId="3" applyNumberFormat="1" applyFont="1" applyFill="1" applyBorder="1" applyAlignment="1">
      <alignment horizontal="center" vertical="center" wrapText="1"/>
    </xf>
    <xf numFmtId="0" fontId="21" fillId="2" borderId="4" xfId="3" applyFont="1" applyFill="1" applyBorder="1" applyAlignment="1">
      <alignment horizontal="center" vertical="center"/>
    </xf>
    <xf numFmtId="0" fontId="21" fillId="2" borderId="15" xfId="3" applyFont="1" applyFill="1" applyBorder="1" applyAlignment="1">
      <alignment horizontal="center" vertical="center"/>
    </xf>
    <xf numFmtId="0" fontId="21" fillId="2" borderId="7" xfId="3" applyFont="1" applyFill="1" applyBorder="1" applyAlignment="1">
      <alignment horizontal="center" vertical="center"/>
    </xf>
    <xf numFmtId="0" fontId="21" fillId="2" borderId="11" xfId="3" applyFont="1" applyFill="1" applyBorder="1" applyAlignment="1">
      <alignment horizontal="center" vertical="center" wrapText="1"/>
    </xf>
    <xf numFmtId="0" fontId="21" fillId="2" borderId="2" xfId="3" applyFont="1" applyFill="1" applyBorder="1" applyAlignment="1">
      <alignment horizontal="center" vertical="center" wrapText="1"/>
    </xf>
    <xf numFmtId="49" fontId="21" fillId="2" borderId="11" xfId="3" applyNumberFormat="1" applyFont="1" applyFill="1" applyBorder="1" applyAlignment="1">
      <alignment horizontal="center" vertical="center" wrapText="1"/>
    </xf>
    <xf numFmtId="49" fontId="21" fillId="2" borderId="2" xfId="3" applyNumberFormat="1" applyFont="1" applyFill="1" applyBorder="1" applyAlignment="1">
      <alignment horizontal="center" vertical="center" wrapText="1"/>
    </xf>
    <xf numFmtId="0" fontId="21" fillId="2" borderId="11" xfId="3" applyFont="1" applyFill="1" applyBorder="1" applyAlignment="1">
      <alignment horizontal="center" vertical="center"/>
    </xf>
    <xf numFmtId="0" fontId="21" fillId="2" borderId="2" xfId="3"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4" xfId="3" applyFont="1" applyFill="1" applyBorder="1" applyAlignment="1">
      <alignment horizontal="center" vertical="center"/>
    </xf>
    <xf numFmtId="0" fontId="3" fillId="2" borderId="7" xfId="3" applyFont="1" applyFill="1" applyBorder="1" applyAlignment="1">
      <alignment horizontal="center" vertical="center"/>
    </xf>
    <xf numFmtId="0" fontId="3" fillId="2" borderId="5" xfId="3" applyFont="1" applyFill="1" applyBorder="1" applyAlignment="1">
      <alignment horizontal="center" vertical="center" wrapText="1"/>
    </xf>
    <xf numFmtId="0" fontId="3" fillId="2" borderId="4" xfId="3" applyFont="1" applyFill="1" applyBorder="1" applyAlignment="1">
      <alignment horizontal="center" vertical="center" wrapText="1"/>
    </xf>
    <xf numFmtId="0" fontId="3" fillId="2" borderId="7" xfId="3" applyFont="1" applyFill="1" applyBorder="1" applyAlignment="1">
      <alignment horizontal="center" vertical="center" wrapText="1"/>
    </xf>
    <xf numFmtId="0" fontId="3" fillId="2" borderId="5" xfId="3" applyFont="1" applyFill="1" applyBorder="1" applyAlignment="1">
      <alignment horizontal="center" vertical="center"/>
    </xf>
    <xf numFmtId="0" fontId="9" fillId="2" borderId="0" xfId="1" applyFont="1" applyFill="1" applyAlignment="1">
      <alignment horizontal="center"/>
    </xf>
    <xf numFmtId="0" fontId="9" fillId="2" borderId="3" xfId="1" applyFont="1" applyFill="1" applyBorder="1" applyAlignment="1">
      <alignment horizontal="center"/>
    </xf>
    <xf numFmtId="0" fontId="9" fillId="2" borderId="1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3" xfId="0" applyFont="1" applyFill="1" applyBorder="1" applyAlignment="1">
      <alignment horizontal="center" vertical="center"/>
    </xf>
    <xf numFmtId="184" fontId="9" fillId="4" borderId="134" xfId="0" applyNumberFormat="1" applyFont="1" applyFill="1" applyBorder="1" applyAlignment="1">
      <alignment vertical="center" wrapText="1"/>
    </xf>
  </cellXfs>
  <cellStyles count="5">
    <cellStyle name="パーセント" xfId="4" builtinId="5"/>
    <cellStyle name="桁区切り" xfId="2" builtinId="6"/>
    <cellStyle name="標準" xfId="0" builtinId="0"/>
    <cellStyle name="標準 2" xfId="1" xr:uid="{00000000-0005-0000-0000-000003000000}"/>
    <cellStyle name="標準 2 2" xfId="3" xr:uid="{00000000-0005-0000-0000-000004000000}"/>
  </cellStyles>
  <dxfs count="0"/>
  <tableStyles count="0" defaultTableStyle="TableStyleMedium2" defaultPivotStyle="PivotStyleLight16"/>
  <colors>
    <mruColors>
      <color rgb="FFAE9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r>
              <a:rPr lang="ja-JP" altLang="en-US" sz="1200" b="1">
                <a:solidFill>
                  <a:sysClr val="windowText" lastClr="000000"/>
                </a:solidFill>
                <a:latin typeface="ＭＳ Ｐゴシック" panose="020B0600070205080204" pitchFamily="50" charset="-128"/>
                <a:ea typeface="ＭＳ Ｐゴシック" panose="020B0600070205080204" pitchFamily="50" charset="-128"/>
              </a:rPr>
              <a:t>部門別波及効果</a:t>
            </a:r>
          </a:p>
        </c:rich>
      </c:tx>
      <c:layout>
        <c:manualLayout>
          <c:xMode val="edge"/>
          <c:yMode val="edge"/>
          <c:x val="1.9197469581880733E-2"/>
          <c:y val="1.1625412208089375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0.25472675016114632"/>
          <c:y val="9.282845413554075E-2"/>
          <c:w val="0.70867104377251444"/>
          <c:h val="0.87471148798707854"/>
        </c:manualLayout>
      </c:layout>
      <c:barChart>
        <c:barDir val="bar"/>
        <c:grouping val="stacked"/>
        <c:varyColors val="0"/>
        <c:ser>
          <c:idx val="0"/>
          <c:order val="0"/>
          <c:tx>
            <c:strRef>
              <c:f>分析結果!$E$63</c:f>
              <c:strCache>
                <c:ptCount val="1"/>
                <c:pt idx="0">
                  <c:v>直接効果
a</c:v>
                </c:pt>
              </c:strCache>
            </c:strRef>
          </c:tx>
          <c:spPr>
            <a:solidFill>
              <a:schemeClr val="accent1">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分析結果!$E$66:$E$103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604E-46B5-BEAB-550B1751E880}"/>
            </c:ext>
          </c:extLst>
        </c:ser>
        <c:ser>
          <c:idx val="1"/>
          <c:order val="1"/>
          <c:tx>
            <c:strRef>
              <c:f>分析結果!$F$63</c:f>
              <c:strCache>
                <c:ptCount val="1"/>
                <c:pt idx="0">
                  <c:v>第一次
波及効果
b</c:v>
                </c:pt>
              </c:strCache>
            </c:strRef>
          </c:tx>
          <c:spPr>
            <a:solidFill>
              <a:schemeClr val="accent2">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分析結果!$F$66:$F$103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6-604E-46B5-BEAB-550B1751E880}"/>
            </c:ext>
          </c:extLst>
        </c:ser>
        <c:ser>
          <c:idx val="2"/>
          <c:order val="2"/>
          <c:tx>
            <c:strRef>
              <c:f>分析結果!$G$63</c:f>
              <c:strCache>
                <c:ptCount val="1"/>
                <c:pt idx="0">
                  <c:v>第二次
波及効果
c</c:v>
                </c:pt>
              </c:strCache>
            </c:strRef>
          </c:tx>
          <c:spPr>
            <a:solidFill>
              <a:schemeClr val="accent6">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分析結果!$G$66:$G$103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7-604E-46B5-BEAB-550B1751E880}"/>
            </c:ext>
          </c:extLst>
        </c:ser>
        <c:dLbls>
          <c:showLegendKey val="0"/>
          <c:showVal val="0"/>
          <c:showCatName val="0"/>
          <c:showSerName val="0"/>
          <c:showPercent val="0"/>
          <c:showBubbleSize val="0"/>
        </c:dLbls>
        <c:gapWidth val="182"/>
        <c:overlap val="100"/>
        <c:axId val="440818800"/>
        <c:axId val="440810928"/>
      </c:barChart>
      <c:catAx>
        <c:axId val="440818800"/>
        <c:scaling>
          <c:orientation val="maxMin"/>
        </c:scaling>
        <c:delete val="0"/>
        <c:axPos val="l"/>
        <c:numFmt formatCode="General" sourceLinked="1"/>
        <c:majorTickMark val="in"/>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0928"/>
        <c:crosses val="autoZero"/>
        <c:auto val="1"/>
        <c:lblAlgn val="ctr"/>
        <c:lblOffset val="100"/>
        <c:noMultiLvlLbl val="0"/>
      </c:catAx>
      <c:valAx>
        <c:axId val="440810928"/>
        <c:scaling>
          <c:orientation val="minMax"/>
        </c:scaling>
        <c:delete val="0"/>
        <c:axPos val="t"/>
        <c:majorGridlines>
          <c:spPr>
            <a:ln w="9525" cap="flat" cmpd="sng" algn="ctr">
              <a:noFill/>
              <a:round/>
            </a:ln>
            <a:effectLst/>
          </c:spPr>
        </c:majorGridlines>
        <c:numFmt formatCode="#,##0_ ;[Red]\-#,##0\ "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8800"/>
        <c:crosses val="autoZero"/>
        <c:crossBetween val="between"/>
      </c:valAx>
      <c:spPr>
        <a:noFill/>
        <a:ln>
          <a:noFill/>
        </a:ln>
        <a:effectLst/>
      </c:spPr>
    </c:plotArea>
    <c:legend>
      <c:legendPos val="t"/>
      <c:layout>
        <c:manualLayout>
          <c:xMode val="edge"/>
          <c:yMode val="edge"/>
          <c:x val="0.59476138111107058"/>
          <c:y val="0.11408285458796223"/>
          <c:w val="0.36680419476543874"/>
          <c:h val="9.62133277490038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19050" cap="flat" cmpd="sng" algn="ctr">
      <a:solidFill>
        <a:schemeClr val="tx1"/>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4997449</xdr:colOff>
      <xdr:row>19</xdr:row>
      <xdr:rowOff>47625</xdr:rowOff>
    </xdr:from>
    <xdr:to>
      <xdr:col>1</xdr:col>
      <xdr:colOff>7248525</xdr:colOff>
      <xdr:row>26</xdr:row>
      <xdr:rowOff>25400</xdr:rowOff>
    </xdr:to>
    <xdr:sp macro="" textlink="">
      <xdr:nvSpPr>
        <xdr:cNvPr id="5122" name="Text Box 2">
          <a:extLst>
            <a:ext uri="{FF2B5EF4-FFF2-40B4-BE49-F238E27FC236}">
              <a16:creationId xmlns:a16="http://schemas.microsoft.com/office/drawing/2014/main" id="{00000000-0008-0000-0000-000002140000}"/>
            </a:ext>
          </a:extLst>
        </xdr:cNvPr>
        <xdr:cNvSpPr txBox="1">
          <a:spLocks noChangeArrowheads="1"/>
        </xdr:cNvSpPr>
      </xdr:nvSpPr>
      <xdr:spPr bwMode="auto">
        <a:xfrm>
          <a:off x="5121274" y="9725025"/>
          <a:ext cx="2251076" cy="1177925"/>
        </a:xfrm>
        <a:prstGeom prst="rect">
          <a:avLst/>
        </a:prstGeom>
        <a:solidFill>
          <a:srgbClr val="FFFFFF"/>
        </a:solidFill>
        <a:ln w="19050" cmpd="dbl">
          <a:solidFill>
            <a:srgbClr val="000000"/>
          </a:solidFill>
          <a:miter lim="800000"/>
          <a:headEnd/>
          <a:tailEnd/>
        </a:ln>
      </xdr:spPr>
      <xdr:txBody>
        <a:bodyPr vertOverflow="clip" wrap="square" lIns="27432" tIns="41148" rIns="0" bIns="0" anchor="t"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お問い合わせ先</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宮城県企画部統計課　企画分析班</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〒980-8570 </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仙台市青葉区本町三丁目８番１号</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TEL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：022-211-2453（直通）</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E-mail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toukeib@pref.miyagi.lg.jp</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438150</xdr:colOff>
      <xdr:row>35</xdr:row>
      <xdr:rowOff>133350</xdr:rowOff>
    </xdr:from>
    <xdr:to>
      <xdr:col>7</xdr:col>
      <xdr:colOff>714375</xdr:colOff>
      <xdr:row>48</xdr:row>
      <xdr:rowOff>152400</xdr:rowOff>
    </xdr:to>
    <xdr:sp macro="" textlink="">
      <xdr:nvSpPr>
        <xdr:cNvPr id="3" name="上矢印 2">
          <a:extLst>
            <a:ext uri="{FF2B5EF4-FFF2-40B4-BE49-F238E27FC236}">
              <a16:creationId xmlns:a16="http://schemas.microsoft.com/office/drawing/2014/main" id="{00000000-0008-0000-0100-000003000000}"/>
            </a:ext>
          </a:extLst>
        </xdr:cNvPr>
        <xdr:cNvSpPr/>
      </xdr:nvSpPr>
      <xdr:spPr>
        <a:xfrm>
          <a:off x="7477125" y="8810625"/>
          <a:ext cx="276225" cy="3238500"/>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38</xdr:row>
      <xdr:rowOff>142875</xdr:rowOff>
    </xdr:from>
    <xdr:to>
      <xdr:col>8</xdr:col>
      <xdr:colOff>733425</xdr:colOff>
      <xdr:row>48</xdr:row>
      <xdr:rowOff>133351</xdr:rowOff>
    </xdr:to>
    <xdr:sp macro="" textlink="">
      <xdr:nvSpPr>
        <xdr:cNvPr id="4" name="上矢印 3">
          <a:extLst>
            <a:ext uri="{FF2B5EF4-FFF2-40B4-BE49-F238E27FC236}">
              <a16:creationId xmlns:a16="http://schemas.microsoft.com/office/drawing/2014/main" id="{00000000-0008-0000-0100-000004000000}"/>
            </a:ext>
          </a:extLst>
        </xdr:cNvPr>
        <xdr:cNvSpPr/>
      </xdr:nvSpPr>
      <xdr:spPr>
        <a:xfrm>
          <a:off x="8677275" y="9563100"/>
          <a:ext cx="285750" cy="2466976"/>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1152526</xdr:colOff>
      <xdr:row>1</xdr:row>
      <xdr:rowOff>57149</xdr:rowOff>
    </xdr:from>
    <xdr:to>
      <xdr:col>12</xdr:col>
      <xdr:colOff>409575</xdr:colOff>
      <xdr:row>8</xdr:row>
      <xdr:rowOff>0</xdr:rowOff>
    </xdr:to>
    <xdr:sp macro="" textlink="">
      <xdr:nvSpPr>
        <xdr:cNvPr id="5" name="メモ 4">
          <a:extLst>
            <a:ext uri="{FF2B5EF4-FFF2-40B4-BE49-F238E27FC236}">
              <a16:creationId xmlns:a16="http://schemas.microsoft.com/office/drawing/2014/main" id="{00000000-0008-0000-0100-000005000000}"/>
            </a:ext>
          </a:extLst>
        </xdr:cNvPr>
        <xdr:cNvSpPr/>
      </xdr:nvSpPr>
      <xdr:spPr>
        <a:xfrm>
          <a:off x="7000876" y="180974"/>
          <a:ext cx="5895974" cy="1676401"/>
        </a:xfrm>
        <a:prstGeom prst="foldedCorner">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商業・運輸マージンとは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へ商品を販売する時に、卸売業や小売業の仲介手数料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や運送業の運送費</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運輸マージン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等が発生します。例えば、産業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を販売する時に、商業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という小売業者を仲介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したとします。本来であれば、</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へ野菜と商業マージン分を含めて、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という取引を記録することになります。しかし、取引関係が複雑になるため、産業連関表では、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へ直接野菜を販売したとみなし、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を販売したという扱いをします。運輸マージンについても同様です。</a:t>
          </a:r>
        </a:p>
      </xdr:txBody>
    </xdr:sp>
    <xdr:clientData/>
  </xdr:twoCellAnchor>
  <xdr:oneCellAnchor>
    <xdr:from>
      <xdr:col>1</xdr:col>
      <xdr:colOff>0</xdr:colOff>
      <xdr:row>2</xdr:row>
      <xdr:rowOff>9526</xdr:rowOff>
    </xdr:from>
    <xdr:ext cx="6724650" cy="275717"/>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23825" y="381001"/>
          <a:ext cx="67246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１．最終需要増加額の購入者価格または生産者価格のどちらか一方のみを                 へ入力して下さい。</a:t>
          </a:r>
        </a:p>
      </xdr:txBody>
    </xdr:sp>
    <xdr:clientData/>
  </xdr:oneCellAnchor>
  <xdr:twoCellAnchor>
    <xdr:from>
      <xdr:col>5</xdr:col>
      <xdr:colOff>57150</xdr:colOff>
      <xdr:row>1</xdr:row>
      <xdr:rowOff>247649</xdr:rowOff>
    </xdr:from>
    <xdr:to>
      <xdr:col>5</xdr:col>
      <xdr:colOff>581025</xdr:colOff>
      <xdr:row>2</xdr:row>
      <xdr:rowOff>238124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714875" y="371474"/>
          <a:ext cx="523875" cy="23812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76200</xdr:colOff>
      <xdr:row>2</xdr:row>
      <xdr:rowOff>9525</xdr:rowOff>
    </xdr:from>
    <xdr:ext cx="5562600" cy="275717"/>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6200" y="381000"/>
          <a:ext cx="55626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２．県内調達率</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県内での生産割合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が把握できる場合は                 へ入力して下さい。</a:t>
          </a:r>
        </a:p>
      </xdr:txBody>
    </xdr:sp>
    <xdr:clientData/>
  </xdr:oneCellAnchor>
  <xdr:twoCellAnchor>
    <xdr:from>
      <xdr:col>4</xdr:col>
      <xdr:colOff>57149</xdr:colOff>
      <xdr:row>2</xdr:row>
      <xdr:rowOff>19051</xdr:rowOff>
    </xdr:from>
    <xdr:to>
      <xdr:col>4</xdr:col>
      <xdr:colOff>628650</xdr:colOff>
      <xdr:row>3</xdr:row>
      <xdr:rowOff>19051</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524249" y="390526"/>
          <a:ext cx="571501" cy="24765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190499</xdr:colOff>
      <xdr:row>1</xdr:row>
      <xdr:rowOff>95249</xdr:rowOff>
    </xdr:from>
    <xdr:to>
      <xdr:col>12</xdr:col>
      <xdr:colOff>333374</xdr:colOff>
      <xdr:row>6</xdr:row>
      <xdr:rowOff>152400</xdr:rowOff>
    </xdr:to>
    <xdr:sp macro="" textlink="">
      <xdr:nvSpPr>
        <xdr:cNvPr id="3" name="メモ 2">
          <a:extLst>
            <a:ext uri="{FF2B5EF4-FFF2-40B4-BE49-F238E27FC236}">
              <a16:creationId xmlns:a16="http://schemas.microsoft.com/office/drawing/2014/main" id="{00000000-0008-0000-0200-000003000000}"/>
            </a:ext>
          </a:extLst>
        </xdr:cNvPr>
        <xdr:cNvSpPr/>
      </xdr:nvSpPr>
      <xdr:spPr>
        <a:xfrm>
          <a:off x="6419849" y="219074"/>
          <a:ext cx="4257675" cy="1295401"/>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県内最終需要額とは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県内における最終財の需要増加額です。例えば製造業の需要が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億円増加したとしても、需要に応じた生産がすべて県内で発生するわけではありません。そのため、自給率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県内調達率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をその需要増加分に乗じることで、県内における増加額を把握することができます。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6</xdr:col>
      <xdr:colOff>219075</xdr:colOff>
      <xdr:row>7</xdr:row>
      <xdr:rowOff>38100</xdr:rowOff>
    </xdr:from>
    <xdr:to>
      <xdr:col>12</xdr:col>
      <xdr:colOff>361950</xdr:colOff>
      <xdr:row>14</xdr:row>
      <xdr:rowOff>228600</xdr:rowOff>
    </xdr:to>
    <xdr:sp macro="" textlink="">
      <xdr:nvSpPr>
        <xdr:cNvPr id="5" name="メモ 4">
          <a:extLst>
            <a:ext uri="{FF2B5EF4-FFF2-40B4-BE49-F238E27FC236}">
              <a16:creationId xmlns:a16="http://schemas.microsoft.com/office/drawing/2014/main" id="{00000000-0008-0000-0200-000005000000}"/>
            </a:ext>
          </a:extLst>
        </xdr:cNvPr>
        <xdr:cNvSpPr/>
      </xdr:nvSpPr>
      <xdr:spPr>
        <a:xfrm>
          <a:off x="6448425" y="1647825"/>
          <a:ext cx="4257675" cy="2305050"/>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自給率・県内調達率とは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どちらも需要に対して、県内で生産された割合です。例えば、木製家具を購入した場合を考えてみます。自給率で見ると、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部門分類中の９パルプ・紙・木製品に分類され、約</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％が県内で生産されたことになります。しかし、自給率はあくまでもその部門の平均値なので、購入した製品本来の自給率とはズレが生じる可能性があり、注意が必要です。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一方、宮城県産の木製品が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80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％使用されていると具体的に分かっている場合には、県内調達率にその値を入力すると、より精度の高い分析が可能です。</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66675</xdr:colOff>
      <xdr:row>1</xdr:row>
      <xdr:rowOff>238125</xdr:rowOff>
    </xdr:from>
    <xdr:ext cx="6038850" cy="275717"/>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66675" y="361950"/>
          <a:ext cx="60388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３．消費転換係数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実収入のうち消費支出の割合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を設定する場合は                へ入力して下さい。</a:t>
          </a:r>
        </a:p>
      </xdr:txBody>
    </xdr:sp>
    <xdr:clientData/>
  </xdr:oneCellAnchor>
  <xdr:twoCellAnchor>
    <xdr:from>
      <xdr:col>4</xdr:col>
      <xdr:colOff>457199</xdr:colOff>
      <xdr:row>2</xdr:row>
      <xdr:rowOff>9526</xdr:rowOff>
    </xdr:from>
    <xdr:to>
      <xdr:col>4</xdr:col>
      <xdr:colOff>1009650</xdr:colOff>
      <xdr:row>3</xdr:row>
      <xdr:rowOff>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4152899" y="381001"/>
          <a:ext cx="552451" cy="23812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142875</xdr:colOff>
      <xdr:row>6</xdr:row>
      <xdr:rowOff>142875</xdr:rowOff>
    </xdr:from>
    <xdr:to>
      <xdr:col>11</xdr:col>
      <xdr:colOff>190500</xdr:colOff>
      <xdr:row>11</xdr:row>
      <xdr:rowOff>133350</xdr:rowOff>
    </xdr:to>
    <xdr:sp macro="" textlink="">
      <xdr:nvSpPr>
        <xdr:cNvPr id="4" name="メモ 3">
          <a:extLst>
            <a:ext uri="{FF2B5EF4-FFF2-40B4-BE49-F238E27FC236}">
              <a16:creationId xmlns:a16="http://schemas.microsoft.com/office/drawing/2014/main" id="{00000000-0008-0000-0300-000004000000}"/>
            </a:ext>
          </a:extLst>
        </xdr:cNvPr>
        <xdr:cNvSpPr/>
      </xdr:nvSpPr>
      <xdr:spPr>
        <a:xfrm>
          <a:off x="6219825" y="1504950"/>
          <a:ext cx="4171950" cy="1228725"/>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消費転換係数の設定について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家計調査から推計した消費転換係数は、二人以上勤労者世帯であり、単身世帯や勤労者ではない世帯などは実収入における消費の割合が変わります。分析したい対象によって、消費転換係数をそれぞれ設定することで、より精度の高い分析が可能です。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180976</xdr:colOff>
      <xdr:row>5</xdr:row>
      <xdr:rowOff>57150</xdr:rowOff>
    </xdr:from>
    <xdr:to>
      <xdr:col>7</xdr:col>
      <xdr:colOff>142875</xdr:colOff>
      <xdr:row>15</xdr:row>
      <xdr:rowOff>209550</xdr:rowOff>
    </xdr:to>
    <xdr:sp macro="" textlink="">
      <xdr:nvSpPr>
        <xdr:cNvPr id="5" name="楕円 4">
          <a:extLst>
            <a:ext uri="{FF2B5EF4-FFF2-40B4-BE49-F238E27FC236}">
              <a16:creationId xmlns:a16="http://schemas.microsoft.com/office/drawing/2014/main" id="{00000000-0008-0000-0500-000005000000}"/>
            </a:ext>
          </a:extLst>
        </xdr:cNvPr>
        <xdr:cNvSpPr/>
      </xdr:nvSpPr>
      <xdr:spPr>
        <a:xfrm>
          <a:off x="457201" y="2981325"/>
          <a:ext cx="4705349" cy="3486150"/>
        </a:xfrm>
        <a:prstGeom prst="ellipse">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228601</xdr:colOff>
      <xdr:row>6</xdr:row>
      <xdr:rowOff>152399</xdr:rowOff>
    </xdr:from>
    <xdr:to>
      <xdr:col>5</xdr:col>
      <xdr:colOff>95250</xdr:colOff>
      <xdr:row>14</xdr:row>
      <xdr:rowOff>57150</xdr:rowOff>
    </xdr:to>
    <xdr:sp macro="" textlink="">
      <xdr:nvSpPr>
        <xdr:cNvPr id="6" name="楕円 5">
          <a:extLst>
            <a:ext uri="{FF2B5EF4-FFF2-40B4-BE49-F238E27FC236}">
              <a16:creationId xmlns:a16="http://schemas.microsoft.com/office/drawing/2014/main" id="{00000000-0008-0000-0500-000006000000}"/>
            </a:ext>
          </a:extLst>
        </xdr:cNvPr>
        <xdr:cNvSpPr/>
      </xdr:nvSpPr>
      <xdr:spPr>
        <a:xfrm>
          <a:off x="504826" y="3209924"/>
          <a:ext cx="3400424" cy="2571751"/>
        </a:xfrm>
        <a:prstGeom prst="ellipse">
          <a:avLst/>
        </a:prstGeom>
        <a:solidFill>
          <a:schemeClr val="accent2">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266701</xdr:colOff>
      <xdr:row>7</xdr:row>
      <xdr:rowOff>323850</xdr:rowOff>
    </xdr:from>
    <xdr:to>
      <xdr:col>3</xdr:col>
      <xdr:colOff>1171575</xdr:colOff>
      <xdr:row>12</xdr:row>
      <xdr:rowOff>180975</xdr:rowOff>
    </xdr:to>
    <xdr:sp macro="" textlink="">
      <xdr:nvSpPr>
        <xdr:cNvPr id="7" name="楕円 6">
          <a:extLst>
            <a:ext uri="{FF2B5EF4-FFF2-40B4-BE49-F238E27FC236}">
              <a16:creationId xmlns:a16="http://schemas.microsoft.com/office/drawing/2014/main" id="{00000000-0008-0000-0500-000007000000}"/>
            </a:ext>
          </a:extLst>
        </xdr:cNvPr>
        <xdr:cNvSpPr/>
      </xdr:nvSpPr>
      <xdr:spPr>
        <a:xfrm>
          <a:off x="542926" y="3714750"/>
          <a:ext cx="1847849" cy="1524000"/>
        </a:xfrm>
        <a:prstGeom prst="ellipse">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609600</xdr:colOff>
      <xdr:row>5</xdr:row>
      <xdr:rowOff>152400</xdr:rowOff>
    </xdr:from>
    <xdr:to>
      <xdr:col>7</xdr:col>
      <xdr:colOff>590550</xdr:colOff>
      <xdr:row>15</xdr:row>
      <xdr:rowOff>180975</xdr:rowOff>
    </xdr:to>
    <xdr:sp macro="" textlink="">
      <xdr:nvSpPr>
        <xdr:cNvPr id="10" name="右中かっこ 9">
          <a:extLst>
            <a:ext uri="{FF2B5EF4-FFF2-40B4-BE49-F238E27FC236}">
              <a16:creationId xmlns:a16="http://schemas.microsoft.com/office/drawing/2014/main" id="{00000000-0008-0000-0500-00000A000000}"/>
            </a:ext>
          </a:extLst>
        </xdr:cNvPr>
        <xdr:cNvSpPr/>
      </xdr:nvSpPr>
      <xdr:spPr>
        <a:xfrm>
          <a:off x="4914900" y="3076575"/>
          <a:ext cx="695325" cy="3362325"/>
        </a:xfrm>
        <a:prstGeom prst="rightBrace">
          <a:avLst>
            <a:gd name="adj1" fmla="val 32515"/>
            <a:gd name="adj2" fmla="val 40368"/>
          </a:avLst>
        </a:prstGeom>
        <a:ln>
          <a:headEnd type="none"/>
          <a:tailEnd type="non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9527</xdr:colOff>
      <xdr:row>38</xdr:row>
      <xdr:rowOff>142876</xdr:rowOff>
    </xdr:from>
    <xdr:to>
      <xdr:col>10</xdr:col>
      <xdr:colOff>57151</xdr:colOff>
      <xdr:row>60</xdr:row>
      <xdr:rowOff>190501</xdr:rowOff>
    </xdr:to>
    <xdr:graphicFrame macro="">
      <xdr:nvGraphicFramePr>
        <xdr:cNvPr id="4" name="グラフ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990601</xdr:colOff>
      <xdr:row>8</xdr:row>
      <xdr:rowOff>123825</xdr:rowOff>
    </xdr:from>
    <xdr:to>
      <xdr:col>4</xdr:col>
      <xdr:colOff>600066</xdr:colOff>
      <xdr:row>12</xdr:row>
      <xdr:rowOff>47117</xdr:rowOff>
    </xdr:to>
    <xdr:grpSp>
      <xdr:nvGrpSpPr>
        <xdr:cNvPr id="9" name="グループ化 8">
          <a:extLst>
            <a:ext uri="{FF2B5EF4-FFF2-40B4-BE49-F238E27FC236}">
              <a16:creationId xmlns:a16="http://schemas.microsoft.com/office/drawing/2014/main" id="{00000000-0008-0000-0500-000009000000}"/>
            </a:ext>
          </a:extLst>
        </xdr:cNvPr>
        <xdr:cNvGrpSpPr/>
      </xdr:nvGrpSpPr>
      <xdr:grpSpPr>
        <a:xfrm>
          <a:off x="2105026" y="3543300"/>
          <a:ext cx="1485890" cy="1256792"/>
          <a:chOff x="2343151" y="3810000"/>
          <a:chExt cx="1485890" cy="1256792"/>
        </a:xfrm>
      </xdr:grpSpPr>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2495551" y="40671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4" name="テキスト ボックス 23">
            <a:extLst>
              <a:ext uri="{FF2B5EF4-FFF2-40B4-BE49-F238E27FC236}">
                <a16:creationId xmlns:a16="http://schemas.microsoft.com/office/drawing/2014/main" id="{00000000-0008-0000-0500-000018000000}"/>
              </a:ext>
            </a:extLst>
          </xdr:cNvPr>
          <xdr:cNvSpPr txBox="1"/>
        </xdr:nvSpPr>
        <xdr:spPr>
          <a:xfrm>
            <a:off x="2466975" y="381000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第一次波及効果</a:t>
            </a:r>
          </a:p>
        </xdr:txBody>
      </xdr:sp>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2514601" y="458152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3219451" y="42862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3209926" y="4791074"/>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Q$9">
        <xdr:nvSpPr>
          <xdr:cNvPr id="38" name="テキスト ボックス 37">
            <a:extLst>
              <a:ext uri="{FF2B5EF4-FFF2-40B4-BE49-F238E27FC236}">
                <a16:creationId xmlns:a16="http://schemas.microsoft.com/office/drawing/2014/main" id="{00000000-0008-0000-0500-000026000000}"/>
              </a:ext>
            </a:extLst>
          </xdr:cNvPr>
          <xdr:cNvSpPr txBox="1"/>
        </xdr:nvSpPr>
        <xdr:spPr>
          <a:xfrm>
            <a:off x="2409825" y="4286250"/>
            <a:ext cx="9144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9D75E502-3692-496A-B645-2AAA44845E8D}"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Q$10">
        <xdr:nvSpPr>
          <xdr:cNvPr id="39" name="テキスト ボックス 38">
            <a:extLst>
              <a:ext uri="{FF2B5EF4-FFF2-40B4-BE49-F238E27FC236}">
                <a16:creationId xmlns:a16="http://schemas.microsoft.com/office/drawing/2014/main" id="{00000000-0008-0000-0500-000027000000}"/>
              </a:ext>
            </a:extLst>
          </xdr:cNvPr>
          <xdr:cNvSpPr txBox="1"/>
        </xdr:nvSpPr>
        <xdr:spPr>
          <a:xfrm>
            <a:off x="2343151" y="4791075"/>
            <a:ext cx="98107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708AFD9-6C07-4DBD-8B23-37001EFABE82}"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4</xdr:col>
      <xdr:colOff>552450</xdr:colOff>
      <xdr:row>8</xdr:row>
      <xdr:rowOff>104775</xdr:rowOff>
    </xdr:from>
    <xdr:to>
      <xdr:col>6</xdr:col>
      <xdr:colOff>685791</xdr:colOff>
      <xdr:row>12</xdr:row>
      <xdr:rowOff>113792</xdr:rowOff>
    </xdr:to>
    <xdr:grpSp>
      <xdr:nvGrpSpPr>
        <xdr:cNvPr id="11" name="グループ化 10">
          <a:extLst>
            <a:ext uri="{FF2B5EF4-FFF2-40B4-BE49-F238E27FC236}">
              <a16:creationId xmlns:a16="http://schemas.microsoft.com/office/drawing/2014/main" id="{00000000-0008-0000-0500-00000B000000}"/>
            </a:ext>
          </a:extLst>
        </xdr:cNvPr>
        <xdr:cNvGrpSpPr/>
      </xdr:nvGrpSpPr>
      <xdr:grpSpPr>
        <a:xfrm>
          <a:off x="3543300" y="3524250"/>
          <a:ext cx="1562091" cy="1342517"/>
          <a:chOff x="3705225" y="3771900"/>
          <a:chExt cx="1562091" cy="1342517"/>
        </a:xfrm>
      </xdr:grpSpPr>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3952876" y="40767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5" name="テキスト ボックス 24">
            <a:extLst>
              <a:ext uri="{FF2B5EF4-FFF2-40B4-BE49-F238E27FC236}">
                <a16:creationId xmlns:a16="http://schemas.microsoft.com/office/drawing/2014/main" id="{00000000-0008-0000-0500-000019000000}"/>
              </a:ext>
            </a:extLst>
          </xdr:cNvPr>
          <xdr:cNvSpPr txBox="1"/>
        </xdr:nvSpPr>
        <xdr:spPr>
          <a:xfrm>
            <a:off x="3943350" y="3771900"/>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第二次波及効果</a:t>
            </a:r>
          </a:p>
        </xdr:txBody>
      </xdr:sp>
      <xdr:sp macro="" textlink="">
        <xdr:nvSpPr>
          <xdr:cNvPr id="28" name="テキスト ボックス 27">
            <a:extLst>
              <a:ext uri="{FF2B5EF4-FFF2-40B4-BE49-F238E27FC236}">
                <a16:creationId xmlns:a16="http://schemas.microsoft.com/office/drawing/2014/main" id="{00000000-0008-0000-0500-00001C000000}"/>
              </a:ext>
            </a:extLst>
          </xdr:cNvPr>
          <xdr:cNvSpPr txBox="1"/>
        </xdr:nvSpPr>
        <xdr:spPr>
          <a:xfrm>
            <a:off x="3943351" y="46291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4657726" y="433387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4648199" y="4829175"/>
            <a:ext cx="2952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Q$12">
        <xdr:nvSpPr>
          <xdr:cNvPr id="40" name="テキスト ボックス 39">
            <a:extLst>
              <a:ext uri="{FF2B5EF4-FFF2-40B4-BE49-F238E27FC236}">
                <a16:creationId xmlns:a16="http://schemas.microsoft.com/office/drawing/2014/main" id="{00000000-0008-0000-0500-000028000000}"/>
              </a:ext>
            </a:extLst>
          </xdr:cNvPr>
          <xdr:cNvSpPr txBox="1"/>
        </xdr:nvSpPr>
        <xdr:spPr>
          <a:xfrm>
            <a:off x="3705225" y="4838700"/>
            <a:ext cx="10382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8FCF851-8726-45F5-A74A-658B5D901F9E}"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Q$11">
        <xdr:nvSpPr>
          <xdr:cNvPr id="41" name="テキスト ボックス 40">
            <a:extLst>
              <a:ext uri="{FF2B5EF4-FFF2-40B4-BE49-F238E27FC236}">
                <a16:creationId xmlns:a16="http://schemas.microsoft.com/office/drawing/2014/main" id="{00000000-0008-0000-0500-000029000000}"/>
              </a:ext>
            </a:extLst>
          </xdr:cNvPr>
          <xdr:cNvSpPr txBox="1"/>
        </xdr:nvSpPr>
        <xdr:spPr>
          <a:xfrm>
            <a:off x="3838576" y="4333875"/>
            <a:ext cx="8953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CFEC0C8-0186-469F-A6D5-6DA0677BE14F}"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1</xdr:col>
      <xdr:colOff>419100</xdr:colOff>
      <xdr:row>8</xdr:row>
      <xdr:rowOff>114300</xdr:rowOff>
    </xdr:from>
    <xdr:to>
      <xdr:col>3</xdr:col>
      <xdr:colOff>923916</xdr:colOff>
      <xdr:row>11</xdr:row>
      <xdr:rowOff>294767</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542925" y="3533775"/>
          <a:ext cx="1495416" cy="1180592"/>
          <a:chOff x="704850" y="3829050"/>
          <a:chExt cx="1495416" cy="1180592"/>
        </a:xfrm>
      </xdr:grpSpPr>
      <xdr:sp macro="" textlink="">
        <xdr:nvSpPr>
          <xdr:cNvPr id="21" name="テキスト ボックス 20">
            <a:extLst>
              <a:ext uri="{FF2B5EF4-FFF2-40B4-BE49-F238E27FC236}">
                <a16:creationId xmlns:a16="http://schemas.microsoft.com/office/drawing/2014/main" id="{00000000-0008-0000-0500-000015000000}"/>
              </a:ext>
            </a:extLst>
          </xdr:cNvPr>
          <xdr:cNvSpPr txBox="1"/>
        </xdr:nvSpPr>
        <xdr:spPr>
          <a:xfrm>
            <a:off x="904875" y="40671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895351" y="3829050"/>
            <a:ext cx="914398"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直接効果</a:t>
            </a:r>
          </a:p>
        </xdr:txBody>
      </xdr:sp>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885826" y="454342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0" name="テキスト ボックス 29">
            <a:extLst>
              <a:ext uri="{FF2B5EF4-FFF2-40B4-BE49-F238E27FC236}">
                <a16:creationId xmlns:a16="http://schemas.microsoft.com/office/drawing/2014/main" id="{00000000-0008-0000-0500-00001E000000}"/>
              </a:ext>
            </a:extLst>
          </xdr:cNvPr>
          <xdr:cNvSpPr txBox="1"/>
        </xdr:nvSpPr>
        <xdr:spPr>
          <a:xfrm>
            <a:off x="1590676" y="4276725"/>
            <a:ext cx="609590" cy="2471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581151" y="4733925"/>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Q$7">
        <xdr:nvSpPr>
          <xdr:cNvPr id="8" name="テキスト ボックス 7">
            <a:extLst>
              <a:ext uri="{FF2B5EF4-FFF2-40B4-BE49-F238E27FC236}">
                <a16:creationId xmlns:a16="http://schemas.microsoft.com/office/drawing/2014/main" id="{00000000-0008-0000-0500-000008000000}"/>
              </a:ext>
            </a:extLst>
          </xdr:cNvPr>
          <xdr:cNvSpPr txBox="1"/>
        </xdr:nvSpPr>
        <xdr:spPr>
          <a:xfrm>
            <a:off x="790575" y="4286250"/>
            <a:ext cx="91439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925D34E-4EF8-4298-A33F-BA4A73D84E86}"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Q$8">
        <xdr:nvSpPr>
          <xdr:cNvPr id="42" name="テキスト ボックス 41">
            <a:extLst>
              <a:ext uri="{FF2B5EF4-FFF2-40B4-BE49-F238E27FC236}">
                <a16:creationId xmlns:a16="http://schemas.microsoft.com/office/drawing/2014/main" id="{00000000-0008-0000-0500-00002A000000}"/>
              </a:ext>
            </a:extLst>
          </xdr:cNvPr>
          <xdr:cNvSpPr txBox="1"/>
        </xdr:nvSpPr>
        <xdr:spPr>
          <a:xfrm>
            <a:off x="704850" y="4733925"/>
            <a:ext cx="10001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DCFA143F-E92E-4849-B2A2-9D79B0596B4B}"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6</xdr:col>
      <xdr:colOff>304800</xdr:colOff>
      <xdr:row>19</xdr:row>
      <xdr:rowOff>76200</xdr:rowOff>
    </xdr:from>
    <xdr:to>
      <xdr:col>6</xdr:col>
      <xdr:colOff>466725</xdr:colOff>
      <xdr:row>19</xdr:row>
      <xdr:rowOff>152401</xdr:rowOff>
    </xdr:to>
    <xdr:cxnSp macro="">
      <xdr:nvCxnSpPr>
        <xdr:cNvPr id="3" name="直線矢印コネクタ 2">
          <a:extLst>
            <a:ext uri="{FF2B5EF4-FFF2-40B4-BE49-F238E27FC236}">
              <a16:creationId xmlns:a16="http://schemas.microsoft.com/office/drawing/2014/main" id="{00000000-0008-0000-0500-000003000000}"/>
            </a:ext>
          </a:extLst>
        </xdr:cNvPr>
        <xdr:cNvCxnSpPr/>
      </xdr:nvCxnSpPr>
      <xdr:spPr>
        <a:xfrm flipV="1">
          <a:off x="4829175" y="7124700"/>
          <a:ext cx="161925" cy="76201"/>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34</xdr:row>
      <xdr:rowOff>104775</xdr:rowOff>
    </xdr:from>
    <xdr:to>
      <xdr:col>6</xdr:col>
      <xdr:colOff>457200</xdr:colOff>
      <xdr:row>34</xdr:row>
      <xdr:rowOff>161931</xdr:rowOff>
    </xdr:to>
    <xdr:cxnSp macro="">
      <xdr:nvCxnSpPr>
        <xdr:cNvPr id="48" name="直線矢印コネクタ 47">
          <a:extLst>
            <a:ext uri="{FF2B5EF4-FFF2-40B4-BE49-F238E27FC236}">
              <a16:creationId xmlns:a16="http://schemas.microsoft.com/office/drawing/2014/main" id="{00000000-0008-0000-0500-000030000000}"/>
            </a:ext>
          </a:extLst>
        </xdr:cNvPr>
        <xdr:cNvCxnSpPr/>
      </xdr:nvCxnSpPr>
      <xdr:spPr>
        <a:xfrm flipV="1">
          <a:off x="4829175" y="10868025"/>
          <a:ext cx="152400" cy="5715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26</xdr:row>
      <xdr:rowOff>95250</xdr:rowOff>
    </xdr:from>
    <xdr:to>
      <xdr:col>6</xdr:col>
      <xdr:colOff>457200</xdr:colOff>
      <xdr:row>26</xdr:row>
      <xdr:rowOff>171451</xdr:rowOff>
    </xdr:to>
    <xdr:cxnSp macro="">
      <xdr:nvCxnSpPr>
        <xdr:cNvPr id="43" name="直線矢印コネクタ 42">
          <a:extLst>
            <a:ext uri="{FF2B5EF4-FFF2-40B4-BE49-F238E27FC236}">
              <a16:creationId xmlns:a16="http://schemas.microsoft.com/office/drawing/2014/main" id="{00000000-0008-0000-0500-00002B000000}"/>
            </a:ext>
          </a:extLst>
        </xdr:cNvPr>
        <xdr:cNvCxnSpPr/>
      </xdr:nvCxnSpPr>
      <xdr:spPr>
        <a:xfrm flipV="1">
          <a:off x="4819650" y="8877300"/>
          <a:ext cx="161925" cy="76201"/>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0.90078</cdr:x>
      <cdr:y>0.03063</cdr:y>
    </cdr:from>
    <cdr:to>
      <cdr:x>1</cdr:x>
      <cdr:y>0.1291</cdr:y>
    </cdr:to>
    <cdr:sp macro="" textlink="">
      <cdr:nvSpPr>
        <cdr:cNvPr id="2" name="テキスト ボックス 1"/>
        <cdr:cNvSpPr txBox="1"/>
      </cdr:nvSpPr>
      <cdr:spPr>
        <a:xfrm xmlns:a="http://schemas.openxmlformats.org/drawingml/2006/main">
          <a:off x="5534025" y="266700"/>
          <a:ext cx="609600" cy="8572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900" b="0">
              <a:latin typeface="ＭＳ Ｐゴシック" panose="020B0600070205080204" pitchFamily="50" charset="-128"/>
              <a:ea typeface="ＭＳ Ｐゴシック" panose="020B0600070205080204" pitchFamily="50" charset="-128"/>
            </a:rPr>
            <a:t>(</a:t>
          </a:r>
          <a:r>
            <a:rPr lang="ja-JP" altLang="en-US" sz="900" b="0">
              <a:latin typeface="ＭＳ Ｐゴシック" panose="020B0600070205080204" pitchFamily="50" charset="-128"/>
              <a:ea typeface="ＭＳ Ｐゴシック" panose="020B0600070205080204" pitchFamily="50" charset="-128"/>
            </a:rPr>
            <a:t>百万円</a:t>
          </a:r>
          <a:r>
            <a:rPr lang="en-US" altLang="ja-JP" sz="900" b="0">
              <a:latin typeface="ＭＳ Ｐゴシック" panose="020B0600070205080204" pitchFamily="50" charset="-128"/>
              <a:ea typeface="ＭＳ Ｐゴシック" panose="020B0600070205080204" pitchFamily="50" charset="-128"/>
            </a:rPr>
            <a:t>)</a:t>
          </a:r>
          <a:endParaRPr lang="ja-JP" altLang="en-US" sz="900" b="0">
            <a:latin typeface="ＭＳ Ｐゴシック" panose="020B0600070205080204" pitchFamily="50" charset="-128"/>
            <a:ea typeface="ＭＳ Ｐゴシック" panose="020B0600070205080204" pitchFamily="50" charset="-128"/>
          </a:endParaRPr>
        </a:p>
      </cdr:txBody>
    </cdr:sp>
  </cdr:relSizeAnchor>
</c:userShapes>
</file>

<file path=xl/drawings/drawing7.xml><?xml version="1.0" encoding="utf-8"?>
<xdr:wsDr xmlns:xdr="http://schemas.openxmlformats.org/drawingml/2006/spreadsheetDrawing" xmlns:a="http://schemas.openxmlformats.org/drawingml/2006/main">
  <xdr:oneCellAnchor>
    <xdr:from>
      <xdr:col>7</xdr:col>
      <xdr:colOff>541020</xdr:colOff>
      <xdr:row>2</xdr:row>
      <xdr:rowOff>17929</xdr:rowOff>
    </xdr:from>
    <xdr:ext cx="7136130" cy="1248896"/>
    <xdr:sp macro="" textlink="">
      <xdr:nvSpPr>
        <xdr:cNvPr id="2" name="Text Box 35">
          <a:extLst>
            <a:ext uri="{FF2B5EF4-FFF2-40B4-BE49-F238E27FC236}">
              <a16:creationId xmlns:a16="http://schemas.microsoft.com/office/drawing/2014/main" id="{00000000-0008-0000-0700-000002000000}"/>
            </a:ext>
          </a:extLst>
        </xdr:cNvPr>
        <xdr:cNvSpPr txBox="1">
          <a:spLocks noChangeArrowheads="1"/>
        </xdr:cNvSpPr>
      </xdr:nvSpPr>
      <xdr:spPr bwMode="auto">
        <a:xfrm>
          <a:off x="5665470" y="513229"/>
          <a:ext cx="7136130" cy="1248896"/>
        </a:xfrm>
        <a:prstGeom prst="rect">
          <a:avLst/>
        </a:prstGeom>
        <a:noFill/>
        <a:ln w="9525">
          <a:noFill/>
          <a:miter lim="800000"/>
          <a:headEnd/>
          <a:tailEnd/>
        </a:ln>
      </xdr:spPr>
      <xdr:txBody>
        <a:bodyPr wrap="none" lIns="18288" tIns="18288" rIns="0" bIns="0" anchor="t" upright="1">
          <a:noAutofit/>
        </a:bodyPr>
        <a:lstStyle/>
        <a:p>
          <a:pPr algn="l" rtl="0">
            <a:defRPr sz="1000"/>
          </a:pPr>
          <a:r>
            <a:rPr lang="ja-JP" altLang="en-US" sz="1000" b="0" i="0" strike="noStrike">
              <a:solidFill>
                <a:srgbClr val="000000"/>
              </a:solidFill>
              <a:latin typeface="ＭＳ 明朝"/>
              <a:ea typeface="ＭＳ 明朝"/>
            </a:rPr>
            <a:t>（注）１　基本分類の部門名欄の★印は、次の区分により、生産活動主体分類を示す。</a:t>
          </a:r>
          <a:br>
            <a:rPr lang="en-US" altLang="ja-JP" sz="1000" b="0" i="0" strike="noStrike">
              <a:solidFill>
                <a:srgbClr val="000000"/>
              </a:solidFill>
              <a:latin typeface="ＭＳ 明朝"/>
              <a:ea typeface="ＭＳ 明朝"/>
            </a:rPr>
          </a:br>
          <a:r>
            <a:rPr lang="ja-JP" altLang="en-US" sz="1000" b="0" i="0" strike="noStrike">
              <a:solidFill>
                <a:srgbClr val="000000"/>
              </a:solidFill>
              <a:latin typeface="ＭＳ 明朝"/>
              <a:ea typeface="ＭＳ 明朝"/>
            </a:rPr>
            <a:t>　　　　　★★・・・非市場生産者（一般政府）</a:t>
          </a:r>
        </a:p>
        <a:p>
          <a:pPr algn="l" rtl="0">
            <a:defRPr sz="1000"/>
          </a:pPr>
          <a:r>
            <a:rPr lang="ja-JP" altLang="en-US" sz="1000" b="0" i="0" strike="noStrike">
              <a:solidFill>
                <a:srgbClr val="000000"/>
              </a:solidFill>
              <a:latin typeface="ＭＳ 明朝"/>
              <a:ea typeface="ＭＳ 明朝"/>
            </a:rPr>
            <a:t>　　　　　★・・・・非市場生産者（対家計民間非営利団体）</a:t>
          </a:r>
          <a:br>
            <a:rPr lang="en-US" altLang="ja-JP" sz="1000" b="0" i="0" strike="noStrike">
              <a:solidFill>
                <a:srgbClr val="000000"/>
              </a:solidFill>
              <a:latin typeface="ＭＳ 明朝"/>
              <a:ea typeface="ＭＳ 明朝"/>
            </a:rPr>
          </a:br>
          <a:r>
            <a:rPr lang="ja-JP" altLang="en-US" sz="1000" b="0" i="0" strike="noStrike">
              <a:solidFill>
                <a:srgbClr val="000000"/>
              </a:solidFill>
              <a:latin typeface="ＭＳ 明朝"/>
              <a:ea typeface="ＭＳ 明朝"/>
            </a:rPr>
            <a:t>　　　２　Ｐは仮設部門を示す。</a:t>
          </a:r>
          <a:endParaRPr lang="en-US" altLang="ja-JP" sz="1000" b="0" i="0" strike="noStrike">
            <a:solidFill>
              <a:srgbClr val="000000"/>
            </a:solidFill>
            <a:latin typeface="ＭＳ 明朝"/>
            <a:ea typeface="ＭＳ 明朝"/>
          </a:endParaRPr>
        </a:p>
        <a:p>
          <a:pPr rtl="0"/>
          <a:r>
            <a:rPr lang="ja-JP" altLang="ja-JP" sz="1100" b="0" i="0">
              <a:effectLst/>
              <a:latin typeface="+mn-lt"/>
              <a:ea typeface="+mn-ea"/>
              <a:cs typeface="+mn-cs"/>
            </a:rPr>
            <a:t>　　　</a:t>
          </a:r>
          <a:r>
            <a:rPr lang="ja-JP" altLang="en-US" sz="1100" b="0" i="0">
              <a:effectLst/>
              <a:latin typeface="ＭＳ Ｐ明朝" panose="02020600040205080304" pitchFamily="18" charset="-128"/>
              <a:ea typeface="ＭＳ Ｐ明朝" panose="02020600040205080304" pitchFamily="18" charset="-128"/>
              <a:cs typeface="+mn-cs"/>
            </a:rPr>
            <a:t>３</a:t>
          </a:r>
          <a:r>
            <a:rPr lang="ja-JP" altLang="ja-JP" sz="1100" b="0" i="0">
              <a:effectLst/>
              <a:latin typeface="+mn-lt"/>
              <a:ea typeface="+mn-ea"/>
              <a:cs typeface="+mn-cs"/>
            </a:rPr>
            <a:t>　</a:t>
          </a:r>
          <a:r>
            <a:rPr lang="ja-JP" altLang="en-US" sz="1100" b="0" i="0">
              <a:effectLst/>
              <a:latin typeface="ＭＳ Ｐ明朝" panose="02020600040205080304" pitchFamily="18" charset="-128"/>
              <a:ea typeface="ＭＳ Ｐ明朝" panose="02020600040205080304" pitchFamily="18" charset="-128"/>
              <a:cs typeface="+mn-cs"/>
            </a:rPr>
            <a:t>基本分類の各部門の定義・範囲等については、総務省</a:t>
          </a:r>
          <a:r>
            <a:rPr lang="en-US" altLang="ja-JP" sz="1100" b="0" i="0">
              <a:effectLst/>
              <a:latin typeface="ＭＳ Ｐ明朝" panose="02020600040205080304" pitchFamily="18" charset="-128"/>
              <a:ea typeface="ＭＳ Ｐ明朝" panose="02020600040205080304" pitchFamily="18" charset="-128"/>
              <a:cs typeface="+mn-cs"/>
            </a:rPr>
            <a:t>『</a:t>
          </a:r>
          <a:r>
            <a:rPr lang="ja-JP" altLang="en-US" sz="1100" b="0" i="0">
              <a:effectLst/>
              <a:latin typeface="ＭＳ Ｐ明朝" panose="02020600040205080304" pitchFamily="18" charset="-128"/>
              <a:ea typeface="ＭＳ Ｐ明朝" panose="02020600040205080304" pitchFamily="18" charset="-128"/>
              <a:cs typeface="+mn-cs"/>
            </a:rPr>
            <a:t>令和</a:t>
          </a:r>
          <a:r>
            <a:rPr lang="en-US" altLang="ja-JP" sz="1100" b="0" i="0">
              <a:effectLst/>
              <a:latin typeface="ＭＳ Ｐ明朝" panose="02020600040205080304" pitchFamily="18" charset="-128"/>
              <a:ea typeface="ＭＳ Ｐ明朝" panose="02020600040205080304" pitchFamily="18" charset="-128"/>
              <a:cs typeface="+mn-cs"/>
            </a:rPr>
            <a:t>2</a:t>
          </a:r>
          <a:r>
            <a:rPr lang="ja-JP" altLang="en-US" sz="1100" b="0" i="0">
              <a:effectLst/>
              <a:latin typeface="ＭＳ Ｐ明朝" panose="02020600040205080304" pitchFamily="18" charset="-128"/>
              <a:ea typeface="ＭＳ Ｐ明朝" panose="02020600040205080304" pitchFamily="18" charset="-128"/>
              <a:cs typeface="+mn-cs"/>
            </a:rPr>
            <a:t>年（</a:t>
          </a:r>
          <a:r>
            <a:rPr lang="en-US" altLang="ja-JP" sz="1100" b="0" i="0">
              <a:effectLst/>
              <a:latin typeface="ＭＳ Ｐ明朝" panose="02020600040205080304" pitchFamily="18" charset="-128"/>
              <a:ea typeface="ＭＳ Ｐ明朝" panose="02020600040205080304" pitchFamily="18" charset="-128"/>
              <a:cs typeface="+mn-cs"/>
            </a:rPr>
            <a:t>2020</a:t>
          </a:r>
          <a:r>
            <a:rPr lang="ja-JP" altLang="en-US" sz="1100" b="0" i="0">
              <a:effectLst/>
              <a:latin typeface="ＭＳ Ｐ明朝" panose="02020600040205080304" pitchFamily="18" charset="-128"/>
              <a:ea typeface="ＭＳ Ｐ明朝" panose="02020600040205080304" pitchFamily="18" charset="-128"/>
              <a:cs typeface="+mn-cs"/>
            </a:rPr>
            <a:t>年）産業連関表</a:t>
          </a:r>
          <a:r>
            <a:rPr lang="en-US" altLang="ja-JP" sz="1100" b="0" i="0">
              <a:effectLst/>
              <a:latin typeface="ＭＳ Ｐ明朝" panose="02020600040205080304" pitchFamily="18" charset="-128"/>
              <a:ea typeface="ＭＳ Ｐ明朝" panose="02020600040205080304" pitchFamily="18" charset="-128"/>
              <a:cs typeface="+mn-cs"/>
            </a:rPr>
            <a:t>-</a:t>
          </a:r>
          <a:r>
            <a:rPr lang="ja-JP" altLang="en-US" sz="1100" b="0" i="0">
              <a:effectLst/>
              <a:latin typeface="ＭＳ Ｐ明朝" panose="02020600040205080304" pitchFamily="18" charset="-128"/>
              <a:ea typeface="ＭＳ Ｐ明朝" panose="02020600040205080304" pitchFamily="18" charset="-128"/>
              <a:cs typeface="+mn-cs"/>
            </a:rPr>
            <a:t>総合解説書</a:t>
          </a:r>
          <a:r>
            <a:rPr lang="en-US" altLang="ja-JP" sz="1100" b="0" i="0">
              <a:effectLst/>
              <a:latin typeface="ＭＳ Ｐ明朝" panose="02020600040205080304" pitchFamily="18" charset="-128"/>
              <a:ea typeface="ＭＳ Ｐ明朝" panose="02020600040205080304" pitchFamily="18" charset="-128"/>
              <a:cs typeface="+mn-cs"/>
            </a:rPr>
            <a:t>-』</a:t>
          </a:r>
        </a:p>
        <a:p>
          <a:pPr rtl="0"/>
          <a:r>
            <a:rPr lang="ja-JP" altLang="en-US" sz="1100" b="0" i="0">
              <a:effectLst/>
              <a:latin typeface="ＭＳ Ｐ明朝" panose="02020600040205080304" pitchFamily="18" charset="-128"/>
              <a:ea typeface="ＭＳ Ｐ明朝" panose="02020600040205080304" pitchFamily="18" charset="-128"/>
              <a:cs typeface="+mn-cs"/>
            </a:rPr>
            <a:t>　　　　　　　（</a:t>
          </a:r>
          <a:r>
            <a:rPr lang="en-US" altLang="ja-JP" sz="1100" b="0" i="0">
              <a:effectLst/>
              <a:latin typeface="ＭＳ Ｐ明朝" panose="02020600040205080304" pitchFamily="18" charset="-128"/>
              <a:ea typeface="ＭＳ Ｐ明朝" panose="02020600040205080304" pitchFamily="18" charset="-128"/>
              <a:cs typeface="+mn-cs"/>
            </a:rPr>
            <a:t>https://www.soumu.go.jp/toukei_toukatsu/data/io/020index.html</a:t>
          </a:r>
          <a:r>
            <a:rPr lang="ja-JP" altLang="en-US" sz="1100" b="0" i="0">
              <a:effectLst/>
              <a:latin typeface="ＭＳ Ｐ明朝" panose="02020600040205080304" pitchFamily="18" charset="-128"/>
              <a:ea typeface="ＭＳ Ｐ明朝" panose="02020600040205080304" pitchFamily="18" charset="-128"/>
              <a:cs typeface="+mn-cs"/>
            </a:rPr>
            <a:t>）を基本としています。</a:t>
          </a:r>
          <a:endParaRPr lang="ja-JP" altLang="en-US" sz="1000" b="0" i="0" strike="noStrike">
            <a:solidFill>
              <a:srgbClr val="000000"/>
            </a:solidFill>
            <a:latin typeface="ＭＳ 明朝"/>
            <a:ea typeface="ＭＳ 明朝"/>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1:B18"/>
  <sheetViews>
    <sheetView tabSelected="1" zoomScaleNormal="100" workbookViewId="0"/>
  </sheetViews>
  <sheetFormatPr defaultRowHeight="13.5" x14ac:dyDescent="0.4"/>
  <cols>
    <col min="1" max="1" width="1.625" style="2" customWidth="1"/>
    <col min="2" max="2" width="111" style="2" customWidth="1"/>
    <col min="3" max="16384" width="9" style="2"/>
  </cols>
  <sheetData>
    <row r="1" spans="2:2" ht="9.75" customHeight="1" x14ac:dyDescent="0.4"/>
    <row r="2" spans="2:2" ht="21" x14ac:dyDescent="0.4">
      <c r="B2" s="274" t="s">
        <v>1412</v>
      </c>
    </row>
    <row r="4" spans="2:2" ht="17.25" x14ac:dyDescent="0.4">
      <c r="B4" s="48" t="s">
        <v>817</v>
      </c>
    </row>
    <row r="5" spans="2:2" ht="117.75" customHeight="1" x14ac:dyDescent="0.4">
      <c r="B5" s="205" t="s">
        <v>1496</v>
      </c>
    </row>
    <row r="6" spans="2:2" ht="17.25" x14ac:dyDescent="0.4">
      <c r="B6" s="48" t="s">
        <v>818</v>
      </c>
    </row>
    <row r="7" spans="2:2" ht="44.25" customHeight="1" x14ac:dyDescent="0.4">
      <c r="B7" s="83" t="s">
        <v>1377</v>
      </c>
    </row>
    <row r="8" spans="2:2" ht="36" customHeight="1" x14ac:dyDescent="0.4">
      <c r="B8" s="205" t="s">
        <v>1413</v>
      </c>
    </row>
    <row r="9" spans="2:2" ht="48.75" customHeight="1" x14ac:dyDescent="0.4">
      <c r="B9" s="205" t="s">
        <v>1414</v>
      </c>
    </row>
    <row r="10" spans="2:2" ht="65.25" customHeight="1" x14ac:dyDescent="0.4">
      <c r="B10" s="205" t="s">
        <v>1042</v>
      </c>
    </row>
    <row r="11" spans="2:2" ht="48" customHeight="1" x14ac:dyDescent="0.4">
      <c r="B11" s="205" t="s">
        <v>1003</v>
      </c>
    </row>
    <row r="12" spans="2:2" ht="48.75" customHeight="1" x14ac:dyDescent="0.4">
      <c r="B12" s="205" t="s">
        <v>1004</v>
      </c>
    </row>
    <row r="13" spans="2:2" ht="68.25" customHeight="1" x14ac:dyDescent="0.4">
      <c r="B13" s="205" t="s">
        <v>1043</v>
      </c>
    </row>
    <row r="14" spans="2:2" ht="69.75" customHeight="1" x14ac:dyDescent="0.4">
      <c r="B14" s="205" t="s">
        <v>1005</v>
      </c>
    </row>
    <row r="15" spans="2:2" ht="17.25" x14ac:dyDescent="0.4">
      <c r="B15" s="48" t="s">
        <v>1002</v>
      </c>
    </row>
    <row r="16" spans="2:2" ht="55.5" customHeight="1" x14ac:dyDescent="0.4">
      <c r="B16" s="83" t="s">
        <v>1392</v>
      </c>
    </row>
    <row r="17" spans="2:2" ht="17.25" x14ac:dyDescent="0.4">
      <c r="B17" s="48" t="s">
        <v>1401</v>
      </c>
    </row>
    <row r="18" spans="2:2" ht="21.75" customHeight="1" x14ac:dyDescent="0.4">
      <c r="B18" s="83" t="s">
        <v>1407</v>
      </c>
    </row>
  </sheetData>
  <sheetProtection sheet="1" objects="1" scenarios="1"/>
  <phoneticPr fontId="2"/>
  <pageMargins left="0.45" right="0.7" top="0.75" bottom="0.75" header="0.3" footer="0.3"/>
  <pageSetup paperSize="9"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0" tint="-0.499984740745262"/>
  </sheetPr>
  <dimension ref="B1:DO165"/>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1464</v>
      </c>
      <c r="C2" s="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713" t="s">
        <v>908</v>
      </c>
      <c r="C3" s="714"/>
      <c r="D3" s="11">
        <v>1</v>
      </c>
      <c r="E3" s="11">
        <v>2</v>
      </c>
      <c r="F3" s="11">
        <v>3</v>
      </c>
      <c r="G3" s="11">
        <v>4</v>
      </c>
      <c r="H3" s="11">
        <v>5</v>
      </c>
      <c r="I3" s="11">
        <v>6</v>
      </c>
      <c r="J3" s="11">
        <v>7</v>
      </c>
      <c r="K3" s="11">
        <v>8</v>
      </c>
      <c r="L3" s="11">
        <v>9</v>
      </c>
      <c r="M3" s="11">
        <v>10</v>
      </c>
      <c r="N3" s="11">
        <v>11</v>
      </c>
      <c r="O3" s="11">
        <v>12</v>
      </c>
      <c r="P3" s="11">
        <v>13</v>
      </c>
      <c r="Q3" s="11">
        <v>14</v>
      </c>
      <c r="R3" s="11">
        <v>15</v>
      </c>
      <c r="S3" s="11">
        <v>16</v>
      </c>
      <c r="T3" s="11">
        <v>17</v>
      </c>
      <c r="U3" s="11">
        <v>18</v>
      </c>
      <c r="V3" s="11">
        <v>19</v>
      </c>
      <c r="W3" s="11">
        <v>20</v>
      </c>
      <c r="X3" s="11">
        <v>21</v>
      </c>
      <c r="Y3" s="11">
        <v>22</v>
      </c>
      <c r="Z3" s="11">
        <v>23</v>
      </c>
      <c r="AA3" s="11">
        <v>24</v>
      </c>
      <c r="AB3" s="11">
        <v>25</v>
      </c>
      <c r="AC3" s="11">
        <v>26</v>
      </c>
      <c r="AD3" s="11">
        <v>27</v>
      </c>
      <c r="AE3" s="11">
        <v>28</v>
      </c>
      <c r="AF3" s="11">
        <v>29</v>
      </c>
      <c r="AG3" s="11">
        <v>30</v>
      </c>
      <c r="AH3" s="11">
        <v>31</v>
      </c>
      <c r="AI3" s="11">
        <v>32</v>
      </c>
      <c r="AJ3" s="11">
        <v>33</v>
      </c>
      <c r="AK3" s="11">
        <v>34</v>
      </c>
      <c r="AL3" s="11">
        <v>35</v>
      </c>
      <c r="AM3" s="11">
        <v>36</v>
      </c>
      <c r="AN3" s="11">
        <v>37</v>
      </c>
      <c r="AO3" s="11">
        <v>38</v>
      </c>
      <c r="AP3" s="493">
        <v>70</v>
      </c>
    </row>
    <row r="4" spans="2:54" ht="45" customHeight="1" x14ac:dyDescent="0.4">
      <c r="B4" s="715"/>
      <c r="C4" s="716"/>
      <c r="D4" s="193" t="s">
        <v>823</v>
      </c>
      <c r="E4" s="193" t="s">
        <v>1</v>
      </c>
      <c r="F4" s="193" t="s">
        <v>1060</v>
      </c>
      <c r="G4" s="193" t="s">
        <v>3</v>
      </c>
      <c r="H4" s="193" t="s">
        <v>4</v>
      </c>
      <c r="I4" s="193" t="s">
        <v>5</v>
      </c>
      <c r="J4" s="193" t="s">
        <v>6</v>
      </c>
      <c r="K4" s="193" t="s">
        <v>7</v>
      </c>
      <c r="L4" s="193" t="s">
        <v>1069</v>
      </c>
      <c r="M4" s="193" t="s">
        <v>1071</v>
      </c>
      <c r="N4" s="193" t="s">
        <v>10</v>
      </c>
      <c r="O4" s="193" t="s">
        <v>1073</v>
      </c>
      <c r="P4" s="193" t="s">
        <v>12</v>
      </c>
      <c r="Q4" s="193" t="s">
        <v>13</v>
      </c>
      <c r="R4" s="193" t="s">
        <v>14</v>
      </c>
      <c r="S4" s="193" t="s">
        <v>15</v>
      </c>
      <c r="T4" s="193" t="s">
        <v>1416</v>
      </c>
      <c r="U4" s="617" t="s">
        <v>1417</v>
      </c>
      <c r="V4" s="193" t="s">
        <v>16</v>
      </c>
      <c r="W4" s="193" t="s">
        <v>34</v>
      </c>
      <c r="X4" s="193" t="s">
        <v>17</v>
      </c>
      <c r="Y4" s="193" t="s">
        <v>18</v>
      </c>
      <c r="Z4" s="193" t="s">
        <v>1418</v>
      </c>
      <c r="AA4" s="193" t="s">
        <v>824</v>
      </c>
      <c r="AB4" s="193" t="s">
        <v>1064</v>
      </c>
      <c r="AC4" s="193" t="s">
        <v>21</v>
      </c>
      <c r="AD4" s="193" t="s">
        <v>22</v>
      </c>
      <c r="AE4" s="193" t="s">
        <v>23</v>
      </c>
      <c r="AF4" s="193" t="s">
        <v>24</v>
      </c>
      <c r="AG4" s="193" t="s">
        <v>25</v>
      </c>
      <c r="AH4" s="193" t="s">
        <v>26</v>
      </c>
      <c r="AI4" s="193" t="s">
        <v>27</v>
      </c>
      <c r="AJ4" s="193" t="s">
        <v>28</v>
      </c>
      <c r="AK4" s="193" t="s">
        <v>29</v>
      </c>
      <c r="AL4" s="193" t="s">
        <v>30</v>
      </c>
      <c r="AM4" s="193" t="s">
        <v>1067</v>
      </c>
      <c r="AN4" s="193" t="s">
        <v>825</v>
      </c>
      <c r="AO4" s="193" t="s">
        <v>826</v>
      </c>
      <c r="AP4" s="492" t="s">
        <v>35</v>
      </c>
    </row>
    <row r="5" spans="2:54" ht="20.100000000000001" customHeight="1" x14ac:dyDescent="0.4">
      <c r="B5" s="494">
        <v>1</v>
      </c>
      <c r="C5" s="9" t="s">
        <v>823</v>
      </c>
      <c r="D5" s="299">
        <v>2.2732304383578972E-2</v>
      </c>
      <c r="E5" s="299">
        <v>7.2357463517940465E-2</v>
      </c>
      <c r="F5" s="299">
        <v>9.4711319896954079E-3</v>
      </c>
      <c r="G5" s="299">
        <v>1.1103968207585764E-3</v>
      </c>
      <c r="H5" s="299">
        <v>0</v>
      </c>
      <c r="I5" s="299">
        <v>0</v>
      </c>
      <c r="J5" s="299">
        <v>0.10429023689094283</v>
      </c>
      <c r="K5" s="299">
        <v>1.7341630113230644E-3</v>
      </c>
      <c r="L5" s="299">
        <v>5.0915117566910752E-3</v>
      </c>
      <c r="M5" s="299">
        <v>0</v>
      </c>
      <c r="N5" s="299">
        <v>9.0988287677862744E-4</v>
      </c>
      <c r="O5" s="299">
        <v>0</v>
      </c>
      <c r="P5" s="299">
        <v>2.6715105776564569E-2</v>
      </c>
      <c r="Q5" s="299">
        <v>0</v>
      </c>
      <c r="R5" s="299">
        <v>5.5372825232289002E-6</v>
      </c>
      <c r="S5" s="299">
        <v>0</v>
      </c>
      <c r="T5" s="299">
        <v>0</v>
      </c>
      <c r="U5" s="299">
        <v>0</v>
      </c>
      <c r="V5" s="299">
        <v>0</v>
      </c>
      <c r="W5" s="299">
        <v>3.3423943193165427E-3</v>
      </c>
      <c r="X5" s="299">
        <v>4.7306649713031355E-4</v>
      </c>
      <c r="Y5" s="299">
        <v>1.5660834423335229E-3</v>
      </c>
      <c r="Z5" s="299">
        <v>0</v>
      </c>
      <c r="AA5" s="299">
        <v>0</v>
      </c>
      <c r="AB5" s="299">
        <v>0</v>
      </c>
      <c r="AC5" s="299">
        <v>1.2355509931489514E-4</v>
      </c>
      <c r="AD5" s="299">
        <v>0</v>
      </c>
      <c r="AE5" s="299">
        <v>4.3435418978051462E-6</v>
      </c>
      <c r="AF5" s="299">
        <v>1.8370434406743032E-5</v>
      </c>
      <c r="AG5" s="299">
        <v>0</v>
      </c>
      <c r="AH5" s="299">
        <v>2.2231923425171389E-5</v>
      </c>
      <c r="AI5" s="299">
        <v>7.3668922468403321E-4</v>
      </c>
      <c r="AJ5" s="299">
        <v>1.4191830233640341E-3</v>
      </c>
      <c r="AK5" s="299">
        <v>1.1855234415306425E-3</v>
      </c>
      <c r="AL5" s="299">
        <v>1.2395379553408247E-5</v>
      </c>
      <c r="AM5" s="299">
        <v>9.7650482979710629E-3</v>
      </c>
      <c r="AN5" s="299">
        <v>0</v>
      </c>
      <c r="AO5" s="299">
        <v>0</v>
      </c>
      <c r="AP5" s="300">
        <v>6.5479529404241848E-3</v>
      </c>
      <c r="AQ5" s="14"/>
    </row>
    <row r="6" spans="2:54" ht="20.100000000000001" customHeight="1" x14ac:dyDescent="0.4">
      <c r="B6" s="494">
        <v>2</v>
      </c>
      <c r="C6" s="9" t="s">
        <v>1</v>
      </c>
      <c r="D6" s="299">
        <v>5.8510974761211967E-3</v>
      </c>
      <c r="E6" s="299">
        <v>0.15169698106131632</v>
      </c>
      <c r="F6" s="299">
        <v>3.4323382330656162E-2</v>
      </c>
      <c r="G6" s="299">
        <v>1.1688387586932383E-4</v>
      </c>
      <c r="H6" s="299">
        <v>0</v>
      </c>
      <c r="I6" s="299">
        <v>0</v>
      </c>
      <c r="J6" s="299">
        <v>5.7363973466711897E-2</v>
      </c>
      <c r="K6" s="299">
        <v>0</v>
      </c>
      <c r="L6" s="299">
        <v>0</v>
      </c>
      <c r="M6" s="299">
        <v>0</v>
      </c>
      <c r="N6" s="299">
        <v>1.9359210144226116E-5</v>
      </c>
      <c r="O6" s="299">
        <v>0</v>
      </c>
      <c r="P6" s="299">
        <v>0</v>
      </c>
      <c r="Q6" s="299">
        <v>0</v>
      </c>
      <c r="R6" s="299">
        <v>0</v>
      </c>
      <c r="S6" s="299">
        <v>0</v>
      </c>
      <c r="T6" s="299">
        <v>0</v>
      </c>
      <c r="U6" s="299">
        <v>0</v>
      </c>
      <c r="V6" s="299">
        <v>0</v>
      </c>
      <c r="W6" s="299">
        <v>4.0219682680572508E-4</v>
      </c>
      <c r="X6" s="299">
        <v>0</v>
      </c>
      <c r="Y6" s="299">
        <v>0</v>
      </c>
      <c r="Z6" s="299">
        <v>0</v>
      </c>
      <c r="AA6" s="299">
        <v>0</v>
      </c>
      <c r="AB6" s="299">
        <v>0</v>
      </c>
      <c r="AC6" s="299">
        <v>0</v>
      </c>
      <c r="AD6" s="299">
        <v>0</v>
      </c>
      <c r="AE6" s="299">
        <v>0</v>
      </c>
      <c r="AF6" s="299">
        <v>1.080613788631943E-6</v>
      </c>
      <c r="AG6" s="299">
        <v>0</v>
      </c>
      <c r="AH6" s="299">
        <v>3.03162592161428E-6</v>
      </c>
      <c r="AI6" s="299">
        <v>4.3014739964772412E-4</v>
      </c>
      <c r="AJ6" s="299">
        <v>2.3308655363346397E-4</v>
      </c>
      <c r="AK6" s="299">
        <v>0</v>
      </c>
      <c r="AL6" s="299">
        <v>0</v>
      </c>
      <c r="AM6" s="299">
        <v>1.9117319176373464E-3</v>
      </c>
      <c r="AN6" s="299">
        <v>0</v>
      </c>
      <c r="AO6" s="299">
        <v>0</v>
      </c>
      <c r="AP6" s="301">
        <v>3.753929790876462E-3</v>
      </c>
    </row>
    <row r="7" spans="2:54" ht="20.100000000000001" customHeight="1" x14ac:dyDescent="0.4">
      <c r="B7" s="494">
        <v>3</v>
      </c>
      <c r="C7" s="9" t="s">
        <v>2</v>
      </c>
      <c r="D7" s="299">
        <v>7.2292681384021756E-2</v>
      </c>
      <c r="E7" s="299">
        <v>2.8303239540706588E-2</v>
      </c>
      <c r="F7" s="299">
        <v>0</v>
      </c>
      <c r="G7" s="299">
        <v>0</v>
      </c>
      <c r="H7" s="299">
        <v>0</v>
      </c>
      <c r="I7" s="299">
        <v>0</v>
      </c>
      <c r="J7" s="299">
        <v>0</v>
      </c>
      <c r="K7" s="299">
        <v>0</v>
      </c>
      <c r="L7" s="299">
        <v>0</v>
      </c>
      <c r="M7" s="299">
        <v>0</v>
      </c>
      <c r="N7" s="299">
        <v>0</v>
      </c>
      <c r="O7" s="299">
        <v>0</v>
      </c>
      <c r="P7" s="299">
        <v>0</v>
      </c>
      <c r="Q7" s="299">
        <v>0</v>
      </c>
      <c r="R7" s="299">
        <v>0</v>
      </c>
      <c r="S7" s="299">
        <v>0</v>
      </c>
      <c r="T7" s="299">
        <v>0</v>
      </c>
      <c r="U7" s="299">
        <v>0</v>
      </c>
      <c r="V7" s="299">
        <v>0</v>
      </c>
      <c r="W7" s="299">
        <v>0</v>
      </c>
      <c r="X7" s="299">
        <v>0</v>
      </c>
      <c r="Y7" s="299">
        <v>0</v>
      </c>
      <c r="Z7" s="299">
        <v>0</v>
      </c>
      <c r="AA7" s="299">
        <v>0</v>
      </c>
      <c r="AB7" s="299">
        <v>0</v>
      </c>
      <c r="AC7" s="299">
        <v>0</v>
      </c>
      <c r="AD7" s="299">
        <v>0</v>
      </c>
      <c r="AE7" s="299">
        <v>0</v>
      </c>
      <c r="AF7" s="299">
        <v>0</v>
      </c>
      <c r="AG7" s="299">
        <v>0</v>
      </c>
      <c r="AH7" s="299">
        <v>0</v>
      </c>
      <c r="AI7" s="299">
        <v>0</v>
      </c>
      <c r="AJ7" s="299">
        <v>0</v>
      </c>
      <c r="AK7" s="299">
        <v>0</v>
      </c>
      <c r="AL7" s="299">
        <v>0</v>
      </c>
      <c r="AM7" s="299">
        <v>0</v>
      </c>
      <c r="AN7" s="299">
        <v>0</v>
      </c>
      <c r="AO7" s="299">
        <v>0</v>
      </c>
      <c r="AP7" s="301">
        <v>6.6850335236532516E-4</v>
      </c>
    </row>
    <row r="8" spans="2:54" ht="20.100000000000001" customHeight="1" x14ac:dyDescent="0.4">
      <c r="B8" s="494">
        <v>4</v>
      </c>
      <c r="C8" s="9" t="s">
        <v>3</v>
      </c>
      <c r="D8" s="299">
        <v>5.0604086279967104E-4</v>
      </c>
      <c r="E8" s="299">
        <v>0</v>
      </c>
      <c r="F8" s="299">
        <v>0</v>
      </c>
      <c r="G8" s="299">
        <v>0.22915083864180935</v>
      </c>
      <c r="H8" s="299">
        <v>2.3130195790304367E-4</v>
      </c>
      <c r="I8" s="299">
        <v>0</v>
      </c>
      <c r="J8" s="299">
        <v>6.1743538937752886E-4</v>
      </c>
      <c r="K8" s="299">
        <v>0</v>
      </c>
      <c r="L8" s="299">
        <v>2.2776347975745601E-2</v>
      </c>
      <c r="M8" s="299">
        <v>0</v>
      </c>
      <c r="N8" s="299">
        <v>6.0013551447100954E-4</v>
      </c>
      <c r="O8" s="299">
        <v>0</v>
      </c>
      <c r="P8" s="299">
        <v>0</v>
      </c>
      <c r="Q8" s="299">
        <v>0</v>
      </c>
      <c r="R8" s="299">
        <v>0</v>
      </c>
      <c r="S8" s="299">
        <v>0</v>
      </c>
      <c r="T8" s="299">
        <v>0</v>
      </c>
      <c r="U8" s="299">
        <v>0</v>
      </c>
      <c r="V8" s="299">
        <v>0</v>
      </c>
      <c r="W8" s="299">
        <v>3.4672140241872852E-4</v>
      </c>
      <c r="X8" s="299">
        <v>1.7520981375196797E-5</v>
      </c>
      <c r="Y8" s="299">
        <v>7.0385772689147107E-5</v>
      </c>
      <c r="Z8" s="299">
        <v>0</v>
      </c>
      <c r="AA8" s="299">
        <v>0</v>
      </c>
      <c r="AB8" s="299">
        <v>0</v>
      </c>
      <c r="AC8" s="299">
        <v>0</v>
      </c>
      <c r="AD8" s="299">
        <v>0</v>
      </c>
      <c r="AE8" s="299">
        <v>0</v>
      </c>
      <c r="AF8" s="299">
        <v>0</v>
      </c>
      <c r="AG8" s="299">
        <v>0</v>
      </c>
      <c r="AH8" s="299">
        <v>4.0421678954857066E-6</v>
      </c>
      <c r="AI8" s="299">
        <v>3.9553783875652789E-5</v>
      </c>
      <c r="AJ8" s="299">
        <v>4.8766335689270828E-5</v>
      </c>
      <c r="AK8" s="299">
        <v>0</v>
      </c>
      <c r="AL8" s="299">
        <v>0</v>
      </c>
      <c r="AM8" s="299">
        <v>1.1193197910201328E-3</v>
      </c>
      <c r="AN8" s="299">
        <v>0</v>
      </c>
      <c r="AO8" s="299">
        <v>0</v>
      </c>
      <c r="AP8" s="301">
        <v>6.4126993370632274E-4</v>
      </c>
    </row>
    <row r="9" spans="2:54" ht="20.100000000000001" customHeight="1" x14ac:dyDescent="0.4">
      <c r="B9" s="494">
        <v>5</v>
      </c>
      <c r="C9" s="9" t="s">
        <v>4</v>
      </c>
      <c r="D9" s="299">
        <v>0</v>
      </c>
      <c r="E9" s="299">
        <v>0</v>
      </c>
      <c r="F9" s="299">
        <v>0</v>
      </c>
      <c r="G9" s="299">
        <v>0</v>
      </c>
      <c r="H9" s="299">
        <v>3.4368749744887545E-2</v>
      </c>
      <c r="I9" s="299">
        <v>0</v>
      </c>
      <c r="J9" s="299">
        <v>7.1204621140001714E-2</v>
      </c>
      <c r="K9" s="299">
        <v>0</v>
      </c>
      <c r="L9" s="299">
        <v>0</v>
      </c>
      <c r="M9" s="299">
        <v>0</v>
      </c>
      <c r="N9" s="299">
        <v>3.8718420288452232E-5</v>
      </c>
      <c r="O9" s="299">
        <v>0</v>
      </c>
      <c r="P9" s="299">
        <v>0</v>
      </c>
      <c r="Q9" s="299">
        <v>0</v>
      </c>
      <c r="R9" s="299">
        <v>0</v>
      </c>
      <c r="S9" s="299">
        <v>0</v>
      </c>
      <c r="T9" s="299">
        <v>0</v>
      </c>
      <c r="U9" s="299">
        <v>0</v>
      </c>
      <c r="V9" s="299">
        <v>0</v>
      </c>
      <c r="W9" s="299">
        <v>2.3577055364473539E-4</v>
      </c>
      <c r="X9" s="299">
        <v>0</v>
      </c>
      <c r="Y9" s="299">
        <v>0</v>
      </c>
      <c r="Z9" s="299">
        <v>0</v>
      </c>
      <c r="AA9" s="299">
        <v>0</v>
      </c>
      <c r="AB9" s="299">
        <v>0</v>
      </c>
      <c r="AC9" s="299">
        <v>0</v>
      </c>
      <c r="AD9" s="299">
        <v>0</v>
      </c>
      <c r="AE9" s="299">
        <v>0</v>
      </c>
      <c r="AF9" s="299">
        <v>2.1612275772638861E-6</v>
      </c>
      <c r="AG9" s="299">
        <v>0</v>
      </c>
      <c r="AH9" s="299">
        <v>7.073793817099987E-6</v>
      </c>
      <c r="AI9" s="299">
        <v>7.2927289020734837E-5</v>
      </c>
      <c r="AJ9" s="299">
        <v>3.1160861957381527E-4</v>
      </c>
      <c r="AK9" s="299">
        <v>0</v>
      </c>
      <c r="AL9" s="299">
        <v>0</v>
      </c>
      <c r="AM9" s="299">
        <v>3.6095426908267E-3</v>
      </c>
      <c r="AN9" s="299">
        <v>0</v>
      </c>
      <c r="AO9" s="299">
        <v>0</v>
      </c>
      <c r="AP9" s="301">
        <v>3.7708864477773506E-3</v>
      </c>
    </row>
    <row r="10" spans="2:54" ht="20.100000000000001" customHeight="1" x14ac:dyDescent="0.4">
      <c r="B10" s="494">
        <v>6</v>
      </c>
      <c r="C10" s="9" t="s">
        <v>5</v>
      </c>
      <c r="D10" s="299">
        <v>0</v>
      </c>
      <c r="E10" s="299">
        <v>2.2060202292055017E-5</v>
      </c>
      <c r="F10" s="299">
        <v>0</v>
      </c>
      <c r="G10" s="299">
        <v>4.0909356554263342E-4</v>
      </c>
      <c r="H10" s="299">
        <v>0</v>
      </c>
      <c r="I10" s="299">
        <v>4.6554934823091247E-4</v>
      </c>
      <c r="J10" s="299">
        <v>1.3499062695516317E-4</v>
      </c>
      <c r="K10" s="299">
        <v>0</v>
      </c>
      <c r="L10" s="299">
        <v>4.8166179294518857E-3</v>
      </c>
      <c r="M10" s="299">
        <v>0</v>
      </c>
      <c r="N10" s="299">
        <v>7.482334720743394E-3</v>
      </c>
      <c r="O10" s="299">
        <v>0.4656977168742808</v>
      </c>
      <c r="P10" s="299">
        <v>2.0071454377584198E-4</v>
      </c>
      <c r="Q10" s="299">
        <v>2.962610061228451E-2</v>
      </c>
      <c r="R10" s="299">
        <v>1.1561845908501943E-2</v>
      </c>
      <c r="S10" s="299">
        <v>1.0330009365875159E-4</v>
      </c>
      <c r="T10" s="299">
        <v>1.2716267375871064E-5</v>
      </c>
      <c r="U10" s="299">
        <v>4.3396813227348671E-5</v>
      </c>
      <c r="V10" s="299">
        <v>7.6452307139498709E-5</v>
      </c>
      <c r="W10" s="299">
        <v>1.1233773438366803E-3</v>
      </c>
      <c r="X10" s="299">
        <v>8.2223462596459258E-4</v>
      </c>
      <c r="Y10" s="299">
        <v>4.278868431394401E-3</v>
      </c>
      <c r="Z10" s="299">
        <v>0.21915772407936385</v>
      </c>
      <c r="AA10" s="299">
        <v>0</v>
      </c>
      <c r="AB10" s="299">
        <v>0</v>
      </c>
      <c r="AC10" s="299">
        <v>1.6328867750867199E-6</v>
      </c>
      <c r="AD10" s="299">
        <v>0</v>
      </c>
      <c r="AE10" s="299">
        <v>6.2050598540073514E-7</v>
      </c>
      <c r="AF10" s="299">
        <v>1.080613788631943E-6</v>
      </c>
      <c r="AG10" s="299">
        <v>0</v>
      </c>
      <c r="AH10" s="299">
        <v>9.0948777648428403E-6</v>
      </c>
      <c r="AI10" s="299">
        <v>2.7193226414511294E-5</v>
      </c>
      <c r="AJ10" s="299">
        <v>4.9592883751800843E-6</v>
      </c>
      <c r="AK10" s="299">
        <v>8.7816551224492037E-5</v>
      </c>
      <c r="AL10" s="299">
        <v>5.509057579292554E-6</v>
      </c>
      <c r="AM10" s="299">
        <v>6.0259477309293818E-6</v>
      </c>
      <c r="AN10" s="299">
        <v>0</v>
      </c>
      <c r="AO10" s="299">
        <v>1.2911707397234546E-4</v>
      </c>
      <c r="AP10" s="301">
        <v>1.5748223904375875E-2</v>
      </c>
    </row>
    <row r="11" spans="2:54" ht="20.100000000000001" customHeight="1" x14ac:dyDescent="0.4">
      <c r="B11" s="494">
        <v>7</v>
      </c>
      <c r="C11" s="9" t="s">
        <v>6</v>
      </c>
      <c r="D11" s="299">
        <v>1.1544057182617496E-2</v>
      </c>
      <c r="E11" s="299">
        <v>0.31828459866976982</v>
      </c>
      <c r="F11" s="299">
        <v>2.8337626913168663E-2</v>
      </c>
      <c r="G11" s="299">
        <v>2.0805329904739642E-2</v>
      </c>
      <c r="H11" s="299">
        <v>0.10332394519504197</v>
      </c>
      <c r="I11" s="299">
        <v>0</v>
      </c>
      <c r="J11" s="299">
        <v>0.19188037248022388</v>
      </c>
      <c r="K11" s="299">
        <v>1.0200958890135672E-4</v>
      </c>
      <c r="L11" s="299">
        <v>3.5297961004916215E-3</v>
      </c>
      <c r="M11" s="299">
        <v>0</v>
      </c>
      <c r="N11" s="299">
        <v>9.011712322137256E-3</v>
      </c>
      <c r="O11" s="299">
        <v>5.0361215820472336E-6</v>
      </c>
      <c r="P11" s="299">
        <v>1.3380969585056132E-5</v>
      </c>
      <c r="Q11" s="299">
        <v>3.9701445132602826E-4</v>
      </c>
      <c r="R11" s="299">
        <v>0</v>
      </c>
      <c r="S11" s="299">
        <v>0</v>
      </c>
      <c r="T11" s="299">
        <v>0</v>
      </c>
      <c r="U11" s="299">
        <v>0</v>
      </c>
      <c r="V11" s="299">
        <v>0</v>
      </c>
      <c r="W11" s="299">
        <v>3.8694108509930102E-3</v>
      </c>
      <c r="X11" s="299">
        <v>0</v>
      </c>
      <c r="Y11" s="299">
        <v>8.6515845597076647E-5</v>
      </c>
      <c r="Z11" s="299">
        <v>0</v>
      </c>
      <c r="AA11" s="299">
        <v>0</v>
      </c>
      <c r="AB11" s="299">
        <v>0</v>
      </c>
      <c r="AC11" s="299">
        <v>1.4042826265745791E-4</v>
      </c>
      <c r="AD11" s="299">
        <v>0</v>
      </c>
      <c r="AE11" s="299">
        <v>0</v>
      </c>
      <c r="AF11" s="299">
        <v>5.8353144586124921E-5</v>
      </c>
      <c r="AG11" s="299">
        <v>0</v>
      </c>
      <c r="AH11" s="299">
        <v>6.8312637433708449E-4</v>
      </c>
      <c r="AI11" s="299">
        <v>4.8280337443218687E-3</v>
      </c>
      <c r="AJ11" s="299">
        <v>7.1471610966970314E-3</v>
      </c>
      <c r="AK11" s="299">
        <v>8.6718844334185885E-4</v>
      </c>
      <c r="AL11" s="299">
        <v>2.0658965922347081E-6</v>
      </c>
      <c r="AM11" s="299">
        <v>0.10503377543703186</v>
      </c>
      <c r="AN11" s="299">
        <v>0</v>
      </c>
      <c r="AO11" s="299">
        <v>3.8735122191703641E-3</v>
      </c>
      <c r="AP11" s="301">
        <v>1.6441905323048577E-2</v>
      </c>
    </row>
    <row r="12" spans="2:54" ht="20.100000000000001" customHeight="1" x14ac:dyDescent="0.4">
      <c r="B12" s="494">
        <v>8</v>
      </c>
      <c r="C12" s="9" t="s">
        <v>7</v>
      </c>
      <c r="D12" s="299">
        <v>4.4673919919033462E-3</v>
      </c>
      <c r="E12" s="299">
        <v>3.0884283208877026E-4</v>
      </c>
      <c r="F12" s="299">
        <v>5.1522958023943024E-3</v>
      </c>
      <c r="G12" s="299">
        <v>1.1688387586932382E-3</v>
      </c>
      <c r="H12" s="299">
        <v>2.1946474005741731E-2</v>
      </c>
      <c r="I12" s="299">
        <v>2.6381129733085039E-3</v>
      </c>
      <c r="J12" s="299">
        <v>7.6299050018135701E-4</v>
      </c>
      <c r="K12" s="299">
        <v>0.2357441599510354</v>
      </c>
      <c r="L12" s="299">
        <v>1.8605132945029202E-3</v>
      </c>
      <c r="M12" s="299">
        <v>8.8420804432829661E-4</v>
      </c>
      <c r="N12" s="299">
        <v>9.8731971735553192E-4</v>
      </c>
      <c r="O12" s="299">
        <v>3.525285107433064E-5</v>
      </c>
      <c r="P12" s="299">
        <v>9.0990593178381703E-3</v>
      </c>
      <c r="Q12" s="299">
        <v>2.3203289044165651E-3</v>
      </c>
      <c r="R12" s="299">
        <v>1.1351429172619246E-3</v>
      </c>
      <c r="S12" s="299">
        <v>1.1087543386039337E-3</v>
      </c>
      <c r="T12" s="299">
        <v>3.6913507582528576E-3</v>
      </c>
      <c r="U12" s="299">
        <v>2.5314807715953393E-3</v>
      </c>
      <c r="V12" s="299">
        <v>2.0890592925868019E-3</v>
      </c>
      <c r="W12" s="299">
        <v>6.3935426606013535E-3</v>
      </c>
      <c r="X12" s="299">
        <v>4.4703532480144977E-3</v>
      </c>
      <c r="Y12" s="299">
        <v>2.1555642886051298E-3</v>
      </c>
      <c r="Z12" s="299">
        <v>1.4061827927341707E-4</v>
      </c>
      <c r="AA12" s="299">
        <v>7.4653988585798056E-4</v>
      </c>
      <c r="AB12" s="299">
        <v>2.7124616243371477E-3</v>
      </c>
      <c r="AC12" s="299">
        <v>4.2661888477099038E-3</v>
      </c>
      <c r="AD12" s="299">
        <v>1.4355118399870064E-3</v>
      </c>
      <c r="AE12" s="299">
        <v>5.4604526715264694E-5</v>
      </c>
      <c r="AF12" s="299">
        <v>1.3885887183920466E-3</v>
      </c>
      <c r="AG12" s="299">
        <v>7.4642804215738407E-4</v>
      </c>
      <c r="AH12" s="299">
        <v>3.9744615832363215E-3</v>
      </c>
      <c r="AI12" s="299">
        <v>5.0801891165291554E-4</v>
      </c>
      <c r="AJ12" s="299">
        <v>3.4235620749993182E-3</v>
      </c>
      <c r="AK12" s="299">
        <v>4.2843499928649054E-2</v>
      </c>
      <c r="AL12" s="299">
        <v>2.0280218213770715E-3</v>
      </c>
      <c r="AM12" s="299">
        <v>4.5194607981970366E-3</v>
      </c>
      <c r="AN12" s="299">
        <v>2.0041956994081067E-2</v>
      </c>
      <c r="AO12" s="299">
        <v>1.9954456886635209E-4</v>
      </c>
      <c r="AP12" s="301">
        <v>2.7454939968010726E-3</v>
      </c>
    </row>
    <row r="13" spans="2:54" ht="20.100000000000001" customHeight="1" x14ac:dyDescent="0.4">
      <c r="B13" s="494">
        <v>9</v>
      </c>
      <c r="C13" s="9" t="s">
        <v>8</v>
      </c>
      <c r="D13" s="299">
        <v>2.0296982731355558E-2</v>
      </c>
      <c r="E13" s="299">
        <v>1.0930830235713262E-2</v>
      </c>
      <c r="F13" s="299">
        <v>3.902106379754508E-2</v>
      </c>
      <c r="G13" s="299">
        <v>2.6883291449944481E-2</v>
      </c>
      <c r="H13" s="299">
        <v>3.1293794304529435E-3</v>
      </c>
      <c r="I13" s="299">
        <v>7.7591558038485418E-4</v>
      </c>
      <c r="J13" s="299">
        <v>1.2760722657648511E-2</v>
      </c>
      <c r="K13" s="299">
        <v>4.182393144955626E-3</v>
      </c>
      <c r="L13" s="299">
        <v>0.30159438419798729</v>
      </c>
      <c r="M13" s="299">
        <v>0.10199831018018195</v>
      </c>
      <c r="N13" s="299">
        <v>1.1857516213338496E-2</v>
      </c>
      <c r="O13" s="299">
        <v>3.525285107433064E-5</v>
      </c>
      <c r="P13" s="299">
        <v>4.8305300202052641E-3</v>
      </c>
      <c r="Q13" s="299">
        <v>1.3480846258359359E-2</v>
      </c>
      <c r="R13" s="299">
        <v>2.3256586597561382E-3</v>
      </c>
      <c r="S13" s="299">
        <v>4.1802104567241474E-3</v>
      </c>
      <c r="T13" s="299">
        <v>1.2280281065841199E-3</v>
      </c>
      <c r="U13" s="299">
        <v>5.699448137191792E-3</v>
      </c>
      <c r="V13" s="299">
        <v>1.1047358381657563E-3</v>
      </c>
      <c r="W13" s="299">
        <v>5.5933096638189281E-2</v>
      </c>
      <c r="X13" s="299">
        <v>6.4201881753399692E-2</v>
      </c>
      <c r="Y13" s="299">
        <v>1.9766671163535476E-3</v>
      </c>
      <c r="Z13" s="299">
        <v>4.4749699462893321E-3</v>
      </c>
      <c r="AA13" s="299">
        <v>2.9763366501969488E-3</v>
      </c>
      <c r="AB13" s="299">
        <v>4.5265838682668159E-3</v>
      </c>
      <c r="AC13" s="299">
        <v>7.5493798568176014E-3</v>
      </c>
      <c r="AD13" s="299">
        <v>4.5668862530035877E-3</v>
      </c>
      <c r="AE13" s="299">
        <v>5.2867109956142636E-4</v>
      </c>
      <c r="AF13" s="299">
        <v>2.401123838340177E-3</v>
      </c>
      <c r="AG13" s="299">
        <v>8.5169074124118449E-3</v>
      </c>
      <c r="AH13" s="299">
        <v>1.1126067132324409E-3</v>
      </c>
      <c r="AI13" s="299">
        <v>7.4583603720527799E-3</v>
      </c>
      <c r="AJ13" s="299">
        <v>6.1329866239727042E-3</v>
      </c>
      <c r="AK13" s="299">
        <v>2.0779591433495427E-2</v>
      </c>
      <c r="AL13" s="299">
        <v>5.7335516756487261E-3</v>
      </c>
      <c r="AM13" s="299">
        <v>4.9156668615056437E-3</v>
      </c>
      <c r="AN13" s="299">
        <v>0.43245673184985389</v>
      </c>
      <c r="AO13" s="299">
        <v>5.9863370659905628E-4</v>
      </c>
      <c r="AP13" s="301">
        <v>1.3229218318099461E-2</v>
      </c>
    </row>
    <row r="14" spans="2:54" ht="20.100000000000001" customHeight="1" x14ac:dyDescent="0.4">
      <c r="B14" s="338">
        <v>10</v>
      </c>
      <c r="C14" s="9" t="s">
        <v>9</v>
      </c>
      <c r="D14" s="299">
        <v>4.7441330887469166E-5</v>
      </c>
      <c r="E14" s="299">
        <v>0</v>
      </c>
      <c r="F14" s="299">
        <v>1.5153811183512653E-4</v>
      </c>
      <c r="G14" s="299">
        <v>0</v>
      </c>
      <c r="H14" s="299">
        <v>2.7211995047416902E-4</v>
      </c>
      <c r="I14" s="299">
        <v>3.1036623215394165E-4</v>
      </c>
      <c r="J14" s="299">
        <v>4.6918046603459749E-3</v>
      </c>
      <c r="K14" s="299">
        <v>4.0803835560542689E-4</v>
      </c>
      <c r="L14" s="299">
        <v>4.103487566034278E-4</v>
      </c>
      <c r="M14" s="299">
        <v>3.8924803018096789E-2</v>
      </c>
      <c r="N14" s="299">
        <v>1.7520085180524636E-3</v>
      </c>
      <c r="O14" s="299">
        <v>2.2662547119212553E-5</v>
      </c>
      <c r="P14" s="299">
        <v>4.6833393547696464E-4</v>
      </c>
      <c r="Q14" s="299">
        <v>4.2348208141443014E-4</v>
      </c>
      <c r="R14" s="299">
        <v>2.436404310220716E-4</v>
      </c>
      <c r="S14" s="299">
        <v>3.4433364552917194E-4</v>
      </c>
      <c r="T14" s="299">
        <v>7.6115943292713942E-4</v>
      </c>
      <c r="U14" s="299">
        <v>1.1601414736111212E-3</v>
      </c>
      <c r="V14" s="299">
        <v>6.1161845711598967E-4</v>
      </c>
      <c r="W14" s="299">
        <v>6.5599689337623437E-3</v>
      </c>
      <c r="X14" s="299">
        <v>6.0447385744428952E-4</v>
      </c>
      <c r="Y14" s="299">
        <v>3.4899612291702103E-4</v>
      </c>
      <c r="Z14" s="299">
        <v>1.5605871778187072E-3</v>
      </c>
      <c r="AA14" s="299">
        <v>2.2297967643389685E-3</v>
      </c>
      <c r="AB14" s="299">
        <v>4.6225230253977116E-3</v>
      </c>
      <c r="AC14" s="299">
        <v>4.5802474041182492E-3</v>
      </c>
      <c r="AD14" s="299">
        <v>1.3970563647394343E-2</v>
      </c>
      <c r="AE14" s="299">
        <v>5.2743008759062492E-5</v>
      </c>
      <c r="AF14" s="299">
        <v>1.477199049059866E-3</v>
      </c>
      <c r="AG14" s="299">
        <v>9.3930068954695637E-3</v>
      </c>
      <c r="AH14" s="299">
        <v>5.3295983701979049E-3</v>
      </c>
      <c r="AI14" s="299">
        <v>8.8501591421773114E-3</v>
      </c>
      <c r="AJ14" s="299">
        <v>2.2812726525828389E-3</v>
      </c>
      <c r="AK14" s="299">
        <v>2.1021086949362781E-2</v>
      </c>
      <c r="AL14" s="299">
        <v>3.7991838331196278E-3</v>
      </c>
      <c r="AM14" s="299">
        <v>1.2895528144188878E-3</v>
      </c>
      <c r="AN14" s="299">
        <v>0</v>
      </c>
      <c r="AO14" s="299">
        <v>2.3475831631335541E-5</v>
      </c>
      <c r="AP14" s="301">
        <v>3.333952793694864E-3</v>
      </c>
    </row>
    <row r="15" spans="2:54" ht="20.100000000000001" customHeight="1" x14ac:dyDescent="0.4">
      <c r="B15" s="494">
        <v>11</v>
      </c>
      <c r="C15" s="9" t="s">
        <v>10</v>
      </c>
      <c r="D15" s="299">
        <v>8.2587450186602573E-2</v>
      </c>
      <c r="E15" s="299">
        <v>1.1460275090722581E-2</v>
      </c>
      <c r="F15" s="299">
        <v>7.9557508713441437E-3</v>
      </c>
      <c r="G15" s="299">
        <v>5.8441937934661909E-4</v>
      </c>
      <c r="H15" s="299">
        <v>1.1224947957059472E-2</v>
      </c>
      <c r="I15" s="299">
        <v>3.7243947858472998E-3</v>
      </c>
      <c r="J15" s="299">
        <v>8.0583535134538704E-3</v>
      </c>
      <c r="K15" s="299">
        <v>7.6405182087116191E-2</v>
      </c>
      <c r="L15" s="299">
        <v>4.5178202911484187E-2</v>
      </c>
      <c r="M15" s="299">
        <v>3.3874992631599633E-2</v>
      </c>
      <c r="N15" s="299">
        <v>0.29001064756557932</v>
      </c>
      <c r="O15" s="299">
        <v>3.0116007060642458E-3</v>
      </c>
      <c r="P15" s="299">
        <v>0.17799365742041667</v>
      </c>
      <c r="Q15" s="299">
        <v>3.6454749175092192E-2</v>
      </c>
      <c r="R15" s="299">
        <v>9.9504966942423334E-3</v>
      </c>
      <c r="S15" s="299">
        <v>8.0298606137402893E-3</v>
      </c>
      <c r="T15" s="299">
        <v>6.1583066291718436E-3</v>
      </c>
      <c r="U15" s="299">
        <v>1.6991298938947918E-2</v>
      </c>
      <c r="V15" s="299">
        <v>7.845918020191054E-3</v>
      </c>
      <c r="W15" s="299">
        <v>4.3312437590147565E-2</v>
      </c>
      <c r="X15" s="299">
        <v>5.9296006968344592E-3</v>
      </c>
      <c r="Y15" s="299">
        <v>2.3769861985230719E-3</v>
      </c>
      <c r="Z15" s="299">
        <v>1.0008712818872628E-3</v>
      </c>
      <c r="AA15" s="299">
        <v>8.1137098120880533E-3</v>
      </c>
      <c r="AB15" s="299">
        <v>1.5167108568238906E-2</v>
      </c>
      <c r="AC15" s="299">
        <v>8.7087294671291729E-6</v>
      </c>
      <c r="AD15" s="299">
        <v>2.8662466023035067E-5</v>
      </c>
      <c r="AE15" s="299">
        <v>3.3507323211639699E-5</v>
      </c>
      <c r="AF15" s="299">
        <v>4.3764858439593687E-4</v>
      </c>
      <c r="AG15" s="299">
        <v>5.6554183048128804E-4</v>
      </c>
      <c r="AH15" s="299">
        <v>9.8729950847238385E-4</v>
      </c>
      <c r="AI15" s="299">
        <v>7.0665307005345944E-3</v>
      </c>
      <c r="AJ15" s="299">
        <v>0.15860796081500944</v>
      </c>
      <c r="AK15" s="299">
        <v>3.2053041196939591E-3</v>
      </c>
      <c r="AL15" s="299">
        <v>3.5622943572100481E-3</v>
      </c>
      <c r="AM15" s="299">
        <v>9.6174125785632933E-3</v>
      </c>
      <c r="AN15" s="299">
        <v>9.3279388626657678E-3</v>
      </c>
      <c r="AO15" s="299">
        <v>3.6857055661196798E-3</v>
      </c>
      <c r="AP15" s="301">
        <v>1.9505122537538014E-2</v>
      </c>
    </row>
    <row r="16" spans="2:54" ht="20.100000000000001" customHeight="1" x14ac:dyDescent="0.4">
      <c r="B16" s="494">
        <v>12</v>
      </c>
      <c r="C16" s="9" t="s">
        <v>11</v>
      </c>
      <c r="D16" s="299">
        <v>9.1640837497627935E-3</v>
      </c>
      <c r="E16" s="299">
        <v>1.3456723398153562E-3</v>
      </c>
      <c r="F16" s="299">
        <v>4.3946052432186694E-3</v>
      </c>
      <c r="G16" s="299">
        <v>1.0694874642043131E-2</v>
      </c>
      <c r="H16" s="299">
        <v>4.2518742261588909E-2</v>
      </c>
      <c r="I16" s="299">
        <v>2.0639354438237119E-2</v>
      </c>
      <c r="J16" s="299">
        <v>2.2960144897765144E-3</v>
      </c>
      <c r="K16" s="299">
        <v>1.7341630113230644E-3</v>
      </c>
      <c r="L16" s="299">
        <v>4.8126339609411723E-3</v>
      </c>
      <c r="M16" s="299">
        <v>1.1789440591043956E-3</v>
      </c>
      <c r="N16" s="299">
        <v>8.3796341109282746E-2</v>
      </c>
      <c r="O16" s="299">
        <v>6.6549828645963177E-2</v>
      </c>
      <c r="P16" s="299">
        <v>2.0339073769285324E-3</v>
      </c>
      <c r="Q16" s="299">
        <v>1.8994935860109752E-2</v>
      </c>
      <c r="R16" s="299">
        <v>9.31370920407101E-3</v>
      </c>
      <c r="S16" s="299">
        <v>4.1182304005288961E-3</v>
      </c>
      <c r="T16" s="299">
        <v>4.3053648115449176E-4</v>
      </c>
      <c r="U16" s="299">
        <v>7.9850136338321552E-4</v>
      </c>
      <c r="V16" s="299">
        <v>1.1678089915558426E-3</v>
      </c>
      <c r="W16" s="299">
        <v>2.1080661267058693E-3</v>
      </c>
      <c r="X16" s="299">
        <v>2.6969796331106498E-3</v>
      </c>
      <c r="Y16" s="299">
        <v>2.4438526825777615E-2</v>
      </c>
      <c r="Z16" s="299">
        <v>3.6064452801888143E-2</v>
      </c>
      <c r="AA16" s="299">
        <v>9.5773209040990927E-3</v>
      </c>
      <c r="AB16" s="299">
        <v>1.2262768629639967E-2</v>
      </c>
      <c r="AC16" s="299">
        <v>1.3068537156610714E-3</v>
      </c>
      <c r="AD16" s="299">
        <v>3.7500059713470882E-4</v>
      </c>
      <c r="AE16" s="299">
        <v>4.1635951620389331E-4</v>
      </c>
      <c r="AF16" s="299">
        <v>9.0727253079749298E-2</v>
      </c>
      <c r="AG16" s="299">
        <v>5.9605275775195484E-4</v>
      </c>
      <c r="AH16" s="299">
        <v>1.0803704242659423E-2</v>
      </c>
      <c r="AI16" s="299">
        <v>2.8763017212076266E-3</v>
      </c>
      <c r="AJ16" s="299">
        <v>1.9721436771966134E-3</v>
      </c>
      <c r="AK16" s="299">
        <v>4.017607218520511E-3</v>
      </c>
      <c r="AL16" s="299">
        <v>1.9825720963479081E-3</v>
      </c>
      <c r="AM16" s="299">
        <v>3.7797757142254548E-3</v>
      </c>
      <c r="AN16" s="299">
        <v>0</v>
      </c>
      <c r="AO16" s="299">
        <v>8.920816019907506E-3</v>
      </c>
      <c r="AP16" s="301">
        <v>1.1037870152544255E-2</v>
      </c>
    </row>
    <row r="17" spans="2:42" ht="20.100000000000001" customHeight="1" x14ac:dyDescent="0.4">
      <c r="B17" s="494">
        <v>13</v>
      </c>
      <c r="C17" s="9" t="s">
        <v>12</v>
      </c>
      <c r="D17" s="299">
        <v>6.9422480865329872E-3</v>
      </c>
      <c r="E17" s="299">
        <v>1.3567024409613837E-3</v>
      </c>
      <c r="F17" s="299">
        <v>5.8342173056523715E-3</v>
      </c>
      <c r="G17" s="299">
        <v>8.6494068143299629E-3</v>
      </c>
      <c r="H17" s="299">
        <v>1.6531286991305769E-2</v>
      </c>
      <c r="I17" s="299">
        <v>3.414028553693358E-3</v>
      </c>
      <c r="J17" s="299">
        <v>1.6207092055390764E-2</v>
      </c>
      <c r="K17" s="299">
        <v>6.8346424563909009E-3</v>
      </c>
      <c r="L17" s="299">
        <v>7.4141653984366911E-3</v>
      </c>
      <c r="M17" s="299">
        <v>3.674375650875366E-2</v>
      </c>
      <c r="N17" s="299">
        <v>2.4305488336075889E-2</v>
      </c>
      <c r="O17" s="299">
        <v>1.2590303955118084E-4</v>
      </c>
      <c r="P17" s="299">
        <v>0.14953902559779481</v>
      </c>
      <c r="Q17" s="299">
        <v>4.0230797734370867E-3</v>
      </c>
      <c r="R17" s="299">
        <v>8.0013732460657606E-3</v>
      </c>
      <c r="S17" s="299">
        <v>5.1099112996529118E-3</v>
      </c>
      <c r="T17" s="299">
        <v>2.4994731832087138E-2</v>
      </c>
      <c r="U17" s="299">
        <v>3.3059692316594218E-2</v>
      </c>
      <c r="V17" s="299">
        <v>4.6318630280465289E-2</v>
      </c>
      <c r="W17" s="299">
        <v>7.5377232885831577E-2</v>
      </c>
      <c r="X17" s="299">
        <v>1.339979625601658E-2</v>
      </c>
      <c r="Y17" s="299">
        <v>1.5446744364739074E-2</v>
      </c>
      <c r="Z17" s="299">
        <v>0</v>
      </c>
      <c r="AA17" s="299">
        <v>3.5607987976778679E-2</v>
      </c>
      <c r="AB17" s="299">
        <v>2.0112336031258723E-2</v>
      </c>
      <c r="AC17" s="299">
        <v>4.8959388473016818E-3</v>
      </c>
      <c r="AD17" s="299">
        <v>2.3861502964176696E-3</v>
      </c>
      <c r="AE17" s="299">
        <v>7.0675631737143741E-4</v>
      </c>
      <c r="AF17" s="299">
        <v>3.2094229522368705E-3</v>
      </c>
      <c r="AG17" s="299">
        <v>2.7427144264381541E-3</v>
      </c>
      <c r="AH17" s="299">
        <v>1.8775869874531109E-3</v>
      </c>
      <c r="AI17" s="299">
        <v>3.1247489261765704E-3</v>
      </c>
      <c r="AJ17" s="299">
        <v>2.2539965665193482E-3</v>
      </c>
      <c r="AK17" s="299">
        <v>1.2656560445229914E-2</v>
      </c>
      <c r="AL17" s="299">
        <v>6.9951258613067209E-3</v>
      </c>
      <c r="AM17" s="299">
        <v>2.8126111034112891E-3</v>
      </c>
      <c r="AN17" s="299">
        <v>4.6077770285457405E-2</v>
      </c>
      <c r="AO17" s="299">
        <v>2.0541352677418598E-3</v>
      </c>
      <c r="AP17" s="301">
        <v>1.0242106233740949E-2</v>
      </c>
    </row>
    <row r="18" spans="2:42" ht="20.100000000000001" customHeight="1" x14ac:dyDescent="0.4">
      <c r="B18" s="499">
        <v>14</v>
      </c>
      <c r="C18" s="9" t="s">
        <v>13</v>
      </c>
      <c r="D18" s="299">
        <v>2.83066607628566E-3</v>
      </c>
      <c r="E18" s="299">
        <v>4.9635455157123786E-4</v>
      </c>
      <c r="F18" s="299">
        <v>7.6526746476738901E-3</v>
      </c>
      <c r="G18" s="299">
        <v>3.5065162760797151E-4</v>
      </c>
      <c r="H18" s="299">
        <v>2.72119950474169E-5</v>
      </c>
      <c r="I18" s="299">
        <v>0</v>
      </c>
      <c r="J18" s="299">
        <v>1.7079248888674991E-3</v>
      </c>
      <c r="K18" s="299">
        <v>5.1004794450678367E-4</v>
      </c>
      <c r="L18" s="299">
        <v>1.5378118451351761E-3</v>
      </c>
      <c r="M18" s="299">
        <v>1.9649067651739924E-5</v>
      </c>
      <c r="N18" s="299">
        <v>6.8241215758397056E-3</v>
      </c>
      <c r="O18" s="299">
        <v>1.0525494106478719E-3</v>
      </c>
      <c r="P18" s="299">
        <v>2.0472883465135882E-3</v>
      </c>
      <c r="Q18" s="299">
        <v>9.83890035819526E-2</v>
      </c>
      <c r="R18" s="299">
        <v>6.5782916375959335E-3</v>
      </c>
      <c r="S18" s="299">
        <v>4.9790645143518259E-3</v>
      </c>
      <c r="T18" s="299">
        <v>5.7586525116444676E-3</v>
      </c>
      <c r="U18" s="299">
        <v>2.4608886220788519E-2</v>
      </c>
      <c r="V18" s="299">
        <v>1.1666622069487502E-2</v>
      </c>
      <c r="W18" s="299">
        <v>1.0470986353045601E-2</v>
      </c>
      <c r="X18" s="299">
        <v>4.7037577499055121E-2</v>
      </c>
      <c r="Y18" s="299">
        <v>6.1899887969311805E-2</v>
      </c>
      <c r="Z18" s="299">
        <v>4.9629980920029558E-5</v>
      </c>
      <c r="AA18" s="299">
        <v>4.5381766745577245E-3</v>
      </c>
      <c r="AB18" s="299">
        <v>4.796957856544795E-4</v>
      </c>
      <c r="AC18" s="299">
        <v>1.9485782182701524E-4</v>
      </c>
      <c r="AD18" s="299">
        <v>1.4331233011517533E-5</v>
      </c>
      <c r="AE18" s="299">
        <v>6.5153128467077191E-5</v>
      </c>
      <c r="AF18" s="299">
        <v>3.7821482602118E-5</v>
      </c>
      <c r="AG18" s="299">
        <v>3.2690279218571566E-6</v>
      </c>
      <c r="AH18" s="299">
        <v>1.8189755529685682E-4</v>
      </c>
      <c r="AI18" s="299">
        <v>2.0407280368344612E-3</v>
      </c>
      <c r="AJ18" s="299">
        <v>7.0752514152569196E-4</v>
      </c>
      <c r="AK18" s="299">
        <v>9.1109671895410493E-4</v>
      </c>
      <c r="AL18" s="299">
        <v>6.2321213865747021E-4</v>
      </c>
      <c r="AM18" s="299">
        <v>9.9880083640154502E-4</v>
      </c>
      <c r="AN18" s="299">
        <v>5.394470667565745E-3</v>
      </c>
      <c r="AO18" s="299">
        <v>2.7701481324975937E-3</v>
      </c>
      <c r="AP18" s="301">
        <v>7.3907044977104229E-3</v>
      </c>
    </row>
    <row r="19" spans="2:42" ht="20.100000000000001" customHeight="1" x14ac:dyDescent="0.4">
      <c r="B19" s="499">
        <v>15</v>
      </c>
      <c r="C19" s="9" t="s">
        <v>14</v>
      </c>
      <c r="D19" s="299">
        <v>3.162755392497944E-5</v>
      </c>
      <c r="E19" s="299">
        <v>0</v>
      </c>
      <c r="F19" s="299">
        <v>0</v>
      </c>
      <c r="G19" s="299">
        <v>0</v>
      </c>
      <c r="H19" s="299">
        <v>1.9048396533191832E-4</v>
      </c>
      <c r="I19" s="299">
        <v>2.4829298572315332E-3</v>
      </c>
      <c r="J19" s="299">
        <v>1.0893156679512297E-3</v>
      </c>
      <c r="K19" s="299">
        <v>2.0401917780271344E-4</v>
      </c>
      <c r="L19" s="299">
        <v>2.5975474689848049E-3</v>
      </c>
      <c r="M19" s="299">
        <v>1.1199968561491757E-3</v>
      </c>
      <c r="N19" s="299">
        <v>8.1986254960797599E-3</v>
      </c>
      <c r="O19" s="299">
        <v>1.762642553716532E-5</v>
      </c>
      <c r="P19" s="299">
        <v>4.3019817215955471E-3</v>
      </c>
      <c r="Q19" s="299">
        <v>1.5986448573394738E-2</v>
      </c>
      <c r="R19" s="299">
        <v>0.55552786914293939</v>
      </c>
      <c r="S19" s="299">
        <v>0.25462095752300151</v>
      </c>
      <c r="T19" s="299">
        <v>6.7857635936898253E-2</v>
      </c>
      <c r="U19" s="299">
        <v>9.6372749694414103E-2</v>
      </c>
      <c r="V19" s="299">
        <v>7.0787191180461853E-2</v>
      </c>
      <c r="W19" s="299">
        <v>3.2175746144458006E-2</v>
      </c>
      <c r="X19" s="299">
        <v>2.2257903839848218E-2</v>
      </c>
      <c r="Y19" s="299">
        <v>3.4286669521200783E-2</v>
      </c>
      <c r="Z19" s="299">
        <v>4.2736928014469898E-4</v>
      </c>
      <c r="AA19" s="299">
        <v>2.5539522410930913E-4</v>
      </c>
      <c r="AB19" s="299">
        <v>0</v>
      </c>
      <c r="AC19" s="299">
        <v>1.3607389792389332E-5</v>
      </c>
      <c r="AD19" s="299">
        <v>0</v>
      </c>
      <c r="AE19" s="299">
        <v>0</v>
      </c>
      <c r="AF19" s="299">
        <v>3.566025502485412E-5</v>
      </c>
      <c r="AG19" s="299">
        <v>5.4483798697619279E-5</v>
      </c>
      <c r="AH19" s="299">
        <v>3.2539451558659941E-4</v>
      </c>
      <c r="AI19" s="299">
        <v>6.3038843051821633E-5</v>
      </c>
      <c r="AJ19" s="299">
        <v>1.5803598955573869E-3</v>
      </c>
      <c r="AK19" s="299">
        <v>3.1833499818878362E-4</v>
      </c>
      <c r="AL19" s="299">
        <v>4.9443791774150673E-4</v>
      </c>
      <c r="AM19" s="299">
        <v>3.8114119398128339E-4</v>
      </c>
      <c r="AN19" s="299">
        <v>1.0114632501685772E-3</v>
      </c>
      <c r="AO19" s="299">
        <v>4.6716904946357725E-3</v>
      </c>
      <c r="AP19" s="301">
        <v>1.8885148337919339E-2</v>
      </c>
    </row>
    <row r="20" spans="2:42" ht="20.100000000000001" customHeight="1" x14ac:dyDescent="0.4">
      <c r="B20" s="499">
        <v>16</v>
      </c>
      <c r="C20" s="9" t="s">
        <v>15</v>
      </c>
      <c r="D20" s="299">
        <v>4.3329748877221838E-3</v>
      </c>
      <c r="E20" s="299">
        <v>4.5223414698712785E-4</v>
      </c>
      <c r="F20" s="299">
        <v>0</v>
      </c>
      <c r="G20" s="299">
        <v>1.1103968207585764E-3</v>
      </c>
      <c r="H20" s="299">
        <v>1.8368096657006409E-3</v>
      </c>
      <c r="I20" s="299">
        <v>8.8454376163873364E-3</v>
      </c>
      <c r="J20" s="299">
        <v>1.1245306141134462E-2</v>
      </c>
      <c r="K20" s="299">
        <v>1.9381821891257779E-3</v>
      </c>
      <c r="L20" s="299">
        <v>4.4142371098698837E-3</v>
      </c>
      <c r="M20" s="299">
        <v>4.7157762364175818E-4</v>
      </c>
      <c r="N20" s="299">
        <v>9.302100474300648E-3</v>
      </c>
      <c r="O20" s="299">
        <v>3.8022717944456616E-4</v>
      </c>
      <c r="P20" s="299">
        <v>7.5000334524239626E-3</v>
      </c>
      <c r="Q20" s="299">
        <v>1.0092989607043919E-2</v>
      </c>
      <c r="R20" s="299">
        <v>2.7298802839518478E-3</v>
      </c>
      <c r="S20" s="299">
        <v>6.6043193212495174E-2</v>
      </c>
      <c r="T20" s="299">
        <v>2.8364542686692973E-2</v>
      </c>
      <c r="U20" s="299">
        <v>2.5473929364453671E-2</v>
      </c>
      <c r="V20" s="299">
        <v>8.4403347082006568E-3</v>
      </c>
      <c r="W20" s="299">
        <v>3.2494729834683232E-2</v>
      </c>
      <c r="X20" s="299">
        <v>0.10935845675196047</v>
      </c>
      <c r="Y20" s="299">
        <v>4.7277243693141492E-2</v>
      </c>
      <c r="Z20" s="299">
        <v>4.6597037641583309E-4</v>
      </c>
      <c r="AA20" s="299">
        <v>7.3671699262300723E-4</v>
      </c>
      <c r="AB20" s="299">
        <v>1.4826960647502092E-4</v>
      </c>
      <c r="AC20" s="299">
        <v>2.9114371199796215E-3</v>
      </c>
      <c r="AD20" s="299">
        <v>1.1464986409214027E-4</v>
      </c>
      <c r="AE20" s="299">
        <v>2.8233022335733449E-4</v>
      </c>
      <c r="AF20" s="299">
        <v>1.0503566025502485E-3</v>
      </c>
      <c r="AG20" s="299">
        <v>4.1734589802376365E-4</v>
      </c>
      <c r="AH20" s="299">
        <v>4.6454614538869489E-3</v>
      </c>
      <c r="AI20" s="299">
        <v>2.0024103087049226E-4</v>
      </c>
      <c r="AJ20" s="299">
        <v>3.7938556070127641E-4</v>
      </c>
      <c r="AK20" s="299">
        <v>3.5016849800766198E-3</v>
      </c>
      <c r="AL20" s="299">
        <v>1.287053576962223E-3</v>
      </c>
      <c r="AM20" s="299">
        <v>2.4947423606047642E-3</v>
      </c>
      <c r="AN20" s="299">
        <v>3.7461601858095452E-4</v>
      </c>
      <c r="AO20" s="299">
        <v>3.0283822804422849E-3</v>
      </c>
      <c r="AP20" s="301">
        <v>1.1498269079307769E-2</v>
      </c>
    </row>
    <row r="21" spans="2:42" ht="20.100000000000001" customHeight="1" x14ac:dyDescent="0.4">
      <c r="B21" s="499">
        <v>17</v>
      </c>
      <c r="C21" s="9" t="s">
        <v>1416</v>
      </c>
      <c r="D21" s="299">
        <v>7.90688848124486E-6</v>
      </c>
      <c r="E21" s="299">
        <v>0</v>
      </c>
      <c r="F21" s="299">
        <v>2.273071677526898E-4</v>
      </c>
      <c r="G21" s="299">
        <v>2.3376775173864766E-4</v>
      </c>
      <c r="H21" s="299">
        <v>1.360599752370845E-5</v>
      </c>
      <c r="I21" s="299">
        <v>4.9658597144630664E-3</v>
      </c>
      <c r="J21" s="299">
        <v>0</v>
      </c>
      <c r="K21" s="299">
        <v>0</v>
      </c>
      <c r="L21" s="299">
        <v>8.7647307235683614E-5</v>
      </c>
      <c r="M21" s="299">
        <v>0</v>
      </c>
      <c r="N21" s="299">
        <v>2.9038815216339172E-5</v>
      </c>
      <c r="O21" s="299">
        <v>1.5108364746141702E-5</v>
      </c>
      <c r="P21" s="299">
        <v>2.3015267686296551E-3</v>
      </c>
      <c r="Q21" s="299">
        <v>2.5144248583981788E-3</v>
      </c>
      <c r="R21" s="299">
        <v>3.6546064653310739E-4</v>
      </c>
      <c r="S21" s="299">
        <v>9.1592749710759736E-4</v>
      </c>
      <c r="T21" s="299">
        <v>0.14486190133629803</v>
      </c>
      <c r="U21" s="299">
        <v>4.819939389117526E-3</v>
      </c>
      <c r="V21" s="299">
        <v>5.7587700352827401E-3</v>
      </c>
      <c r="W21" s="299">
        <v>6.6570509264395874E-4</v>
      </c>
      <c r="X21" s="299">
        <v>8.229855251663868E-3</v>
      </c>
      <c r="Y21" s="299">
        <v>6.871411058777986E-3</v>
      </c>
      <c r="Z21" s="299">
        <v>5.5144423244477288E-6</v>
      </c>
      <c r="AA21" s="299">
        <v>9.7737787687985616E-3</v>
      </c>
      <c r="AB21" s="299">
        <v>2.6165224672062517E-5</v>
      </c>
      <c r="AC21" s="299">
        <v>1.0575663346644988E-3</v>
      </c>
      <c r="AD21" s="299">
        <v>1.4331233011517533E-5</v>
      </c>
      <c r="AE21" s="299">
        <v>0</v>
      </c>
      <c r="AF21" s="299">
        <v>1.6749513723795115E-4</v>
      </c>
      <c r="AG21" s="299">
        <v>9.589148570780993E-5</v>
      </c>
      <c r="AH21" s="299">
        <v>5.2598709740007757E-3</v>
      </c>
      <c r="AI21" s="299">
        <v>0</v>
      </c>
      <c r="AJ21" s="299">
        <v>1.1337759773724202E-2</v>
      </c>
      <c r="AK21" s="299">
        <v>0</v>
      </c>
      <c r="AL21" s="299">
        <v>2.6144610006927641E-2</v>
      </c>
      <c r="AM21" s="299">
        <v>1.0455019313162478E-3</v>
      </c>
      <c r="AN21" s="299">
        <v>2.3450962763167753E-2</v>
      </c>
      <c r="AO21" s="299">
        <v>0</v>
      </c>
      <c r="AP21" s="301">
        <v>9.1176572180406267E-3</v>
      </c>
    </row>
    <row r="22" spans="2:42" ht="20.100000000000001" customHeight="1" x14ac:dyDescent="0.4">
      <c r="B22" s="499">
        <v>18</v>
      </c>
      <c r="C22" s="615" t="s">
        <v>1417</v>
      </c>
      <c r="D22" s="299">
        <v>0</v>
      </c>
      <c r="E22" s="299">
        <v>5.5150505730137542E-5</v>
      </c>
      <c r="F22" s="299">
        <v>0</v>
      </c>
      <c r="G22" s="299">
        <v>1.1688387586932383E-4</v>
      </c>
      <c r="H22" s="299">
        <v>1.3742057498945534E-3</v>
      </c>
      <c r="I22" s="299">
        <v>0</v>
      </c>
      <c r="J22" s="299">
        <v>1.1738315387405492E-5</v>
      </c>
      <c r="K22" s="299">
        <v>0</v>
      </c>
      <c r="L22" s="299">
        <v>3.1871748085703132E-5</v>
      </c>
      <c r="M22" s="299">
        <v>3.7333228538305858E-4</v>
      </c>
      <c r="N22" s="299">
        <v>3.8718420288452232E-5</v>
      </c>
      <c r="O22" s="299">
        <v>1.0072243164094467E-5</v>
      </c>
      <c r="P22" s="299">
        <v>4.0142908755168402E-5</v>
      </c>
      <c r="Q22" s="299">
        <v>4.4112716814003141E-5</v>
      </c>
      <c r="R22" s="299">
        <v>2.7686412616144499E-4</v>
      </c>
      <c r="S22" s="299">
        <v>6.5423392650542668E-4</v>
      </c>
      <c r="T22" s="299">
        <v>4.7344480049993094E-2</v>
      </c>
      <c r="U22" s="299">
        <v>0.28019875740458128</v>
      </c>
      <c r="V22" s="299">
        <v>7.0987878486703029E-2</v>
      </c>
      <c r="W22" s="299">
        <v>2.7321646510595804E-3</v>
      </c>
      <c r="X22" s="299">
        <v>1.1457470320709049E-2</v>
      </c>
      <c r="Y22" s="299">
        <v>8.4345617605827948E-3</v>
      </c>
      <c r="Z22" s="299">
        <v>1.6543326973343187E-5</v>
      </c>
      <c r="AA22" s="299">
        <v>2.2592654440438886E-4</v>
      </c>
      <c r="AB22" s="299">
        <v>2.6165224672062517E-5</v>
      </c>
      <c r="AC22" s="299">
        <v>4.561197058408904E-4</v>
      </c>
      <c r="AD22" s="299">
        <v>1.6480917963245165E-4</v>
      </c>
      <c r="AE22" s="299">
        <v>8.2527296058297782E-5</v>
      </c>
      <c r="AF22" s="299">
        <v>2.4529933001945104E-4</v>
      </c>
      <c r="AG22" s="299">
        <v>7.420693382615745E-4</v>
      </c>
      <c r="AH22" s="299">
        <v>7.0667200232828872E-3</v>
      </c>
      <c r="AI22" s="299">
        <v>1.5710268533110842E-3</v>
      </c>
      <c r="AJ22" s="299">
        <v>7.5215873690231277E-5</v>
      </c>
      <c r="AK22" s="299">
        <v>7.6839482321430531E-5</v>
      </c>
      <c r="AL22" s="299">
        <v>2.0893789501664425E-2</v>
      </c>
      <c r="AM22" s="299">
        <v>2.3651844843897824E-4</v>
      </c>
      <c r="AN22" s="299">
        <v>3.2029669588671608E-2</v>
      </c>
      <c r="AO22" s="299">
        <v>2.2302040049768763E-4</v>
      </c>
      <c r="AP22" s="301">
        <v>1.7928952749447696E-2</v>
      </c>
    </row>
    <row r="23" spans="2:42" ht="20.100000000000001" customHeight="1" x14ac:dyDescent="0.4">
      <c r="B23" s="499">
        <v>19</v>
      </c>
      <c r="C23" s="9" t="s">
        <v>16</v>
      </c>
      <c r="D23" s="299">
        <v>0</v>
      </c>
      <c r="E23" s="299">
        <v>0</v>
      </c>
      <c r="F23" s="299">
        <v>0</v>
      </c>
      <c r="G23" s="299">
        <v>0</v>
      </c>
      <c r="H23" s="299">
        <v>4.3062982162537247E-2</v>
      </c>
      <c r="I23" s="299">
        <v>1.5518311607697082E-4</v>
      </c>
      <c r="J23" s="299">
        <v>0</v>
      </c>
      <c r="K23" s="299">
        <v>0</v>
      </c>
      <c r="L23" s="299">
        <v>0</v>
      </c>
      <c r="M23" s="299">
        <v>0</v>
      </c>
      <c r="N23" s="299">
        <v>0</v>
      </c>
      <c r="O23" s="299">
        <v>0</v>
      </c>
      <c r="P23" s="299">
        <v>0</v>
      </c>
      <c r="Q23" s="299">
        <v>0</v>
      </c>
      <c r="R23" s="299">
        <v>0</v>
      </c>
      <c r="S23" s="299">
        <v>0</v>
      </c>
      <c r="T23" s="299">
        <v>3.6332192502488756E-6</v>
      </c>
      <c r="U23" s="299">
        <v>0</v>
      </c>
      <c r="V23" s="299">
        <v>0.46933880222170404</v>
      </c>
      <c r="W23" s="299">
        <v>0</v>
      </c>
      <c r="X23" s="299">
        <v>0</v>
      </c>
      <c r="Y23" s="299">
        <v>0</v>
      </c>
      <c r="Z23" s="299">
        <v>0</v>
      </c>
      <c r="AA23" s="299">
        <v>0</v>
      </c>
      <c r="AB23" s="299">
        <v>0</v>
      </c>
      <c r="AC23" s="299">
        <v>0</v>
      </c>
      <c r="AD23" s="299">
        <v>0</v>
      </c>
      <c r="AE23" s="299">
        <v>0</v>
      </c>
      <c r="AF23" s="299">
        <v>9.4575318781067643E-3</v>
      </c>
      <c r="AG23" s="299">
        <v>0</v>
      </c>
      <c r="AH23" s="299">
        <v>1.0593511512094166E-2</v>
      </c>
      <c r="AI23" s="299">
        <v>1.4091035505701306E-4</v>
      </c>
      <c r="AJ23" s="299">
        <v>0</v>
      </c>
      <c r="AK23" s="299">
        <v>0</v>
      </c>
      <c r="AL23" s="299">
        <v>1.7292931741399328E-2</v>
      </c>
      <c r="AM23" s="299">
        <v>5.8752990376561471E-5</v>
      </c>
      <c r="AN23" s="299">
        <v>0</v>
      </c>
      <c r="AO23" s="299">
        <v>0</v>
      </c>
      <c r="AP23" s="301">
        <v>1.6741244555814092E-2</v>
      </c>
    </row>
    <row r="24" spans="2:42" ht="20.100000000000001" customHeight="1" x14ac:dyDescent="0.4">
      <c r="B24" s="499">
        <v>20</v>
      </c>
      <c r="C24" s="9" t="s">
        <v>34</v>
      </c>
      <c r="D24" s="299">
        <v>4.9022708583718131E-4</v>
      </c>
      <c r="E24" s="299">
        <v>1.6655452730501539E-3</v>
      </c>
      <c r="F24" s="299">
        <v>1.5153811183512653E-4</v>
      </c>
      <c r="G24" s="299">
        <v>3.2143065864064053E-3</v>
      </c>
      <c r="H24" s="299">
        <v>6.6669387866171411E-3</v>
      </c>
      <c r="I24" s="299">
        <v>3.1036623215394167E-3</v>
      </c>
      <c r="J24" s="299">
        <v>1.5330239895951572E-3</v>
      </c>
      <c r="K24" s="299">
        <v>2.0707946546975414E-2</v>
      </c>
      <c r="L24" s="299">
        <v>1.2975785439391888E-2</v>
      </c>
      <c r="M24" s="299">
        <v>9.824533825869962E-5</v>
      </c>
      <c r="N24" s="299">
        <v>1.9649598296389509E-3</v>
      </c>
      <c r="O24" s="299">
        <v>7.8059884521732123E-5</v>
      </c>
      <c r="P24" s="299">
        <v>3.4389091833594261E-3</v>
      </c>
      <c r="Q24" s="299">
        <v>3.8995641663578775E-3</v>
      </c>
      <c r="R24" s="299">
        <v>1.4291726192453792E-2</v>
      </c>
      <c r="S24" s="299">
        <v>3.6499366426092229E-4</v>
      </c>
      <c r="T24" s="299">
        <v>1.3624572188433283E-3</v>
      </c>
      <c r="U24" s="299">
        <v>1.3641064957796599E-3</v>
      </c>
      <c r="V24" s="299">
        <v>5.2369830390556614E-4</v>
      </c>
      <c r="W24" s="299">
        <v>1.7141906135581936E-2</v>
      </c>
      <c r="X24" s="299">
        <v>2.1475717171312646E-3</v>
      </c>
      <c r="Y24" s="299">
        <v>2.6526638082222313E-3</v>
      </c>
      <c r="Z24" s="299">
        <v>6.5318569333083342E-3</v>
      </c>
      <c r="AA24" s="299">
        <v>7.6618567232792745E-4</v>
      </c>
      <c r="AB24" s="299">
        <v>6.9773932458833381E-4</v>
      </c>
      <c r="AC24" s="299">
        <v>4.1638612764711356E-4</v>
      </c>
      <c r="AD24" s="299">
        <v>2.9379027673610944E-4</v>
      </c>
      <c r="AE24" s="299">
        <v>6.8255658394080867E-6</v>
      </c>
      <c r="AF24" s="299">
        <v>2.9068510914199264E-4</v>
      </c>
      <c r="AG24" s="299">
        <v>5.0343029996600215E-3</v>
      </c>
      <c r="AH24" s="299">
        <v>1.5188445867287544E-3</v>
      </c>
      <c r="AI24" s="299">
        <v>4.8453385247674667E-3</v>
      </c>
      <c r="AJ24" s="299">
        <v>9.8441874247324665E-4</v>
      </c>
      <c r="AK24" s="299">
        <v>8.9682652938012485E-3</v>
      </c>
      <c r="AL24" s="299">
        <v>3.9575692385242891E-3</v>
      </c>
      <c r="AM24" s="299">
        <v>4.078060126906459E-3</v>
      </c>
      <c r="AN24" s="299">
        <v>0.12894283359556455</v>
      </c>
      <c r="AO24" s="299">
        <v>7.2775078057140178E-4</v>
      </c>
      <c r="AP24" s="301">
        <v>2.501078346320591E-3</v>
      </c>
    </row>
    <row r="25" spans="2:42" ht="20.100000000000001" customHeight="1" x14ac:dyDescent="0.4">
      <c r="B25" s="494">
        <v>21</v>
      </c>
      <c r="C25" s="9" t="s">
        <v>17</v>
      </c>
      <c r="D25" s="299">
        <v>3.9850717945474094E-3</v>
      </c>
      <c r="E25" s="299">
        <v>3.1435788266178399E-3</v>
      </c>
      <c r="F25" s="299">
        <v>8.1072889831792696E-3</v>
      </c>
      <c r="G25" s="299">
        <v>4.6753550347729533E-4</v>
      </c>
      <c r="H25" s="299">
        <v>6.3948188361429719E-4</v>
      </c>
      <c r="I25" s="299">
        <v>3.414028553693358E-3</v>
      </c>
      <c r="J25" s="299">
        <v>6.4208585169108043E-4</v>
      </c>
      <c r="K25" s="299">
        <v>2.244210955829848E-3</v>
      </c>
      <c r="L25" s="299">
        <v>7.4420531780116806E-3</v>
      </c>
      <c r="M25" s="299">
        <v>2.102450238736172E-3</v>
      </c>
      <c r="N25" s="299">
        <v>3.010357177427161E-3</v>
      </c>
      <c r="O25" s="299">
        <v>5.3634694848803035E-4</v>
      </c>
      <c r="P25" s="299">
        <v>4.6298154764294218E-3</v>
      </c>
      <c r="Q25" s="299">
        <v>6.32576359112805E-3</v>
      </c>
      <c r="R25" s="299">
        <v>4.2692448254094822E-3</v>
      </c>
      <c r="S25" s="299">
        <v>6.4872458817695992E-3</v>
      </c>
      <c r="T25" s="299">
        <v>1.7857272614973223E-3</v>
      </c>
      <c r="U25" s="299">
        <v>4.048922674111631E-3</v>
      </c>
      <c r="V25" s="299">
        <v>5.7721491890321518E-4</v>
      </c>
      <c r="W25" s="299">
        <v>1.4700987462554088E-3</v>
      </c>
      <c r="X25" s="299">
        <v>1.0312349037972972E-3</v>
      </c>
      <c r="Y25" s="299">
        <v>4.4431019010024106E-4</v>
      </c>
      <c r="Z25" s="299">
        <v>2.0960395275225818E-2</v>
      </c>
      <c r="AA25" s="299">
        <v>4.9978880779544807E-2</v>
      </c>
      <c r="AB25" s="299">
        <v>2.9741138710577728E-3</v>
      </c>
      <c r="AC25" s="299">
        <v>3.7452979664572401E-3</v>
      </c>
      <c r="AD25" s="299">
        <v>3.6114707189024188E-3</v>
      </c>
      <c r="AE25" s="299">
        <v>1.3289376689327545E-2</v>
      </c>
      <c r="AF25" s="299">
        <v>9.9632591311865134E-3</v>
      </c>
      <c r="AG25" s="299">
        <v>5.193395691857069E-3</v>
      </c>
      <c r="AH25" s="299">
        <v>7.6730452076057432E-3</v>
      </c>
      <c r="AI25" s="299">
        <v>7.9688513951979238E-3</v>
      </c>
      <c r="AJ25" s="299">
        <v>2.9226739491061294E-3</v>
      </c>
      <c r="AK25" s="299">
        <v>3.4028913599490665E-3</v>
      </c>
      <c r="AL25" s="299">
        <v>1.7925096098623148E-3</v>
      </c>
      <c r="AM25" s="299">
        <v>2.9225846495007503E-3</v>
      </c>
      <c r="AN25" s="299">
        <v>0</v>
      </c>
      <c r="AO25" s="299">
        <v>1.4590229358875039E-2</v>
      </c>
      <c r="AP25" s="301">
        <v>5.3084612861538623E-3</v>
      </c>
    </row>
    <row r="26" spans="2:42" ht="20.100000000000001" customHeight="1" x14ac:dyDescent="0.4">
      <c r="B26" s="494">
        <v>22</v>
      </c>
      <c r="C26" s="9" t="s">
        <v>18</v>
      </c>
      <c r="D26" s="299">
        <v>0</v>
      </c>
      <c r="E26" s="299">
        <v>0</v>
      </c>
      <c r="F26" s="299">
        <v>0</v>
      </c>
      <c r="G26" s="299">
        <v>0</v>
      </c>
      <c r="H26" s="299">
        <v>0</v>
      </c>
      <c r="I26" s="299">
        <v>0</v>
      </c>
      <c r="J26" s="299">
        <v>0</v>
      </c>
      <c r="K26" s="299">
        <v>0</v>
      </c>
      <c r="L26" s="299">
        <v>0</v>
      </c>
      <c r="M26" s="299">
        <v>0</v>
      </c>
      <c r="N26" s="299">
        <v>0</v>
      </c>
      <c r="O26" s="299">
        <v>0</v>
      </c>
      <c r="P26" s="299">
        <v>0</v>
      </c>
      <c r="Q26" s="299">
        <v>0</v>
      </c>
      <c r="R26" s="299">
        <v>0</v>
      </c>
      <c r="S26" s="299">
        <v>0</v>
      </c>
      <c r="T26" s="299">
        <v>0</v>
      </c>
      <c r="U26" s="299">
        <v>0</v>
      </c>
      <c r="V26" s="299">
        <v>0</v>
      </c>
      <c r="W26" s="299">
        <v>0</v>
      </c>
      <c r="X26" s="299">
        <v>0</v>
      </c>
      <c r="Y26" s="299">
        <v>0</v>
      </c>
      <c r="Z26" s="299">
        <v>0</v>
      </c>
      <c r="AA26" s="299">
        <v>0</v>
      </c>
      <c r="AB26" s="299">
        <v>0</v>
      </c>
      <c r="AC26" s="299">
        <v>0</v>
      </c>
      <c r="AD26" s="299">
        <v>0</v>
      </c>
      <c r="AE26" s="299">
        <v>0</v>
      </c>
      <c r="AF26" s="299">
        <v>0</v>
      </c>
      <c r="AG26" s="299">
        <v>0</v>
      </c>
      <c r="AH26" s="299">
        <v>0</v>
      </c>
      <c r="AI26" s="299">
        <v>0</v>
      </c>
      <c r="AJ26" s="299">
        <v>0</v>
      </c>
      <c r="AK26" s="299">
        <v>0</v>
      </c>
      <c r="AL26" s="299">
        <v>0</v>
      </c>
      <c r="AM26" s="299">
        <v>0</v>
      </c>
      <c r="AN26" s="299">
        <v>0</v>
      </c>
      <c r="AO26" s="299">
        <v>0</v>
      </c>
      <c r="AP26" s="301">
        <v>0</v>
      </c>
    </row>
    <row r="27" spans="2:42" ht="20.100000000000001" customHeight="1" x14ac:dyDescent="0.4">
      <c r="B27" s="494">
        <v>23</v>
      </c>
      <c r="C27" s="9" t="s">
        <v>1418</v>
      </c>
      <c r="D27" s="299">
        <v>7.4561958378139039E-3</v>
      </c>
      <c r="E27" s="299">
        <v>1.1162462359779839E-2</v>
      </c>
      <c r="F27" s="299">
        <v>5.2811031974541595E-2</v>
      </c>
      <c r="G27" s="299">
        <v>8.7078487522646245E-3</v>
      </c>
      <c r="H27" s="299">
        <v>5.5240349946256307E-3</v>
      </c>
      <c r="I27" s="299">
        <v>1.846679081315953E-2</v>
      </c>
      <c r="J27" s="299">
        <v>1.1705448104320757E-2</v>
      </c>
      <c r="K27" s="299">
        <v>1.6933591757625217E-2</v>
      </c>
      <c r="L27" s="299">
        <v>8.1806809398978511E-2</v>
      </c>
      <c r="M27" s="299">
        <v>2.353958304678443E-2</v>
      </c>
      <c r="N27" s="299">
        <v>2.441196399186913E-2</v>
      </c>
      <c r="O27" s="299">
        <v>6.418536956319199E-3</v>
      </c>
      <c r="P27" s="299">
        <v>2.9090227877912034E-2</v>
      </c>
      <c r="Q27" s="299">
        <v>4.4977326063557602E-2</v>
      </c>
      <c r="R27" s="299">
        <v>3.9137512874181865E-2</v>
      </c>
      <c r="S27" s="299">
        <v>1.744394248250785E-2</v>
      </c>
      <c r="T27" s="299">
        <v>1.1161249536764546E-2</v>
      </c>
      <c r="U27" s="299">
        <v>1.8141314489472656E-2</v>
      </c>
      <c r="V27" s="299">
        <v>1.0577176692749645E-2</v>
      </c>
      <c r="W27" s="299">
        <v>1.7086430711194939E-2</v>
      </c>
      <c r="X27" s="299">
        <v>2.6969796331106498E-3</v>
      </c>
      <c r="Y27" s="299">
        <v>2.4136454551320027E-3</v>
      </c>
      <c r="Z27" s="299">
        <v>0.10417608717230427</v>
      </c>
      <c r="AA27" s="299">
        <v>5.0617368839818079E-2</v>
      </c>
      <c r="AB27" s="299">
        <v>6.9172132291375948E-2</v>
      </c>
      <c r="AC27" s="299">
        <v>2.1723381360162025E-2</v>
      </c>
      <c r="AD27" s="299">
        <v>5.1449126511347951E-3</v>
      </c>
      <c r="AE27" s="299">
        <v>4.8107829048118994E-3</v>
      </c>
      <c r="AF27" s="299">
        <v>1.0105900151285931E-2</v>
      </c>
      <c r="AG27" s="299">
        <v>5.5726029307924998E-3</v>
      </c>
      <c r="AH27" s="299">
        <v>1.0767324731600051E-2</v>
      </c>
      <c r="AI27" s="299">
        <v>1.5618800407898396E-2</v>
      </c>
      <c r="AJ27" s="299">
        <v>1.1773350602677519E-2</v>
      </c>
      <c r="AK27" s="299">
        <v>4.017607218520511E-3</v>
      </c>
      <c r="AL27" s="299">
        <v>5.2439341832891005E-3</v>
      </c>
      <c r="AM27" s="299">
        <v>2.9917323997131647E-2</v>
      </c>
      <c r="AN27" s="299">
        <v>0</v>
      </c>
      <c r="AO27" s="299">
        <v>2.746672300866258E-3</v>
      </c>
      <c r="AP27" s="301">
        <v>1.5376661873699168E-2</v>
      </c>
    </row>
    <row r="28" spans="2:42" ht="20.100000000000001" customHeight="1" x14ac:dyDescent="0.4">
      <c r="B28" s="494">
        <v>24</v>
      </c>
      <c r="C28" s="9" t="s">
        <v>824</v>
      </c>
      <c r="D28" s="299">
        <v>4.7441330887469166E-5</v>
      </c>
      <c r="E28" s="299">
        <v>1.1802208226249435E-3</v>
      </c>
      <c r="F28" s="299">
        <v>1.2123048946810122E-3</v>
      </c>
      <c r="G28" s="299">
        <v>2.3376775173864766E-4</v>
      </c>
      <c r="H28" s="299">
        <v>1.6327197028450142E-4</v>
      </c>
      <c r="I28" s="299">
        <v>7.7591558038485418E-4</v>
      </c>
      <c r="J28" s="299">
        <v>1.4719847495806486E-3</v>
      </c>
      <c r="K28" s="299">
        <v>1.2241150668162808E-3</v>
      </c>
      <c r="L28" s="299">
        <v>2.5537238153669635E-3</v>
      </c>
      <c r="M28" s="299">
        <v>3.1438508242783878E-4</v>
      </c>
      <c r="N28" s="299">
        <v>2.5650953441099605E-3</v>
      </c>
      <c r="O28" s="299">
        <v>4.8598573266755806E-4</v>
      </c>
      <c r="P28" s="299">
        <v>5.486197529873015E-4</v>
      </c>
      <c r="Q28" s="299">
        <v>9.3518959645686654E-4</v>
      </c>
      <c r="R28" s="299">
        <v>1.6002746492131523E-3</v>
      </c>
      <c r="S28" s="299">
        <v>4.5452041209850699E-4</v>
      </c>
      <c r="T28" s="299">
        <v>3.3788939027314542E-4</v>
      </c>
      <c r="U28" s="299">
        <v>8.0284104470595041E-4</v>
      </c>
      <c r="V28" s="299">
        <v>3.4976930516320654E-4</v>
      </c>
      <c r="W28" s="299">
        <v>5.6862309996671479E-4</v>
      </c>
      <c r="X28" s="299">
        <v>9.0233054082263506E-4</v>
      </c>
      <c r="Y28" s="299">
        <v>8.3289831015490739E-4</v>
      </c>
      <c r="Z28" s="299">
        <v>5.7074478058033993E-4</v>
      </c>
      <c r="AA28" s="299">
        <v>9.0203628576760994E-2</v>
      </c>
      <c r="AB28" s="299">
        <v>8.041445715880547E-3</v>
      </c>
      <c r="AC28" s="299">
        <v>2.2561052275781512E-3</v>
      </c>
      <c r="AD28" s="299">
        <v>1.1488871797566557E-3</v>
      </c>
      <c r="AE28" s="299">
        <v>5.4728627912344844E-4</v>
      </c>
      <c r="AF28" s="299">
        <v>4.509401339961098E-3</v>
      </c>
      <c r="AG28" s="299">
        <v>2.1314062050508662E-3</v>
      </c>
      <c r="AH28" s="299">
        <v>3.6177402664597075E-3</v>
      </c>
      <c r="AI28" s="299">
        <v>8.3347238960477122E-3</v>
      </c>
      <c r="AJ28" s="299">
        <v>4.4261648748482249E-3</v>
      </c>
      <c r="AK28" s="299">
        <v>2.0197806781633168E-3</v>
      </c>
      <c r="AL28" s="299">
        <v>8.2429274030164845E-4</v>
      </c>
      <c r="AM28" s="299">
        <v>8.4589241272921192E-3</v>
      </c>
      <c r="AN28" s="299">
        <v>0</v>
      </c>
      <c r="AO28" s="299">
        <v>7.9817827546540838E-4</v>
      </c>
      <c r="AP28" s="301">
        <v>2.8557408132172859E-3</v>
      </c>
    </row>
    <row r="29" spans="2:42" ht="20.100000000000001" customHeight="1" x14ac:dyDescent="0.4">
      <c r="B29" s="494">
        <v>25</v>
      </c>
      <c r="C29" s="9" t="s">
        <v>837</v>
      </c>
      <c r="D29" s="299">
        <v>0</v>
      </c>
      <c r="E29" s="299">
        <v>4.0811374240301785E-4</v>
      </c>
      <c r="F29" s="299">
        <v>7.5769055917563265E-4</v>
      </c>
      <c r="G29" s="299">
        <v>1.1688387586932383E-4</v>
      </c>
      <c r="H29" s="299">
        <v>0</v>
      </c>
      <c r="I29" s="299">
        <v>1.2414649286157666E-3</v>
      </c>
      <c r="J29" s="299">
        <v>1.0681867002538998E-3</v>
      </c>
      <c r="K29" s="299">
        <v>3.060287667040702E-4</v>
      </c>
      <c r="L29" s="299">
        <v>1.7529461447136723E-3</v>
      </c>
      <c r="M29" s="299">
        <v>7.8596270606959696E-4</v>
      </c>
      <c r="N29" s="299">
        <v>3.2233084890136484E-3</v>
      </c>
      <c r="O29" s="299">
        <v>0</v>
      </c>
      <c r="P29" s="299">
        <v>2.0740502856837005E-4</v>
      </c>
      <c r="Q29" s="299">
        <v>3.3966791946782419E-3</v>
      </c>
      <c r="R29" s="299">
        <v>2.7686412616144499E-4</v>
      </c>
      <c r="S29" s="299">
        <v>1.1707343947991846E-4</v>
      </c>
      <c r="T29" s="299">
        <v>3.0882363627115445E-5</v>
      </c>
      <c r="U29" s="299">
        <v>7.8837544029683416E-4</v>
      </c>
      <c r="V29" s="299">
        <v>1.0894453767378565E-4</v>
      </c>
      <c r="W29" s="299">
        <v>6.9344280483745705E-5</v>
      </c>
      <c r="X29" s="299">
        <v>8.0596514325905269E-4</v>
      </c>
      <c r="Y29" s="299">
        <v>5.5091530831901181E-3</v>
      </c>
      <c r="Z29" s="299">
        <v>1.6303448732229709E-2</v>
      </c>
      <c r="AA29" s="299">
        <v>3.1629716216614442E-3</v>
      </c>
      <c r="AB29" s="299">
        <v>0</v>
      </c>
      <c r="AC29" s="299">
        <v>1.5011672418963912E-3</v>
      </c>
      <c r="AD29" s="299">
        <v>4.5907716413561171E-3</v>
      </c>
      <c r="AE29" s="299">
        <v>2.2958721459827202E-5</v>
      </c>
      <c r="AF29" s="299">
        <v>7.2995461422087748E-3</v>
      </c>
      <c r="AG29" s="299">
        <v>6.3451831963247411E-3</v>
      </c>
      <c r="AH29" s="299">
        <v>2.5634418251196483E-2</v>
      </c>
      <c r="AI29" s="299">
        <v>8.0059330675813483E-3</v>
      </c>
      <c r="AJ29" s="299">
        <v>4.8113362719872117E-3</v>
      </c>
      <c r="AK29" s="299">
        <v>5.4885344515307525E-5</v>
      </c>
      <c r="AL29" s="299">
        <v>1.6065789165611911E-3</v>
      </c>
      <c r="AM29" s="299">
        <v>2.1750658334789605E-2</v>
      </c>
      <c r="AN29" s="299">
        <v>0</v>
      </c>
      <c r="AO29" s="299">
        <v>1.2571307838580181E-2</v>
      </c>
      <c r="AP29" s="301">
        <v>4.9290204047959365E-3</v>
      </c>
    </row>
    <row r="30" spans="2:42" ht="20.100000000000001" customHeight="1" x14ac:dyDescent="0.4">
      <c r="B30" s="494">
        <v>26</v>
      </c>
      <c r="C30" s="9" t="s">
        <v>21</v>
      </c>
      <c r="D30" s="299">
        <v>6.0993737744322853E-2</v>
      </c>
      <c r="E30" s="299">
        <v>3.9785574833721228E-2</v>
      </c>
      <c r="F30" s="299">
        <v>3.902106379754508E-2</v>
      </c>
      <c r="G30" s="299">
        <v>2.1272865408216938E-2</v>
      </c>
      <c r="H30" s="299">
        <v>5.2029334530661116E-2</v>
      </c>
      <c r="I30" s="299">
        <v>1.2414649286157667E-2</v>
      </c>
      <c r="J30" s="299">
        <v>6.9914580278925845E-2</v>
      </c>
      <c r="K30" s="299">
        <v>8.3443843721309807E-2</v>
      </c>
      <c r="L30" s="299">
        <v>5.0062548305618196E-2</v>
      </c>
      <c r="M30" s="299">
        <v>4.9790737429508972E-2</v>
      </c>
      <c r="N30" s="299">
        <v>4.1864291936888974E-2</v>
      </c>
      <c r="O30" s="299">
        <v>6.7761015886445529E-3</v>
      </c>
      <c r="P30" s="299">
        <v>5.5919071895949579E-2</v>
      </c>
      <c r="Q30" s="299">
        <v>3.3869743969791609E-2</v>
      </c>
      <c r="R30" s="299">
        <v>2.2974185188876707E-2</v>
      </c>
      <c r="S30" s="299">
        <v>2.8249132279213267E-2</v>
      </c>
      <c r="T30" s="299">
        <v>4.2761173965804138E-2</v>
      </c>
      <c r="U30" s="299">
        <v>4.3114733941370907E-2</v>
      </c>
      <c r="V30" s="299">
        <v>3.4072881984396085E-2</v>
      </c>
      <c r="W30" s="299">
        <v>5.8873294130700103E-2</v>
      </c>
      <c r="X30" s="299">
        <v>5.5731738757161704E-2</v>
      </c>
      <c r="Y30" s="299">
        <v>3.6118165981382962E-2</v>
      </c>
      <c r="Z30" s="299">
        <v>5.1808185638186413E-3</v>
      </c>
      <c r="AA30" s="299">
        <v>1.6954313723564138E-2</v>
      </c>
      <c r="AB30" s="299">
        <v>1.7426039631593636E-2</v>
      </c>
      <c r="AC30" s="299">
        <v>9.6198802876275632E-3</v>
      </c>
      <c r="AD30" s="299">
        <v>5.2547854375564291E-3</v>
      </c>
      <c r="AE30" s="299">
        <v>1.4277842724070915E-3</v>
      </c>
      <c r="AF30" s="299">
        <v>2.6108709747136374E-2</v>
      </c>
      <c r="AG30" s="299">
        <v>7.9796971572533189E-3</v>
      </c>
      <c r="AH30" s="299">
        <v>9.2393852671064543E-3</v>
      </c>
      <c r="AI30" s="299">
        <v>1.5425975711504589E-2</v>
      </c>
      <c r="AJ30" s="299">
        <v>4.3078858471001798E-2</v>
      </c>
      <c r="AK30" s="299">
        <v>4.4303450092756234E-2</v>
      </c>
      <c r="AL30" s="299">
        <v>2.0054346853019722E-2</v>
      </c>
      <c r="AM30" s="299">
        <v>6.2419779570832001E-2</v>
      </c>
      <c r="AN30" s="299">
        <v>0.2388551734472166</v>
      </c>
      <c r="AO30" s="299">
        <v>4.0613188722210484E-3</v>
      </c>
      <c r="AP30" s="301">
        <v>2.7287314565111707E-2</v>
      </c>
    </row>
    <row r="31" spans="2:42" ht="20.100000000000001" customHeight="1" x14ac:dyDescent="0.4">
      <c r="B31" s="494">
        <v>27</v>
      </c>
      <c r="C31" s="9" t="s">
        <v>22</v>
      </c>
      <c r="D31" s="299">
        <v>7.1873616294515783E-3</v>
      </c>
      <c r="E31" s="299">
        <v>5.945224517708827E-3</v>
      </c>
      <c r="F31" s="299">
        <v>1.2198818002727686E-2</v>
      </c>
      <c r="G31" s="299">
        <v>1.0870200455847115E-2</v>
      </c>
      <c r="H31" s="299">
        <v>1.0150074152686504E-2</v>
      </c>
      <c r="I31" s="299">
        <v>5.9745499689633767E-2</v>
      </c>
      <c r="J31" s="299">
        <v>6.4619426207667236E-3</v>
      </c>
      <c r="K31" s="299">
        <v>1.8667754768948282E-2</v>
      </c>
      <c r="L31" s="299">
        <v>8.5296765814363001E-3</v>
      </c>
      <c r="M31" s="299">
        <v>1.2084176605820054E-2</v>
      </c>
      <c r="N31" s="299">
        <v>1.4374213532087891E-2</v>
      </c>
      <c r="O31" s="299">
        <v>3.8954400437135354E-3</v>
      </c>
      <c r="P31" s="299">
        <v>5.6668406192712725E-3</v>
      </c>
      <c r="Q31" s="299">
        <v>1.1910433539780848E-2</v>
      </c>
      <c r="R31" s="299">
        <v>6.6835000055372826E-3</v>
      </c>
      <c r="S31" s="299">
        <v>1.2602611426367693E-2</v>
      </c>
      <c r="T31" s="299">
        <v>7.3609022010042218E-3</v>
      </c>
      <c r="U31" s="299">
        <v>8.5549584475513342E-3</v>
      </c>
      <c r="V31" s="299">
        <v>4.9177946567482544E-3</v>
      </c>
      <c r="W31" s="299">
        <v>3.4020304005325644E-2</v>
      </c>
      <c r="X31" s="299">
        <v>9.1234253017989046E-3</v>
      </c>
      <c r="Y31" s="299">
        <v>1.4999501434110118E-2</v>
      </c>
      <c r="Z31" s="299">
        <v>1.9849235146849598E-2</v>
      </c>
      <c r="AA31" s="299">
        <v>1.6718564285924775E-2</v>
      </c>
      <c r="AB31" s="299">
        <v>2.4281328495674017E-2</v>
      </c>
      <c r="AC31" s="299">
        <v>1.9398150592438535E-2</v>
      </c>
      <c r="AD31" s="299">
        <v>7.6074961902805577E-2</v>
      </c>
      <c r="AE31" s="299">
        <v>7.8695051092462831E-2</v>
      </c>
      <c r="AF31" s="299">
        <v>2.5451696563648152E-2</v>
      </c>
      <c r="AG31" s="299">
        <v>5.7676549301299762E-3</v>
      </c>
      <c r="AH31" s="299">
        <v>1.955701882033372E-2</v>
      </c>
      <c r="AI31" s="299">
        <v>9.5275176910478657E-3</v>
      </c>
      <c r="AJ31" s="299">
        <v>7.6959890102169604E-3</v>
      </c>
      <c r="AK31" s="299">
        <v>1.6465603354592257E-2</v>
      </c>
      <c r="AL31" s="299">
        <v>1.4635500091588082E-2</v>
      </c>
      <c r="AM31" s="299">
        <v>1.2469192342225623E-2</v>
      </c>
      <c r="AN31" s="299">
        <v>0</v>
      </c>
      <c r="AO31" s="299">
        <v>3.4603375824588584E-2</v>
      </c>
      <c r="AP31" s="301">
        <v>2.0401712907812595E-2</v>
      </c>
    </row>
    <row r="32" spans="2:42" ht="20.100000000000001" customHeight="1" x14ac:dyDescent="0.4">
      <c r="B32" s="494">
        <v>28</v>
      </c>
      <c r="C32" s="9" t="s">
        <v>23</v>
      </c>
      <c r="D32" s="299">
        <v>1.5813776962489721E-4</v>
      </c>
      <c r="E32" s="299">
        <v>0</v>
      </c>
      <c r="F32" s="299">
        <v>2.8792241248674043E-3</v>
      </c>
      <c r="G32" s="299">
        <v>1.6948162001051955E-3</v>
      </c>
      <c r="H32" s="299">
        <v>7.0751187123283942E-4</v>
      </c>
      <c r="I32" s="299">
        <v>6.3625077591558041E-3</v>
      </c>
      <c r="J32" s="299">
        <v>3.1083059145849742E-3</v>
      </c>
      <c r="K32" s="299">
        <v>5.508517800673263E-3</v>
      </c>
      <c r="L32" s="299">
        <v>2.4620925396205669E-3</v>
      </c>
      <c r="M32" s="299">
        <v>5.9536674984771972E-3</v>
      </c>
      <c r="N32" s="299">
        <v>3.7266479527635274E-3</v>
      </c>
      <c r="O32" s="299">
        <v>5.4138307007007766E-4</v>
      </c>
      <c r="P32" s="299">
        <v>3.7399809990231892E-3</v>
      </c>
      <c r="Q32" s="299">
        <v>4.8435763061775447E-3</v>
      </c>
      <c r="R32" s="299">
        <v>1.8716014928513683E-3</v>
      </c>
      <c r="S32" s="299">
        <v>4.1664371109029806E-3</v>
      </c>
      <c r="T32" s="299">
        <v>2.8793262558222338E-3</v>
      </c>
      <c r="U32" s="299">
        <v>3.0551356512053466E-3</v>
      </c>
      <c r="V32" s="299">
        <v>1.1334054533430683E-3</v>
      </c>
      <c r="W32" s="299">
        <v>1.692000443803395E-3</v>
      </c>
      <c r="X32" s="299">
        <v>7.154817894428578E-3</v>
      </c>
      <c r="Y32" s="299">
        <v>2.0499856295714092E-3</v>
      </c>
      <c r="Z32" s="299">
        <v>6.8075790495307209E-3</v>
      </c>
      <c r="AA32" s="299">
        <v>1.2769761205465458E-3</v>
      </c>
      <c r="AB32" s="299">
        <v>1.4652525816355011E-3</v>
      </c>
      <c r="AC32" s="299">
        <v>3.5230076468087679E-2</v>
      </c>
      <c r="AD32" s="299">
        <v>1.8511175973210149E-2</v>
      </c>
      <c r="AE32" s="299">
        <v>4.8096039434396387E-2</v>
      </c>
      <c r="AF32" s="299">
        <v>2.6493408255889344E-2</v>
      </c>
      <c r="AG32" s="299">
        <v>3.467022046324305E-2</v>
      </c>
      <c r="AH32" s="299">
        <v>3.7379947613504073E-3</v>
      </c>
      <c r="AI32" s="299">
        <v>6.4064769321096381E-3</v>
      </c>
      <c r="AJ32" s="299">
        <v>1.8556830551861345E-2</v>
      </c>
      <c r="AK32" s="299">
        <v>2.2711555560434252E-2</v>
      </c>
      <c r="AL32" s="299">
        <v>1.1917468808404618E-2</v>
      </c>
      <c r="AM32" s="299">
        <v>3.4822445450108166E-2</v>
      </c>
      <c r="AN32" s="299">
        <v>0</v>
      </c>
      <c r="AO32" s="299">
        <v>1.9109326947907131E-2</v>
      </c>
      <c r="AP32" s="301">
        <v>1.7271810928137173E-2</v>
      </c>
    </row>
    <row r="33" spans="2:56" ht="20.100000000000001" customHeight="1" x14ac:dyDescent="0.4">
      <c r="B33" s="494">
        <v>29</v>
      </c>
      <c r="C33" s="9" t="s">
        <v>24</v>
      </c>
      <c r="D33" s="299">
        <v>7.0837813903472699E-2</v>
      </c>
      <c r="E33" s="299">
        <v>6.6136486471580949E-2</v>
      </c>
      <c r="F33" s="299">
        <v>2.8564934080921353E-2</v>
      </c>
      <c r="G33" s="299">
        <v>6.9019928700835717E-2</v>
      </c>
      <c r="H33" s="299">
        <v>4.8505381172020627E-2</v>
      </c>
      <c r="I33" s="299">
        <v>0.28212290502793297</v>
      </c>
      <c r="J33" s="299">
        <v>4.1989127972288182E-2</v>
      </c>
      <c r="K33" s="299">
        <v>2.4584310925226973E-2</v>
      </c>
      <c r="L33" s="299">
        <v>3.7449304000701178E-2</v>
      </c>
      <c r="M33" s="299">
        <v>3.5525514314345787E-2</v>
      </c>
      <c r="N33" s="299">
        <v>2.6686671183815701E-2</v>
      </c>
      <c r="O33" s="299">
        <v>2.0275425489322162E-2</v>
      </c>
      <c r="P33" s="299">
        <v>1.7970642152730386E-2</v>
      </c>
      <c r="Q33" s="299">
        <v>8.2940730153688705E-2</v>
      </c>
      <c r="R33" s="299">
        <v>2.5117113525366292E-2</v>
      </c>
      <c r="S33" s="299">
        <v>2.8235358933392098E-2</v>
      </c>
      <c r="T33" s="299">
        <v>1.6996199652664239E-2</v>
      </c>
      <c r="U33" s="299">
        <v>1.9068559732097007E-2</v>
      </c>
      <c r="V33" s="299">
        <v>2.0462460005886828E-2</v>
      </c>
      <c r="W33" s="299">
        <v>0.18101630977476979</v>
      </c>
      <c r="X33" s="299">
        <v>4.54143837245101E-2</v>
      </c>
      <c r="Y33" s="299">
        <v>4.2964648745666877E-2</v>
      </c>
      <c r="Z33" s="299">
        <v>3.1694257259763318E-2</v>
      </c>
      <c r="AA33" s="299">
        <v>2.1806822981641012E-2</v>
      </c>
      <c r="AB33" s="299">
        <v>7.9263187273234725E-2</v>
      </c>
      <c r="AC33" s="299">
        <v>5.6983938381384658E-2</v>
      </c>
      <c r="AD33" s="299">
        <v>3.5873464766663643E-2</v>
      </c>
      <c r="AE33" s="299">
        <v>3.0249666788285841E-3</v>
      </c>
      <c r="AF33" s="299">
        <v>7.8870758590879622E-2</v>
      </c>
      <c r="AG33" s="299">
        <v>2.1172404173894852E-2</v>
      </c>
      <c r="AH33" s="299">
        <v>3.6883771504333203E-2</v>
      </c>
      <c r="AI33" s="299">
        <v>3.0084360804672292E-2</v>
      </c>
      <c r="AJ33" s="299">
        <v>1.7383132303068725E-2</v>
      </c>
      <c r="AK33" s="299">
        <v>4.6059781117246075E-2</v>
      </c>
      <c r="AL33" s="299">
        <v>1.6548520335997421E-2</v>
      </c>
      <c r="AM33" s="299">
        <v>4.1542883657027158E-2</v>
      </c>
      <c r="AN33" s="299">
        <v>6.154941185285083E-2</v>
      </c>
      <c r="AO33" s="299">
        <v>5.2069394558302229E-2</v>
      </c>
      <c r="AP33" s="301">
        <v>3.4032638424412565E-2</v>
      </c>
    </row>
    <row r="34" spans="2:56" ht="20.100000000000001" customHeight="1" x14ac:dyDescent="0.4">
      <c r="B34" s="494">
        <v>30</v>
      </c>
      <c r="C34" s="9" t="s">
        <v>25</v>
      </c>
      <c r="D34" s="299">
        <v>2.4669492061483965E-3</v>
      </c>
      <c r="E34" s="299">
        <v>3.2980002426622251E-3</v>
      </c>
      <c r="F34" s="299">
        <v>1.1441127443552053E-2</v>
      </c>
      <c r="G34" s="299">
        <v>2.571445269125124E-3</v>
      </c>
      <c r="H34" s="299">
        <v>5.0614310788195437E-3</v>
      </c>
      <c r="I34" s="299">
        <v>4.0347610180012415E-3</v>
      </c>
      <c r="J34" s="299">
        <v>4.0309375040350455E-3</v>
      </c>
      <c r="K34" s="299">
        <v>4.4884219116596959E-3</v>
      </c>
      <c r="L34" s="299">
        <v>6.0596161047943081E-3</v>
      </c>
      <c r="M34" s="299">
        <v>5.2463010630145598E-3</v>
      </c>
      <c r="N34" s="299">
        <v>1.0608847159035911E-2</v>
      </c>
      <c r="O34" s="299">
        <v>8.2340587866472272E-4</v>
      </c>
      <c r="P34" s="299">
        <v>3.4389091833594261E-3</v>
      </c>
      <c r="Q34" s="299">
        <v>5.575847405289997E-3</v>
      </c>
      <c r="R34" s="299">
        <v>2.4862398529297762E-3</v>
      </c>
      <c r="S34" s="299">
        <v>6.8660128918516883E-3</v>
      </c>
      <c r="T34" s="299">
        <v>8.9540688422383545E-3</v>
      </c>
      <c r="U34" s="299">
        <v>8.0298570075004166E-3</v>
      </c>
      <c r="V34" s="299">
        <v>2.2343186761518497E-3</v>
      </c>
      <c r="W34" s="299">
        <v>6.1993786752468655E-3</v>
      </c>
      <c r="X34" s="299">
        <v>8.3099511665219103E-3</v>
      </c>
      <c r="Y34" s="299">
        <v>8.4888174603640117E-3</v>
      </c>
      <c r="Z34" s="299">
        <v>1.1704403833640305E-2</v>
      </c>
      <c r="AA34" s="299">
        <v>3.2189621131007928E-2</v>
      </c>
      <c r="AB34" s="299">
        <v>9.8119592520234441E-3</v>
      </c>
      <c r="AC34" s="299">
        <v>3.9287800104178178E-2</v>
      </c>
      <c r="AD34" s="299">
        <v>5.7002479303310989E-2</v>
      </c>
      <c r="AE34" s="299">
        <v>3.0640585559088304E-3</v>
      </c>
      <c r="AF34" s="299">
        <v>9.255457099632592E-3</v>
      </c>
      <c r="AG34" s="299">
        <v>0.19202923818573309</v>
      </c>
      <c r="AH34" s="299">
        <v>3.0220257728625015E-2</v>
      </c>
      <c r="AI34" s="299">
        <v>2.5544328049195018E-2</v>
      </c>
      <c r="AJ34" s="299">
        <v>1.2022141569499054E-2</v>
      </c>
      <c r="AK34" s="299">
        <v>8.0472892128343895E-2</v>
      </c>
      <c r="AL34" s="299">
        <v>5.5501000582582838E-2</v>
      </c>
      <c r="AM34" s="299">
        <v>2.3305352849369385E-2</v>
      </c>
      <c r="AN34" s="299">
        <v>0</v>
      </c>
      <c r="AO34" s="299">
        <v>4.3453764349602082E-2</v>
      </c>
      <c r="AP34" s="301">
        <v>2.8640592809292705E-2</v>
      </c>
    </row>
    <row r="35" spans="2:56" ht="20.100000000000001" customHeight="1" x14ac:dyDescent="0.4">
      <c r="B35" s="494">
        <v>31</v>
      </c>
      <c r="C35" s="9" t="s">
        <v>26</v>
      </c>
      <c r="D35" s="299">
        <v>0</v>
      </c>
      <c r="E35" s="299">
        <v>0</v>
      </c>
      <c r="F35" s="299">
        <v>0</v>
      </c>
      <c r="G35" s="299">
        <v>0</v>
      </c>
      <c r="H35" s="299">
        <v>0</v>
      </c>
      <c r="I35" s="299">
        <v>0</v>
      </c>
      <c r="J35" s="299">
        <v>0</v>
      </c>
      <c r="K35" s="299">
        <v>0</v>
      </c>
      <c r="L35" s="299">
        <v>0</v>
      </c>
      <c r="M35" s="299">
        <v>0</v>
      </c>
      <c r="N35" s="299">
        <v>0</v>
      </c>
      <c r="O35" s="299">
        <v>0</v>
      </c>
      <c r="P35" s="299">
        <v>0</v>
      </c>
      <c r="Q35" s="299">
        <v>0</v>
      </c>
      <c r="R35" s="299">
        <v>0</v>
      </c>
      <c r="S35" s="299">
        <v>0</v>
      </c>
      <c r="T35" s="299">
        <v>0</v>
      </c>
      <c r="U35" s="299">
        <v>0</v>
      </c>
      <c r="V35" s="299">
        <v>0</v>
      </c>
      <c r="W35" s="299">
        <v>0</v>
      </c>
      <c r="X35" s="299">
        <v>0</v>
      </c>
      <c r="Y35" s="299">
        <v>0</v>
      </c>
      <c r="Z35" s="299">
        <v>0</v>
      </c>
      <c r="AA35" s="299">
        <v>0</v>
      </c>
      <c r="AB35" s="299">
        <v>0</v>
      </c>
      <c r="AC35" s="299">
        <v>0</v>
      </c>
      <c r="AD35" s="299">
        <v>0</v>
      </c>
      <c r="AE35" s="299">
        <v>0</v>
      </c>
      <c r="AF35" s="299">
        <v>0</v>
      </c>
      <c r="AG35" s="299">
        <v>0</v>
      </c>
      <c r="AH35" s="299">
        <v>0</v>
      </c>
      <c r="AI35" s="299">
        <v>0</v>
      </c>
      <c r="AJ35" s="299">
        <v>0</v>
      </c>
      <c r="AK35" s="299">
        <v>0</v>
      </c>
      <c r="AL35" s="299">
        <v>0</v>
      </c>
      <c r="AM35" s="299">
        <v>0</v>
      </c>
      <c r="AN35" s="299">
        <v>0</v>
      </c>
      <c r="AO35" s="299">
        <v>0.10148602014226354</v>
      </c>
      <c r="AP35" s="301">
        <v>4.9362712311474947E-4</v>
      </c>
    </row>
    <row r="36" spans="2:56" ht="20.100000000000001" customHeight="1" x14ac:dyDescent="0.4">
      <c r="B36" s="494">
        <v>32</v>
      </c>
      <c r="C36" s="9" t="s">
        <v>27</v>
      </c>
      <c r="D36" s="299">
        <v>0</v>
      </c>
      <c r="E36" s="299">
        <v>0</v>
      </c>
      <c r="F36" s="299">
        <v>0</v>
      </c>
      <c r="G36" s="299">
        <v>4.0909356554263342E-4</v>
      </c>
      <c r="H36" s="299">
        <v>0</v>
      </c>
      <c r="I36" s="299">
        <v>1.5518311607697082E-4</v>
      </c>
      <c r="J36" s="299">
        <v>2.2772331851566655E-4</v>
      </c>
      <c r="K36" s="299">
        <v>1.0200958890135672E-4</v>
      </c>
      <c r="L36" s="299">
        <v>2.3903811064277349E-4</v>
      </c>
      <c r="M36" s="299">
        <v>1.9649067651739924E-5</v>
      </c>
      <c r="N36" s="299">
        <v>3.6782499274029621E-4</v>
      </c>
      <c r="O36" s="299">
        <v>7.5541823730708508E-6</v>
      </c>
      <c r="P36" s="299">
        <v>1.2042872626550519E-4</v>
      </c>
      <c r="Q36" s="299">
        <v>4.4994971150283202E-4</v>
      </c>
      <c r="R36" s="299">
        <v>6.6447390278746802E-5</v>
      </c>
      <c r="S36" s="299">
        <v>4.2697372045617321E-4</v>
      </c>
      <c r="T36" s="299">
        <v>3.033738073957811E-4</v>
      </c>
      <c r="U36" s="299">
        <v>1.6432926608756031E-3</v>
      </c>
      <c r="V36" s="299">
        <v>2.350908444539585E-4</v>
      </c>
      <c r="W36" s="299">
        <v>8.3213136580494843E-5</v>
      </c>
      <c r="X36" s="299">
        <v>1.8522180310922328E-4</v>
      </c>
      <c r="Y36" s="299">
        <v>1.3637243458522252E-4</v>
      </c>
      <c r="Z36" s="299">
        <v>6.3416086731148884E-4</v>
      </c>
      <c r="AA36" s="299">
        <v>1.2769761205465457E-4</v>
      </c>
      <c r="AB36" s="299">
        <v>2.5293050516327103E-4</v>
      </c>
      <c r="AC36" s="299">
        <v>2.160853499031426E-4</v>
      </c>
      <c r="AD36" s="299">
        <v>1.9347164565548672E-4</v>
      </c>
      <c r="AE36" s="299">
        <v>1.8615179562022056E-6</v>
      </c>
      <c r="AF36" s="299">
        <v>6.3323968013831856E-4</v>
      </c>
      <c r="AG36" s="299">
        <v>5.7687446061039293E-3</v>
      </c>
      <c r="AH36" s="299">
        <v>1.9200297503557109E-4</v>
      </c>
      <c r="AI36" s="299">
        <v>2.4721114922282993E-6</v>
      </c>
      <c r="AJ36" s="299">
        <v>9.4226479128421605E-5</v>
      </c>
      <c r="AK36" s="299">
        <v>0</v>
      </c>
      <c r="AL36" s="299">
        <v>5.1578551586126543E-4</v>
      </c>
      <c r="AM36" s="299">
        <v>5.4384178271637672E-4</v>
      </c>
      <c r="AN36" s="299">
        <v>0</v>
      </c>
      <c r="AO36" s="299">
        <v>2.453224405474564E-3</v>
      </c>
      <c r="AP36" s="301">
        <v>5.9256950159703727E-4</v>
      </c>
    </row>
    <row r="37" spans="2:56" ht="20.100000000000001" customHeight="1" x14ac:dyDescent="0.4">
      <c r="B37" s="494">
        <v>33</v>
      </c>
      <c r="C37" s="9" t="s">
        <v>28</v>
      </c>
      <c r="D37" s="299">
        <v>0</v>
      </c>
      <c r="E37" s="299">
        <v>0</v>
      </c>
      <c r="F37" s="299">
        <v>0</v>
      </c>
      <c r="G37" s="299">
        <v>0</v>
      </c>
      <c r="H37" s="299">
        <v>0</v>
      </c>
      <c r="I37" s="299">
        <v>0</v>
      </c>
      <c r="J37" s="299">
        <v>0</v>
      </c>
      <c r="K37" s="299">
        <v>0</v>
      </c>
      <c r="L37" s="299">
        <v>0</v>
      </c>
      <c r="M37" s="299">
        <v>0</v>
      </c>
      <c r="N37" s="299">
        <v>0</v>
      </c>
      <c r="O37" s="299">
        <v>0</v>
      </c>
      <c r="P37" s="299">
        <v>0</v>
      </c>
      <c r="Q37" s="299">
        <v>0</v>
      </c>
      <c r="R37" s="299">
        <v>0</v>
      </c>
      <c r="S37" s="299">
        <v>0</v>
      </c>
      <c r="T37" s="299">
        <v>0</v>
      </c>
      <c r="U37" s="299">
        <v>0</v>
      </c>
      <c r="V37" s="299">
        <v>0</v>
      </c>
      <c r="W37" s="299">
        <v>0</v>
      </c>
      <c r="X37" s="299">
        <v>0</v>
      </c>
      <c r="Y37" s="299">
        <v>0</v>
      </c>
      <c r="Z37" s="299">
        <v>0</v>
      </c>
      <c r="AA37" s="299">
        <v>1.2769761205465457E-4</v>
      </c>
      <c r="AB37" s="299">
        <v>0</v>
      </c>
      <c r="AC37" s="299">
        <v>1.9050345709345064E-5</v>
      </c>
      <c r="AD37" s="299">
        <v>9.7930092245369823E-5</v>
      </c>
      <c r="AE37" s="299">
        <v>1.1169107737213234E-5</v>
      </c>
      <c r="AF37" s="299">
        <v>7.3589799005835312E-4</v>
      </c>
      <c r="AG37" s="299">
        <v>3.0075056881085841E-4</v>
      </c>
      <c r="AH37" s="299">
        <v>2.1221381451299962E-5</v>
      </c>
      <c r="AI37" s="299">
        <v>1.1124501715027348E-5</v>
      </c>
      <c r="AJ37" s="299">
        <v>1.4109175427387339E-2</v>
      </c>
      <c r="AK37" s="299">
        <v>0</v>
      </c>
      <c r="AL37" s="299">
        <v>2.3413494711993357E-5</v>
      </c>
      <c r="AM37" s="299">
        <v>2.6966116095908984E-4</v>
      </c>
      <c r="AN37" s="299">
        <v>0</v>
      </c>
      <c r="AO37" s="299">
        <v>1.2911707397234546E-4</v>
      </c>
      <c r="AP37" s="301">
        <v>1.0498283067122383E-3</v>
      </c>
    </row>
    <row r="38" spans="2:56" ht="20.100000000000001" customHeight="1" x14ac:dyDescent="0.4">
      <c r="B38" s="494">
        <v>34</v>
      </c>
      <c r="C38" s="9" t="s">
        <v>29</v>
      </c>
      <c r="D38" s="299">
        <v>2.3088114365234992E-3</v>
      </c>
      <c r="E38" s="299">
        <v>1.6103947673200164E-3</v>
      </c>
      <c r="F38" s="299">
        <v>1.5153811183512653E-4</v>
      </c>
      <c r="G38" s="299">
        <v>1.402606510431886E-3</v>
      </c>
      <c r="H38" s="299">
        <v>1.2789637672285943E-2</v>
      </c>
      <c r="I38" s="299">
        <v>1.8621973929236499E-3</v>
      </c>
      <c r="J38" s="299">
        <v>1.3569492587840748E-3</v>
      </c>
      <c r="K38" s="299">
        <v>1.5301438335203509E-3</v>
      </c>
      <c r="L38" s="299">
        <v>1.027863875763926E-3</v>
      </c>
      <c r="M38" s="299">
        <v>5.8947202955219778E-4</v>
      </c>
      <c r="N38" s="299">
        <v>1.2680282644468106E-3</v>
      </c>
      <c r="O38" s="299">
        <v>1.7626425537165319E-4</v>
      </c>
      <c r="P38" s="299">
        <v>5.2854829860971724E-4</v>
      </c>
      <c r="Q38" s="299">
        <v>9.7047976990806905E-4</v>
      </c>
      <c r="R38" s="299">
        <v>9.8563628913474416E-4</v>
      </c>
      <c r="S38" s="299">
        <v>2.2037353313867004E-4</v>
      </c>
      <c r="T38" s="299">
        <v>4.8321816028310043E-4</v>
      </c>
      <c r="U38" s="299">
        <v>2.8497240685958962E-4</v>
      </c>
      <c r="V38" s="299">
        <v>5.9250538033111496E-5</v>
      </c>
      <c r="W38" s="299">
        <v>1.3452790413846665E-3</v>
      </c>
      <c r="X38" s="299">
        <v>9.874324503593053E-4</v>
      </c>
      <c r="Y38" s="299">
        <v>8.1236912645390612E-4</v>
      </c>
      <c r="Z38" s="299">
        <v>1.5771305047920503E-3</v>
      </c>
      <c r="AA38" s="299">
        <v>9.233519640875024E-3</v>
      </c>
      <c r="AB38" s="299">
        <v>1.866452693273793E-3</v>
      </c>
      <c r="AC38" s="299">
        <v>5.660674153633962E-4</v>
      </c>
      <c r="AD38" s="299">
        <v>3.0573297091237408E-3</v>
      </c>
      <c r="AE38" s="299">
        <v>2.2338215474426465E-4</v>
      </c>
      <c r="AF38" s="299">
        <v>1.3939917873352064E-3</v>
      </c>
      <c r="AG38" s="299">
        <v>1.0046812479840995E-3</v>
      </c>
      <c r="AH38" s="299">
        <v>3.03162592161428E-6</v>
      </c>
      <c r="AI38" s="299">
        <v>1.9294830196841877E-3</v>
      </c>
      <c r="AJ38" s="299">
        <v>1.054675327788298E-3</v>
      </c>
      <c r="AK38" s="299">
        <v>0</v>
      </c>
      <c r="AL38" s="299">
        <v>1.7739165405322025E-3</v>
      </c>
      <c r="AM38" s="299">
        <v>2.4405088310263997E-3</v>
      </c>
      <c r="AN38" s="299">
        <v>0</v>
      </c>
      <c r="AO38" s="299">
        <v>2.347583163133554E-4</v>
      </c>
      <c r="AP38" s="301">
        <v>1.0895080257227346E-3</v>
      </c>
    </row>
    <row r="39" spans="2:56" ht="20.100000000000001" customHeight="1" x14ac:dyDescent="0.4">
      <c r="B39" s="494">
        <v>35</v>
      </c>
      <c r="C39" s="9" t="s">
        <v>30</v>
      </c>
      <c r="D39" s="299">
        <v>5.4660320070845723E-2</v>
      </c>
      <c r="E39" s="299">
        <v>8.6586293996315945E-3</v>
      </c>
      <c r="F39" s="299">
        <v>8.8498257311713902E-2</v>
      </c>
      <c r="G39" s="299">
        <v>2.232482029104085E-2</v>
      </c>
      <c r="H39" s="299">
        <v>1.2136549791147939E-2</v>
      </c>
      <c r="I39" s="299">
        <v>2.9795158286778398E-2</v>
      </c>
      <c r="J39" s="299">
        <v>3.2437660741556337E-2</v>
      </c>
      <c r="K39" s="299">
        <v>4.1823931449556255E-2</v>
      </c>
      <c r="L39" s="299">
        <v>1.9461686174832474E-2</v>
      </c>
      <c r="M39" s="299">
        <v>4.1027253256832964E-2</v>
      </c>
      <c r="N39" s="299">
        <v>4.7478462878714552E-2</v>
      </c>
      <c r="O39" s="299">
        <v>5.7059257524595163E-3</v>
      </c>
      <c r="P39" s="299">
        <v>4.3842746845436417E-2</v>
      </c>
      <c r="Q39" s="299">
        <v>6.054029255553791E-2</v>
      </c>
      <c r="R39" s="299">
        <v>1.5615136715505499E-2</v>
      </c>
      <c r="S39" s="299">
        <v>2.9846840394468624E-2</v>
      </c>
      <c r="T39" s="299">
        <v>4.5199064082721133E-2</v>
      </c>
      <c r="U39" s="299">
        <v>4.0787218191944107E-2</v>
      </c>
      <c r="V39" s="299">
        <v>2.9243007480858254E-2</v>
      </c>
      <c r="W39" s="299">
        <v>3.7321091756351933E-2</v>
      </c>
      <c r="X39" s="299">
        <v>8.5320921803860125E-2</v>
      </c>
      <c r="Y39" s="299">
        <v>0.14846412378511223</v>
      </c>
      <c r="Z39" s="299">
        <v>7.2159235036560757E-2</v>
      </c>
      <c r="AA39" s="299">
        <v>0.13747139082345314</v>
      </c>
      <c r="AB39" s="299">
        <v>6.3991417806307557E-2</v>
      </c>
      <c r="AC39" s="299">
        <v>7.6321127867553282E-2</v>
      </c>
      <c r="AD39" s="299">
        <v>0.12202089493773079</v>
      </c>
      <c r="AE39" s="299">
        <v>2.643603700201292E-2</v>
      </c>
      <c r="AF39" s="299">
        <v>0.14966933218067863</v>
      </c>
      <c r="AG39" s="299">
        <v>0.17569826436410868</v>
      </c>
      <c r="AH39" s="299">
        <v>9.5128379252360631E-2</v>
      </c>
      <c r="AI39" s="299">
        <v>9.2309879175550821E-2</v>
      </c>
      <c r="AJ39" s="299">
        <v>4.5550237177966545E-2</v>
      </c>
      <c r="AK39" s="299">
        <v>0.11041833609589567</v>
      </c>
      <c r="AL39" s="299">
        <v>0.15740754768433651</v>
      </c>
      <c r="AM39" s="299">
        <v>3.8688090919499367E-2</v>
      </c>
      <c r="AN39" s="299">
        <v>0</v>
      </c>
      <c r="AO39" s="299">
        <v>2.8288377115759326E-2</v>
      </c>
      <c r="AP39" s="301">
        <v>7.9096238733743093E-2</v>
      </c>
    </row>
    <row r="40" spans="2:56" ht="20.100000000000001" customHeight="1" x14ac:dyDescent="0.4">
      <c r="B40" s="494">
        <v>36</v>
      </c>
      <c r="C40" s="9" t="s">
        <v>31</v>
      </c>
      <c r="D40" s="299">
        <v>7.90688848124486E-6</v>
      </c>
      <c r="E40" s="299">
        <v>5.283418448947177E-3</v>
      </c>
      <c r="F40" s="299">
        <v>2.5003788452795878E-3</v>
      </c>
      <c r="G40" s="299">
        <v>5.8441937934661916E-5</v>
      </c>
      <c r="H40" s="299">
        <v>1.1429037919915099E-3</v>
      </c>
      <c r="I40" s="299">
        <v>1.5518311607697082E-4</v>
      </c>
      <c r="J40" s="299">
        <v>2.3711397082559093E-4</v>
      </c>
      <c r="K40" s="299">
        <v>0</v>
      </c>
      <c r="L40" s="299">
        <v>1.1553508681067385E-4</v>
      </c>
      <c r="M40" s="299">
        <v>1.7684160886565932E-4</v>
      </c>
      <c r="N40" s="299">
        <v>1.7423289129803505E-4</v>
      </c>
      <c r="O40" s="299">
        <v>5.0361215820472334E-5</v>
      </c>
      <c r="P40" s="299">
        <v>1.1373824147297713E-4</v>
      </c>
      <c r="Q40" s="299">
        <v>3.9701445132602826E-4</v>
      </c>
      <c r="R40" s="299">
        <v>3.8760977662602298E-5</v>
      </c>
      <c r="S40" s="299">
        <v>6.1980056195250953E-5</v>
      </c>
      <c r="T40" s="299">
        <v>6.176472725423089E-5</v>
      </c>
      <c r="U40" s="299">
        <v>2.5170151671862227E-4</v>
      </c>
      <c r="V40" s="299">
        <v>9.1742768567398448E-5</v>
      </c>
      <c r="W40" s="299">
        <v>2.0803284145123711E-4</v>
      </c>
      <c r="X40" s="299">
        <v>2.2902425654721528E-4</v>
      </c>
      <c r="Y40" s="299">
        <v>4.7803670618045741E-4</v>
      </c>
      <c r="Z40" s="299">
        <v>9.6502740677835246E-5</v>
      </c>
      <c r="AA40" s="299">
        <v>3.5362415645904345E-4</v>
      </c>
      <c r="AB40" s="299">
        <v>6.9773932458833384E-5</v>
      </c>
      <c r="AC40" s="299">
        <v>6.7819230725268433E-4</v>
      </c>
      <c r="AD40" s="299">
        <v>2.7229342721883318E-4</v>
      </c>
      <c r="AE40" s="299">
        <v>7.8804260145893363E-4</v>
      </c>
      <c r="AF40" s="299">
        <v>4.8303436351847847E-4</v>
      </c>
      <c r="AG40" s="299">
        <v>5.4897875567721183E-3</v>
      </c>
      <c r="AH40" s="299">
        <v>4.8000743758892767E-4</v>
      </c>
      <c r="AI40" s="299">
        <v>9.5893204783535739E-3</v>
      </c>
      <c r="AJ40" s="299">
        <v>2.3353288958723017E-2</v>
      </c>
      <c r="AK40" s="299">
        <v>2.371046883061285E-3</v>
      </c>
      <c r="AL40" s="299">
        <v>2.16781415745162E-3</v>
      </c>
      <c r="AM40" s="299">
        <v>1.7158886163821416E-2</v>
      </c>
      <c r="AN40" s="299">
        <v>0</v>
      </c>
      <c r="AO40" s="299">
        <v>3.415733502359321E-3</v>
      </c>
      <c r="AP40" s="301">
        <v>3.5090003023080752E-3</v>
      </c>
    </row>
    <row r="41" spans="2:56" ht="20.100000000000001" customHeight="1" x14ac:dyDescent="0.4">
      <c r="B41" s="494">
        <v>37</v>
      </c>
      <c r="C41" s="9" t="s">
        <v>825</v>
      </c>
      <c r="D41" s="299">
        <v>1.7395154658738694E-4</v>
      </c>
      <c r="E41" s="299">
        <v>2.647224275046602E-4</v>
      </c>
      <c r="F41" s="299">
        <v>9.0922867101075921E-4</v>
      </c>
      <c r="G41" s="299">
        <v>4.2078195312956574E-3</v>
      </c>
      <c r="H41" s="299">
        <v>1.0884798018966761E-3</v>
      </c>
      <c r="I41" s="299">
        <v>7.7591558038485418E-4</v>
      </c>
      <c r="J41" s="299">
        <v>6.7612696631455635E-4</v>
      </c>
      <c r="K41" s="299">
        <v>1.122105477914924E-3</v>
      </c>
      <c r="L41" s="299">
        <v>7.9280973363186533E-4</v>
      </c>
      <c r="M41" s="299">
        <v>9.2350617963177651E-4</v>
      </c>
      <c r="N41" s="299">
        <v>6.3885393475946177E-4</v>
      </c>
      <c r="O41" s="299">
        <v>2.5180607910236167E-5</v>
      </c>
      <c r="P41" s="299">
        <v>2.1409551336089812E-4</v>
      </c>
      <c r="Q41" s="299">
        <v>9.2636705309406592E-4</v>
      </c>
      <c r="R41" s="299">
        <v>3.1562510382404733E-4</v>
      </c>
      <c r="S41" s="299">
        <v>6.0602721613134262E-4</v>
      </c>
      <c r="T41" s="299">
        <v>7.4844316555126834E-4</v>
      </c>
      <c r="U41" s="299">
        <v>8.6359658322423855E-4</v>
      </c>
      <c r="V41" s="299">
        <v>2.7331699802370785E-4</v>
      </c>
      <c r="W41" s="299">
        <v>7.627870853212027E-4</v>
      </c>
      <c r="X41" s="299">
        <v>5.0185096653242254E-4</v>
      </c>
      <c r="Y41" s="299">
        <v>1.5411551478394501E-3</v>
      </c>
      <c r="Z41" s="299">
        <v>3.8601096271134102E-5</v>
      </c>
      <c r="AA41" s="299">
        <v>8.6441460467766176E-4</v>
      </c>
      <c r="AB41" s="299">
        <v>3.0264443204018978E-3</v>
      </c>
      <c r="AC41" s="299">
        <v>2.035665512941444E-3</v>
      </c>
      <c r="AD41" s="299">
        <v>3.5254833208333133E-3</v>
      </c>
      <c r="AE41" s="299">
        <v>3.7354460321124258E-4</v>
      </c>
      <c r="AF41" s="299">
        <v>2.0218283985303652E-3</v>
      </c>
      <c r="AG41" s="299">
        <v>1.9592374011663891E-3</v>
      </c>
      <c r="AH41" s="299">
        <v>2.6263985900918381E-3</v>
      </c>
      <c r="AI41" s="299">
        <v>3.7155835728191343E-3</v>
      </c>
      <c r="AJ41" s="299">
        <v>2.5383291000296731E-3</v>
      </c>
      <c r="AK41" s="299">
        <v>6.2569292747450579E-3</v>
      </c>
      <c r="AL41" s="299">
        <v>1.5184339952925103E-3</v>
      </c>
      <c r="AM41" s="299">
        <v>1.8544854141935173E-3</v>
      </c>
      <c r="AN41" s="299">
        <v>0</v>
      </c>
      <c r="AO41" s="299">
        <v>1.2911707397234546E-4</v>
      </c>
      <c r="AP41" s="301">
        <v>1.5240437687283278E-3</v>
      </c>
    </row>
    <row r="42" spans="2:56" ht="20.100000000000001" customHeight="1" x14ac:dyDescent="0.4">
      <c r="B42" s="494">
        <v>38</v>
      </c>
      <c r="C42" s="9" t="s">
        <v>826</v>
      </c>
      <c r="D42" s="299">
        <v>1.0674299449680562E-2</v>
      </c>
      <c r="E42" s="299">
        <v>1.5442141604438513E-4</v>
      </c>
      <c r="F42" s="299">
        <v>1.0607667828458857E-3</v>
      </c>
      <c r="G42" s="299">
        <v>5.8441937934661909E-4</v>
      </c>
      <c r="H42" s="299">
        <v>8.6942324176496992E-3</v>
      </c>
      <c r="I42" s="299">
        <v>6.3625077591558041E-3</v>
      </c>
      <c r="J42" s="299">
        <v>5.997105331425466E-3</v>
      </c>
      <c r="K42" s="299">
        <v>2.6522493114352749E-3</v>
      </c>
      <c r="L42" s="299">
        <v>7.5575882648223546E-3</v>
      </c>
      <c r="M42" s="299">
        <v>2.8294657418505491E-3</v>
      </c>
      <c r="N42" s="299">
        <v>2.5263769238215079E-3</v>
      </c>
      <c r="O42" s="299">
        <v>1.3446444624066114E-3</v>
      </c>
      <c r="P42" s="299">
        <v>4.9308872920931848E-3</v>
      </c>
      <c r="Q42" s="299">
        <v>1.599527111675754E-2</v>
      </c>
      <c r="R42" s="299">
        <v>1.2857570018937507E-2</v>
      </c>
      <c r="S42" s="299">
        <v>8.2089141094154588E-3</v>
      </c>
      <c r="T42" s="299">
        <v>7.9749162542962822E-3</v>
      </c>
      <c r="U42" s="299">
        <v>4.5349669822579361E-3</v>
      </c>
      <c r="V42" s="299">
        <v>1.557715757967286E-3</v>
      </c>
      <c r="W42" s="299">
        <v>1.8584267169643848E-3</v>
      </c>
      <c r="X42" s="299">
        <v>1.5156900388214887E-2</v>
      </c>
      <c r="Y42" s="299">
        <v>1.3624046126143036E-2</v>
      </c>
      <c r="Z42" s="299">
        <v>3.192862105855235E-3</v>
      </c>
      <c r="AA42" s="299">
        <v>6.6108071471371174E-3</v>
      </c>
      <c r="AB42" s="299">
        <v>1.6763187273234718E-2</v>
      </c>
      <c r="AC42" s="299">
        <v>5.8876454153710166E-3</v>
      </c>
      <c r="AD42" s="299">
        <v>1.0022308952721262E-2</v>
      </c>
      <c r="AE42" s="299">
        <v>3.9538641389734843E-3</v>
      </c>
      <c r="AF42" s="299">
        <v>2.6053598443916146E-3</v>
      </c>
      <c r="AG42" s="299">
        <v>9.107511790294039E-3</v>
      </c>
      <c r="AH42" s="299">
        <v>4.2846979692148492E-4</v>
      </c>
      <c r="AI42" s="299">
        <v>8.2939340564259448E-3</v>
      </c>
      <c r="AJ42" s="299">
        <v>3.5318398711907499E-3</v>
      </c>
      <c r="AK42" s="299">
        <v>1.715715869548513E-2</v>
      </c>
      <c r="AL42" s="299">
        <v>6.7472182702385556E-3</v>
      </c>
      <c r="AM42" s="299">
        <v>6.0621034173149579E-3</v>
      </c>
      <c r="AN42" s="299">
        <v>4.8700082415524087E-4</v>
      </c>
      <c r="AO42" s="299">
        <v>0</v>
      </c>
      <c r="AP42" s="301">
        <v>6.20550840139547E-3</v>
      </c>
    </row>
    <row r="43" spans="2:56" ht="20.100000000000001" customHeight="1" x14ac:dyDescent="0.4">
      <c r="B43" s="490">
        <v>70</v>
      </c>
      <c r="C43" s="10" t="s">
        <v>35</v>
      </c>
      <c r="D43" s="302">
        <v>0.46508318046682268</v>
      </c>
      <c r="E43" s="302">
        <v>0.74576719868521191</v>
      </c>
      <c r="F43" s="302">
        <v>0.392786785876648</v>
      </c>
      <c r="G43" s="302">
        <v>0.44854187364853021</v>
      </c>
      <c r="H43" s="302">
        <v>0.44535151094602499</v>
      </c>
      <c r="I43" s="302">
        <v>0.4792054624456859</v>
      </c>
      <c r="J43" s="302">
        <v>0.66718119615781457</v>
      </c>
      <c r="K43" s="302">
        <v>0.55513618280118326</v>
      </c>
      <c r="L43" s="302">
        <v>0.64644271451678448</v>
      </c>
      <c r="M43" s="302">
        <v>0.39659678148271865</v>
      </c>
      <c r="N43" s="302">
        <v>0.64005420578840388</v>
      </c>
      <c r="O43" s="302">
        <v>0.58409945332900226</v>
      </c>
      <c r="P43" s="302">
        <v>0.56148555524333288</v>
      </c>
      <c r="Q43" s="302">
        <v>0.51070174509907718</v>
      </c>
      <c r="R43" s="302">
        <v>0.75660320940895043</v>
      </c>
      <c r="S43" s="302">
        <v>0.49456641507354965</v>
      </c>
      <c r="T43" s="302">
        <v>0.47986833213437097</v>
      </c>
      <c r="U43" s="302">
        <v>0.64709277515387786</v>
      </c>
      <c r="V43" s="302">
        <v>0.80261161081188526</v>
      </c>
      <c r="W43" s="302">
        <v>0.63726006878952624</v>
      </c>
      <c r="X43" s="302">
        <v>0.52665692166369227</v>
      </c>
      <c r="Y43" s="302">
        <v>0.49304500583615363</v>
      </c>
      <c r="Z43" s="302">
        <v>0.56484157007201863</v>
      </c>
      <c r="AA43" s="302">
        <v>0.51324617152736163</v>
      </c>
      <c r="AB43" s="302">
        <v>0.35918748255651689</v>
      </c>
      <c r="AC43" s="302">
        <v>0.30339253999347932</v>
      </c>
      <c r="AD43" s="302">
        <v>0.36976730854666967</v>
      </c>
      <c r="AE43" s="302">
        <v>0.18700064780824877</v>
      </c>
      <c r="AF43" s="302">
        <v>0.46660795331748434</v>
      </c>
      <c r="AG43" s="302">
        <v>0.50909879438250238</v>
      </c>
      <c r="AH43" s="302">
        <v>0.30061602638727203</v>
      </c>
      <c r="AI43" s="302">
        <v>0.28764871295695438</v>
      </c>
      <c r="AJ43" s="302">
        <v>0.4118036022617661</v>
      </c>
      <c r="AK43" s="302">
        <v>0.47615231780809886</v>
      </c>
      <c r="AL43" s="302">
        <v>0.39309260588064349</v>
      </c>
      <c r="AM43" s="302">
        <v>0.46230016450837308</v>
      </c>
      <c r="AN43" s="302">
        <v>1</v>
      </c>
      <c r="AO43" s="302">
        <v>0.35104584829917601</v>
      </c>
      <c r="AP43" s="303">
        <v>0.44139376868550795</v>
      </c>
    </row>
    <row r="44" spans="2:56" ht="20.100000000000001" customHeight="1" x14ac:dyDescent="0.4">
      <c r="B44" s="494">
        <v>71</v>
      </c>
      <c r="C44" s="9" t="s">
        <v>838</v>
      </c>
      <c r="D44" s="299">
        <v>1.6209121386551964E-3</v>
      </c>
      <c r="E44" s="299">
        <v>1.4780335535676862E-3</v>
      </c>
      <c r="F44" s="299">
        <v>1.3638430065161388E-3</v>
      </c>
      <c r="G44" s="299">
        <v>1.1513061773128396E-2</v>
      </c>
      <c r="H44" s="299">
        <v>3.0545464440725471E-2</v>
      </c>
      <c r="I44" s="299">
        <v>1.1949099937926753E-2</v>
      </c>
      <c r="J44" s="299">
        <v>4.7281934380469324E-3</v>
      </c>
      <c r="K44" s="299">
        <v>8.7728246455166786E-3</v>
      </c>
      <c r="L44" s="299">
        <v>9.3145183780467405E-3</v>
      </c>
      <c r="M44" s="299">
        <v>1.3164875326665749E-2</v>
      </c>
      <c r="N44" s="299">
        <v>7.3564998548059238E-3</v>
      </c>
      <c r="O44" s="299">
        <v>1.886027532476689E-3</v>
      </c>
      <c r="P44" s="299">
        <v>1.1179800088314399E-2</v>
      </c>
      <c r="Q44" s="299">
        <v>1.0878195966333175E-2</v>
      </c>
      <c r="R44" s="299">
        <v>4.0089925468177233E-3</v>
      </c>
      <c r="S44" s="299">
        <v>9.3658751583934764E-3</v>
      </c>
      <c r="T44" s="299">
        <v>1.2823447343753406E-2</v>
      </c>
      <c r="U44" s="299">
        <v>1.0072400350067626E-2</v>
      </c>
      <c r="V44" s="299">
        <v>5.1203932706679256E-3</v>
      </c>
      <c r="W44" s="299">
        <v>1.3633085543104405E-2</v>
      </c>
      <c r="X44" s="299">
        <v>1.314449052740657E-2</v>
      </c>
      <c r="Y44" s="299">
        <v>1.0557865903372064E-2</v>
      </c>
      <c r="Z44" s="299">
        <v>4.3619238786381537E-3</v>
      </c>
      <c r="AA44" s="299">
        <v>9.0075930964706348E-3</v>
      </c>
      <c r="AB44" s="299">
        <v>1.6998674295283282E-2</v>
      </c>
      <c r="AC44" s="299">
        <v>1.4214279377129897E-2</v>
      </c>
      <c r="AD44" s="299">
        <v>2.4186344245771093E-2</v>
      </c>
      <c r="AE44" s="299">
        <v>1.7585139626256836E-3</v>
      </c>
      <c r="AF44" s="299">
        <v>7.3211584179814137E-3</v>
      </c>
      <c r="AG44" s="299">
        <v>5.9507204937539774E-3</v>
      </c>
      <c r="AH44" s="299">
        <v>1.0451025093778295E-2</v>
      </c>
      <c r="AI44" s="299">
        <v>3.9059361577207133E-3</v>
      </c>
      <c r="AJ44" s="299">
        <v>7.9571781979764448E-3</v>
      </c>
      <c r="AK44" s="299">
        <v>3.4764377215995783E-2</v>
      </c>
      <c r="AL44" s="299">
        <v>9.0534474993699023E-3</v>
      </c>
      <c r="AM44" s="299">
        <v>1.4612923247503752E-2</v>
      </c>
      <c r="AN44" s="299">
        <v>0</v>
      </c>
      <c r="AO44" s="299">
        <v>1.9954456886635209E-3</v>
      </c>
      <c r="AP44" s="304">
        <v>8.9609936943502652E-3</v>
      </c>
      <c r="AQ44" s="13"/>
      <c r="AR44" s="13"/>
      <c r="AS44" s="13"/>
      <c r="AT44" s="13"/>
      <c r="AU44" s="13"/>
      <c r="AV44" s="13"/>
      <c r="AW44" s="13"/>
      <c r="AX44" s="13"/>
      <c r="AY44" s="13"/>
      <c r="AZ44" s="13"/>
      <c r="BA44" s="13"/>
      <c r="BB44" s="13"/>
      <c r="BC44" s="13"/>
      <c r="BD44" s="13"/>
    </row>
    <row r="45" spans="2:56" ht="20.100000000000001" customHeight="1" x14ac:dyDescent="0.4">
      <c r="B45" s="494">
        <v>91</v>
      </c>
      <c r="C45" s="9" t="s">
        <v>839</v>
      </c>
      <c r="D45" s="299">
        <v>0.12889018913277248</v>
      </c>
      <c r="E45" s="299">
        <v>0.10023052911395197</v>
      </c>
      <c r="F45" s="299">
        <v>0.21586604030913775</v>
      </c>
      <c r="G45" s="299">
        <v>0.2477938168429665</v>
      </c>
      <c r="H45" s="299">
        <v>0.18362654257996924</v>
      </c>
      <c r="I45" s="299">
        <v>0.19723774053382992</v>
      </c>
      <c r="J45" s="299">
        <v>0.10702174288159209</v>
      </c>
      <c r="K45" s="299">
        <v>0.64745486075691117</v>
      </c>
      <c r="L45" s="299">
        <v>8.3531867764117196E-2</v>
      </c>
      <c r="M45" s="299">
        <v>0.24307861591967461</v>
      </c>
      <c r="N45" s="299">
        <v>8.0040654341302878E-2</v>
      </c>
      <c r="O45" s="299">
        <v>2.8051197212003091E-3</v>
      </c>
      <c r="P45" s="299">
        <v>0.15336598289912087</v>
      </c>
      <c r="Q45" s="299">
        <v>0.14543080479240555</v>
      </c>
      <c r="R45" s="299">
        <v>6.8413125574493056E-2</v>
      </c>
      <c r="S45" s="299">
        <v>0.2436780342680844</v>
      </c>
      <c r="T45" s="299">
        <v>9.8073303831593017E-2</v>
      </c>
      <c r="U45" s="299">
        <v>0.16647451522143225</v>
      </c>
      <c r="V45" s="299">
        <v>9.8331046135144748E-2</v>
      </c>
      <c r="W45" s="299">
        <v>0.21556363031177189</v>
      </c>
      <c r="X45" s="299">
        <v>0.34704183259453197</v>
      </c>
      <c r="Y45" s="299">
        <v>0.36765861727149551</v>
      </c>
      <c r="Z45" s="299">
        <v>0.13941337362552525</v>
      </c>
      <c r="AA45" s="299">
        <v>0.12213785448365962</v>
      </c>
      <c r="AB45" s="299">
        <v>0.37636059168294728</v>
      </c>
      <c r="AC45" s="299">
        <v>0.42334712396930824</v>
      </c>
      <c r="AD45" s="299">
        <v>0.30228153229543359</v>
      </c>
      <c r="AE45" s="299">
        <v>6.9719432013641197E-2</v>
      </c>
      <c r="AF45" s="299">
        <v>0.39730494921115195</v>
      </c>
      <c r="AG45" s="299">
        <v>0.17246083704549614</v>
      </c>
      <c r="AH45" s="299">
        <v>0.33403970217306944</v>
      </c>
      <c r="AI45" s="299">
        <v>0.46753314174469268</v>
      </c>
      <c r="AJ45" s="299">
        <v>0.52936022700315988</v>
      </c>
      <c r="AK45" s="299">
        <v>0.49723926717088002</v>
      </c>
      <c r="AL45" s="299">
        <v>0.3340444608491937</v>
      </c>
      <c r="AM45" s="299">
        <v>0.33666668675315908</v>
      </c>
      <c r="AN45" s="299">
        <v>0</v>
      </c>
      <c r="AO45" s="299">
        <v>6.244571213935254E-3</v>
      </c>
      <c r="AP45" s="301">
        <v>0.2735414206309989</v>
      </c>
      <c r="AQ45" s="13"/>
      <c r="AR45" s="13"/>
      <c r="AS45" s="13"/>
      <c r="AT45" s="13"/>
      <c r="AU45" s="13"/>
      <c r="AV45" s="13"/>
      <c r="AW45" s="13"/>
      <c r="AX45" s="13"/>
      <c r="AY45" s="13"/>
      <c r="AZ45" s="13"/>
      <c r="BA45" s="13"/>
      <c r="BB45" s="13"/>
      <c r="BC45" s="13"/>
      <c r="BD45" s="13"/>
    </row>
    <row r="46" spans="2:56" ht="20.100000000000001" customHeight="1" x14ac:dyDescent="0.4">
      <c r="B46" s="494">
        <v>92</v>
      </c>
      <c r="C46" s="9" t="s">
        <v>814</v>
      </c>
      <c r="D46" s="299">
        <v>0.26688911379593905</v>
      </c>
      <c r="E46" s="299">
        <v>3.1590209682222786E-2</v>
      </c>
      <c r="F46" s="299">
        <v>0.18692226094862857</v>
      </c>
      <c r="G46" s="299">
        <v>0.18678043363917948</v>
      </c>
      <c r="H46" s="299">
        <v>0.1716396587615821</v>
      </c>
      <c r="I46" s="299">
        <v>0.14866542520173806</v>
      </c>
      <c r="J46" s="299">
        <v>0.10199187473808884</v>
      </c>
      <c r="K46" s="299">
        <v>-0.32887891461797408</v>
      </c>
      <c r="L46" s="299">
        <v>0.12487350899978486</v>
      </c>
      <c r="M46" s="299">
        <v>0.17847248148075373</v>
      </c>
      <c r="N46" s="299">
        <v>0.13044235795179557</v>
      </c>
      <c r="O46" s="299">
        <v>9.8264804308905621E-2</v>
      </c>
      <c r="P46" s="299">
        <v>0.12807595038336478</v>
      </c>
      <c r="Q46" s="299">
        <v>0.18205318229139097</v>
      </c>
      <c r="R46" s="299">
        <v>0.12863661029713058</v>
      </c>
      <c r="S46" s="299">
        <v>0.11731447303178888</v>
      </c>
      <c r="T46" s="299">
        <v>0.26923789593006781</v>
      </c>
      <c r="U46" s="299">
        <v>3.6356403561431806E-2</v>
      </c>
      <c r="V46" s="299">
        <v>2.5030485357471877E-2</v>
      </c>
      <c r="W46" s="299">
        <v>9.0286253189836903E-3</v>
      </c>
      <c r="X46" s="299">
        <v>3.0730549833425526E-2</v>
      </c>
      <c r="Y46" s="299">
        <v>7.4960847913941664E-3</v>
      </c>
      <c r="Z46" s="299">
        <v>4.1424490741251339E-2</v>
      </c>
      <c r="AA46" s="299">
        <v>0.13499602172823982</v>
      </c>
      <c r="AB46" s="299">
        <v>0.12892478370080937</v>
      </c>
      <c r="AC46" s="299">
        <v>0.10613491890267832</v>
      </c>
      <c r="AD46" s="299">
        <v>0.22323283954273812</v>
      </c>
      <c r="AE46" s="299">
        <v>0.33260485930647288</v>
      </c>
      <c r="AF46" s="299">
        <v>-2.6893235357683162E-2</v>
      </c>
      <c r="AG46" s="299">
        <v>0.15787334478219556</v>
      </c>
      <c r="AH46" s="299">
        <v>0</v>
      </c>
      <c r="AI46" s="299">
        <v>3.9044528908253759E-2</v>
      </c>
      <c r="AJ46" s="299">
        <v>-6.1528237774734242E-3</v>
      </c>
      <c r="AK46" s="299">
        <v>-2.108694936278115E-2</v>
      </c>
      <c r="AL46" s="299">
        <v>9.3234601839749784E-2</v>
      </c>
      <c r="AM46" s="299">
        <v>3.3805566770513831E-3</v>
      </c>
      <c r="AN46" s="299">
        <v>0</v>
      </c>
      <c r="AO46" s="299">
        <v>0.57563912951616314</v>
      </c>
      <c r="AP46" s="301">
        <v>9.8552089907963034E-2</v>
      </c>
      <c r="AQ46" s="13"/>
      <c r="AR46" s="13"/>
      <c r="AS46" s="13"/>
      <c r="AT46" s="13"/>
      <c r="AU46" s="13"/>
      <c r="AV46" s="13"/>
      <c r="AW46" s="13"/>
      <c r="AX46" s="13"/>
      <c r="AY46" s="13"/>
      <c r="AZ46" s="13"/>
      <c r="BA46" s="13"/>
      <c r="BB46" s="13"/>
      <c r="BC46" s="13"/>
      <c r="BD46" s="13"/>
    </row>
    <row r="47" spans="2:56" ht="20.100000000000001" customHeight="1" x14ac:dyDescent="0.4">
      <c r="B47" s="494">
        <v>93</v>
      </c>
      <c r="C47" s="9" t="s">
        <v>815</v>
      </c>
      <c r="D47" s="299">
        <v>0.24184799797583656</v>
      </c>
      <c r="E47" s="299">
        <v>0.10862443608607891</v>
      </c>
      <c r="F47" s="299">
        <v>0.14577966358539174</v>
      </c>
      <c r="G47" s="299">
        <v>8.3981064812109166E-2</v>
      </c>
      <c r="H47" s="299">
        <v>0.13863150876906541</v>
      </c>
      <c r="I47" s="299">
        <v>0.11064556176288019</v>
      </c>
      <c r="J47" s="299">
        <v>5.5746433606327424E-2</v>
      </c>
      <c r="K47" s="299">
        <v>9.344078343364276E-2</v>
      </c>
      <c r="L47" s="299">
        <v>9.9730683728675815E-2</v>
      </c>
      <c r="M47" s="299">
        <v>0.12376947713830978</v>
      </c>
      <c r="N47" s="299">
        <v>0.13547575258929437</v>
      </c>
      <c r="O47" s="299">
        <v>2.7504778020350968E-2</v>
      </c>
      <c r="P47" s="299">
        <v>0.1284171651077837</v>
      </c>
      <c r="Q47" s="299">
        <v>0.10906428105094136</v>
      </c>
      <c r="R47" s="299">
        <v>3.5156206739980288E-2</v>
      </c>
      <c r="S47" s="299">
        <v>9.1992176739573578E-2</v>
      </c>
      <c r="T47" s="299">
        <v>0.15625204368582826</v>
      </c>
      <c r="U47" s="299">
        <v>0.16736848957391562</v>
      </c>
      <c r="V47" s="299">
        <v>9.88107843624451E-2</v>
      </c>
      <c r="W47" s="299">
        <v>0.10552812604016421</v>
      </c>
      <c r="X47" s="299">
        <v>3.5188388094743457E-2</v>
      </c>
      <c r="Y47" s="299">
        <v>7.8572517875053524E-2</v>
      </c>
      <c r="Z47" s="299">
        <v>0.21034564524489638</v>
      </c>
      <c r="AA47" s="299">
        <v>0.22634892881349272</v>
      </c>
      <c r="AB47" s="299">
        <v>7.301842031816913E-2</v>
      </c>
      <c r="AC47" s="299">
        <v>9.5977818866047226E-2</v>
      </c>
      <c r="AD47" s="299">
        <v>7.4352825402588224E-2</v>
      </c>
      <c r="AE47" s="299">
        <v>0.33752423075872989</v>
      </c>
      <c r="AF47" s="299">
        <v>0.11380267992219581</v>
      </c>
      <c r="AG47" s="299">
        <v>0.12204370908266718</v>
      </c>
      <c r="AH47" s="299">
        <v>0.35315107198292589</v>
      </c>
      <c r="AI47" s="299">
        <v>0.1952646704366367</v>
      </c>
      <c r="AJ47" s="299">
        <v>5.8393140973557904E-2</v>
      </c>
      <c r="AK47" s="299">
        <v>3.5433978419082537E-2</v>
      </c>
      <c r="AL47" s="299">
        <v>0.11957822655172937</v>
      </c>
      <c r="AM47" s="299">
        <v>0.13110353180796511</v>
      </c>
      <c r="AN47" s="299">
        <v>0</v>
      </c>
      <c r="AO47" s="299">
        <v>3.5155057867924971E-2</v>
      </c>
      <c r="AP47" s="301">
        <v>0.14129137217321253</v>
      </c>
      <c r="AQ47" s="13"/>
      <c r="AR47" s="13"/>
      <c r="AS47" s="13"/>
      <c r="AT47" s="13"/>
      <c r="AU47" s="13"/>
      <c r="AV47" s="13"/>
      <c r="AW47" s="13"/>
      <c r="AX47" s="13"/>
      <c r="AY47" s="13"/>
      <c r="AZ47" s="13"/>
      <c r="BA47" s="13"/>
      <c r="BB47" s="13"/>
      <c r="BC47" s="13"/>
      <c r="BD47" s="13"/>
    </row>
    <row r="48" spans="2:56" ht="20.100000000000001" customHeight="1" x14ac:dyDescent="0.4">
      <c r="B48" s="494">
        <v>94</v>
      </c>
      <c r="C48" s="385" t="s">
        <v>840</v>
      </c>
      <c r="D48" s="299">
        <v>2.7895502561831868E-2</v>
      </c>
      <c r="E48" s="299">
        <v>1.7008415967174419E-2</v>
      </c>
      <c r="F48" s="299">
        <v>5.728140627367783E-2</v>
      </c>
      <c r="G48" s="299">
        <v>3.4013207877973232E-2</v>
      </c>
      <c r="H48" s="299">
        <v>3.2300638121283864E-2</v>
      </c>
      <c r="I48" s="299">
        <v>5.2296710117939169E-2</v>
      </c>
      <c r="J48" s="299">
        <v>6.4597123408431156E-2</v>
      </c>
      <c r="K48" s="299">
        <v>2.4074262980720188E-2</v>
      </c>
      <c r="L48" s="299">
        <v>3.6106706612590932E-2</v>
      </c>
      <c r="M48" s="299">
        <v>4.4917768651877465E-2</v>
      </c>
      <c r="N48" s="299">
        <v>6.6305294743974445E-3</v>
      </c>
      <c r="O48" s="299">
        <v>0.29081587687689958</v>
      </c>
      <c r="P48" s="299">
        <v>1.7475546278083311E-2</v>
      </c>
      <c r="Q48" s="299">
        <v>4.1871790799851781E-2</v>
      </c>
      <c r="R48" s="299">
        <v>7.1818554326278832E-3</v>
      </c>
      <c r="S48" s="299">
        <v>4.3083025728609996E-2</v>
      </c>
      <c r="T48" s="299">
        <v>-1.6253206315988346E-2</v>
      </c>
      <c r="U48" s="299">
        <v>-2.7361690739843337E-2</v>
      </c>
      <c r="V48" s="299">
        <v>-2.9904319937614918E-2</v>
      </c>
      <c r="W48" s="299">
        <v>1.8986463996449574E-2</v>
      </c>
      <c r="X48" s="299">
        <v>4.7242823280878851E-2</v>
      </c>
      <c r="Y48" s="299">
        <v>5.1214447852940659E-2</v>
      </c>
      <c r="Z48" s="299">
        <v>3.9709499178348096E-2</v>
      </c>
      <c r="AA48" s="299">
        <v>3.4930208343565514E-2</v>
      </c>
      <c r="AB48" s="299">
        <v>4.5510047446274071E-2</v>
      </c>
      <c r="AC48" s="299">
        <v>5.7635460204644259E-2</v>
      </c>
      <c r="AD48" s="299">
        <v>1.816961491976898E-2</v>
      </c>
      <c r="AE48" s="299">
        <v>7.1608252233201039E-2</v>
      </c>
      <c r="AF48" s="299">
        <v>4.4325696995893671E-2</v>
      </c>
      <c r="AG48" s="299">
        <v>3.2576952917280515E-2</v>
      </c>
      <c r="AH48" s="299">
        <v>1.7421743629543397E-3</v>
      </c>
      <c r="AI48" s="299">
        <v>8.8897129260529645E-3</v>
      </c>
      <c r="AJ48" s="299">
        <v>1.114848026740483E-2</v>
      </c>
      <c r="AK48" s="299">
        <v>2.2623739009209762E-2</v>
      </c>
      <c r="AL48" s="299">
        <v>5.1024202667210229E-2</v>
      </c>
      <c r="AM48" s="299">
        <v>5.1937643492880339E-2</v>
      </c>
      <c r="AN48" s="299">
        <v>0</v>
      </c>
      <c r="AO48" s="299">
        <v>3.2877902199685421E-2</v>
      </c>
      <c r="AP48" s="301">
        <v>3.9747488544978962E-2</v>
      </c>
      <c r="AQ48" s="13"/>
      <c r="AR48" s="13"/>
      <c r="AS48" s="13"/>
      <c r="AT48" s="13"/>
      <c r="AU48" s="13"/>
      <c r="AV48" s="13"/>
      <c r="AW48" s="13"/>
      <c r="AX48" s="13"/>
      <c r="AY48" s="13"/>
      <c r="AZ48" s="13"/>
      <c r="BA48" s="13"/>
      <c r="BB48" s="13"/>
      <c r="BC48" s="13"/>
      <c r="BD48" s="13"/>
    </row>
    <row r="49" spans="2:105" ht="20.100000000000001" customHeight="1" x14ac:dyDescent="0.4">
      <c r="B49" s="494">
        <v>95</v>
      </c>
      <c r="C49" s="9" t="s">
        <v>841</v>
      </c>
      <c r="D49" s="299">
        <v>-0.13222689607185781</v>
      </c>
      <c r="E49" s="299">
        <v>-4.6988230882077184E-3</v>
      </c>
      <c r="F49" s="299">
        <v>0</v>
      </c>
      <c r="G49" s="299">
        <v>-1.2623458593886973E-2</v>
      </c>
      <c r="H49" s="299">
        <v>-2.0953236186511013E-3</v>
      </c>
      <c r="I49" s="299">
        <v>0</v>
      </c>
      <c r="J49" s="299">
        <v>-1.2665642303010525E-3</v>
      </c>
      <c r="K49" s="299">
        <v>0</v>
      </c>
      <c r="L49" s="299">
        <v>0</v>
      </c>
      <c r="M49" s="299">
        <v>0</v>
      </c>
      <c r="N49" s="299">
        <v>0</v>
      </c>
      <c r="O49" s="299">
        <v>-5.3760597888354222E-3</v>
      </c>
      <c r="P49" s="299">
        <v>0</v>
      </c>
      <c r="Q49" s="299">
        <v>0</v>
      </c>
      <c r="R49" s="299">
        <v>0</v>
      </c>
      <c r="S49" s="299">
        <v>0</v>
      </c>
      <c r="T49" s="299">
        <v>-1.8166096251244378E-6</v>
      </c>
      <c r="U49" s="299">
        <v>-2.8931208818232446E-6</v>
      </c>
      <c r="V49" s="299">
        <v>0</v>
      </c>
      <c r="W49" s="299">
        <v>0</v>
      </c>
      <c r="X49" s="299">
        <v>-5.0059946786276569E-6</v>
      </c>
      <c r="Y49" s="299">
        <v>-8.5445395304095863E-3</v>
      </c>
      <c r="Z49" s="299">
        <v>-9.6502740677835246E-5</v>
      </c>
      <c r="AA49" s="299">
        <v>-4.0666777992789997E-2</v>
      </c>
      <c r="AB49" s="299">
        <v>0</v>
      </c>
      <c r="AC49" s="299">
        <v>-7.0214131328728954E-4</v>
      </c>
      <c r="AD49" s="299">
        <v>-1.1990464952969669E-2</v>
      </c>
      <c r="AE49" s="299">
        <v>-2.1593608291945585E-4</v>
      </c>
      <c r="AF49" s="299">
        <v>-2.4692025070239898E-3</v>
      </c>
      <c r="AG49" s="299">
        <v>-4.3587038958095421E-6</v>
      </c>
      <c r="AH49" s="299">
        <v>0</v>
      </c>
      <c r="AI49" s="299">
        <v>-2.286703130311177E-3</v>
      </c>
      <c r="AJ49" s="299">
        <v>-1.2509804926391763E-2</v>
      </c>
      <c r="AK49" s="299">
        <v>-4.5126730260485845E-2</v>
      </c>
      <c r="AL49" s="299">
        <v>-2.7545287896462771E-5</v>
      </c>
      <c r="AM49" s="299">
        <v>-1.5064869327323455E-6</v>
      </c>
      <c r="AN49" s="299">
        <v>0</v>
      </c>
      <c r="AO49" s="299">
        <v>-2.957954785548278E-3</v>
      </c>
      <c r="AP49" s="301">
        <v>-3.4871336370116434E-3</v>
      </c>
      <c r="AQ49" s="13"/>
      <c r="AR49" s="13"/>
      <c r="AS49" s="13"/>
      <c r="AT49" s="13"/>
      <c r="AU49" s="13"/>
      <c r="AV49" s="13"/>
      <c r="AW49" s="13"/>
      <c r="AX49" s="13"/>
      <c r="AY49" s="13"/>
      <c r="AZ49" s="13"/>
      <c r="BA49" s="13"/>
      <c r="BB49" s="13"/>
      <c r="BC49" s="13"/>
      <c r="BD49" s="13"/>
    </row>
    <row r="50" spans="2:105" ht="20.100000000000001" customHeight="1" x14ac:dyDescent="0.4">
      <c r="B50" s="490">
        <v>96</v>
      </c>
      <c r="C50" s="10" t="s">
        <v>816</v>
      </c>
      <c r="D50" s="302">
        <v>0.53491681953317727</v>
      </c>
      <c r="E50" s="302">
        <v>0.25423280131478804</v>
      </c>
      <c r="F50" s="302">
        <v>0.60721321412335205</v>
      </c>
      <c r="G50" s="302">
        <v>0.55145812635146985</v>
      </c>
      <c r="H50" s="302">
        <v>0.55464848905397501</v>
      </c>
      <c r="I50" s="302">
        <v>0.52079453755431404</v>
      </c>
      <c r="J50" s="302">
        <v>0.33281880384218537</v>
      </c>
      <c r="K50" s="302">
        <v>0.44486381719881668</v>
      </c>
      <c r="L50" s="302">
        <v>0.35355728548321552</v>
      </c>
      <c r="M50" s="302">
        <v>0.6034032185172814</v>
      </c>
      <c r="N50" s="302">
        <v>0.35994579421159617</v>
      </c>
      <c r="O50" s="302">
        <v>0.41590054667099774</v>
      </c>
      <c r="P50" s="302">
        <v>0.43851444475666707</v>
      </c>
      <c r="Q50" s="302">
        <v>0.48929825490092282</v>
      </c>
      <c r="R50" s="302">
        <v>0.24339679059104954</v>
      </c>
      <c r="S50" s="302">
        <v>0.5054335849264503</v>
      </c>
      <c r="T50" s="302">
        <v>0.52013166786562903</v>
      </c>
      <c r="U50" s="302">
        <v>0.35290722484612214</v>
      </c>
      <c r="V50" s="302">
        <v>0.19738838918811472</v>
      </c>
      <c r="W50" s="302">
        <v>0.36273993121047376</v>
      </c>
      <c r="X50" s="302">
        <v>0.47334307833630773</v>
      </c>
      <c r="Y50" s="302">
        <v>0.50695499416384637</v>
      </c>
      <c r="Z50" s="302">
        <v>0.43515842992798137</v>
      </c>
      <c r="AA50" s="302">
        <v>0.48675382847263832</v>
      </c>
      <c r="AB50" s="302">
        <v>0.64081251744348311</v>
      </c>
      <c r="AC50" s="302">
        <v>0.69660746000652063</v>
      </c>
      <c r="AD50" s="302">
        <v>0.63023269145333038</v>
      </c>
      <c r="AE50" s="302">
        <v>0.81299935219175123</v>
      </c>
      <c r="AF50" s="302">
        <v>0.53339204668251572</v>
      </c>
      <c r="AG50" s="302">
        <v>0.49090120561749756</v>
      </c>
      <c r="AH50" s="302">
        <v>0.69938397361272797</v>
      </c>
      <c r="AI50" s="302">
        <v>0.71235128704304562</v>
      </c>
      <c r="AJ50" s="302">
        <v>0.58819639773823384</v>
      </c>
      <c r="AK50" s="302">
        <v>0.52384768219190114</v>
      </c>
      <c r="AL50" s="302">
        <v>0.60690739411935646</v>
      </c>
      <c r="AM50" s="302">
        <v>0.53769983549162692</v>
      </c>
      <c r="AN50" s="302">
        <v>0</v>
      </c>
      <c r="AO50" s="302">
        <v>0.64895415170082404</v>
      </c>
      <c r="AP50" s="303">
        <v>0.55860623131449205</v>
      </c>
      <c r="AQ50" s="13"/>
      <c r="AR50" s="13"/>
      <c r="AS50" s="13"/>
      <c r="AT50" s="13"/>
      <c r="AU50" s="13"/>
      <c r="AV50" s="13"/>
      <c r="AW50" s="13"/>
      <c r="AX50" s="13"/>
      <c r="AY50" s="13"/>
      <c r="AZ50" s="13"/>
      <c r="BA50" s="13"/>
      <c r="BB50" s="13"/>
      <c r="BC50" s="13"/>
      <c r="BD50" s="13"/>
    </row>
    <row r="51" spans="2:105" ht="20.100000000000001" customHeight="1" x14ac:dyDescent="0.4">
      <c r="B51" s="490">
        <v>97</v>
      </c>
      <c r="C51" s="10" t="s">
        <v>836</v>
      </c>
      <c r="D51" s="302">
        <v>1</v>
      </c>
      <c r="E51" s="302">
        <v>1</v>
      </c>
      <c r="F51" s="302">
        <v>1</v>
      </c>
      <c r="G51" s="302">
        <v>1</v>
      </c>
      <c r="H51" s="302">
        <v>1</v>
      </c>
      <c r="I51" s="302">
        <v>1</v>
      </c>
      <c r="J51" s="302">
        <v>1</v>
      </c>
      <c r="K51" s="302">
        <v>1</v>
      </c>
      <c r="L51" s="302">
        <v>1</v>
      </c>
      <c r="M51" s="302">
        <v>1</v>
      </c>
      <c r="N51" s="302">
        <v>1</v>
      </c>
      <c r="O51" s="302">
        <v>1</v>
      </c>
      <c r="P51" s="302">
        <v>1</v>
      </c>
      <c r="Q51" s="302">
        <v>1</v>
      </c>
      <c r="R51" s="302">
        <v>1</v>
      </c>
      <c r="S51" s="302">
        <v>1</v>
      </c>
      <c r="T51" s="302">
        <v>1</v>
      </c>
      <c r="U51" s="302">
        <v>1</v>
      </c>
      <c r="V51" s="302">
        <v>1</v>
      </c>
      <c r="W51" s="302">
        <v>1</v>
      </c>
      <c r="X51" s="302">
        <v>1</v>
      </c>
      <c r="Y51" s="302">
        <v>1</v>
      </c>
      <c r="Z51" s="302">
        <v>1</v>
      </c>
      <c r="AA51" s="302">
        <v>1</v>
      </c>
      <c r="AB51" s="302">
        <v>1</v>
      </c>
      <c r="AC51" s="302">
        <v>1</v>
      </c>
      <c r="AD51" s="302">
        <v>1</v>
      </c>
      <c r="AE51" s="302">
        <v>1</v>
      </c>
      <c r="AF51" s="302">
        <v>1</v>
      </c>
      <c r="AG51" s="302">
        <v>1</v>
      </c>
      <c r="AH51" s="302">
        <v>1</v>
      </c>
      <c r="AI51" s="302">
        <v>1</v>
      </c>
      <c r="AJ51" s="302">
        <v>1</v>
      </c>
      <c r="AK51" s="302">
        <v>1</v>
      </c>
      <c r="AL51" s="302">
        <v>1</v>
      </c>
      <c r="AM51" s="302">
        <v>1</v>
      </c>
      <c r="AN51" s="302">
        <v>1</v>
      </c>
      <c r="AO51" s="302">
        <v>1</v>
      </c>
      <c r="AP51" s="303">
        <v>1</v>
      </c>
      <c r="AQ51" s="13"/>
      <c r="AR51" s="13"/>
      <c r="AS51" s="13"/>
      <c r="AT51" s="13"/>
      <c r="AU51" s="13"/>
      <c r="AV51" s="13"/>
      <c r="AW51" s="13"/>
      <c r="AX51" s="13"/>
      <c r="AY51" s="13"/>
      <c r="AZ51" s="13"/>
      <c r="BA51" s="13"/>
      <c r="BB51" s="13"/>
      <c r="BC51" s="13"/>
      <c r="BD51" s="13"/>
    </row>
    <row r="52" spans="2:105" ht="20.100000000000001" customHeight="1" x14ac:dyDescent="0.4"/>
    <row r="53" spans="2:105" ht="20.100000000000001" customHeight="1" x14ac:dyDescent="0.4">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row>
    <row r="54" spans="2:105" ht="20.100000000000001" customHeight="1" x14ac:dyDescent="0.4">
      <c r="B54" s="713" t="s">
        <v>912</v>
      </c>
      <c r="C54" s="714"/>
      <c r="D54" s="6">
        <v>1</v>
      </c>
      <c r="E54" s="6">
        <v>2</v>
      </c>
      <c r="F54" s="6">
        <v>3</v>
      </c>
      <c r="G54" s="6">
        <v>4</v>
      </c>
      <c r="H54" s="6">
        <v>5</v>
      </c>
      <c r="I54" s="6">
        <v>6</v>
      </c>
      <c r="J54" s="6">
        <v>7</v>
      </c>
      <c r="K54" s="6">
        <v>8</v>
      </c>
      <c r="L54" s="6">
        <v>9</v>
      </c>
      <c r="M54" s="6">
        <v>10</v>
      </c>
      <c r="N54" s="6">
        <v>11</v>
      </c>
      <c r="O54" s="6">
        <v>12</v>
      </c>
      <c r="P54" s="6">
        <v>13</v>
      </c>
      <c r="Q54" s="6">
        <v>14</v>
      </c>
      <c r="R54" s="6">
        <v>15</v>
      </c>
      <c r="S54" s="6">
        <v>16</v>
      </c>
      <c r="T54" s="6">
        <v>17</v>
      </c>
      <c r="U54" s="6">
        <v>18</v>
      </c>
      <c r="V54" s="6">
        <v>19</v>
      </c>
      <c r="W54" s="6">
        <v>20</v>
      </c>
      <c r="X54" s="6">
        <v>21</v>
      </c>
      <c r="Y54" s="6">
        <v>22</v>
      </c>
      <c r="Z54" s="6">
        <v>23</v>
      </c>
      <c r="AA54" s="6">
        <v>24</v>
      </c>
      <c r="AB54" s="6">
        <v>25</v>
      </c>
      <c r="AC54" s="6">
        <v>26</v>
      </c>
      <c r="AD54" s="6">
        <v>27</v>
      </c>
      <c r="AE54" s="6">
        <v>28</v>
      </c>
      <c r="AF54" s="6">
        <v>29</v>
      </c>
      <c r="AG54" s="6">
        <v>30</v>
      </c>
      <c r="AH54" s="6">
        <v>31</v>
      </c>
      <c r="AI54" s="6">
        <v>32</v>
      </c>
      <c r="AJ54" s="6">
        <v>33</v>
      </c>
      <c r="AK54" s="6">
        <v>34</v>
      </c>
      <c r="AL54" s="6">
        <v>35</v>
      </c>
      <c r="AM54" s="6">
        <v>36</v>
      </c>
      <c r="AN54" s="6">
        <v>37</v>
      </c>
      <c r="AO54" s="6">
        <v>38</v>
      </c>
      <c r="AP54" s="6">
        <v>39</v>
      </c>
      <c r="AQ54" s="6">
        <v>40</v>
      </c>
      <c r="AR54" s="6">
        <v>41</v>
      </c>
      <c r="AS54" s="6">
        <v>42</v>
      </c>
      <c r="AT54" s="6">
        <v>43</v>
      </c>
      <c r="AU54" s="6">
        <v>44</v>
      </c>
      <c r="AV54" s="6">
        <v>45</v>
      </c>
      <c r="AW54" s="6">
        <v>46</v>
      </c>
      <c r="AX54" s="6">
        <v>47</v>
      </c>
      <c r="AY54" s="6">
        <v>48</v>
      </c>
      <c r="AZ54" s="6">
        <v>49</v>
      </c>
      <c r="BA54" s="6">
        <v>50</v>
      </c>
      <c r="BB54" s="6">
        <v>51</v>
      </c>
      <c r="BC54" s="6">
        <v>52</v>
      </c>
      <c r="BD54" s="6">
        <v>53</v>
      </c>
      <c r="BE54" s="6">
        <v>54</v>
      </c>
      <c r="BF54" s="6">
        <v>55</v>
      </c>
      <c r="BG54" s="6">
        <v>56</v>
      </c>
      <c r="BH54" s="6">
        <v>57</v>
      </c>
      <c r="BI54" s="6">
        <v>58</v>
      </c>
      <c r="BJ54" s="6">
        <v>59</v>
      </c>
      <c r="BK54" s="6">
        <v>60</v>
      </c>
      <c r="BL54" s="6">
        <v>61</v>
      </c>
      <c r="BM54" s="6">
        <v>62</v>
      </c>
      <c r="BN54" s="6">
        <v>63</v>
      </c>
      <c r="BO54" s="6">
        <v>64</v>
      </c>
      <c r="BP54" s="6">
        <v>65</v>
      </c>
      <c r="BQ54" s="6">
        <v>66</v>
      </c>
      <c r="BR54" s="6">
        <v>67</v>
      </c>
      <c r="BS54" s="6">
        <v>68</v>
      </c>
      <c r="BT54" s="6">
        <v>69</v>
      </c>
      <c r="BU54" s="6">
        <v>70</v>
      </c>
      <c r="BV54" s="6">
        <v>71</v>
      </c>
      <c r="BW54" s="6">
        <v>72</v>
      </c>
      <c r="BX54" s="6">
        <v>73</v>
      </c>
      <c r="BY54" s="6">
        <v>74</v>
      </c>
      <c r="BZ54" s="6">
        <v>75</v>
      </c>
      <c r="CA54" s="6">
        <v>76</v>
      </c>
      <c r="CB54" s="6">
        <v>77</v>
      </c>
      <c r="CC54" s="6">
        <v>78</v>
      </c>
      <c r="CD54" s="6">
        <v>79</v>
      </c>
      <c r="CE54" s="6">
        <v>80</v>
      </c>
      <c r="CF54" s="6">
        <v>81</v>
      </c>
      <c r="CG54" s="6">
        <v>82</v>
      </c>
      <c r="CH54" s="6">
        <v>83</v>
      </c>
      <c r="CI54" s="6">
        <v>84</v>
      </c>
      <c r="CJ54" s="6">
        <v>85</v>
      </c>
      <c r="CK54" s="6">
        <v>86</v>
      </c>
      <c r="CL54" s="6">
        <v>87</v>
      </c>
      <c r="CM54" s="6">
        <v>88</v>
      </c>
      <c r="CN54" s="6">
        <v>89</v>
      </c>
      <c r="CO54" s="6">
        <v>90</v>
      </c>
      <c r="CP54" s="6">
        <v>91</v>
      </c>
      <c r="CQ54" s="6">
        <v>92</v>
      </c>
      <c r="CR54" s="6">
        <v>93</v>
      </c>
      <c r="CS54" s="6">
        <v>94</v>
      </c>
      <c r="CT54" s="6">
        <v>95</v>
      </c>
      <c r="CU54" s="6">
        <v>96</v>
      </c>
      <c r="CV54" s="6">
        <v>97</v>
      </c>
      <c r="CW54" s="6">
        <v>98</v>
      </c>
      <c r="CX54" s="6">
        <v>99</v>
      </c>
      <c r="CY54" s="6">
        <v>100</v>
      </c>
      <c r="CZ54" s="6">
        <v>101</v>
      </c>
      <c r="DA54" s="5">
        <v>70</v>
      </c>
    </row>
    <row r="55" spans="2:105" ht="45" customHeight="1" x14ac:dyDescent="0.4">
      <c r="B55" s="715"/>
      <c r="C55" s="716"/>
      <c r="D55" s="193" t="s">
        <v>1468</v>
      </c>
      <c r="E55" s="193" t="s">
        <v>1469</v>
      </c>
      <c r="F55" s="193" t="s">
        <v>1</v>
      </c>
      <c r="G55" s="193" t="s">
        <v>2</v>
      </c>
      <c r="H55" s="193" t="s">
        <v>3</v>
      </c>
      <c r="I55" s="193" t="s">
        <v>4</v>
      </c>
      <c r="J55" s="193" t="s">
        <v>1120</v>
      </c>
      <c r="K55" s="193" t="s">
        <v>1470</v>
      </c>
      <c r="L55" s="193" t="s">
        <v>1471</v>
      </c>
      <c r="M55" s="193" t="s">
        <v>1472</v>
      </c>
      <c r="N55" s="193" t="s">
        <v>1473</v>
      </c>
      <c r="O55" s="193" t="s">
        <v>844</v>
      </c>
      <c r="P55" s="617" t="s">
        <v>1474</v>
      </c>
      <c r="Q55" s="193" t="s">
        <v>1475</v>
      </c>
      <c r="R55" s="193" t="s">
        <v>1427</v>
      </c>
      <c r="S55" s="193" t="s">
        <v>846</v>
      </c>
      <c r="T55" s="193" t="s">
        <v>847</v>
      </c>
      <c r="U55" s="193" t="s">
        <v>848</v>
      </c>
      <c r="V55" s="193" t="s">
        <v>849</v>
      </c>
      <c r="W55" s="193" t="s">
        <v>9</v>
      </c>
      <c r="X55" s="193" t="s">
        <v>10</v>
      </c>
      <c r="Y55" s="193" t="s">
        <v>1476</v>
      </c>
      <c r="Z55" s="193" t="s">
        <v>162</v>
      </c>
      <c r="AA55" s="193" t="s">
        <v>850</v>
      </c>
      <c r="AB55" s="193" t="s">
        <v>851</v>
      </c>
      <c r="AC55" s="193" t="s">
        <v>852</v>
      </c>
      <c r="AD55" s="193" t="s">
        <v>853</v>
      </c>
      <c r="AE55" s="193" t="s">
        <v>173</v>
      </c>
      <c r="AF55" s="193" t="s">
        <v>178</v>
      </c>
      <c r="AG55" s="193" t="s">
        <v>855</v>
      </c>
      <c r="AH55" s="193" t="s">
        <v>856</v>
      </c>
      <c r="AI55" s="193" t="s">
        <v>192</v>
      </c>
      <c r="AJ55" s="193" t="s">
        <v>857</v>
      </c>
      <c r="AK55" s="193" t="s">
        <v>858</v>
      </c>
      <c r="AL55" s="193" t="s">
        <v>211</v>
      </c>
      <c r="AM55" s="193" t="s">
        <v>819</v>
      </c>
      <c r="AN55" s="193" t="s">
        <v>820</v>
      </c>
      <c r="AO55" s="193" t="s">
        <v>821</v>
      </c>
      <c r="AP55" s="193" t="s">
        <v>859</v>
      </c>
      <c r="AQ55" s="193" t="s">
        <v>247</v>
      </c>
      <c r="AR55" s="193" t="s">
        <v>860</v>
      </c>
      <c r="AS55" s="193" t="s">
        <v>861</v>
      </c>
      <c r="AT55" s="193" t="s">
        <v>862</v>
      </c>
      <c r="AU55" s="193" t="s">
        <v>863</v>
      </c>
      <c r="AV55" s="193" t="s">
        <v>864</v>
      </c>
      <c r="AW55" s="193" t="s">
        <v>865</v>
      </c>
      <c r="AX55" s="193" t="s">
        <v>1477</v>
      </c>
      <c r="AY55" s="193" t="s">
        <v>1478</v>
      </c>
      <c r="AZ55" s="193" t="s">
        <v>866</v>
      </c>
      <c r="BA55" s="193" t="s">
        <v>867</v>
      </c>
      <c r="BB55" s="193" t="s">
        <v>868</v>
      </c>
      <c r="BC55" s="193" t="s">
        <v>34</v>
      </c>
      <c r="BD55" s="193" t="s">
        <v>295</v>
      </c>
      <c r="BE55" s="193" t="s">
        <v>17</v>
      </c>
      <c r="BF55" s="193" t="s">
        <v>300</v>
      </c>
      <c r="BG55" s="193" t="s">
        <v>869</v>
      </c>
      <c r="BH55" s="193" t="s">
        <v>307</v>
      </c>
      <c r="BI55" s="193" t="s">
        <v>1479</v>
      </c>
      <c r="BJ55" s="193" t="s">
        <v>870</v>
      </c>
      <c r="BK55" s="193" t="s">
        <v>19</v>
      </c>
      <c r="BL55" s="193" t="s">
        <v>20</v>
      </c>
      <c r="BM55" s="193" t="s">
        <v>1480</v>
      </c>
      <c r="BN55" s="193" t="s">
        <v>1053</v>
      </c>
      <c r="BO55" s="193" t="s">
        <v>22</v>
      </c>
      <c r="BP55" s="193" t="s">
        <v>871</v>
      </c>
      <c r="BQ55" s="193" t="s">
        <v>321</v>
      </c>
      <c r="BR55" s="193" t="s">
        <v>322</v>
      </c>
      <c r="BS55" s="193" t="s">
        <v>872</v>
      </c>
      <c r="BT55" s="193" t="s">
        <v>873</v>
      </c>
      <c r="BU55" s="193" t="s">
        <v>874</v>
      </c>
      <c r="BV55" s="193" t="s">
        <v>875</v>
      </c>
      <c r="BW55" s="193" t="s">
        <v>333</v>
      </c>
      <c r="BX55" s="193" t="s">
        <v>334</v>
      </c>
      <c r="BY55" s="193" t="s">
        <v>335</v>
      </c>
      <c r="BZ55" s="193" t="s">
        <v>876</v>
      </c>
      <c r="CA55" s="193" t="s">
        <v>345</v>
      </c>
      <c r="CB55" s="193" t="s">
        <v>877</v>
      </c>
      <c r="CC55" s="193" t="s">
        <v>878</v>
      </c>
      <c r="CD55" s="193" t="s">
        <v>352</v>
      </c>
      <c r="CE55" s="193" t="s">
        <v>353</v>
      </c>
      <c r="CF55" s="193" t="s">
        <v>879</v>
      </c>
      <c r="CG55" s="193" t="s">
        <v>26</v>
      </c>
      <c r="CH55" s="193" t="s">
        <v>880</v>
      </c>
      <c r="CI55" s="193" t="s">
        <v>911</v>
      </c>
      <c r="CJ55" s="193" t="s">
        <v>881</v>
      </c>
      <c r="CK55" s="193" t="s">
        <v>378</v>
      </c>
      <c r="CL55" s="193" t="s">
        <v>882</v>
      </c>
      <c r="CM55" s="193" t="s">
        <v>883</v>
      </c>
      <c r="CN55" s="193" t="s">
        <v>29</v>
      </c>
      <c r="CO55" s="193" t="s">
        <v>884</v>
      </c>
      <c r="CP55" s="193" t="s">
        <v>390</v>
      </c>
      <c r="CQ55" s="193" t="s">
        <v>885</v>
      </c>
      <c r="CR55" s="193" t="s">
        <v>398</v>
      </c>
      <c r="CS55" s="193" t="s">
        <v>399</v>
      </c>
      <c r="CT55" s="193" t="s">
        <v>886</v>
      </c>
      <c r="CU55" s="193" t="s">
        <v>887</v>
      </c>
      <c r="CV55" s="193" t="s">
        <v>888</v>
      </c>
      <c r="CW55" s="193" t="s">
        <v>1481</v>
      </c>
      <c r="CX55" s="193" t="s">
        <v>415</v>
      </c>
      <c r="CY55" s="193" t="s">
        <v>32</v>
      </c>
      <c r="CZ55" s="193" t="s">
        <v>33</v>
      </c>
      <c r="DA55" s="291" t="s">
        <v>35</v>
      </c>
    </row>
    <row r="56" spans="2:105" ht="20.100000000000001" customHeight="1" x14ac:dyDescent="0.4">
      <c r="B56" s="12">
        <v>1</v>
      </c>
      <c r="C56" s="9" t="s">
        <v>1468</v>
      </c>
      <c r="D56" s="305">
        <v>1.1394238249691805E-2</v>
      </c>
      <c r="E56" s="305">
        <v>3.1220148645185342E-3</v>
      </c>
      <c r="F56" s="305">
        <v>1.2077960754900122E-2</v>
      </c>
      <c r="G56" s="305">
        <v>9.4711319896954079E-3</v>
      </c>
      <c r="H56" s="305">
        <v>1.1103968207585764E-3</v>
      </c>
      <c r="I56" s="305">
        <v>0</v>
      </c>
      <c r="J56" s="305">
        <v>0</v>
      </c>
      <c r="K56" s="305">
        <v>0</v>
      </c>
      <c r="L56" s="305">
        <v>0</v>
      </c>
      <c r="M56" s="305">
        <v>0.79146215714580326</v>
      </c>
      <c r="N56" s="305">
        <v>9.0514492604554527E-5</v>
      </c>
      <c r="O56" s="305">
        <v>0</v>
      </c>
      <c r="P56" s="305">
        <v>5.4299157083765688E-3</v>
      </c>
      <c r="Q56" s="305">
        <v>0</v>
      </c>
      <c r="R56" s="305">
        <v>0</v>
      </c>
      <c r="S56" s="305">
        <v>0</v>
      </c>
      <c r="T56" s="305">
        <v>0</v>
      </c>
      <c r="U56" s="305">
        <v>0</v>
      </c>
      <c r="V56" s="305">
        <v>0</v>
      </c>
      <c r="W56" s="305">
        <v>0</v>
      </c>
      <c r="X56" s="305">
        <v>0</v>
      </c>
      <c r="Y56" s="305">
        <v>0</v>
      </c>
      <c r="Z56" s="305">
        <v>0</v>
      </c>
      <c r="AA56" s="305">
        <v>0</v>
      </c>
      <c r="AB56" s="305">
        <v>0</v>
      </c>
      <c r="AC56" s="305">
        <v>0</v>
      </c>
      <c r="AD56" s="305">
        <v>0</v>
      </c>
      <c r="AE56" s="305">
        <v>0</v>
      </c>
      <c r="AF56" s="305">
        <v>0</v>
      </c>
      <c r="AG56" s="305">
        <v>0</v>
      </c>
      <c r="AH56" s="305">
        <v>0</v>
      </c>
      <c r="AI56" s="305">
        <v>0</v>
      </c>
      <c r="AJ56" s="305">
        <v>0</v>
      </c>
      <c r="AK56" s="305">
        <v>0</v>
      </c>
      <c r="AL56" s="305">
        <v>0</v>
      </c>
      <c r="AM56" s="305">
        <v>0</v>
      </c>
      <c r="AN56" s="305">
        <v>0</v>
      </c>
      <c r="AO56" s="305">
        <v>0</v>
      </c>
      <c r="AP56" s="305">
        <v>0</v>
      </c>
      <c r="AQ56" s="305">
        <v>0</v>
      </c>
      <c r="AR56" s="305">
        <v>0</v>
      </c>
      <c r="AS56" s="305">
        <v>0</v>
      </c>
      <c r="AT56" s="305">
        <v>0</v>
      </c>
      <c r="AU56" s="305">
        <v>0</v>
      </c>
      <c r="AV56" s="305">
        <v>0</v>
      </c>
      <c r="AW56" s="305">
        <v>0</v>
      </c>
      <c r="AX56" s="305">
        <v>0</v>
      </c>
      <c r="AY56" s="305">
        <v>0</v>
      </c>
      <c r="AZ56" s="305">
        <v>0</v>
      </c>
      <c r="BA56" s="305">
        <v>0</v>
      </c>
      <c r="BB56" s="305">
        <v>0</v>
      </c>
      <c r="BC56" s="305">
        <v>3.2598979967401018E-3</v>
      </c>
      <c r="BD56" s="305">
        <v>0</v>
      </c>
      <c r="BE56" s="305">
        <v>0</v>
      </c>
      <c r="BF56" s="305">
        <v>1.4272461285948763E-5</v>
      </c>
      <c r="BG56" s="305">
        <v>0</v>
      </c>
      <c r="BH56" s="305">
        <v>0</v>
      </c>
      <c r="BI56" s="305">
        <v>0</v>
      </c>
      <c r="BJ56" s="305">
        <v>0</v>
      </c>
      <c r="BK56" s="305">
        <v>0</v>
      </c>
      <c r="BL56" s="305">
        <v>0</v>
      </c>
      <c r="BM56" s="305">
        <v>0</v>
      </c>
      <c r="BN56" s="305">
        <v>0</v>
      </c>
      <c r="BO56" s="305">
        <v>0</v>
      </c>
      <c r="BP56" s="305">
        <v>0</v>
      </c>
      <c r="BQ56" s="305">
        <v>0</v>
      </c>
      <c r="BR56" s="305">
        <v>0</v>
      </c>
      <c r="BS56" s="305">
        <v>0</v>
      </c>
      <c r="BT56" s="305">
        <v>0</v>
      </c>
      <c r="BU56" s="305">
        <v>0</v>
      </c>
      <c r="BV56" s="305">
        <v>0</v>
      </c>
      <c r="BW56" s="305">
        <v>0</v>
      </c>
      <c r="BX56" s="305">
        <v>0</v>
      </c>
      <c r="BY56" s="305">
        <v>0</v>
      </c>
      <c r="BZ56" s="305">
        <v>0</v>
      </c>
      <c r="CA56" s="305">
        <v>0</v>
      </c>
      <c r="CB56" s="305">
        <v>0</v>
      </c>
      <c r="CC56" s="305">
        <v>0</v>
      </c>
      <c r="CD56" s="305">
        <v>0</v>
      </c>
      <c r="CE56" s="305">
        <v>0</v>
      </c>
      <c r="CF56" s="305">
        <v>0</v>
      </c>
      <c r="CG56" s="305">
        <v>0</v>
      </c>
      <c r="CH56" s="305">
        <v>3.2518645617538647E-5</v>
      </c>
      <c r="CI56" s="305">
        <v>0</v>
      </c>
      <c r="CJ56" s="305">
        <v>0</v>
      </c>
      <c r="CK56" s="305">
        <v>0</v>
      </c>
      <c r="CL56" s="305">
        <v>0</v>
      </c>
      <c r="CM56" s="305">
        <v>0</v>
      </c>
      <c r="CN56" s="305">
        <v>0</v>
      </c>
      <c r="CO56" s="305">
        <v>0</v>
      </c>
      <c r="CP56" s="305">
        <v>0</v>
      </c>
      <c r="CQ56" s="305">
        <v>0</v>
      </c>
      <c r="CR56" s="305">
        <v>0</v>
      </c>
      <c r="CS56" s="305">
        <v>0</v>
      </c>
      <c r="CT56" s="305">
        <v>0</v>
      </c>
      <c r="CU56" s="305">
        <v>0</v>
      </c>
      <c r="CV56" s="305">
        <v>1.7282350399654352E-5</v>
      </c>
      <c r="CW56" s="305">
        <v>0</v>
      </c>
      <c r="CX56" s="305">
        <v>0</v>
      </c>
      <c r="CY56" s="305">
        <v>0</v>
      </c>
      <c r="CZ56" s="305">
        <v>0</v>
      </c>
      <c r="DA56" s="306">
        <v>3.4543621856274347E-3</v>
      </c>
    </row>
    <row r="57" spans="2:105" ht="20.100000000000001" customHeight="1" x14ac:dyDescent="0.4">
      <c r="B57" s="12">
        <v>2</v>
      </c>
      <c r="C57" s="9" t="s">
        <v>1469</v>
      </c>
      <c r="D57" s="305">
        <v>0</v>
      </c>
      <c r="E57" s="305">
        <v>4.1681228303161622E-2</v>
      </c>
      <c r="F57" s="305">
        <v>6.0279502763040338E-2</v>
      </c>
      <c r="G57" s="305">
        <v>0</v>
      </c>
      <c r="H57" s="305">
        <v>0</v>
      </c>
      <c r="I57" s="305">
        <v>0</v>
      </c>
      <c r="J57" s="305">
        <v>0</v>
      </c>
      <c r="K57" s="305">
        <v>7.8657973952109392E-4</v>
      </c>
      <c r="L57" s="305">
        <v>1.8409407256998319E-3</v>
      </c>
      <c r="M57" s="305">
        <v>9.0465388052519413E-3</v>
      </c>
      <c r="N57" s="305">
        <v>3.9900434058134988E-2</v>
      </c>
      <c r="O57" s="305">
        <v>2.1042588516351015E-2</v>
      </c>
      <c r="P57" s="305">
        <v>0.24512800102343962</v>
      </c>
      <c r="Q57" s="305">
        <v>6.7024128686327079E-3</v>
      </c>
      <c r="R57" s="305">
        <v>1.3249420337860219E-3</v>
      </c>
      <c r="S57" s="305">
        <v>1.5915710397733602E-5</v>
      </c>
      <c r="T57" s="305">
        <v>0</v>
      </c>
      <c r="U57" s="305">
        <v>8.7772355488349718E-3</v>
      </c>
      <c r="V57" s="305">
        <v>0</v>
      </c>
      <c r="W57" s="305">
        <v>0</v>
      </c>
      <c r="X57" s="305">
        <v>9.0988287677862744E-4</v>
      </c>
      <c r="Y57" s="305">
        <v>0</v>
      </c>
      <c r="Z57" s="305">
        <v>0</v>
      </c>
      <c r="AA57" s="305">
        <v>6.7641279306139043E-2</v>
      </c>
      <c r="AB57" s="305">
        <v>0</v>
      </c>
      <c r="AC57" s="305">
        <v>0</v>
      </c>
      <c r="AD57" s="305">
        <v>0</v>
      </c>
      <c r="AE57" s="305">
        <v>0</v>
      </c>
      <c r="AF57" s="305">
        <v>0</v>
      </c>
      <c r="AG57" s="305">
        <v>0</v>
      </c>
      <c r="AH57" s="305">
        <v>0</v>
      </c>
      <c r="AI57" s="305">
        <v>0</v>
      </c>
      <c r="AJ57" s="305">
        <v>1.536027525613259E-5</v>
      </c>
      <c r="AK57" s="305">
        <v>0</v>
      </c>
      <c r="AL57" s="305">
        <v>0</v>
      </c>
      <c r="AM57" s="305">
        <v>0</v>
      </c>
      <c r="AN57" s="305">
        <v>0</v>
      </c>
      <c r="AO57" s="305">
        <v>0</v>
      </c>
      <c r="AP57" s="305">
        <v>0</v>
      </c>
      <c r="AQ57" s="305">
        <v>0</v>
      </c>
      <c r="AR57" s="305">
        <v>0</v>
      </c>
      <c r="AS57" s="305">
        <v>0</v>
      </c>
      <c r="AT57" s="305">
        <v>0</v>
      </c>
      <c r="AU57" s="305">
        <v>0</v>
      </c>
      <c r="AV57" s="305">
        <v>0</v>
      </c>
      <c r="AW57" s="305">
        <v>0</v>
      </c>
      <c r="AX57" s="305">
        <v>0</v>
      </c>
      <c r="AY57" s="305">
        <v>0</v>
      </c>
      <c r="AZ57" s="305">
        <v>0</v>
      </c>
      <c r="BA57" s="305">
        <v>0</v>
      </c>
      <c r="BB57" s="305">
        <v>0</v>
      </c>
      <c r="BC57" s="305">
        <v>9.6394833236938501E-4</v>
      </c>
      <c r="BD57" s="305">
        <v>0</v>
      </c>
      <c r="BE57" s="305">
        <v>6.3683775242125715E-4</v>
      </c>
      <c r="BF57" s="305">
        <v>0</v>
      </c>
      <c r="BG57" s="305">
        <v>1.482327120833997E-3</v>
      </c>
      <c r="BH57" s="305">
        <v>1.7307056756709746E-3</v>
      </c>
      <c r="BI57" s="305">
        <v>0</v>
      </c>
      <c r="BJ57" s="305">
        <v>0</v>
      </c>
      <c r="BK57" s="305">
        <v>0</v>
      </c>
      <c r="BL57" s="305">
        <v>0</v>
      </c>
      <c r="BM57" s="305">
        <v>0</v>
      </c>
      <c r="BN57" s="305">
        <v>2.6141954266551196E-4</v>
      </c>
      <c r="BO57" s="305">
        <v>0</v>
      </c>
      <c r="BP57" s="305">
        <v>0</v>
      </c>
      <c r="BQ57" s="305">
        <v>0</v>
      </c>
      <c r="BR57" s="305">
        <v>7.2058495027449137E-6</v>
      </c>
      <c r="BS57" s="305">
        <v>0</v>
      </c>
      <c r="BT57" s="305">
        <v>0</v>
      </c>
      <c r="BU57" s="305">
        <v>0</v>
      </c>
      <c r="BV57" s="305">
        <v>0</v>
      </c>
      <c r="BW57" s="305">
        <v>0</v>
      </c>
      <c r="BX57" s="305">
        <v>0</v>
      </c>
      <c r="BY57" s="305">
        <v>0</v>
      </c>
      <c r="BZ57" s="305">
        <v>1.3502672734926649E-4</v>
      </c>
      <c r="CA57" s="305">
        <v>0</v>
      </c>
      <c r="CB57" s="305">
        <v>0</v>
      </c>
      <c r="CC57" s="305">
        <v>0</v>
      </c>
      <c r="CD57" s="305">
        <v>0</v>
      </c>
      <c r="CE57" s="305">
        <v>0</v>
      </c>
      <c r="CF57" s="305">
        <v>0</v>
      </c>
      <c r="CG57" s="305">
        <v>2.2231923425171389E-5</v>
      </c>
      <c r="CH57" s="305">
        <v>9.6599506099158915E-4</v>
      </c>
      <c r="CI57" s="305">
        <v>2.5851709007573853E-4</v>
      </c>
      <c r="CJ57" s="305">
        <v>6.3697911700200246E-4</v>
      </c>
      <c r="CK57" s="305">
        <v>0</v>
      </c>
      <c r="CL57" s="305">
        <v>2.4098826515107086E-3</v>
      </c>
      <c r="CM57" s="305">
        <v>3.7683546988522302E-3</v>
      </c>
      <c r="CN57" s="305">
        <v>1.1855234415306425E-3</v>
      </c>
      <c r="CO57" s="305">
        <v>6.6411178954688048E-5</v>
      </c>
      <c r="CP57" s="305">
        <v>0</v>
      </c>
      <c r="CQ57" s="305">
        <v>0</v>
      </c>
      <c r="CR57" s="305">
        <v>1.1112617488148393E-6</v>
      </c>
      <c r="CS57" s="305">
        <v>1.6505687233907353E-2</v>
      </c>
      <c r="CT57" s="305">
        <v>1.6549540859770555E-2</v>
      </c>
      <c r="CU57" s="305">
        <v>1.5367390397576344E-4</v>
      </c>
      <c r="CV57" s="305">
        <v>2.212140851155757E-3</v>
      </c>
      <c r="CW57" s="305">
        <v>2.7565733672603901E-3</v>
      </c>
      <c r="CX57" s="305">
        <v>4.5391886569515561E-3</v>
      </c>
      <c r="CY57" s="305">
        <v>0</v>
      </c>
      <c r="CZ57" s="305">
        <v>0</v>
      </c>
      <c r="DA57" s="306">
        <v>3.0935907547967501E-3</v>
      </c>
    </row>
    <row r="58" spans="2:105" ht="20.100000000000001" customHeight="1" x14ac:dyDescent="0.4">
      <c r="B58" s="12">
        <v>3</v>
      </c>
      <c r="C58" s="9" t="s">
        <v>1</v>
      </c>
      <c r="D58" s="305">
        <v>3.4350277076276763E-3</v>
      </c>
      <c r="E58" s="305">
        <v>1.0554274131544E-2</v>
      </c>
      <c r="F58" s="305">
        <v>0.15169698106131632</v>
      </c>
      <c r="G58" s="305">
        <v>3.4323382330656162E-2</v>
      </c>
      <c r="H58" s="305">
        <v>1.1688387586932383E-4</v>
      </c>
      <c r="I58" s="305">
        <v>0</v>
      </c>
      <c r="J58" s="305">
        <v>0</v>
      </c>
      <c r="K58" s="305">
        <v>0.35386256031705215</v>
      </c>
      <c r="L58" s="305">
        <v>7.1841589295603195E-4</v>
      </c>
      <c r="M58" s="305">
        <v>0</v>
      </c>
      <c r="N58" s="305">
        <v>7.2987595400218061E-3</v>
      </c>
      <c r="O58" s="305">
        <v>0</v>
      </c>
      <c r="P58" s="305">
        <v>2.3311680004548621E-3</v>
      </c>
      <c r="Q58" s="305">
        <v>0</v>
      </c>
      <c r="R58" s="305">
        <v>0</v>
      </c>
      <c r="S58" s="305">
        <v>0</v>
      </c>
      <c r="T58" s="305">
        <v>0</v>
      </c>
      <c r="U58" s="305">
        <v>0</v>
      </c>
      <c r="V58" s="305">
        <v>0</v>
      </c>
      <c r="W58" s="305">
        <v>0</v>
      </c>
      <c r="X58" s="305">
        <v>1.9359210144226116E-5</v>
      </c>
      <c r="Y58" s="305">
        <v>0</v>
      </c>
      <c r="Z58" s="305">
        <v>0</v>
      </c>
      <c r="AA58" s="305">
        <v>0</v>
      </c>
      <c r="AB58" s="305">
        <v>2.2053231939163497E-2</v>
      </c>
      <c r="AC58" s="305">
        <v>0</v>
      </c>
      <c r="AD58" s="305">
        <v>0</v>
      </c>
      <c r="AE58" s="305">
        <v>0</v>
      </c>
      <c r="AF58" s="305">
        <v>0</v>
      </c>
      <c r="AG58" s="305">
        <v>0</v>
      </c>
      <c r="AH58" s="305">
        <v>0</v>
      </c>
      <c r="AI58" s="305">
        <v>0</v>
      </c>
      <c r="AJ58" s="305">
        <v>0</v>
      </c>
      <c r="AK58" s="305">
        <v>0</v>
      </c>
      <c r="AL58" s="305">
        <v>0</v>
      </c>
      <c r="AM58" s="305">
        <v>0</v>
      </c>
      <c r="AN58" s="305">
        <v>0</v>
      </c>
      <c r="AO58" s="305">
        <v>0</v>
      </c>
      <c r="AP58" s="305">
        <v>0</v>
      </c>
      <c r="AQ58" s="305">
        <v>0</v>
      </c>
      <c r="AR58" s="305">
        <v>0</v>
      </c>
      <c r="AS58" s="305">
        <v>0</v>
      </c>
      <c r="AT58" s="305">
        <v>0</v>
      </c>
      <c r="AU58" s="305">
        <v>0</v>
      </c>
      <c r="AV58" s="305">
        <v>0</v>
      </c>
      <c r="AW58" s="305">
        <v>0</v>
      </c>
      <c r="AX58" s="305">
        <v>0</v>
      </c>
      <c r="AY58" s="305">
        <v>0</v>
      </c>
      <c r="AZ58" s="305">
        <v>0</v>
      </c>
      <c r="BA58" s="305">
        <v>0</v>
      </c>
      <c r="BB58" s="305">
        <v>0</v>
      </c>
      <c r="BC58" s="305">
        <v>0</v>
      </c>
      <c r="BD58" s="305">
        <v>0</v>
      </c>
      <c r="BE58" s="305">
        <v>0</v>
      </c>
      <c r="BF58" s="305">
        <v>0</v>
      </c>
      <c r="BG58" s="305">
        <v>0</v>
      </c>
      <c r="BH58" s="305">
        <v>0</v>
      </c>
      <c r="BI58" s="305">
        <v>0</v>
      </c>
      <c r="BJ58" s="305">
        <v>0</v>
      </c>
      <c r="BK58" s="305">
        <v>0</v>
      </c>
      <c r="BL58" s="305">
        <v>0</v>
      </c>
      <c r="BM58" s="305">
        <v>0</v>
      </c>
      <c r="BN58" s="305">
        <v>0</v>
      </c>
      <c r="BO58" s="305">
        <v>0</v>
      </c>
      <c r="BP58" s="305">
        <v>0</v>
      </c>
      <c r="BQ58" s="305">
        <v>0</v>
      </c>
      <c r="BR58" s="305">
        <v>0</v>
      </c>
      <c r="BS58" s="305">
        <v>0</v>
      </c>
      <c r="BT58" s="305">
        <v>0</v>
      </c>
      <c r="BU58" s="305">
        <v>0</v>
      </c>
      <c r="BV58" s="305">
        <v>0</v>
      </c>
      <c r="BW58" s="305">
        <v>0</v>
      </c>
      <c r="BX58" s="305">
        <v>0</v>
      </c>
      <c r="BY58" s="305">
        <v>0</v>
      </c>
      <c r="BZ58" s="305">
        <v>7.9427486676039106E-6</v>
      </c>
      <c r="CA58" s="305">
        <v>0</v>
      </c>
      <c r="CB58" s="305">
        <v>0</v>
      </c>
      <c r="CC58" s="305">
        <v>0</v>
      </c>
      <c r="CD58" s="305">
        <v>0</v>
      </c>
      <c r="CE58" s="305">
        <v>0</v>
      </c>
      <c r="CF58" s="305">
        <v>0</v>
      </c>
      <c r="CG58" s="305">
        <v>3.03162592161428E-6</v>
      </c>
      <c r="CH58" s="305">
        <v>1.1668455192175631E-4</v>
      </c>
      <c r="CI58" s="305">
        <v>1.0026270925910399E-3</v>
      </c>
      <c r="CJ58" s="305">
        <v>8.2642001207844628E-5</v>
      </c>
      <c r="CK58" s="305">
        <v>0</v>
      </c>
      <c r="CL58" s="305">
        <v>4.0520150777613684E-4</v>
      </c>
      <c r="CM58" s="305">
        <v>6.9546860279864453E-4</v>
      </c>
      <c r="CN58" s="305">
        <v>0</v>
      </c>
      <c r="CO58" s="305">
        <v>0</v>
      </c>
      <c r="CP58" s="305">
        <v>0</v>
      </c>
      <c r="CQ58" s="305">
        <v>0</v>
      </c>
      <c r="CR58" s="305">
        <v>0</v>
      </c>
      <c r="CS58" s="305">
        <v>1.9698799008705599E-3</v>
      </c>
      <c r="CT58" s="305">
        <v>3.9819241137833928E-3</v>
      </c>
      <c r="CU58" s="305">
        <v>0</v>
      </c>
      <c r="CV58" s="305">
        <v>0</v>
      </c>
      <c r="CW58" s="305">
        <v>0</v>
      </c>
      <c r="CX58" s="305">
        <v>1.7723513194170933E-4</v>
      </c>
      <c r="CY58" s="305">
        <v>0</v>
      </c>
      <c r="CZ58" s="305">
        <v>0</v>
      </c>
      <c r="DA58" s="306">
        <v>3.753929790876462E-3</v>
      </c>
    </row>
    <row r="59" spans="2:105" ht="20.100000000000001" customHeight="1" x14ac:dyDescent="0.4">
      <c r="B59" s="12">
        <v>4</v>
      </c>
      <c r="C59" s="9" t="s">
        <v>2</v>
      </c>
      <c r="D59" s="305">
        <v>8.755131596270542E-2</v>
      </c>
      <c r="E59" s="305">
        <v>4.2589874420446865E-2</v>
      </c>
      <c r="F59" s="305">
        <v>2.8303239540706588E-2</v>
      </c>
      <c r="G59" s="305">
        <v>0</v>
      </c>
      <c r="H59" s="305">
        <v>0</v>
      </c>
      <c r="I59" s="305">
        <v>0</v>
      </c>
      <c r="J59" s="305">
        <v>0</v>
      </c>
      <c r="K59" s="305">
        <v>0</v>
      </c>
      <c r="L59" s="305">
        <v>0</v>
      </c>
      <c r="M59" s="305">
        <v>0</v>
      </c>
      <c r="N59" s="305">
        <v>0</v>
      </c>
      <c r="O59" s="305">
        <v>0</v>
      </c>
      <c r="P59" s="305">
        <v>0</v>
      </c>
      <c r="Q59" s="305">
        <v>0</v>
      </c>
      <c r="R59" s="305">
        <v>0</v>
      </c>
      <c r="S59" s="305">
        <v>0</v>
      </c>
      <c r="T59" s="305">
        <v>0</v>
      </c>
      <c r="U59" s="305">
        <v>0</v>
      </c>
      <c r="V59" s="305">
        <v>0</v>
      </c>
      <c r="W59" s="305">
        <v>0</v>
      </c>
      <c r="X59" s="305">
        <v>0</v>
      </c>
      <c r="Y59" s="305">
        <v>0</v>
      </c>
      <c r="Z59" s="305">
        <v>0</v>
      </c>
      <c r="AA59" s="305">
        <v>0</v>
      </c>
      <c r="AB59" s="305">
        <v>0</v>
      </c>
      <c r="AC59" s="305">
        <v>0</v>
      </c>
      <c r="AD59" s="305">
        <v>0</v>
      </c>
      <c r="AE59" s="305">
        <v>0</v>
      </c>
      <c r="AF59" s="305">
        <v>0</v>
      </c>
      <c r="AG59" s="305">
        <v>0</v>
      </c>
      <c r="AH59" s="305">
        <v>0</v>
      </c>
      <c r="AI59" s="305">
        <v>0</v>
      </c>
      <c r="AJ59" s="305">
        <v>0</v>
      </c>
      <c r="AK59" s="305">
        <v>0</v>
      </c>
      <c r="AL59" s="305">
        <v>0</v>
      </c>
      <c r="AM59" s="305">
        <v>0</v>
      </c>
      <c r="AN59" s="305">
        <v>0</v>
      </c>
      <c r="AO59" s="305">
        <v>0</v>
      </c>
      <c r="AP59" s="305">
        <v>0</v>
      </c>
      <c r="AQ59" s="305">
        <v>0</v>
      </c>
      <c r="AR59" s="305">
        <v>0</v>
      </c>
      <c r="AS59" s="305">
        <v>0</v>
      </c>
      <c r="AT59" s="305">
        <v>0</v>
      </c>
      <c r="AU59" s="305">
        <v>0</v>
      </c>
      <c r="AV59" s="305">
        <v>0</v>
      </c>
      <c r="AW59" s="305">
        <v>0</v>
      </c>
      <c r="AX59" s="305">
        <v>0</v>
      </c>
      <c r="AY59" s="305">
        <v>0</v>
      </c>
      <c r="AZ59" s="305">
        <v>0</v>
      </c>
      <c r="BA59" s="305">
        <v>0</v>
      </c>
      <c r="BB59" s="305">
        <v>0</v>
      </c>
      <c r="BC59" s="305">
        <v>0</v>
      </c>
      <c r="BD59" s="305">
        <v>0</v>
      </c>
      <c r="BE59" s="305">
        <v>0</v>
      </c>
      <c r="BF59" s="305">
        <v>0</v>
      </c>
      <c r="BG59" s="305">
        <v>0</v>
      </c>
      <c r="BH59" s="305">
        <v>0</v>
      </c>
      <c r="BI59" s="305">
        <v>0</v>
      </c>
      <c r="BJ59" s="305">
        <v>0</v>
      </c>
      <c r="BK59" s="305">
        <v>0</v>
      </c>
      <c r="BL59" s="305">
        <v>0</v>
      </c>
      <c r="BM59" s="305">
        <v>0</v>
      </c>
      <c r="BN59" s="305">
        <v>0</v>
      </c>
      <c r="BO59" s="305">
        <v>0</v>
      </c>
      <c r="BP59" s="305">
        <v>0</v>
      </c>
      <c r="BQ59" s="305">
        <v>0</v>
      </c>
      <c r="BR59" s="305">
        <v>0</v>
      </c>
      <c r="BS59" s="305">
        <v>0</v>
      </c>
      <c r="BT59" s="305">
        <v>0</v>
      </c>
      <c r="BU59" s="305">
        <v>0</v>
      </c>
      <c r="BV59" s="305">
        <v>0</v>
      </c>
      <c r="BW59" s="305">
        <v>0</v>
      </c>
      <c r="BX59" s="305">
        <v>0</v>
      </c>
      <c r="BY59" s="305">
        <v>0</v>
      </c>
      <c r="BZ59" s="305">
        <v>0</v>
      </c>
      <c r="CA59" s="305">
        <v>0</v>
      </c>
      <c r="CB59" s="305">
        <v>0</v>
      </c>
      <c r="CC59" s="305">
        <v>0</v>
      </c>
      <c r="CD59" s="305">
        <v>0</v>
      </c>
      <c r="CE59" s="305">
        <v>0</v>
      </c>
      <c r="CF59" s="305">
        <v>0</v>
      </c>
      <c r="CG59" s="305">
        <v>0</v>
      </c>
      <c r="CH59" s="305">
        <v>0</v>
      </c>
      <c r="CI59" s="305">
        <v>0</v>
      </c>
      <c r="CJ59" s="305">
        <v>0</v>
      </c>
      <c r="CK59" s="305">
        <v>0</v>
      </c>
      <c r="CL59" s="305">
        <v>0</v>
      </c>
      <c r="CM59" s="305">
        <v>0</v>
      </c>
      <c r="CN59" s="305">
        <v>0</v>
      </c>
      <c r="CO59" s="305">
        <v>0</v>
      </c>
      <c r="CP59" s="305">
        <v>0</v>
      </c>
      <c r="CQ59" s="305">
        <v>0</v>
      </c>
      <c r="CR59" s="305">
        <v>0</v>
      </c>
      <c r="CS59" s="305">
        <v>0</v>
      </c>
      <c r="CT59" s="305">
        <v>0</v>
      </c>
      <c r="CU59" s="305">
        <v>0</v>
      </c>
      <c r="CV59" s="305">
        <v>0</v>
      </c>
      <c r="CW59" s="305">
        <v>0</v>
      </c>
      <c r="CX59" s="305">
        <v>0</v>
      </c>
      <c r="CY59" s="305">
        <v>0</v>
      </c>
      <c r="CZ59" s="305">
        <v>0</v>
      </c>
      <c r="DA59" s="306">
        <v>6.6850335236532516E-4</v>
      </c>
    </row>
    <row r="60" spans="2:105" ht="20.100000000000001" customHeight="1" x14ac:dyDescent="0.4">
      <c r="B60" s="12">
        <v>5</v>
      </c>
      <c r="C60" s="9" t="s">
        <v>3</v>
      </c>
      <c r="D60" s="305">
        <v>0</v>
      </c>
      <c r="E60" s="305">
        <v>1.4911115770834789E-3</v>
      </c>
      <c r="F60" s="305">
        <v>0</v>
      </c>
      <c r="G60" s="305">
        <v>0</v>
      </c>
      <c r="H60" s="305">
        <v>0.22915083864180935</v>
      </c>
      <c r="I60" s="305">
        <v>2.3130195790304367E-4</v>
      </c>
      <c r="J60" s="305">
        <v>0</v>
      </c>
      <c r="K60" s="305">
        <v>3.5547353612972517E-4</v>
      </c>
      <c r="L60" s="305">
        <v>2.1951596729212087E-4</v>
      </c>
      <c r="M60" s="305">
        <v>0</v>
      </c>
      <c r="N60" s="305">
        <v>1.7403468350784801E-3</v>
      </c>
      <c r="O60" s="305">
        <v>0</v>
      </c>
      <c r="P60" s="305">
        <v>1.7057326832596551E-4</v>
      </c>
      <c r="Q60" s="305">
        <v>0</v>
      </c>
      <c r="R60" s="305">
        <v>0</v>
      </c>
      <c r="S60" s="305">
        <v>9.0305740796740461E-2</v>
      </c>
      <c r="T60" s="305">
        <v>0</v>
      </c>
      <c r="U60" s="305">
        <v>2.9555295896625198E-4</v>
      </c>
      <c r="V60" s="305">
        <v>0</v>
      </c>
      <c r="W60" s="305">
        <v>0</v>
      </c>
      <c r="X60" s="305">
        <v>6.0013551447100954E-4</v>
      </c>
      <c r="Y60" s="305">
        <v>0</v>
      </c>
      <c r="Z60" s="305">
        <v>0</v>
      </c>
      <c r="AA60" s="305">
        <v>0</v>
      </c>
      <c r="AB60" s="305">
        <v>7.6045627376425851E-4</v>
      </c>
      <c r="AC60" s="305">
        <v>0</v>
      </c>
      <c r="AD60" s="305">
        <v>0</v>
      </c>
      <c r="AE60" s="305">
        <v>0</v>
      </c>
      <c r="AF60" s="305">
        <v>0</v>
      </c>
      <c r="AG60" s="305">
        <v>0</v>
      </c>
      <c r="AH60" s="305">
        <v>0</v>
      </c>
      <c r="AI60" s="305">
        <v>0</v>
      </c>
      <c r="AJ60" s="305">
        <v>0</v>
      </c>
      <c r="AK60" s="305">
        <v>0</v>
      </c>
      <c r="AL60" s="305">
        <v>0</v>
      </c>
      <c r="AM60" s="305">
        <v>0</v>
      </c>
      <c r="AN60" s="305">
        <v>0</v>
      </c>
      <c r="AO60" s="305">
        <v>0</v>
      </c>
      <c r="AP60" s="305">
        <v>0</v>
      </c>
      <c r="AQ60" s="305">
        <v>0</v>
      </c>
      <c r="AR60" s="305">
        <v>0</v>
      </c>
      <c r="AS60" s="305">
        <v>0</v>
      </c>
      <c r="AT60" s="305">
        <v>0</v>
      </c>
      <c r="AU60" s="305">
        <v>0</v>
      </c>
      <c r="AV60" s="305">
        <v>0</v>
      </c>
      <c r="AW60" s="305">
        <v>0</v>
      </c>
      <c r="AX60" s="305">
        <v>0</v>
      </c>
      <c r="AY60" s="305">
        <v>0</v>
      </c>
      <c r="AZ60" s="305">
        <v>0</v>
      </c>
      <c r="BA60" s="305">
        <v>0</v>
      </c>
      <c r="BB60" s="305">
        <v>0</v>
      </c>
      <c r="BC60" s="305">
        <v>4.2063199957936799E-4</v>
      </c>
      <c r="BD60" s="305">
        <v>0</v>
      </c>
      <c r="BE60" s="305">
        <v>8.4911700322834281E-6</v>
      </c>
      <c r="BF60" s="305">
        <v>4.2817383857846286E-5</v>
      </c>
      <c r="BG60" s="305">
        <v>9.2921998619444597E-5</v>
      </c>
      <c r="BH60" s="305">
        <v>2.6091040336748361E-5</v>
      </c>
      <c r="BI60" s="305">
        <v>0</v>
      </c>
      <c r="BJ60" s="305">
        <v>0</v>
      </c>
      <c r="BK60" s="305">
        <v>0</v>
      </c>
      <c r="BL60" s="305">
        <v>0</v>
      </c>
      <c r="BM60" s="305">
        <v>0</v>
      </c>
      <c r="BN60" s="305">
        <v>0</v>
      </c>
      <c r="BO60" s="305">
        <v>0</v>
      </c>
      <c r="BP60" s="305">
        <v>0</v>
      </c>
      <c r="BQ60" s="305">
        <v>0</v>
      </c>
      <c r="BR60" s="305">
        <v>0</v>
      </c>
      <c r="BS60" s="305">
        <v>0</v>
      </c>
      <c r="BT60" s="305">
        <v>0</v>
      </c>
      <c r="BU60" s="305">
        <v>0</v>
      </c>
      <c r="BV60" s="305">
        <v>0</v>
      </c>
      <c r="BW60" s="305">
        <v>0</v>
      </c>
      <c r="BX60" s="305">
        <v>0</v>
      </c>
      <c r="BY60" s="305">
        <v>0</v>
      </c>
      <c r="BZ60" s="305">
        <v>0</v>
      </c>
      <c r="CA60" s="305">
        <v>0</v>
      </c>
      <c r="CB60" s="305">
        <v>0</v>
      </c>
      <c r="CC60" s="305">
        <v>0</v>
      </c>
      <c r="CD60" s="305">
        <v>0</v>
      </c>
      <c r="CE60" s="305">
        <v>0</v>
      </c>
      <c r="CF60" s="305">
        <v>0</v>
      </c>
      <c r="CG60" s="305">
        <v>4.0421678954857066E-6</v>
      </c>
      <c r="CH60" s="305">
        <v>4.0170091645194793E-5</v>
      </c>
      <c r="CI60" s="305">
        <v>3.842821609233951E-5</v>
      </c>
      <c r="CJ60" s="305">
        <v>6.3570770159880485E-6</v>
      </c>
      <c r="CK60" s="305">
        <v>0</v>
      </c>
      <c r="CL60" s="305">
        <v>1.0130037694403421E-4</v>
      </c>
      <c r="CM60" s="305">
        <v>1.7263405034008907E-4</v>
      </c>
      <c r="CN60" s="305">
        <v>0</v>
      </c>
      <c r="CO60" s="305">
        <v>0</v>
      </c>
      <c r="CP60" s="305">
        <v>0</v>
      </c>
      <c r="CQ60" s="305">
        <v>0</v>
      </c>
      <c r="CR60" s="305">
        <v>0</v>
      </c>
      <c r="CS60" s="305">
        <v>1.5886128232827095E-3</v>
      </c>
      <c r="CT60" s="305">
        <v>2.2188538983637721E-3</v>
      </c>
      <c r="CU60" s="305">
        <v>0</v>
      </c>
      <c r="CV60" s="305">
        <v>0</v>
      </c>
      <c r="CW60" s="305">
        <v>0</v>
      </c>
      <c r="CX60" s="305">
        <v>1.4769594328475777E-4</v>
      </c>
      <c r="CY60" s="305">
        <v>0</v>
      </c>
      <c r="CZ60" s="305">
        <v>0</v>
      </c>
      <c r="DA60" s="306">
        <v>6.4126993370632274E-4</v>
      </c>
    </row>
    <row r="61" spans="2:105" ht="20.100000000000001" customHeight="1" x14ac:dyDescent="0.4">
      <c r="B61" s="12">
        <v>6</v>
      </c>
      <c r="C61" s="9" t="s">
        <v>4</v>
      </c>
      <c r="D61" s="305">
        <v>0</v>
      </c>
      <c r="E61" s="305">
        <v>0</v>
      </c>
      <c r="F61" s="305">
        <v>0</v>
      </c>
      <c r="G61" s="305">
        <v>0</v>
      </c>
      <c r="H61" s="305">
        <v>0</v>
      </c>
      <c r="I61" s="305">
        <v>3.4368749744887545E-2</v>
      </c>
      <c r="J61" s="305">
        <v>0</v>
      </c>
      <c r="K61" s="305">
        <v>1.3613880107095857E-4</v>
      </c>
      <c r="L61" s="305">
        <v>0.29660598380570841</v>
      </c>
      <c r="M61" s="305">
        <v>0</v>
      </c>
      <c r="N61" s="305">
        <v>4.4845816790438382E-3</v>
      </c>
      <c r="O61" s="305">
        <v>0</v>
      </c>
      <c r="P61" s="305">
        <v>1.4214439027163794E-3</v>
      </c>
      <c r="Q61" s="305">
        <v>0</v>
      </c>
      <c r="R61" s="305">
        <v>0</v>
      </c>
      <c r="S61" s="305">
        <v>0</v>
      </c>
      <c r="T61" s="305">
        <v>0</v>
      </c>
      <c r="U61" s="305">
        <v>0</v>
      </c>
      <c r="V61" s="305">
        <v>0</v>
      </c>
      <c r="W61" s="305">
        <v>0</v>
      </c>
      <c r="X61" s="305">
        <v>3.8718420288452232E-5</v>
      </c>
      <c r="Y61" s="305">
        <v>0</v>
      </c>
      <c r="Z61" s="305">
        <v>0</v>
      </c>
      <c r="AA61" s="305">
        <v>0</v>
      </c>
      <c r="AB61" s="305">
        <v>0</v>
      </c>
      <c r="AC61" s="305">
        <v>0</v>
      </c>
      <c r="AD61" s="305">
        <v>0</v>
      </c>
      <c r="AE61" s="305">
        <v>0</v>
      </c>
      <c r="AF61" s="305">
        <v>0</v>
      </c>
      <c r="AG61" s="305">
        <v>0</v>
      </c>
      <c r="AH61" s="305">
        <v>0</v>
      </c>
      <c r="AI61" s="305">
        <v>0</v>
      </c>
      <c r="AJ61" s="305">
        <v>0</v>
      </c>
      <c r="AK61" s="305">
        <v>0</v>
      </c>
      <c r="AL61" s="305">
        <v>0</v>
      </c>
      <c r="AM61" s="305">
        <v>0</v>
      </c>
      <c r="AN61" s="305">
        <v>0</v>
      </c>
      <c r="AO61" s="305">
        <v>0</v>
      </c>
      <c r="AP61" s="305">
        <v>0</v>
      </c>
      <c r="AQ61" s="305">
        <v>0</v>
      </c>
      <c r="AR61" s="305">
        <v>0</v>
      </c>
      <c r="AS61" s="305">
        <v>0</v>
      </c>
      <c r="AT61" s="305">
        <v>0</v>
      </c>
      <c r="AU61" s="305">
        <v>0</v>
      </c>
      <c r="AV61" s="305">
        <v>0</v>
      </c>
      <c r="AW61" s="305">
        <v>0</v>
      </c>
      <c r="AX61" s="305">
        <v>0</v>
      </c>
      <c r="AY61" s="305">
        <v>0</v>
      </c>
      <c r="AZ61" s="305">
        <v>0</v>
      </c>
      <c r="BA61" s="305">
        <v>0</v>
      </c>
      <c r="BB61" s="305">
        <v>0</v>
      </c>
      <c r="BC61" s="305">
        <v>2.9794766636871901E-4</v>
      </c>
      <c r="BD61" s="305">
        <v>0</v>
      </c>
      <c r="BE61" s="305">
        <v>0</v>
      </c>
      <c r="BF61" s="305">
        <v>0</v>
      </c>
      <c r="BG61" s="305">
        <v>0</v>
      </c>
      <c r="BH61" s="305">
        <v>0</v>
      </c>
      <c r="BI61" s="305">
        <v>0</v>
      </c>
      <c r="BJ61" s="305">
        <v>0</v>
      </c>
      <c r="BK61" s="305">
        <v>0</v>
      </c>
      <c r="BL61" s="305">
        <v>0</v>
      </c>
      <c r="BM61" s="305">
        <v>0</v>
      </c>
      <c r="BN61" s="305">
        <v>0</v>
      </c>
      <c r="BO61" s="305">
        <v>0</v>
      </c>
      <c r="BP61" s="305">
        <v>0</v>
      </c>
      <c r="BQ61" s="305">
        <v>0</v>
      </c>
      <c r="BR61" s="305">
        <v>0</v>
      </c>
      <c r="BS61" s="305">
        <v>0</v>
      </c>
      <c r="BT61" s="305">
        <v>0</v>
      </c>
      <c r="BU61" s="305">
        <v>0</v>
      </c>
      <c r="BV61" s="305">
        <v>0</v>
      </c>
      <c r="BW61" s="305">
        <v>0</v>
      </c>
      <c r="BX61" s="305">
        <v>0</v>
      </c>
      <c r="BY61" s="305">
        <v>0</v>
      </c>
      <c r="BZ61" s="305">
        <v>1.5885497335207821E-5</v>
      </c>
      <c r="CA61" s="305">
        <v>0</v>
      </c>
      <c r="CB61" s="305">
        <v>0</v>
      </c>
      <c r="CC61" s="305">
        <v>0</v>
      </c>
      <c r="CD61" s="305">
        <v>0</v>
      </c>
      <c r="CE61" s="305">
        <v>0</v>
      </c>
      <c r="CF61" s="305">
        <v>0</v>
      </c>
      <c r="CG61" s="305">
        <v>7.073793817099987E-6</v>
      </c>
      <c r="CH61" s="305">
        <v>3.8257230138280757E-5</v>
      </c>
      <c r="CI61" s="305">
        <v>1.3624549341829462E-4</v>
      </c>
      <c r="CJ61" s="305">
        <v>1.1188455548138966E-4</v>
      </c>
      <c r="CK61" s="305">
        <v>0</v>
      </c>
      <c r="CL61" s="305">
        <v>5.0650188472017106E-4</v>
      </c>
      <c r="CM61" s="305">
        <v>9.5688587902792238E-4</v>
      </c>
      <c r="CN61" s="305">
        <v>0</v>
      </c>
      <c r="CO61" s="305">
        <v>0</v>
      </c>
      <c r="CP61" s="305">
        <v>0</v>
      </c>
      <c r="CQ61" s="305">
        <v>0</v>
      </c>
      <c r="CR61" s="305">
        <v>0</v>
      </c>
      <c r="CS61" s="305">
        <v>5.655461650886446E-3</v>
      </c>
      <c r="CT61" s="305">
        <v>7.0593472753675418E-3</v>
      </c>
      <c r="CU61" s="305">
        <v>0</v>
      </c>
      <c r="CV61" s="305">
        <v>2.5923525599481529E-5</v>
      </c>
      <c r="CW61" s="305">
        <v>0</v>
      </c>
      <c r="CX61" s="305">
        <v>3.8400945254037024E-4</v>
      </c>
      <c r="CY61" s="305">
        <v>0</v>
      </c>
      <c r="CZ61" s="305">
        <v>0</v>
      </c>
      <c r="DA61" s="306">
        <v>3.7708864477773506E-3</v>
      </c>
    </row>
    <row r="62" spans="2:105" ht="20.100000000000001" customHeight="1" x14ac:dyDescent="0.4">
      <c r="B62" s="12">
        <v>7</v>
      </c>
      <c r="C62" s="9" t="s">
        <v>1120</v>
      </c>
      <c r="D62" s="305">
        <v>0</v>
      </c>
      <c r="E62" s="305">
        <v>0</v>
      </c>
      <c r="F62" s="305">
        <v>2.2060202292055017E-5</v>
      </c>
      <c r="G62" s="305">
        <v>0</v>
      </c>
      <c r="H62" s="305">
        <v>4.0909356554263342E-4</v>
      </c>
      <c r="I62" s="305">
        <v>0</v>
      </c>
      <c r="J62" s="305">
        <v>4.6554934823091247E-4</v>
      </c>
      <c r="K62" s="305">
        <v>1.3613880107095857E-4</v>
      </c>
      <c r="L62" s="305">
        <v>3.4922994796473775E-5</v>
      </c>
      <c r="M62" s="305">
        <v>0</v>
      </c>
      <c r="N62" s="305">
        <v>2.2628623151138631E-4</v>
      </c>
      <c r="O62" s="305">
        <v>1.1268790708506434E-4</v>
      </c>
      <c r="P62" s="305">
        <v>2.8428878054327585E-4</v>
      </c>
      <c r="Q62" s="305">
        <v>0</v>
      </c>
      <c r="R62" s="305">
        <v>0</v>
      </c>
      <c r="S62" s="305">
        <v>0</v>
      </c>
      <c r="T62" s="305">
        <v>0</v>
      </c>
      <c r="U62" s="305">
        <v>8.3029761495635439E-3</v>
      </c>
      <c r="V62" s="305">
        <v>3.4809245335561123E-5</v>
      </c>
      <c r="W62" s="305">
        <v>0</v>
      </c>
      <c r="X62" s="305">
        <v>7.482334720743394E-3</v>
      </c>
      <c r="Y62" s="305">
        <v>0.4656977168742808</v>
      </c>
      <c r="Z62" s="305">
        <v>2.2115576000176925E-5</v>
      </c>
      <c r="AA62" s="305">
        <v>4.743190134164521E-4</v>
      </c>
      <c r="AB62" s="305">
        <v>0</v>
      </c>
      <c r="AC62" s="305">
        <v>4.8296817527586758E-2</v>
      </c>
      <c r="AD62" s="305">
        <v>2.6668418286915397E-2</v>
      </c>
      <c r="AE62" s="305">
        <v>4.9385704775161895E-2</v>
      </c>
      <c r="AF62" s="305">
        <v>2.0758913526993328E-2</v>
      </c>
      <c r="AG62" s="305">
        <v>2.645698884850283E-3</v>
      </c>
      <c r="AH62" s="305">
        <v>3.2467532467532468E-4</v>
      </c>
      <c r="AI62" s="305">
        <v>0</v>
      </c>
      <c r="AJ62" s="305">
        <v>2.8723714728967942E-2</v>
      </c>
      <c r="AK62" s="305">
        <v>1.1055709721285558E-4</v>
      </c>
      <c r="AL62" s="305">
        <v>9.1312526252351303E-5</v>
      </c>
      <c r="AM62" s="305">
        <v>0</v>
      </c>
      <c r="AN62" s="305">
        <v>1.0540651074935597E-5</v>
      </c>
      <c r="AO62" s="305">
        <v>3.4254200421326665E-5</v>
      </c>
      <c r="AP62" s="305">
        <v>6.5326742590858614E-5</v>
      </c>
      <c r="AQ62" s="305">
        <v>7.045002891386603E-5</v>
      </c>
      <c r="AR62" s="305">
        <v>7.6235007115267337E-5</v>
      </c>
      <c r="AS62" s="305">
        <v>0</v>
      </c>
      <c r="AT62" s="305">
        <v>0</v>
      </c>
      <c r="AU62" s="305">
        <v>0</v>
      </c>
      <c r="AV62" s="305">
        <v>0</v>
      </c>
      <c r="AW62" s="305">
        <v>0</v>
      </c>
      <c r="AX62" s="305">
        <v>4.4970872711674436E-5</v>
      </c>
      <c r="AY62" s="305">
        <v>0</v>
      </c>
      <c r="AZ62" s="305">
        <v>1.2825689380804219E-4</v>
      </c>
      <c r="BA62" s="305">
        <v>0</v>
      </c>
      <c r="BB62" s="305">
        <v>0</v>
      </c>
      <c r="BC62" s="305">
        <v>1.3670539986329461E-3</v>
      </c>
      <c r="BD62" s="305">
        <v>2.1846781240897174E-4</v>
      </c>
      <c r="BE62" s="305">
        <v>1.0596980200289719E-3</v>
      </c>
      <c r="BF62" s="305">
        <v>1.5699707414543637E-4</v>
      </c>
      <c r="BG62" s="305">
        <v>4.294323793341475E-3</v>
      </c>
      <c r="BH62" s="305">
        <v>4.2484910681671916E-3</v>
      </c>
      <c r="BI62" s="305">
        <v>0.1948636135369842</v>
      </c>
      <c r="BJ62" s="305">
        <v>0.43885688967656183</v>
      </c>
      <c r="BK62" s="305">
        <v>0</v>
      </c>
      <c r="BL62" s="305">
        <v>0</v>
      </c>
      <c r="BM62" s="305">
        <v>1.0320971905282377E-6</v>
      </c>
      <c r="BN62" s="305">
        <v>2.303255882515524E-6</v>
      </c>
      <c r="BO62" s="305">
        <v>0</v>
      </c>
      <c r="BP62" s="305">
        <v>2.4530486488608044E-6</v>
      </c>
      <c r="BQ62" s="305">
        <v>0</v>
      </c>
      <c r="BR62" s="305">
        <v>0</v>
      </c>
      <c r="BS62" s="305">
        <v>0</v>
      </c>
      <c r="BT62" s="305">
        <v>0</v>
      </c>
      <c r="BU62" s="305">
        <v>0</v>
      </c>
      <c r="BV62" s="305">
        <v>0</v>
      </c>
      <c r="BW62" s="305">
        <v>0</v>
      </c>
      <c r="BX62" s="305">
        <v>0</v>
      </c>
      <c r="BY62" s="305">
        <v>0</v>
      </c>
      <c r="BZ62" s="305">
        <v>7.9427486676039106E-6</v>
      </c>
      <c r="CA62" s="305">
        <v>0</v>
      </c>
      <c r="CB62" s="305">
        <v>0</v>
      </c>
      <c r="CC62" s="305">
        <v>0</v>
      </c>
      <c r="CD62" s="305">
        <v>0</v>
      </c>
      <c r="CE62" s="305">
        <v>0</v>
      </c>
      <c r="CF62" s="305">
        <v>0</v>
      </c>
      <c r="CG62" s="305">
        <v>9.0948777648428403E-6</v>
      </c>
      <c r="CH62" s="305">
        <v>3.8257230138280755E-6</v>
      </c>
      <c r="CI62" s="305">
        <v>6.9869483804253649E-5</v>
      </c>
      <c r="CJ62" s="305">
        <v>5.0856616127904388E-6</v>
      </c>
      <c r="CK62" s="305">
        <v>0</v>
      </c>
      <c r="CL62" s="305">
        <v>0</v>
      </c>
      <c r="CM62" s="305">
        <v>9.8648028765765192E-6</v>
      </c>
      <c r="CN62" s="305">
        <v>8.7816551224492037E-5</v>
      </c>
      <c r="CO62" s="305">
        <v>3.1252319508088489E-5</v>
      </c>
      <c r="CP62" s="305">
        <v>0</v>
      </c>
      <c r="CQ62" s="305">
        <v>0</v>
      </c>
      <c r="CR62" s="305">
        <v>0</v>
      </c>
      <c r="CS62" s="305">
        <v>0</v>
      </c>
      <c r="CT62" s="305">
        <v>-3.8865275289811293E-5</v>
      </c>
      <c r="CU62" s="305">
        <v>5.4883537134201222E-5</v>
      </c>
      <c r="CV62" s="305">
        <v>3.4564700799308703E-5</v>
      </c>
      <c r="CW62" s="305">
        <v>0</v>
      </c>
      <c r="CX62" s="305">
        <v>5.9078377313903109E-5</v>
      </c>
      <c r="CY62" s="305">
        <v>0</v>
      </c>
      <c r="CZ62" s="305">
        <v>1.2911707397234546E-4</v>
      </c>
      <c r="DA62" s="306">
        <v>1.5748223904375875E-2</v>
      </c>
    </row>
    <row r="63" spans="2:105" ht="20.100000000000001" customHeight="1" x14ac:dyDescent="0.4">
      <c r="B63" s="12">
        <v>8</v>
      </c>
      <c r="C63" s="9" t="s">
        <v>1470</v>
      </c>
      <c r="D63" s="305">
        <v>0</v>
      </c>
      <c r="E63" s="305">
        <v>0</v>
      </c>
      <c r="F63" s="305">
        <v>3.6399333781890779E-4</v>
      </c>
      <c r="G63" s="305">
        <v>0</v>
      </c>
      <c r="H63" s="305">
        <v>0</v>
      </c>
      <c r="I63" s="305">
        <v>0</v>
      </c>
      <c r="J63" s="305">
        <v>0</v>
      </c>
      <c r="K63" s="305">
        <v>0.17912084587575067</v>
      </c>
      <c r="L63" s="305">
        <v>2.2999286573106301E-3</v>
      </c>
      <c r="M63" s="305">
        <v>0</v>
      </c>
      <c r="N63" s="305">
        <v>7.2567937298142399E-2</v>
      </c>
      <c r="O63" s="305">
        <v>2.3394009510859359E-2</v>
      </c>
      <c r="P63" s="305">
        <v>1.3617432588022914E-2</v>
      </c>
      <c r="Q63" s="305">
        <v>0</v>
      </c>
      <c r="R63" s="305">
        <v>1.1041183614883516E-4</v>
      </c>
      <c r="S63" s="305">
        <v>0</v>
      </c>
      <c r="T63" s="305">
        <v>0</v>
      </c>
      <c r="U63" s="305">
        <v>1.333424977661695E-3</v>
      </c>
      <c r="V63" s="305">
        <v>0</v>
      </c>
      <c r="W63" s="305">
        <v>0</v>
      </c>
      <c r="X63" s="305">
        <v>2.1875907462975512E-3</v>
      </c>
      <c r="Y63" s="305">
        <v>0</v>
      </c>
      <c r="Z63" s="305">
        <v>0</v>
      </c>
      <c r="AA63" s="305">
        <v>0</v>
      </c>
      <c r="AB63" s="305">
        <v>2.1292775665399239E-2</v>
      </c>
      <c r="AC63" s="305">
        <v>0</v>
      </c>
      <c r="AD63" s="305">
        <v>0</v>
      </c>
      <c r="AE63" s="305">
        <v>0</v>
      </c>
      <c r="AF63" s="305">
        <v>0</v>
      </c>
      <c r="AG63" s="305">
        <v>0</v>
      </c>
      <c r="AH63" s="305">
        <v>0</v>
      </c>
      <c r="AI63" s="305">
        <v>0</v>
      </c>
      <c r="AJ63" s="305">
        <v>0</v>
      </c>
      <c r="AK63" s="305">
        <v>0</v>
      </c>
      <c r="AL63" s="305">
        <v>0</v>
      </c>
      <c r="AM63" s="305">
        <v>0</v>
      </c>
      <c r="AN63" s="305">
        <v>0</v>
      </c>
      <c r="AO63" s="305">
        <v>0</v>
      </c>
      <c r="AP63" s="305">
        <v>0</v>
      </c>
      <c r="AQ63" s="305">
        <v>0</v>
      </c>
      <c r="AR63" s="305">
        <v>0</v>
      </c>
      <c r="AS63" s="305">
        <v>0</v>
      </c>
      <c r="AT63" s="305">
        <v>0</v>
      </c>
      <c r="AU63" s="305">
        <v>0</v>
      </c>
      <c r="AV63" s="305">
        <v>0</v>
      </c>
      <c r="AW63" s="305">
        <v>0</v>
      </c>
      <c r="AX63" s="305">
        <v>0</v>
      </c>
      <c r="AY63" s="305">
        <v>0</v>
      </c>
      <c r="AZ63" s="305">
        <v>0</v>
      </c>
      <c r="BA63" s="305">
        <v>0</v>
      </c>
      <c r="BB63" s="305">
        <v>0</v>
      </c>
      <c r="BC63" s="305">
        <v>4.329004329004329E-3</v>
      </c>
      <c r="BD63" s="305">
        <v>0</v>
      </c>
      <c r="BE63" s="305">
        <v>0</v>
      </c>
      <c r="BF63" s="305">
        <v>0</v>
      </c>
      <c r="BG63" s="305">
        <v>0</v>
      </c>
      <c r="BH63" s="305">
        <v>0</v>
      </c>
      <c r="BI63" s="305">
        <v>0</v>
      </c>
      <c r="BJ63" s="305">
        <v>0</v>
      </c>
      <c r="BK63" s="305">
        <v>0</v>
      </c>
      <c r="BL63" s="305">
        <v>0</v>
      </c>
      <c r="BM63" s="305">
        <v>0</v>
      </c>
      <c r="BN63" s="305">
        <v>0</v>
      </c>
      <c r="BO63" s="305">
        <v>0</v>
      </c>
      <c r="BP63" s="305">
        <v>0</v>
      </c>
      <c r="BQ63" s="305">
        <v>0</v>
      </c>
      <c r="BR63" s="305">
        <v>0</v>
      </c>
      <c r="BS63" s="305">
        <v>0</v>
      </c>
      <c r="BT63" s="305">
        <v>0</v>
      </c>
      <c r="BU63" s="305">
        <v>0</v>
      </c>
      <c r="BV63" s="305">
        <v>0</v>
      </c>
      <c r="BW63" s="305">
        <v>0</v>
      </c>
      <c r="BX63" s="305">
        <v>0</v>
      </c>
      <c r="BY63" s="305">
        <v>0</v>
      </c>
      <c r="BZ63" s="305">
        <v>6.3541989340831285E-5</v>
      </c>
      <c r="CA63" s="305">
        <v>0</v>
      </c>
      <c r="CB63" s="305">
        <v>0</v>
      </c>
      <c r="CC63" s="305">
        <v>0</v>
      </c>
      <c r="CD63" s="305">
        <v>0</v>
      </c>
      <c r="CE63" s="305">
        <v>0</v>
      </c>
      <c r="CF63" s="305">
        <v>0</v>
      </c>
      <c r="CG63" s="305">
        <v>5.9621976458414177E-5</v>
      </c>
      <c r="CH63" s="305">
        <v>2.863553675850315E-3</v>
      </c>
      <c r="CI63" s="305">
        <v>9.6769235068891316E-4</v>
      </c>
      <c r="CJ63" s="305">
        <v>7.1072121038746384E-4</v>
      </c>
      <c r="CK63" s="305">
        <v>0</v>
      </c>
      <c r="CL63" s="305">
        <v>3.294928050074376E-3</v>
      </c>
      <c r="CM63" s="305">
        <v>4.9718606497945652E-3</v>
      </c>
      <c r="CN63" s="305">
        <v>0</v>
      </c>
      <c r="CO63" s="305">
        <v>0</v>
      </c>
      <c r="CP63" s="305">
        <v>0</v>
      </c>
      <c r="CQ63" s="305">
        <v>0</v>
      </c>
      <c r="CR63" s="305">
        <v>0</v>
      </c>
      <c r="CS63" s="305">
        <v>2.6482175764122769E-2</v>
      </c>
      <c r="CT63" s="305">
        <v>6.2223305738987877E-2</v>
      </c>
      <c r="CU63" s="305">
        <v>0</v>
      </c>
      <c r="CV63" s="305">
        <v>1.7282350399654352E-5</v>
      </c>
      <c r="CW63" s="305">
        <v>0</v>
      </c>
      <c r="CX63" s="305">
        <v>2.4222134698700278E-3</v>
      </c>
      <c r="CY63" s="305">
        <v>0</v>
      </c>
      <c r="CZ63" s="305">
        <v>0</v>
      </c>
      <c r="DA63" s="306">
        <v>4.0042260328074205E-3</v>
      </c>
    </row>
    <row r="64" spans="2:105" ht="20.100000000000001" customHeight="1" x14ac:dyDescent="0.4">
      <c r="B64" s="12">
        <v>9</v>
      </c>
      <c r="C64" s="9" t="s">
        <v>1471</v>
      </c>
      <c r="D64" s="305">
        <v>0</v>
      </c>
      <c r="E64" s="305">
        <v>0</v>
      </c>
      <c r="F64" s="305">
        <v>0</v>
      </c>
      <c r="G64" s="305">
        <v>0</v>
      </c>
      <c r="H64" s="305">
        <v>0</v>
      </c>
      <c r="I64" s="305">
        <v>3.7008313264486989E-2</v>
      </c>
      <c r="J64" s="305">
        <v>0</v>
      </c>
      <c r="K64" s="305">
        <v>4.8404907047451935E-4</v>
      </c>
      <c r="L64" s="305">
        <v>8.3949890491466311E-2</v>
      </c>
      <c r="M64" s="305">
        <v>0</v>
      </c>
      <c r="N64" s="305">
        <v>1.6580609327107032E-2</v>
      </c>
      <c r="O64" s="305">
        <v>0</v>
      </c>
      <c r="P64" s="305">
        <v>5.0319114156159826E-3</v>
      </c>
      <c r="Q64" s="305">
        <v>0</v>
      </c>
      <c r="R64" s="305">
        <v>0</v>
      </c>
      <c r="S64" s="305">
        <v>0</v>
      </c>
      <c r="T64" s="305">
        <v>0</v>
      </c>
      <c r="U64" s="305">
        <v>0</v>
      </c>
      <c r="V64" s="305">
        <v>0</v>
      </c>
      <c r="W64" s="305">
        <v>0</v>
      </c>
      <c r="X64" s="305">
        <v>9.679605072113058E-6</v>
      </c>
      <c r="Y64" s="305">
        <v>0</v>
      </c>
      <c r="Z64" s="305">
        <v>0</v>
      </c>
      <c r="AA64" s="305">
        <v>0</v>
      </c>
      <c r="AB64" s="305">
        <v>0</v>
      </c>
      <c r="AC64" s="305">
        <v>0</v>
      </c>
      <c r="AD64" s="305">
        <v>0</v>
      </c>
      <c r="AE64" s="305">
        <v>0</v>
      </c>
      <c r="AF64" s="305">
        <v>0</v>
      </c>
      <c r="AG64" s="305">
        <v>0</v>
      </c>
      <c r="AH64" s="305">
        <v>0</v>
      </c>
      <c r="AI64" s="305">
        <v>0</v>
      </c>
      <c r="AJ64" s="305">
        <v>0</v>
      </c>
      <c r="AK64" s="305">
        <v>0</v>
      </c>
      <c r="AL64" s="305">
        <v>0</v>
      </c>
      <c r="AM64" s="305">
        <v>0</v>
      </c>
      <c r="AN64" s="305">
        <v>0</v>
      </c>
      <c r="AO64" s="305">
        <v>0</v>
      </c>
      <c r="AP64" s="305">
        <v>0</v>
      </c>
      <c r="AQ64" s="305">
        <v>0</v>
      </c>
      <c r="AR64" s="305">
        <v>0</v>
      </c>
      <c r="AS64" s="305">
        <v>0</v>
      </c>
      <c r="AT64" s="305">
        <v>0</v>
      </c>
      <c r="AU64" s="305">
        <v>0</v>
      </c>
      <c r="AV64" s="305">
        <v>0</v>
      </c>
      <c r="AW64" s="305">
        <v>0</v>
      </c>
      <c r="AX64" s="305">
        <v>0</v>
      </c>
      <c r="AY64" s="305">
        <v>0</v>
      </c>
      <c r="AZ64" s="305">
        <v>0</v>
      </c>
      <c r="BA64" s="305">
        <v>0</v>
      </c>
      <c r="BB64" s="305">
        <v>0</v>
      </c>
      <c r="BC64" s="305">
        <v>0</v>
      </c>
      <c r="BD64" s="305">
        <v>0</v>
      </c>
      <c r="BE64" s="305">
        <v>0</v>
      </c>
      <c r="BF64" s="305">
        <v>0</v>
      </c>
      <c r="BG64" s="305">
        <v>0</v>
      </c>
      <c r="BH64" s="305">
        <v>0</v>
      </c>
      <c r="BI64" s="305">
        <v>0</v>
      </c>
      <c r="BJ64" s="305">
        <v>0</v>
      </c>
      <c r="BK64" s="305">
        <v>0</v>
      </c>
      <c r="BL64" s="305">
        <v>0</v>
      </c>
      <c r="BM64" s="305">
        <v>0</v>
      </c>
      <c r="BN64" s="305">
        <v>0</v>
      </c>
      <c r="BO64" s="305">
        <v>0</v>
      </c>
      <c r="BP64" s="305">
        <v>0</v>
      </c>
      <c r="BQ64" s="305">
        <v>0</v>
      </c>
      <c r="BR64" s="305">
        <v>0</v>
      </c>
      <c r="BS64" s="305">
        <v>0</v>
      </c>
      <c r="BT64" s="305">
        <v>0</v>
      </c>
      <c r="BU64" s="305">
        <v>0</v>
      </c>
      <c r="BV64" s="305">
        <v>0</v>
      </c>
      <c r="BW64" s="305">
        <v>0</v>
      </c>
      <c r="BX64" s="305">
        <v>0</v>
      </c>
      <c r="BY64" s="305">
        <v>0</v>
      </c>
      <c r="BZ64" s="305">
        <v>2.3828246002811732E-5</v>
      </c>
      <c r="CA64" s="305">
        <v>0</v>
      </c>
      <c r="CB64" s="305">
        <v>0</v>
      </c>
      <c r="CC64" s="305">
        <v>0</v>
      </c>
      <c r="CD64" s="305">
        <v>0</v>
      </c>
      <c r="CE64" s="305">
        <v>0</v>
      </c>
      <c r="CF64" s="305">
        <v>0</v>
      </c>
      <c r="CG64" s="305">
        <v>4.2442762902599924E-5</v>
      </c>
      <c r="CH64" s="305">
        <v>2.9266781055784782E-4</v>
      </c>
      <c r="CI64" s="305">
        <v>1.2227159665744391E-4</v>
      </c>
      <c r="CJ64" s="305">
        <v>3.1785385079940244E-4</v>
      </c>
      <c r="CK64" s="305">
        <v>0</v>
      </c>
      <c r="CL64" s="305">
        <v>1.791417192273447E-3</v>
      </c>
      <c r="CM64" s="305">
        <v>3.0580888917387207E-3</v>
      </c>
      <c r="CN64" s="305">
        <v>0</v>
      </c>
      <c r="CO64" s="305">
        <v>0</v>
      </c>
      <c r="CP64" s="305">
        <v>0</v>
      </c>
      <c r="CQ64" s="305">
        <v>0</v>
      </c>
      <c r="CR64" s="305">
        <v>0</v>
      </c>
      <c r="CS64" s="305">
        <v>1.2168774226345555E-2</v>
      </c>
      <c r="CT64" s="305">
        <v>1.9778891915669419E-2</v>
      </c>
      <c r="CU64" s="305">
        <v>0</v>
      </c>
      <c r="CV64" s="305">
        <v>8.6411751998271758E-6</v>
      </c>
      <c r="CW64" s="305">
        <v>0</v>
      </c>
      <c r="CX64" s="305">
        <v>1.0240252067743206E-3</v>
      </c>
      <c r="CY64" s="305">
        <v>0</v>
      </c>
      <c r="CZ64" s="305">
        <v>0</v>
      </c>
      <c r="DA64" s="306">
        <v>1.8214989285048539E-3</v>
      </c>
    </row>
    <row r="65" spans="2:105" ht="20.100000000000001" customHeight="1" x14ac:dyDescent="0.4">
      <c r="B65" s="12">
        <v>10</v>
      </c>
      <c r="C65" s="9" t="s">
        <v>1472</v>
      </c>
      <c r="D65" s="305">
        <v>0</v>
      </c>
      <c r="E65" s="305">
        <v>0</v>
      </c>
      <c r="F65" s="305">
        <v>1.3787626432534385E-3</v>
      </c>
      <c r="G65" s="305">
        <v>0</v>
      </c>
      <c r="H65" s="305">
        <v>4.5584711589036295E-3</v>
      </c>
      <c r="I65" s="305">
        <v>0</v>
      </c>
      <c r="J65" s="305">
        <v>0</v>
      </c>
      <c r="K65" s="305">
        <v>0</v>
      </c>
      <c r="L65" s="305">
        <v>1.6962597472572975E-4</v>
      </c>
      <c r="M65" s="305">
        <v>3.0246786278957861E-4</v>
      </c>
      <c r="N65" s="305">
        <v>5.8328361893398614E-2</v>
      </c>
      <c r="O65" s="305">
        <v>8.1510919458196544E-3</v>
      </c>
      <c r="P65" s="305">
        <v>7.1839774843285811E-2</v>
      </c>
      <c r="Q65" s="305">
        <v>0</v>
      </c>
      <c r="R65" s="305">
        <v>0</v>
      </c>
      <c r="S65" s="305">
        <v>3.4537091563081918E-3</v>
      </c>
      <c r="T65" s="305">
        <v>0</v>
      </c>
      <c r="U65" s="305">
        <v>0</v>
      </c>
      <c r="V65" s="305">
        <v>0</v>
      </c>
      <c r="W65" s="305">
        <v>0</v>
      </c>
      <c r="X65" s="305">
        <v>4.8398025360565291E-5</v>
      </c>
      <c r="Y65" s="305">
        <v>0</v>
      </c>
      <c r="Z65" s="305">
        <v>0</v>
      </c>
      <c r="AA65" s="305">
        <v>0</v>
      </c>
      <c r="AB65" s="305">
        <v>0</v>
      </c>
      <c r="AC65" s="305">
        <v>0</v>
      </c>
      <c r="AD65" s="305">
        <v>0</v>
      </c>
      <c r="AE65" s="305">
        <v>6.0521697028384676E-5</v>
      </c>
      <c r="AF65" s="305">
        <v>0</v>
      </c>
      <c r="AG65" s="305">
        <v>0</v>
      </c>
      <c r="AH65" s="305">
        <v>0</v>
      </c>
      <c r="AI65" s="305">
        <v>0</v>
      </c>
      <c r="AJ65" s="305">
        <v>0</v>
      </c>
      <c r="AK65" s="305">
        <v>0</v>
      </c>
      <c r="AL65" s="305">
        <v>0</v>
      </c>
      <c r="AM65" s="305">
        <v>0</v>
      </c>
      <c r="AN65" s="305">
        <v>0</v>
      </c>
      <c r="AO65" s="305">
        <v>0</v>
      </c>
      <c r="AP65" s="305">
        <v>0</v>
      </c>
      <c r="AQ65" s="305">
        <v>0</v>
      </c>
      <c r="AR65" s="305">
        <v>0</v>
      </c>
      <c r="AS65" s="305">
        <v>0</v>
      </c>
      <c r="AT65" s="305">
        <v>0</v>
      </c>
      <c r="AU65" s="305">
        <v>0</v>
      </c>
      <c r="AV65" s="305">
        <v>0</v>
      </c>
      <c r="AW65" s="305">
        <v>0</v>
      </c>
      <c r="AX65" s="305">
        <v>0</v>
      </c>
      <c r="AY65" s="305">
        <v>0</v>
      </c>
      <c r="AZ65" s="305">
        <v>0</v>
      </c>
      <c r="BA65" s="305">
        <v>0</v>
      </c>
      <c r="BB65" s="305">
        <v>0</v>
      </c>
      <c r="BC65" s="305">
        <v>0</v>
      </c>
      <c r="BD65" s="305">
        <v>0</v>
      </c>
      <c r="BE65" s="305">
        <v>0</v>
      </c>
      <c r="BF65" s="305">
        <v>0</v>
      </c>
      <c r="BG65" s="305">
        <v>0</v>
      </c>
      <c r="BH65" s="305">
        <v>0</v>
      </c>
      <c r="BI65" s="305">
        <v>0</v>
      </c>
      <c r="BJ65" s="305">
        <v>0</v>
      </c>
      <c r="BK65" s="305">
        <v>0</v>
      </c>
      <c r="BL65" s="305">
        <v>0</v>
      </c>
      <c r="BM65" s="305">
        <v>0</v>
      </c>
      <c r="BN65" s="305">
        <v>0</v>
      </c>
      <c r="BO65" s="305">
        <v>0</v>
      </c>
      <c r="BP65" s="305">
        <v>0</v>
      </c>
      <c r="BQ65" s="305">
        <v>0</v>
      </c>
      <c r="BR65" s="305">
        <v>0</v>
      </c>
      <c r="BS65" s="305">
        <v>0</v>
      </c>
      <c r="BT65" s="305">
        <v>0</v>
      </c>
      <c r="BU65" s="305">
        <v>0</v>
      </c>
      <c r="BV65" s="305">
        <v>0</v>
      </c>
      <c r="BW65" s="305">
        <v>0</v>
      </c>
      <c r="BX65" s="305">
        <v>0</v>
      </c>
      <c r="BY65" s="305">
        <v>0</v>
      </c>
      <c r="BZ65" s="305">
        <v>4.7656492005623464E-5</v>
      </c>
      <c r="CA65" s="305">
        <v>0</v>
      </c>
      <c r="CB65" s="305">
        <v>0</v>
      </c>
      <c r="CC65" s="305">
        <v>0</v>
      </c>
      <c r="CD65" s="305">
        <v>0</v>
      </c>
      <c r="CE65" s="305">
        <v>0</v>
      </c>
      <c r="CF65" s="305">
        <v>0</v>
      </c>
      <c r="CG65" s="305">
        <v>4.2442762902599924E-5</v>
      </c>
      <c r="CH65" s="305">
        <v>2.7353919548870741E-4</v>
      </c>
      <c r="CI65" s="305">
        <v>1.2576507084765658E-4</v>
      </c>
      <c r="CJ65" s="305">
        <v>2.2376911096277932E-4</v>
      </c>
      <c r="CK65" s="305">
        <v>0</v>
      </c>
      <c r="CL65" s="305">
        <v>8.5838740463102666E-4</v>
      </c>
      <c r="CM65" s="305">
        <v>2.1653242314085457E-3</v>
      </c>
      <c r="CN65" s="305">
        <v>3.8419741160715268E-4</v>
      </c>
      <c r="CO65" s="305">
        <v>0</v>
      </c>
      <c r="CP65" s="305">
        <v>0</v>
      </c>
      <c r="CQ65" s="305">
        <v>0</v>
      </c>
      <c r="CR65" s="305">
        <v>0</v>
      </c>
      <c r="CS65" s="305">
        <v>9.023320836245791E-3</v>
      </c>
      <c r="CT65" s="305">
        <v>8.2571043956626358E-3</v>
      </c>
      <c r="CU65" s="305">
        <v>0</v>
      </c>
      <c r="CV65" s="305">
        <v>0</v>
      </c>
      <c r="CW65" s="305">
        <v>0</v>
      </c>
      <c r="CX65" s="305">
        <v>7.9755809373769206E-4</v>
      </c>
      <c r="CY65" s="305">
        <v>0</v>
      </c>
      <c r="CZ65" s="305">
        <v>0</v>
      </c>
      <c r="DA65" s="306">
        <v>1.4171654464439406E-3</v>
      </c>
    </row>
    <row r="66" spans="2:105" ht="20.100000000000001" customHeight="1" x14ac:dyDescent="0.4">
      <c r="B66" s="12">
        <v>11</v>
      </c>
      <c r="C66" s="9" t="s">
        <v>1473</v>
      </c>
      <c r="D66" s="305">
        <v>0</v>
      </c>
      <c r="E66" s="305">
        <v>0</v>
      </c>
      <c r="F66" s="305">
        <v>9.485886985583657E-3</v>
      </c>
      <c r="G66" s="305">
        <v>0</v>
      </c>
      <c r="H66" s="305">
        <v>1.2681900531821635E-2</v>
      </c>
      <c r="I66" s="305">
        <v>3.0749554403581097E-3</v>
      </c>
      <c r="J66" s="305">
        <v>0</v>
      </c>
      <c r="K66" s="305">
        <v>1.7516525737796669E-2</v>
      </c>
      <c r="L66" s="305">
        <v>3.9797247070210186E-2</v>
      </c>
      <c r="M66" s="305">
        <v>4.1245617653124354E-5</v>
      </c>
      <c r="N66" s="305">
        <v>0.16472814795005244</v>
      </c>
      <c r="O66" s="305">
        <v>3.6097692902915611E-2</v>
      </c>
      <c r="P66" s="305">
        <v>0.16997626188682463</v>
      </c>
      <c r="Q66" s="305">
        <v>0</v>
      </c>
      <c r="R66" s="305">
        <v>0</v>
      </c>
      <c r="S66" s="305">
        <v>0</v>
      </c>
      <c r="T66" s="305">
        <v>0</v>
      </c>
      <c r="U66" s="305">
        <v>3.2304625747474054E-3</v>
      </c>
      <c r="V66" s="305">
        <v>1.7404622667780562E-4</v>
      </c>
      <c r="W66" s="305">
        <v>0</v>
      </c>
      <c r="X66" s="305">
        <v>6.7273255251185755E-3</v>
      </c>
      <c r="Y66" s="305">
        <v>5.0361215820472336E-6</v>
      </c>
      <c r="Z66" s="305">
        <v>2.2115576000176925E-5</v>
      </c>
      <c r="AA66" s="305">
        <v>0</v>
      </c>
      <c r="AB66" s="305">
        <v>0</v>
      </c>
      <c r="AC66" s="305">
        <v>1.5992323684631377E-4</v>
      </c>
      <c r="AD66" s="305">
        <v>0</v>
      </c>
      <c r="AE66" s="305">
        <v>7.2626036434061611E-4</v>
      </c>
      <c r="AF66" s="305">
        <v>1.0446855833389499E-3</v>
      </c>
      <c r="AG66" s="305">
        <v>0</v>
      </c>
      <c r="AH66" s="305">
        <v>0</v>
      </c>
      <c r="AI66" s="305">
        <v>0</v>
      </c>
      <c r="AJ66" s="305">
        <v>0</v>
      </c>
      <c r="AK66" s="305">
        <v>0</v>
      </c>
      <c r="AL66" s="305">
        <v>0</v>
      </c>
      <c r="AM66" s="305">
        <v>0</v>
      </c>
      <c r="AN66" s="305">
        <v>0</v>
      </c>
      <c r="AO66" s="305">
        <v>0</v>
      </c>
      <c r="AP66" s="305">
        <v>0</v>
      </c>
      <c r="AQ66" s="305">
        <v>0</v>
      </c>
      <c r="AR66" s="305">
        <v>0</v>
      </c>
      <c r="AS66" s="305">
        <v>0</v>
      </c>
      <c r="AT66" s="305">
        <v>0</v>
      </c>
      <c r="AU66" s="305">
        <v>0</v>
      </c>
      <c r="AV66" s="305">
        <v>0</v>
      </c>
      <c r="AW66" s="305">
        <v>0</v>
      </c>
      <c r="AX66" s="305">
        <v>0</v>
      </c>
      <c r="AY66" s="305">
        <v>0</v>
      </c>
      <c r="AZ66" s="305">
        <v>0</v>
      </c>
      <c r="BA66" s="305">
        <v>0</v>
      </c>
      <c r="BB66" s="305">
        <v>0</v>
      </c>
      <c r="BC66" s="305">
        <v>7.0105333263228002E-5</v>
      </c>
      <c r="BD66" s="305">
        <v>0</v>
      </c>
      <c r="BE66" s="305">
        <v>0</v>
      </c>
      <c r="BF66" s="305">
        <v>0</v>
      </c>
      <c r="BG66" s="305">
        <v>0</v>
      </c>
      <c r="BH66" s="305">
        <v>0</v>
      </c>
      <c r="BI66" s="305">
        <v>0</v>
      </c>
      <c r="BJ66" s="305">
        <v>0</v>
      </c>
      <c r="BK66" s="305">
        <v>0</v>
      </c>
      <c r="BL66" s="305">
        <v>0</v>
      </c>
      <c r="BM66" s="305">
        <v>0</v>
      </c>
      <c r="BN66" s="305">
        <v>0</v>
      </c>
      <c r="BO66" s="305">
        <v>0</v>
      </c>
      <c r="BP66" s="305">
        <v>0</v>
      </c>
      <c r="BQ66" s="305">
        <v>0</v>
      </c>
      <c r="BR66" s="305">
        <v>0</v>
      </c>
      <c r="BS66" s="305">
        <v>0</v>
      </c>
      <c r="BT66" s="305">
        <v>0</v>
      </c>
      <c r="BU66" s="305">
        <v>0</v>
      </c>
      <c r="BV66" s="305">
        <v>0</v>
      </c>
      <c r="BW66" s="305">
        <v>0</v>
      </c>
      <c r="BX66" s="305">
        <v>0</v>
      </c>
      <c r="BY66" s="305">
        <v>0</v>
      </c>
      <c r="BZ66" s="305">
        <v>7.9427486676039106E-5</v>
      </c>
      <c r="CA66" s="305">
        <v>0</v>
      </c>
      <c r="CB66" s="305">
        <v>0</v>
      </c>
      <c r="CC66" s="305">
        <v>0</v>
      </c>
      <c r="CD66" s="305">
        <v>0</v>
      </c>
      <c r="CE66" s="305">
        <v>0</v>
      </c>
      <c r="CF66" s="305">
        <v>0</v>
      </c>
      <c r="CG66" s="305">
        <v>4.8910231535377049E-4</v>
      </c>
      <c r="CH66" s="305">
        <v>1.2242313644249842E-3</v>
      </c>
      <c r="CI66" s="305">
        <v>1.8864760627148488E-4</v>
      </c>
      <c r="CJ66" s="305">
        <v>1.2663297415848192E-3</v>
      </c>
      <c r="CK66" s="305">
        <v>0</v>
      </c>
      <c r="CL66" s="305">
        <v>5.272951199876307E-3</v>
      </c>
      <c r="CM66" s="305">
        <v>8.4344064594729234E-3</v>
      </c>
      <c r="CN66" s="305">
        <v>4.8299103173470622E-4</v>
      </c>
      <c r="CO66" s="305">
        <v>0</v>
      </c>
      <c r="CP66" s="305">
        <v>0</v>
      </c>
      <c r="CQ66" s="305">
        <v>0</v>
      </c>
      <c r="CR66" s="305">
        <v>0</v>
      </c>
      <c r="CS66" s="305">
        <v>2.4861790684374403E-2</v>
      </c>
      <c r="CT66" s="305">
        <v>6.892579912305806E-2</v>
      </c>
      <c r="CU66" s="305">
        <v>0</v>
      </c>
      <c r="CV66" s="305">
        <v>0</v>
      </c>
      <c r="CW66" s="305">
        <v>0</v>
      </c>
      <c r="CX66" s="305">
        <v>2.1662071681764474E-3</v>
      </c>
      <c r="CY66" s="305">
        <v>0</v>
      </c>
      <c r="CZ66" s="305">
        <v>0</v>
      </c>
      <c r="DA66" s="306">
        <v>5.471918891228755E-3</v>
      </c>
    </row>
    <row r="67" spans="2:105" ht="20.100000000000001" customHeight="1" x14ac:dyDescent="0.4">
      <c r="B67" s="12">
        <v>12</v>
      </c>
      <c r="C67" s="9" t="s">
        <v>844</v>
      </c>
      <c r="D67" s="305">
        <v>0</v>
      </c>
      <c r="E67" s="305">
        <v>0</v>
      </c>
      <c r="F67" s="305">
        <v>1.7648161833644014E-4</v>
      </c>
      <c r="G67" s="305">
        <v>0</v>
      </c>
      <c r="H67" s="305">
        <v>0</v>
      </c>
      <c r="I67" s="305">
        <v>1.5932623100262597E-2</v>
      </c>
      <c r="J67" s="305">
        <v>0</v>
      </c>
      <c r="K67" s="305">
        <v>1.9588860820765703E-3</v>
      </c>
      <c r="L67" s="305">
        <v>9.4292085950479197E-4</v>
      </c>
      <c r="M67" s="305">
        <v>0</v>
      </c>
      <c r="N67" s="305">
        <v>1.1437740429120981E-3</v>
      </c>
      <c r="O67" s="305">
        <v>3.6210380810000678E-2</v>
      </c>
      <c r="P67" s="305">
        <v>0</v>
      </c>
      <c r="Q67" s="305">
        <v>0</v>
      </c>
      <c r="R67" s="305">
        <v>0</v>
      </c>
      <c r="S67" s="305">
        <v>0</v>
      </c>
      <c r="T67" s="305">
        <v>0</v>
      </c>
      <c r="U67" s="305">
        <v>0</v>
      </c>
      <c r="V67" s="305">
        <v>0</v>
      </c>
      <c r="W67" s="305">
        <v>0</v>
      </c>
      <c r="X67" s="305">
        <v>1.9359210144226116E-5</v>
      </c>
      <c r="Y67" s="305">
        <v>0</v>
      </c>
      <c r="Z67" s="305">
        <v>0</v>
      </c>
      <c r="AA67" s="305">
        <v>0</v>
      </c>
      <c r="AB67" s="305">
        <v>0</v>
      </c>
      <c r="AC67" s="305">
        <v>0</v>
      </c>
      <c r="AD67" s="305">
        <v>0</v>
      </c>
      <c r="AE67" s="305">
        <v>0</v>
      </c>
      <c r="AF67" s="305">
        <v>0</v>
      </c>
      <c r="AG67" s="305">
        <v>0</v>
      </c>
      <c r="AH67" s="305">
        <v>0</v>
      </c>
      <c r="AI67" s="305">
        <v>0</v>
      </c>
      <c r="AJ67" s="305">
        <v>0</v>
      </c>
      <c r="AK67" s="305">
        <v>0</v>
      </c>
      <c r="AL67" s="305">
        <v>0</v>
      </c>
      <c r="AM67" s="305">
        <v>0</v>
      </c>
      <c r="AN67" s="305">
        <v>0</v>
      </c>
      <c r="AO67" s="305">
        <v>0</v>
      </c>
      <c r="AP67" s="305">
        <v>0</v>
      </c>
      <c r="AQ67" s="305">
        <v>0</v>
      </c>
      <c r="AR67" s="305">
        <v>0</v>
      </c>
      <c r="AS67" s="305">
        <v>0</v>
      </c>
      <c r="AT67" s="305">
        <v>0</v>
      </c>
      <c r="AU67" s="305">
        <v>0</v>
      </c>
      <c r="AV67" s="305">
        <v>0</v>
      </c>
      <c r="AW67" s="305">
        <v>0</v>
      </c>
      <c r="AX67" s="305">
        <v>0</v>
      </c>
      <c r="AY67" s="305">
        <v>0</v>
      </c>
      <c r="AZ67" s="305">
        <v>0</v>
      </c>
      <c r="BA67" s="305">
        <v>0</v>
      </c>
      <c r="BB67" s="305">
        <v>0</v>
      </c>
      <c r="BC67" s="305">
        <v>0</v>
      </c>
      <c r="BD67" s="305">
        <v>0</v>
      </c>
      <c r="BE67" s="305">
        <v>0</v>
      </c>
      <c r="BF67" s="305">
        <v>0</v>
      </c>
      <c r="BG67" s="305">
        <v>0</v>
      </c>
      <c r="BH67" s="305">
        <v>0</v>
      </c>
      <c r="BI67" s="305">
        <v>0</v>
      </c>
      <c r="BJ67" s="305">
        <v>0</v>
      </c>
      <c r="BK67" s="305">
        <v>0</v>
      </c>
      <c r="BL67" s="305">
        <v>0</v>
      </c>
      <c r="BM67" s="305">
        <v>1.3107634319708619E-4</v>
      </c>
      <c r="BN67" s="305">
        <v>5.6429769121630335E-5</v>
      </c>
      <c r="BO67" s="305">
        <v>0</v>
      </c>
      <c r="BP67" s="305">
        <v>0</v>
      </c>
      <c r="BQ67" s="305">
        <v>0</v>
      </c>
      <c r="BR67" s="305">
        <v>0</v>
      </c>
      <c r="BS67" s="305">
        <v>0</v>
      </c>
      <c r="BT67" s="305">
        <v>0</v>
      </c>
      <c r="BU67" s="305">
        <v>0</v>
      </c>
      <c r="BV67" s="305">
        <v>0</v>
      </c>
      <c r="BW67" s="305">
        <v>0</v>
      </c>
      <c r="BX67" s="305">
        <v>0</v>
      </c>
      <c r="BY67" s="305">
        <v>0</v>
      </c>
      <c r="BZ67" s="305">
        <v>2.1445421402530561E-4</v>
      </c>
      <c r="CA67" s="305">
        <v>0</v>
      </c>
      <c r="CB67" s="305">
        <v>0</v>
      </c>
      <c r="CC67" s="305">
        <v>0</v>
      </c>
      <c r="CD67" s="305">
        <v>0</v>
      </c>
      <c r="CE67" s="305">
        <v>0</v>
      </c>
      <c r="CF67" s="305">
        <v>0</v>
      </c>
      <c r="CG67" s="305">
        <v>4.9516556719699906E-5</v>
      </c>
      <c r="CH67" s="305">
        <v>4.7821537672850946E-5</v>
      </c>
      <c r="CI67" s="305">
        <v>3.842821609233951E-5</v>
      </c>
      <c r="CJ67" s="305">
        <v>3.0132545055783352E-4</v>
      </c>
      <c r="CK67" s="305">
        <v>0</v>
      </c>
      <c r="CL67" s="305">
        <v>9.3302978764242029E-4</v>
      </c>
      <c r="CM67" s="305">
        <v>1.5537064530608017E-3</v>
      </c>
      <c r="CN67" s="305">
        <v>0</v>
      </c>
      <c r="CO67" s="305">
        <v>0</v>
      </c>
      <c r="CP67" s="305">
        <v>0</v>
      </c>
      <c r="CQ67" s="305">
        <v>0</v>
      </c>
      <c r="CR67" s="305">
        <v>3.333785246444518E-6</v>
      </c>
      <c r="CS67" s="305">
        <v>2.1684565037808985E-2</v>
      </c>
      <c r="CT67" s="305">
        <v>6.2749753558822591E-2</v>
      </c>
      <c r="CU67" s="305">
        <v>0</v>
      </c>
      <c r="CV67" s="305">
        <v>0</v>
      </c>
      <c r="CW67" s="305">
        <v>1.0602205258693808E-4</v>
      </c>
      <c r="CX67" s="305">
        <v>1.4769594328475778E-3</v>
      </c>
      <c r="CY67" s="305">
        <v>0</v>
      </c>
      <c r="CZ67" s="305">
        <v>3.8735122191703641E-3</v>
      </c>
      <c r="DA67" s="306">
        <v>1.5620106941124717E-3</v>
      </c>
    </row>
    <row r="68" spans="2:105" ht="20.100000000000001" customHeight="1" x14ac:dyDescent="0.4">
      <c r="B68" s="12">
        <v>13</v>
      </c>
      <c r="C68" s="615" t="s">
        <v>1474</v>
      </c>
      <c r="D68" s="305">
        <v>1.383586073176862E-2</v>
      </c>
      <c r="E68" s="305">
        <v>7.0827799911465251E-3</v>
      </c>
      <c r="F68" s="305">
        <v>0.30687947408477734</v>
      </c>
      <c r="G68" s="305">
        <v>2.8337626913168663E-2</v>
      </c>
      <c r="H68" s="305">
        <v>3.5649582140143765E-3</v>
      </c>
      <c r="I68" s="305">
        <v>4.7308053389934282E-2</v>
      </c>
      <c r="J68" s="305">
        <v>0</v>
      </c>
      <c r="K68" s="305">
        <v>-4.5379600356986191E-5</v>
      </c>
      <c r="L68" s="305">
        <v>0</v>
      </c>
      <c r="M68" s="305">
        <v>0</v>
      </c>
      <c r="N68" s="305">
        <v>0</v>
      </c>
      <c r="O68" s="305">
        <v>0</v>
      </c>
      <c r="P68" s="305">
        <v>4.7291438643373943E-2</v>
      </c>
      <c r="Q68" s="305">
        <v>0</v>
      </c>
      <c r="R68" s="305">
        <v>0</v>
      </c>
      <c r="S68" s="305">
        <v>0</v>
      </c>
      <c r="T68" s="305">
        <v>0</v>
      </c>
      <c r="U68" s="305">
        <v>0</v>
      </c>
      <c r="V68" s="305">
        <v>0</v>
      </c>
      <c r="W68" s="305">
        <v>0</v>
      </c>
      <c r="X68" s="305">
        <v>1.9359210144226116E-5</v>
      </c>
      <c r="Y68" s="305">
        <v>0</v>
      </c>
      <c r="Z68" s="305">
        <v>0</v>
      </c>
      <c r="AA68" s="305">
        <v>0</v>
      </c>
      <c r="AB68" s="305">
        <v>0</v>
      </c>
      <c r="AC68" s="305">
        <v>0</v>
      </c>
      <c r="AD68" s="305">
        <v>0</v>
      </c>
      <c r="AE68" s="305">
        <v>0</v>
      </c>
      <c r="AF68" s="305">
        <v>0</v>
      </c>
      <c r="AG68" s="305">
        <v>0</v>
      </c>
      <c r="AH68" s="305">
        <v>0</v>
      </c>
      <c r="AI68" s="305">
        <v>0</v>
      </c>
      <c r="AJ68" s="305">
        <v>0</v>
      </c>
      <c r="AK68" s="305">
        <v>0</v>
      </c>
      <c r="AL68" s="305">
        <v>0</v>
      </c>
      <c r="AM68" s="305">
        <v>0</v>
      </c>
      <c r="AN68" s="305">
        <v>0</v>
      </c>
      <c r="AO68" s="305">
        <v>0</v>
      </c>
      <c r="AP68" s="305">
        <v>0</v>
      </c>
      <c r="AQ68" s="305">
        <v>0</v>
      </c>
      <c r="AR68" s="305">
        <v>0</v>
      </c>
      <c r="AS68" s="305">
        <v>0</v>
      </c>
      <c r="AT68" s="305">
        <v>0</v>
      </c>
      <c r="AU68" s="305">
        <v>0</v>
      </c>
      <c r="AV68" s="305">
        <v>0</v>
      </c>
      <c r="AW68" s="305">
        <v>0</v>
      </c>
      <c r="AX68" s="305">
        <v>0</v>
      </c>
      <c r="AY68" s="305">
        <v>0</v>
      </c>
      <c r="AZ68" s="305">
        <v>0</v>
      </c>
      <c r="BA68" s="305">
        <v>0</v>
      </c>
      <c r="BB68" s="305">
        <v>0</v>
      </c>
      <c r="BC68" s="305">
        <v>0</v>
      </c>
      <c r="BD68" s="305">
        <v>0</v>
      </c>
      <c r="BE68" s="305">
        <v>0</v>
      </c>
      <c r="BF68" s="305">
        <v>0</v>
      </c>
      <c r="BG68" s="305">
        <v>1.3053328377493406E-4</v>
      </c>
      <c r="BH68" s="305">
        <v>0</v>
      </c>
      <c r="BI68" s="305">
        <v>0</v>
      </c>
      <c r="BJ68" s="305">
        <v>0</v>
      </c>
      <c r="BK68" s="305">
        <v>0</v>
      </c>
      <c r="BL68" s="305">
        <v>0</v>
      </c>
      <c r="BM68" s="305">
        <v>0</v>
      </c>
      <c r="BN68" s="305">
        <v>9.4433491183136477E-5</v>
      </c>
      <c r="BO68" s="305">
        <v>0</v>
      </c>
      <c r="BP68" s="305">
        <v>0</v>
      </c>
      <c r="BQ68" s="305">
        <v>0</v>
      </c>
      <c r="BR68" s="305">
        <v>0</v>
      </c>
      <c r="BS68" s="305">
        <v>0</v>
      </c>
      <c r="BT68" s="305">
        <v>0</v>
      </c>
      <c r="BU68" s="305">
        <v>0</v>
      </c>
      <c r="BV68" s="305">
        <v>0</v>
      </c>
      <c r="BW68" s="305">
        <v>0</v>
      </c>
      <c r="BX68" s="305">
        <v>0</v>
      </c>
      <c r="BY68" s="305">
        <v>0</v>
      </c>
      <c r="BZ68" s="305">
        <v>0</v>
      </c>
      <c r="CA68" s="305">
        <v>0</v>
      </c>
      <c r="CB68" s="305">
        <v>0</v>
      </c>
      <c r="CC68" s="305">
        <v>0</v>
      </c>
      <c r="CD68" s="305">
        <v>0</v>
      </c>
      <c r="CE68" s="305">
        <v>0</v>
      </c>
      <c r="CF68" s="305">
        <v>0</v>
      </c>
      <c r="CG68" s="305">
        <v>0</v>
      </c>
      <c r="CH68" s="305">
        <v>3.940494704242918E-4</v>
      </c>
      <c r="CI68" s="305">
        <v>2.8960901036863139E-3</v>
      </c>
      <c r="CJ68" s="305">
        <v>5.3399446934299609E-5</v>
      </c>
      <c r="CK68" s="305">
        <v>0</v>
      </c>
      <c r="CL68" s="305">
        <v>6.3979185438337393E-5</v>
      </c>
      <c r="CM68" s="305">
        <v>1.9729605753153038E-5</v>
      </c>
      <c r="CN68" s="305">
        <v>0</v>
      </c>
      <c r="CO68" s="305">
        <v>0</v>
      </c>
      <c r="CP68" s="305">
        <v>0</v>
      </c>
      <c r="CQ68" s="305">
        <v>0</v>
      </c>
      <c r="CR68" s="305">
        <v>0</v>
      </c>
      <c r="CS68" s="305">
        <v>0</v>
      </c>
      <c r="CT68" s="305">
        <v>0</v>
      </c>
      <c r="CU68" s="305">
        <v>0</v>
      </c>
      <c r="CV68" s="305">
        <v>8.2091164398358175E-4</v>
      </c>
      <c r="CW68" s="305">
        <v>8.0576759966072935E-3</v>
      </c>
      <c r="CX68" s="305">
        <v>0</v>
      </c>
      <c r="CY68" s="305">
        <v>0</v>
      </c>
      <c r="CZ68" s="305">
        <v>0</v>
      </c>
      <c r="DA68" s="306">
        <v>2.1650853299511369E-3</v>
      </c>
    </row>
    <row r="69" spans="2:105" ht="20.100000000000001" customHeight="1" x14ac:dyDescent="0.4">
      <c r="B69" s="12">
        <v>14</v>
      </c>
      <c r="C69" s="384" t="s">
        <v>1475</v>
      </c>
      <c r="D69" s="305">
        <v>2.7528096611650367E-4</v>
      </c>
      <c r="E69" s="305">
        <v>2.3298618391929358E-5</v>
      </c>
      <c r="F69" s="305">
        <v>0</v>
      </c>
      <c r="G69" s="305">
        <v>7.5769055917563263E-5</v>
      </c>
      <c r="H69" s="305">
        <v>1.0519548828239144E-3</v>
      </c>
      <c r="I69" s="305">
        <v>1.5007415268650421E-2</v>
      </c>
      <c r="J69" s="305">
        <v>0</v>
      </c>
      <c r="K69" s="305">
        <v>7.5632667261643649E-6</v>
      </c>
      <c r="L69" s="305">
        <v>0</v>
      </c>
      <c r="M69" s="305">
        <v>0</v>
      </c>
      <c r="N69" s="305">
        <v>0</v>
      </c>
      <c r="O69" s="305">
        <v>3.7562635695021447E-5</v>
      </c>
      <c r="P69" s="305">
        <v>0</v>
      </c>
      <c r="Q69" s="305">
        <v>0.17962466487935658</v>
      </c>
      <c r="R69" s="305">
        <v>0.22689632328585624</v>
      </c>
      <c r="S69" s="305">
        <v>3.3422991835240564E-4</v>
      </c>
      <c r="T69" s="305">
        <v>4.0123235652360818E-3</v>
      </c>
      <c r="U69" s="305">
        <v>5.0175269777991615E-4</v>
      </c>
      <c r="V69" s="305">
        <v>2.0885547201336674E-4</v>
      </c>
      <c r="W69" s="305">
        <v>2.1613974416913916E-4</v>
      </c>
      <c r="X69" s="305">
        <v>6.7757235504791404E-5</v>
      </c>
      <c r="Y69" s="305">
        <v>0</v>
      </c>
      <c r="Z69" s="305">
        <v>2.875024880023E-4</v>
      </c>
      <c r="AA69" s="305">
        <v>1.9667299092017889E-2</v>
      </c>
      <c r="AB69" s="305">
        <v>4.6387832699619769E-2</v>
      </c>
      <c r="AC69" s="305">
        <v>3.0385415000799615E-3</v>
      </c>
      <c r="AD69" s="305">
        <v>0</v>
      </c>
      <c r="AE69" s="305">
        <v>0</v>
      </c>
      <c r="AF69" s="305">
        <v>4.7179348924984834E-4</v>
      </c>
      <c r="AG69" s="305">
        <v>0</v>
      </c>
      <c r="AH69" s="305">
        <v>0</v>
      </c>
      <c r="AI69" s="305">
        <v>0</v>
      </c>
      <c r="AJ69" s="305">
        <v>1.5513878008693916E-3</v>
      </c>
      <c r="AK69" s="305">
        <v>2.3216990414699673E-4</v>
      </c>
      <c r="AL69" s="305">
        <v>2.5567507350658365E-4</v>
      </c>
      <c r="AM69" s="305">
        <v>1.1277135607555681E-4</v>
      </c>
      <c r="AN69" s="305">
        <v>3.4404685108589787E-3</v>
      </c>
      <c r="AO69" s="305">
        <v>1.3701680168530666E-4</v>
      </c>
      <c r="AP69" s="305">
        <v>1.6767197264987044E-3</v>
      </c>
      <c r="AQ69" s="305">
        <v>1.8199590802748725E-4</v>
      </c>
      <c r="AR69" s="305">
        <v>0</v>
      </c>
      <c r="AS69" s="305">
        <v>1.8407731247123793E-3</v>
      </c>
      <c r="AT69" s="305">
        <v>0</v>
      </c>
      <c r="AU69" s="305">
        <v>8.817033461078472E-4</v>
      </c>
      <c r="AV69" s="305">
        <v>1.2436859023419561E-4</v>
      </c>
      <c r="AW69" s="305">
        <v>0</v>
      </c>
      <c r="AX69" s="305">
        <v>7.4720834659397527E-4</v>
      </c>
      <c r="AY69" s="305">
        <v>0</v>
      </c>
      <c r="AZ69" s="305">
        <v>3.8952093675035033E-4</v>
      </c>
      <c r="BA69" s="305">
        <v>4.9151027703306528E-3</v>
      </c>
      <c r="BB69" s="305">
        <v>0</v>
      </c>
      <c r="BC69" s="305">
        <v>4.1712673291620659E-3</v>
      </c>
      <c r="BD69" s="305">
        <v>7.2822604136323909E-5</v>
      </c>
      <c r="BE69" s="305">
        <v>4.7041081978850194E-4</v>
      </c>
      <c r="BF69" s="305">
        <v>2.5975879540426744E-3</v>
      </c>
      <c r="BG69" s="305">
        <v>5.5531956317810937E-4</v>
      </c>
      <c r="BH69" s="305">
        <v>2.3916786975352664E-4</v>
      </c>
      <c r="BI69" s="305">
        <v>0</v>
      </c>
      <c r="BJ69" s="305">
        <v>0</v>
      </c>
      <c r="BK69" s="305">
        <v>7.8583145879787433E-5</v>
      </c>
      <c r="BL69" s="305">
        <v>7.8495674016187549E-5</v>
      </c>
      <c r="BM69" s="305">
        <v>2.2602928472568404E-4</v>
      </c>
      <c r="BN69" s="305">
        <v>3.3512373090600873E-4</v>
      </c>
      <c r="BO69" s="305">
        <v>7.1656165057587667E-6</v>
      </c>
      <c r="BP69" s="305">
        <v>2.4530486488608044E-6</v>
      </c>
      <c r="BQ69" s="305">
        <v>0</v>
      </c>
      <c r="BR69" s="305">
        <v>0</v>
      </c>
      <c r="BS69" s="305">
        <v>6.0305915462071237E-4</v>
      </c>
      <c r="BT69" s="305">
        <v>8.4349258649093898E-5</v>
      </c>
      <c r="BU69" s="305">
        <v>1.9001472614127595E-5</v>
      </c>
      <c r="BV69" s="305">
        <v>2.8814040295998778E-3</v>
      </c>
      <c r="BW69" s="305">
        <v>6.3343257110280609E-5</v>
      </c>
      <c r="BX69" s="305">
        <v>4.7460844803037496E-4</v>
      </c>
      <c r="BY69" s="305">
        <v>4.8475808707001023E-4</v>
      </c>
      <c r="BZ69" s="305">
        <v>2.6211070603092906E-4</v>
      </c>
      <c r="CA69" s="305">
        <v>4.0142908755168402E-5</v>
      </c>
      <c r="CB69" s="305">
        <v>1.4556676419639868E-5</v>
      </c>
      <c r="CC69" s="305">
        <v>0</v>
      </c>
      <c r="CD69" s="305">
        <v>3.9375743027843192E-4</v>
      </c>
      <c r="CE69" s="305">
        <v>3.63352288211035E-6</v>
      </c>
      <c r="CF69" s="305">
        <v>6.6191558369922554E-5</v>
      </c>
      <c r="CG69" s="305">
        <v>8.387498383132842E-5</v>
      </c>
      <c r="CH69" s="305">
        <v>5.7385845207421137E-6</v>
      </c>
      <c r="CI69" s="305">
        <v>0</v>
      </c>
      <c r="CJ69" s="305">
        <v>7.119926257906615E-5</v>
      </c>
      <c r="CK69" s="305">
        <v>2.1802325581395349E-3</v>
      </c>
      <c r="CL69" s="305">
        <v>8.5305580584449858E-5</v>
      </c>
      <c r="CM69" s="305">
        <v>5.4256415821170855E-5</v>
      </c>
      <c r="CN69" s="305">
        <v>2.7442672257653759E-4</v>
      </c>
      <c r="CO69" s="305">
        <v>1.2891581797086501E-4</v>
      </c>
      <c r="CP69" s="305">
        <v>0</v>
      </c>
      <c r="CQ69" s="305">
        <v>2.1809870274891604E-5</v>
      </c>
      <c r="CR69" s="305">
        <v>3.7671773284823055E-4</v>
      </c>
      <c r="CS69" s="305">
        <v>9.2139543750397151E-4</v>
      </c>
      <c r="CT69" s="305">
        <v>0</v>
      </c>
      <c r="CU69" s="305">
        <v>7.6836951987881722E-5</v>
      </c>
      <c r="CV69" s="305">
        <v>2.5577878591488442E-3</v>
      </c>
      <c r="CW69" s="305">
        <v>0</v>
      </c>
      <c r="CX69" s="305">
        <v>3.7416305632138636E-4</v>
      </c>
      <c r="CY69" s="305">
        <v>1.4610024724657226E-2</v>
      </c>
      <c r="CZ69" s="305">
        <v>7.0427494894006616E-5</v>
      </c>
      <c r="DA69" s="306">
        <v>6.2328560062962298E-4</v>
      </c>
    </row>
    <row r="70" spans="2:105" ht="20.100000000000001" customHeight="1" x14ac:dyDescent="0.4">
      <c r="B70" s="12">
        <v>15</v>
      </c>
      <c r="C70" s="9" t="s">
        <v>1427</v>
      </c>
      <c r="D70" s="305">
        <v>4.6678076863233232E-3</v>
      </c>
      <c r="E70" s="305">
        <v>3.5180913771813331E-3</v>
      </c>
      <c r="F70" s="305">
        <v>3.0884283208877026E-4</v>
      </c>
      <c r="G70" s="305">
        <v>5.0765267464767385E-3</v>
      </c>
      <c r="H70" s="305">
        <v>1.1688387586932383E-4</v>
      </c>
      <c r="I70" s="305">
        <v>6.9390587370913095E-3</v>
      </c>
      <c r="J70" s="305">
        <v>2.6381129733085039E-3</v>
      </c>
      <c r="K70" s="305">
        <v>8.0170627297342263E-4</v>
      </c>
      <c r="L70" s="305">
        <v>5.8371291302677594E-4</v>
      </c>
      <c r="M70" s="305">
        <v>5.4994156870832475E-5</v>
      </c>
      <c r="N70" s="305">
        <v>1.5387463742774269E-3</v>
      </c>
      <c r="O70" s="305">
        <v>3.2303866697718447E-4</v>
      </c>
      <c r="P70" s="305">
        <v>0</v>
      </c>
      <c r="Q70" s="305">
        <v>0</v>
      </c>
      <c r="R70" s="305">
        <v>1.3470244010157889E-2</v>
      </c>
      <c r="S70" s="305">
        <v>7.3212267829574572E-4</v>
      </c>
      <c r="T70" s="305">
        <v>1.5046213369635309E-3</v>
      </c>
      <c r="U70" s="305">
        <v>1.4090315485600386E-3</v>
      </c>
      <c r="V70" s="305">
        <v>1.3575605680868838E-3</v>
      </c>
      <c r="W70" s="305">
        <v>6.6806830015915747E-4</v>
      </c>
      <c r="X70" s="305">
        <v>9.1956248185074048E-4</v>
      </c>
      <c r="Y70" s="305">
        <v>3.525285107433064E-5</v>
      </c>
      <c r="Z70" s="305">
        <v>9.1779640400734236E-4</v>
      </c>
      <c r="AA70" s="305">
        <v>1.5245968288385961E-3</v>
      </c>
      <c r="AB70" s="305">
        <v>3.8022813688212928E-3</v>
      </c>
      <c r="AC70" s="305">
        <v>6.7167759475451781E-3</v>
      </c>
      <c r="AD70" s="305">
        <v>7.3896479243300056E-4</v>
      </c>
      <c r="AE70" s="305">
        <v>4.5996489741572354E-3</v>
      </c>
      <c r="AF70" s="305">
        <v>2.2578688414099887E-3</v>
      </c>
      <c r="AG70" s="305">
        <v>2.348984991222214E-4</v>
      </c>
      <c r="AH70" s="305">
        <v>9.7402597402597403E-4</v>
      </c>
      <c r="AI70" s="305">
        <v>7.1797172986313659E-4</v>
      </c>
      <c r="AJ70" s="305">
        <v>8.7553568959955767E-4</v>
      </c>
      <c r="AK70" s="305">
        <v>8.6234535826027348E-4</v>
      </c>
      <c r="AL70" s="305">
        <v>8.7660025202257246E-4</v>
      </c>
      <c r="AM70" s="305">
        <v>1.4660276289822384E-3</v>
      </c>
      <c r="AN70" s="305">
        <v>6.2822280406616153E-4</v>
      </c>
      <c r="AO70" s="305">
        <v>1.13038861390378E-3</v>
      </c>
      <c r="AP70" s="305">
        <v>1.8509243734076606E-3</v>
      </c>
      <c r="AQ70" s="305">
        <v>2.6947136059553758E-3</v>
      </c>
      <c r="AR70" s="305">
        <v>2.3886968896117099E-3</v>
      </c>
      <c r="AS70" s="305">
        <v>2.9912563276576162E-3</v>
      </c>
      <c r="AT70" s="305">
        <v>5.871005619391093E-4</v>
      </c>
      <c r="AU70" s="305">
        <v>3.9283812450349628E-4</v>
      </c>
      <c r="AV70" s="305">
        <v>2.8222103168529006E-3</v>
      </c>
      <c r="AW70" s="305">
        <v>1.0664889185135812E-3</v>
      </c>
      <c r="AX70" s="305">
        <v>2.1378461027549847E-3</v>
      </c>
      <c r="AY70" s="305">
        <v>5.7449253159708928E-4</v>
      </c>
      <c r="AZ70" s="305">
        <v>4.1802246870769304E-4</v>
      </c>
      <c r="BA70" s="305">
        <v>1.4894250819183796E-3</v>
      </c>
      <c r="BB70" s="305">
        <v>0</v>
      </c>
      <c r="BC70" s="305">
        <v>2.331002331002331E-3</v>
      </c>
      <c r="BD70" s="305">
        <v>1.6749198951354501E-3</v>
      </c>
      <c r="BE70" s="305">
        <v>4.0604775094379352E-3</v>
      </c>
      <c r="BF70" s="305">
        <v>1.7031803801232188E-3</v>
      </c>
      <c r="BG70" s="305">
        <v>1.6305598329173967E-3</v>
      </c>
      <c r="BH70" s="305">
        <v>1.8568123706319249E-3</v>
      </c>
      <c r="BI70" s="305">
        <v>1.0717391570618424E-4</v>
      </c>
      <c r="BJ70" s="305">
        <v>4.4306601683650863E-4</v>
      </c>
      <c r="BK70" s="305">
        <v>6.6795673997819313E-4</v>
      </c>
      <c r="BL70" s="305">
        <v>2.6339659503209602E-3</v>
      </c>
      <c r="BM70" s="305">
        <v>3.6732339010899979E-3</v>
      </c>
      <c r="BN70" s="305">
        <v>4.3404857106005045E-3</v>
      </c>
      <c r="BO70" s="305">
        <v>1.4283462234812477E-3</v>
      </c>
      <c r="BP70" s="305">
        <v>1.9869694055772515E-4</v>
      </c>
      <c r="BQ70" s="305">
        <v>2.5806562608871437E-5</v>
      </c>
      <c r="BR70" s="305">
        <v>0</v>
      </c>
      <c r="BS70" s="305">
        <v>8.5890243233859031E-4</v>
      </c>
      <c r="BT70" s="305">
        <v>8.1976935749588135E-4</v>
      </c>
      <c r="BU70" s="305">
        <v>5.0828939242791317E-4</v>
      </c>
      <c r="BV70" s="305">
        <v>2.7722599375695793E-3</v>
      </c>
      <c r="BW70" s="305">
        <v>1.3935516564261734E-3</v>
      </c>
      <c r="BX70" s="305">
        <v>2.7120482744592855E-4</v>
      </c>
      <c r="BY70" s="305">
        <v>1.5288524284515707E-3</v>
      </c>
      <c r="BZ70" s="305">
        <v>2.2239696269290951E-3</v>
      </c>
      <c r="CA70" s="305">
        <v>1.4451447151860625E-3</v>
      </c>
      <c r="CB70" s="305">
        <v>2.6565934465842757E-4</v>
      </c>
      <c r="CC70" s="305">
        <v>5.4929964295523208E-4</v>
      </c>
      <c r="CD70" s="305">
        <v>8.8216808898917921E-4</v>
      </c>
      <c r="CE70" s="305">
        <v>7.0853696201151825E-4</v>
      </c>
      <c r="CF70" s="305">
        <v>8.8255411159896739E-4</v>
      </c>
      <c r="CG70" s="305">
        <v>3.8905865994049928E-3</v>
      </c>
      <c r="CH70" s="305">
        <v>1.2242313644249842E-4</v>
      </c>
      <c r="CI70" s="305">
        <v>1.2017551214331629E-3</v>
      </c>
      <c r="CJ70" s="305">
        <v>2.5530021296208002E-3</v>
      </c>
      <c r="CK70" s="305">
        <v>1.0023013565891473E-2</v>
      </c>
      <c r="CL70" s="305">
        <v>5.7527950906638373E-3</v>
      </c>
      <c r="CM70" s="305">
        <v>2.8065364183860195E-3</v>
      </c>
      <c r="CN70" s="305">
        <v>4.2569073206072512E-2</v>
      </c>
      <c r="CO70" s="305">
        <v>3.3713439669350461E-3</v>
      </c>
      <c r="CP70" s="305">
        <v>8.9497471696424583E-5</v>
      </c>
      <c r="CQ70" s="305">
        <v>7.8079335584111949E-4</v>
      </c>
      <c r="CR70" s="305">
        <v>1.6891178581985558E-3</v>
      </c>
      <c r="CS70" s="305">
        <v>5.2741945732985955E-3</v>
      </c>
      <c r="CT70" s="305">
        <v>1.1270929834045274E-3</v>
      </c>
      <c r="CU70" s="305">
        <v>1.2206098658646353E-2</v>
      </c>
      <c r="CV70" s="305">
        <v>4.0699935191185997E-3</v>
      </c>
      <c r="CW70" s="305">
        <v>8.5877862595419852E-3</v>
      </c>
      <c r="CX70" s="305">
        <v>2.8160693186293816E-3</v>
      </c>
      <c r="CY70" s="305">
        <v>5.4319322694238404E-3</v>
      </c>
      <c r="CZ70" s="305">
        <v>1.2911707397234546E-4</v>
      </c>
      <c r="DA70" s="306">
        <v>2.1222083961714494E-3</v>
      </c>
    </row>
    <row r="71" spans="2:105" ht="20.100000000000001" customHeight="1" x14ac:dyDescent="0.4">
      <c r="B71" s="12">
        <v>16</v>
      </c>
      <c r="C71" s="9" t="s">
        <v>846</v>
      </c>
      <c r="D71" s="305">
        <v>0</v>
      </c>
      <c r="E71" s="305">
        <v>2.0968756552736424E-4</v>
      </c>
      <c r="F71" s="305">
        <v>6.3423081589658176E-3</v>
      </c>
      <c r="G71" s="305">
        <v>0</v>
      </c>
      <c r="H71" s="305">
        <v>2.226637835310619E-2</v>
      </c>
      <c r="I71" s="305">
        <v>1.4014177449419704E-3</v>
      </c>
      <c r="J71" s="305">
        <v>6.207324643078833E-4</v>
      </c>
      <c r="K71" s="305">
        <v>1.1874328760078053E-3</v>
      </c>
      <c r="L71" s="305">
        <v>1.1325028312570782E-3</v>
      </c>
      <c r="M71" s="305">
        <v>0</v>
      </c>
      <c r="N71" s="305">
        <v>2.0982905103783094E-4</v>
      </c>
      <c r="O71" s="305">
        <v>3.0801361269917589E-4</v>
      </c>
      <c r="P71" s="305">
        <v>1.5209449759065259E-3</v>
      </c>
      <c r="Q71" s="305">
        <v>0</v>
      </c>
      <c r="R71" s="305">
        <v>1.1041183614883516E-4</v>
      </c>
      <c r="S71" s="305">
        <v>0.20265474049434196</v>
      </c>
      <c r="T71" s="305">
        <v>0.15089202550691411</v>
      </c>
      <c r="U71" s="305">
        <v>4.8230118908516049E-2</v>
      </c>
      <c r="V71" s="305">
        <v>1.0442773600668337E-3</v>
      </c>
      <c r="W71" s="305">
        <v>3.9298135303479848E-5</v>
      </c>
      <c r="X71" s="305">
        <v>7.7436840576904464E-5</v>
      </c>
      <c r="Y71" s="305">
        <v>0</v>
      </c>
      <c r="Z71" s="305">
        <v>3.0961806400247693E-4</v>
      </c>
      <c r="AA71" s="305">
        <v>1.6939964764873288E-5</v>
      </c>
      <c r="AB71" s="305">
        <v>0</v>
      </c>
      <c r="AC71" s="305">
        <v>7.3564688949304333E-3</v>
      </c>
      <c r="AD71" s="305">
        <v>4.926431949553337E-5</v>
      </c>
      <c r="AE71" s="305">
        <v>2.1122072262906251E-2</v>
      </c>
      <c r="AF71" s="305">
        <v>1.3479813978567096E-3</v>
      </c>
      <c r="AG71" s="305">
        <v>1.2363078901169547E-5</v>
      </c>
      <c r="AH71" s="305">
        <v>8.1168831168831169E-5</v>
      </c>
      <c r="AI71" s="305">
        <v>0</v>
      </c>
      <c r="AJ71" s="305">
        <v>2.8723714728967945E-3</v>
      </c>
      <c r="AK71" s="305">
        <v>3.2835457872218109E-3</v>
      </c>
      <c r="AL71" s="305">
        <v>5.2961265226363758E-4</v>
      </c>
      <c r="AM71" s="305">
        <v>1.1277135607555681E-4</v>
      </c>
      <c r="AN71" s="305">
        <v>2.1081302149871194E-5</v>
      </c>
      <c r="AO71" s="305">
        <v>2.0552520252796E-4</v>
      </c>
      <c r="AP71" s="305">
        <v>6.5326742590858614E-5</v>
      </c>
      <c r="AQ71" s="305">
        <v>1.2035213272785448E-4</v>
      </c>
      <c r="AR71" s="305">
        <v>2.28705021345802E-4</v>
      </c>
      <c r="AS71" s="305">
        <v>2.3009664058904741E-4</v>
      </c>
      <c r="AT71" s="305">
        <v>0</v>
      </c>
      <c r="AU71" s="305">
        <v>6.1108152700543858E-5</v>
      </c>
      <c r="AV71" s="305">
        <v>9.566814633399663E-5</v>
      </c>
      <c r="AW71" s="305">
        <v>3.3327778703549411E-5</v>
      </c>
      <c r="AX71" s="305">
        <v>2.767438320718427E-5</v>
      </c>
      <c r="AY71" s="305">
        <v>1.9149751053236308E-4</v>
      </c>
      <c r="AZ71" s="305">
        <v>1.0450561717692326E-4</v>
      </c>
      <c r="BA71" s="305">
        <v>5.2129877867143279E-3</v>
      </c>
      <c r="BB71" s="305">
        <v>0</v>
      </c>
      <c r="BC71" s="305">
        <v>4.5918993287414341E-2</v>
      </c>
      <c r="BD71" s="305">
        <v>0</v>
      </c>
      <c r="BE71" s="305">
        <v>5.7836755557895345E-2</v>
      </c>
      <c r="BF71" s="305">
        <v>1.5228716192107328E-2</v>
      </c>
      <c r="BG71" s="305">
        <v>1.3739181224446449E-3</v>
      </c>
      <c r="BH71" s="305">
        <v>2.9221965177158166E-3</v>
      </c>
      <c r="BI71" s="305">
        <v>4.2502112857195351E-3</v>
      </c>
      <c r="BJ71" s="305">
        <v>0</v>
      </c>
      <c r="BK71" s="305">
        <v>0</v>
      </c>
      <c r="BL71" s="305">
        <v>0</v>
      </c>
      <c r="BM71" s="305">
        <v>9.4746522090492216E-4</v>
      </c>
      <c r="BN71" s="305">
        <v>4.1573768679405208E-4</v>
      </c>
      <c r="BO71" s="305">
        <v>1.0509570875112858E-4</v>
      </c>
      <c r="BP71" s="305">
        <v>0</v>
      </c>
      <c r="BQ71" s="305">
        <v>0</v>
      </c>
      <c r="BR71" s="305">
        <v>4.1176282872828082E-6</v>
      </c>
      <c r="BS71" s="305">
        <v>0</v>
      </c>
      <c r="BT71" s="305">
        <v>0</v>
      </c>
      <c r="BU71" s="305">
        <v>0</v>
      </c>
      <c r="BV71" s="305">
        <v>2.6194582087271618E-4</v>
      </c>
      <c r="BW71" s="305">
        <v>0</v>
      </c>
      <c r="BX71" s="305">
        <v>0</v>
      </c>
      <c r="BY71" s="305">
        <v>7.0849258879463037E-4</v>
      </c>
      <c r="BZ71" s="305">
        <v>1.0246145781209045E-3</v>
      </c>
      <c r="CA71" s="305">
        <v>4.0142908755168402E-5</v>
      </c>
      <c r="CB71" s="305">
        <v>4.7309198363829571E-5</v>
      </c>
      <c r="CC71" s="305">
        <v>1.2015929689645702E-4</v>
      </c>
      <c r="CD71" s="305">
        <v>1.8930645686463074E-5</v>
      </c>
      <c r="CE71" s="305">
        <v>2.90681830568828E-5</v>
      </c>
      <c r="CF71" s="305">
        <v>8.8255411159896739E-5</v>
      </c>
      <c r="CG71" s="305">
        <v>3.4358427111628507E-5</v>
      </c>
      <c r="CH71" s="305">
        <v>3.0605784110624604E-5</v>
      </c>
      <c r="CI71" s="305">
        <v>1.0829769989659317E-4</v>
      </c>
      <c r="CJ71" s="305">
        <v>1.2714154031976097E-6</v>
      </c>
      <c r="CK71" s="305">
        <v>2.1196705426356589E-4</v>
      </c>
      <c r="CL71" s="305">
        <v>3.7321191505696816E-5</v>
      </c>
      <c r="CM71" s="305">
        <v>1.9729605753153038E-5</v>
      </c>
      <c r="CN71" s="305">
        <v>8.7816551224492037E-5</v>
      </c>
      <c r="CO71" s="305">
        <v>3.5158859446599552E-5</v>
      </c>
      <c r="CP71" s="305">
        <v>0</v>
      </c>
      <c r="CQ71" s="305">
        <v>1.3085922164934963E-5</v>
      </c>
      <c r="CR71" s="305">
        <v>3.3004473939800727E-4</v>
      </c>
      <c r="CS71" s="305">
        <v>2.3829192349240642E-4</v>
      </c>
      <c r="CT71" s="305">
        <v>6.5364326623773539E-4</v>
      </c>
      <c r="CU71" s="305">
        <v>2.3051085596364514E-4</v>
      </c>
      <c r="CV71" s="305">
        <v>5.0118816158997628E-4</v>
      </c>
      <c r="CW71" s="305">
        <v>0</v>
      </c>
      <c r="CX71" s="305">
        <v>7.0894052776683731E-4</v>
      </c>
      <c r="CY71" s="305">
        <v>0</v>
      </c>
      <c r="CZ71" s="305">
        <v>1.173791581566777E-5</v>
      </c>
      <c r="DA71" s="306">
        <v>3.9738524925001049E-3</v>
      </c>
    </row>
    <row r="72" spans="2:105" ht="20.100000000000001" customHeight="1" x14ac:dyDescent="0.4">
      <c r="B72" s="12">
        <v>17</v>
      </c>
      <c r="C72" s="9" t="s">
        <v>847</v>
      </c>
      <c r="D72" s="305">
        <v>0</v>
      </c>
      <c r="E72" s="305">
        <v>0</v>
      </c>
      <c r="F72" s="305">
        <v>0</v>
      </c>
      <c r="G72" s="305">
        <v>0</v>
      </c>
      <c r="H72" s="305">
        <v>2.3376775173864766E-4</v>
      </c>
      <c r="I72" s="305">
        <v>3.2654394056900283E-4</v>
      </c>
      <c r="J72" s="305">
        <v>1.5518311607697082E-4</v>
      </c>
      <c r="K72" s="305">
        <v>2.7984086886808149E-4</v>
      </c>
      <c r="L72" s="305">
        <v>1.2971398067261687E-4</v>
      </c>
      <c r="M72" s="305">
        <v>0</v>
      </c>
      <c r="N72" s="305">
        <v>6.5417292382382588E-4</v>
      </c>
      <c r="O72" s="305">
        <v>3.1552613983818015E-4</v>
      </c>
      <c r="P72" s="305">
        <v>0</v>
      </c>
      <c r="Q72" s="305">
        <v>0</v>
      </c>
      <c r="R72" s="305">
        <v>1.1041183614883515E-3</v>
      </c>
      <c r="S72" s="305">
        <v>7.9578551988668017E-4</v>
      </c>
      <c r="T72" s="305">
        <v>2.099305008239593E-2</v>
      </c>
      <c r="U72" s="305">
        <v>1.8351776754416112E-3</v>
      </c>
      <c r="V72" s="305">
        <v>1.3923698134224449E-3</v>
      </c>
      <c r="W72" s="305">
        <v>5.8947202955219778E-4</v>
      </c>
      <c r="X72" s="305">
        <v>7.5500919562481849E-4</v>
      </c>
      <c r="Y72" s="305">
        <v>3.2734790283307018E-5</v>
      </c>
      <c r="Z72" s="305">
        <v>7.9616073600636932E-4</v>
      </c>
      <c r="AA72" s="305">
        <v>1.5923566878980893E-3</v>
      </c>
      <c r="AB72" s="305">
        <v>1.520912547528517E-3</v>
      </c>
      <c r="AC72" s="305">
        <v>7.9961618423156887E-4</v>
      </c>
      <c r="AD72" s="305">
        <v>4.4337887545980033E-4</v>
      </c>
      <c r="AE72" s="305">
        <v>4.5996489741572354E-3</v>
      </c>
      <c r="AF72" s="305">
        <v>1.3479813978567096E-3</v>
      </c>
      <c r="AG72" s="305">
        <v>1.2363078901169548E-4</v>
      </c>
      <c r="AH72" s="305">
        <v>8.1168831168831174E-4</v>
      </c>
      <c r="AI72" s="305">
        <v>1.3461969934933812E-4</v>
      </c>
      <c r="AJ72" s="305">
        <v>6.6049183601370133E-4</v>
      </c>
      <c r="AK72" s="305">
        <v>4.7539551801527899E-4</v>
      </c>
      <c r="AL72" s="305">
        <v>4.2003762076081596E-4</v>
      </c>
      <c r="AM72" s="305">
        <v>8.4578517056667607E-4</v>
      </c>
      <c r="AN72" s="305">
        <v>6.9357484073076221E-4</v>
      </c>
      <c r="AO72" s="305">
        <v>8.7348211074382998E-4</v>
      </c>
      <c r="AP72" s="305">
        <v>1.3065348518171722E-3</v>
      </c>
      <c r="AQ72" s="305">
        <v>8.395295112235702E-4</v>
      </c>
      <c r="AR72" s="305">
        <v>7.3693840211425088E-4</v>
      </c>
      <c r="AS72" s="305">
        <v>6.9028992176714218E-4</v>
      </c>
      <c r="AT72" s="305">
        <v>5.871005619391093E-4</v>
      </c>
      <c r="AU72" s="305">
        <v>3.753786523033409E-4</v>
      </c>
      <c r="AV72" s="305">
        <v>2.5543395071177099E-3</v>
      </c>
      <c r="AW72" s="305">
        <v>1.299783369438427E-3</v>
      </c>
      <c r="AX72" s="305">
        <v>4.2203434390956012E-4</v>
      </c>
      <c r="AY72" s="305">
        <v>7.659900421294523E-4</v>
      </c>
      <c r="AZ72" s="305">
        <v>5.2727834121084013E-4</v>
      </c>
      <c r="BA72" s="305">
        <v>6.9258266309204647E-3</v>
      </c>
      <c r="BB72" s="305">
        <v>0</v>
      </c>
      <c r="BC72" s="305">
        <v>4.0661093292672238E-3</v>
      </c>
      <c r="BD72" s="305">
        <v>1.4564520827264782E-4</v>
      </c>
      <c r="BE72" s="305">
        <v>9.5712468603898811E-3</v>
      </c>
      <c r="BF72" s="305">
        <v>2.1332572135398083E-2</v>
      </c>
      <c r="BG72" s="305">
        <v>6.4160427618187939E-5</v>
      </c>
      <c r="BH72" s="305">
        <v>1.1306117479257623E-4</v>
      </c>
      <c r="BI72" s="305">
        <v>6.6754038925566188E-4</v>
      </c>
      <c r="BJ72" s="305">
        <v>4.7075764288879041E-4</v>
      </c>
      <c r="BK72" s="305">
        <v>2.9370450772570555E-3</v>
      </c>
      <c r="BL72" s="305">
        <v>3.096218252860731E-3</v>
      </c>
      <c r="BM72" s="305">
        <v>1.1012477022936296E-3</v>
      </c>
      <c r="BN72" s="305">
        <v>8.6026607211954823E-4</v>
      </c>
      <c r="BO72" s="305">
        <v>2.4649720779810159E-3</v>
      </c>
      <c r="BP72" s="305">
        <v>5.2740545950507288E-4</v>
      </c>
      <c r="BQ72" s="305">
        <v>1.7548462574032576E-3</v>
      </c>
      <c r="BR72" s="305">
        <v>1.4205817591125686E-4</v>
      </c>
      <c r="BS72" s="305">
        <v>2.7411779755486925E-4</v>
      </c>
      <c r="BT72" s="305">
        <v>3.7429983525535422E-4</v>
      </c>
      <c r="BU72" s="305">
        <v>0</v>
      </c>
      <c r="BV72" s="305">
        <v>1.0477832834908647E-3</v>
      </c>
      <c r="BW72" s="305">
        <v>6.3343257110280607E-4</v>
      </c>
      <c r="BX72" s="305">
        <v>4.0680724116889282E-4</v>
      </c>
      <c r="BY72" s="305">
        <v>2.181411391815046E-3</v>
      </c>
      <c r="BZ72" s="305">
        <v>3.5742369004217599E-3</v>
      </c>
      <c r="CA72" s="305">
        <v>2.8100036128617882E-4</v>
      </c>
      <c r="CB72" s="305">
        <v>2.5037483441780572E-3</v>
      </c>
      <c r="CC72" s="305">
        <v>6.1796209832463609E-4</v>
      </c>
      <c r="CD72" s="305">
        <v>2.2641052241009836E-3</v>
      </c>
      <c r="CE72" s="305">
        <v>2.9177188743346109E-3</v>
      </c>
      <c r="CF72" s="305">
        <v>1.4120865785583478E-3</v>
      </c>
      <c r="CG72" s="305">
        <v>7.7508569395938432E-4</v>
      </c>
      <c r="CH72" s="305">
        <v>2.5421929426887565E-3</v>
      </c>
      <c r="CI72" s="305">
        <v>3.9091976188479916E-3</v>
      </c>
      <c r="CJ72" s="305">
        <v>1.9058516893932171E-3</v>
      </c>
      <c r="CK72" s="305">
        <v>5.7533914728682175E-4</v>
      </c>
      <c r="CL72" s="305">
        <v>6.9630680152057197E-3</v>
      </c>
      <c r="CM72" s="305">
        <v>3.1271425118747564E-3</v>
      </c>
      <c r="CN72" s="305">
        <v>1.4467776814235063E-2</v>
      </c>
      <c r="CO72" s="305">
        <v>2.1446904262425728E-3</v>
      </c>
      <c r="CP72" s="305">
        <v>3.5798988678569833E-4</v>
      </c>
      <c r="CQ72" s="305">
        <v>1.9192685841904611E-4</v>
      </c>
      <c r="CR72" s="305">
        <v>1.8346931472932998E-3</v>
      </c>
      <c r="CS72" s="305">
        <v>1.7951324903094617E-3</v>
      </c>
      <c r="CT72" s="305">
        <v>2.2930512420988661E-3</v>
      </c>
      <c r="CU72" s="305">
        <v>5.4883537134201227E-4</v>
      </c>
      <c r="CV72" s="305">
        <v>4.1131993951177359E-3</v>
      </c>
      <c r="CW72" s="305">
        <v>1.0602205258693808E-4</v>
      </c>
      <c r="CX72" s="305">
        <v>2.1563607719574636E-3</v>
      </c>
      <c r="CY72" s="305">
        <v>0</v>
      </c>
      <c r="CZ72" s="305">
        <v>8.2165410709674397E-5</v>
      </c>
      <c r="DA72" s="306">
        <v>1.8637478379548787E-3</v>
      </c>
    </row>
    <row r="73" spans="2:105" ht="20.100000000000001" customHeight="1" x14ac:dyDescent="0.4">
      <c r="B73" s="12">
        <v>18</v>
      </c>
      <c r="C73" s="9" t="s">
        <v>848</v>
      </c>
      <c r="D73" s="305">
        <v>0</v>
      </c>
      <c r="E73" s="305">
        <v>5.1256960462244591E-4</v>
      </c>
      <c r="F73" s="305">
        <v>0</v>
      </c>
      <c r="G73" s="305">
        <v>1.5153811183512653E-4</v>
      </c>
      <c r="H73" s="305">
        <v>0</v>
      </c>
      <c r="I73" s="305">
        <v>1.7687796780820986E-4</v>
      </c>
      <c r="J73" s="305">
        <v>0</v>
      </c>
      <c r="K73" s="305">
        <v>2.2689800178493096E-5</v>
      </c>
      <c r="L73" s="305">
        <v>9.9779985132782215E-5</v>
      </c>
      <c r="M73" s="305">
        <v>0</v>
      </c>
      <c r="N73" s="305">
        <v>2.3451482174816399E-4</v>
      </c>
      <c r="O73" s="305">
        <v>1.2771296136307293E-4</v>
      </c>
      <c r="P73" s="305">
        <v>1.1371551221731035E-4</v>
      </c>
      <c r="Q73" s="305">
        <v>1.3404825737265416E-3</v>
      </c>
      <c r="R73" s="305">
        <v>1.3249420337860219E-3</v>
      </c>
      <c r="S73" s="305">
        <v>1.0361127468924576E-2</v>
      </c>
      <c r="T73" s="305">
        <v>5.8751880776671201E-3</v>
      </c>
      <c r="U73" s="305">
        <v>0.28670699017114576</v>
      </c>
      <c r="V73" s="305">
        <v>0.35139933166248954</v>
      </c>
      <c r="W73" s="305">
        <v>0.10026919222682884</v>
      </c>
      <c r="X73" s="305">
        <v>1.3067466847352628E-3</v>
      </c>
      <c r="Y73" s="305">
        <v>0</v>
      </c>
      <c r="Z73" s="305">
        <v>1.4264546520114116E-3</v>
      </c>
      <c r="AA73" s="305">
        <v>1.880336088900935E-3</v>
      </c>
      <c r="AB73" s="305">
        <v>7.6045627376425851E-4</v>
      </c>
      <c r="AC73" s="305">
        <v>3.6782344474652166E-3</v>
      </c>
      <c r="AD73" s="305">
        <v>0</v>
      </c>
      <c r="AE73" s="305">
        <v>1.7127640259032864E-2</v>
      </c>
      <c r="AF73" s="305">
        <v>5.4593246613196741E-3</v>
      </c>
      <c r="AG73" s="305">
        <v>1.2363078901169547E-5</v>
      </c>
      <c r="AH73" s="305">
        <v>0</v>
      </c>
      <c r="AI73" s="305">
        <v>2.6923939869867623E-4</v>
      </c>
      <c r="AJ73" s="305">
        <v>2.0736371595778996E-3</v>
      </c>
      <c r="AK73" s="305">
        <v>2.7639274303213894E-4</v>
      </c>
      <c r="AL73" s="305">
        <v>6.7571269426739962E-4</v>
      </c>
      <c r="AM73" s="305">
        <v>3.3831406822667045E-4</v>
      </c>
      <c r="AN73" s="305">
        <v>7.3784557524549175E-5</v>
      </c>
      <c r="AO73" s="305">
        <v>1.1988970147464332E-4</v>
      </c>
      <c r="AP73" s="305">
        <v>8.9279881540840105E-4</v>
      </c>
      <c r="AQ73" s="305">
        <v>3.0058679003249506E-3</v>
      </c>
      <c r="AR73" s="305">
        <v>5.8955072169140071E-3</v>
      </c>
      <c r="AS73" s="305">
        <v>2.5310630464795212E-3</v>
      </c>
      <c r="AT73" s="305">
        <v>8.3871508848444186E-5</v>
      </c>
      <c r="AU73" s="305">
        <v>3.0903265794275038E-3</v>
      </c>
      <c r="AV73" s="305">
        <v>2.1621001071483238E-3</v>
      </c>
      <c r="AW73" s="305">
        <v>5.3324445925679058E-4</v>
      </c>
      <c r="AX73" s="305">
        <v>0</v>
      </c>
      <c r="AY73" s="305">
        <v>0</v>
      </c>
      <c r="AZ73" s="305">
        <v>2.8976557489965088E-4</v>
      </c>
      <c r="BA73" s="305">
        <v>0</v>
      </c>
      <c r="BB73" s="305">
        <v>0</v>
      </c>
      <c r="BC73" s="305">
        <v>1.7859333648807332E-2</v>
      </c>
      <c r="BD73" s="305">
        <v>1.4564520827264782E-4</v>
      </c>
      <c r="BE73" s="305">
        <v>4.6412735396461216E-3</v>
      </c>
      <c r="BF73" s="305">
        <v>4.5529151502176554E-3</v>
      </c>
      <c r="BG73" s="305">
        <v>0</v>
      </c>
      <c r="BH73" s="305">
        <v>0</v>
      </c>
      <c r="BI73" s="305">
        <v>0</v>
      </c>
      <c r="BJ73" s="305">
        <v>0</v>
      </c>
      <c r="BK73" s="305">
        <v>0</v>
      </c>
      <c r="BL73" s="305">
        <v>2.9653921295004184E-4</v>
      </c>
      <c r="BM73" s="305">
        <v>3.0962915715847131E-6</v>
      </c>
      <c r="BN73" s="305">
        <v>-9.0978607359363194E-4</v>
      </c>
      <c r="BO73" s="305">
        <v>5.0159315540311371E-4</v>
      </c>
      <c r="BP73" s="305">
        <v>0</v>
      </c>
      <c r="BQ73" s="305">
        <v>0</v>
      </c>
      <c r="BR73" s="305">
        <v>6.9999680883807742E-5</v>
      </c>
      <c r="BS73" s="305">
        <v>0</v>
      </c>
      <c r="BT73" s="305">
        <v>2.8995057660626027E-4</v>
      </c>
      <c r="BU73" s="305">
        <v>0</v>
      </c>
      <c r="BV73" s="305">
        <v>4.3657636812119359E-5</v>
      </c>
      <c r="BW73" s="305">
        <v>6.3343257110280609E-5</v>
      </c>
      <c r="BX73" s="305">
        <v>1.4916265509526069E-3</v>
      </c>
      <c r="BY73" s="305">
        <v>4.4560454926820172E-3</v>
      </c>
      <c r="BZ73" s="305">
        <v>1.1278703107997553E-3</v>
      </c>
      <c r="CA73" s="305">
        <v>0</v>
      </c>
      <c r="CB73" s="305">
        <v>8.0061720308019277E-5</v>
      </c>
      <c r="CC73" s="305">
        <v>0</v>
      </c>
      <c r="CD73" s="305">
        <v>5.0431240108737632E-3</v>
      </c>
      <c r="CE73" s="305">
        <v>2.325454644550624E-4</v>
      </c>
      <c r="CF73" s="305">
        <v>8.2496745581713479E-2</v>
      </c>
      <c r="CG73" s="305">
        <v>1.4854967015909973E-4</v>
      </c>
      <c r="CH73" s="305">
        <v>2.4006411911771178E-3</v>
      </c>
      <c r="CI73" s="305">
        <v>4.0489365864564992E-3</v>
      </c>
      <c r="CJ73" s="305">
        <v>0</v>
      </c>
      <c r="CK73" s="305">
        <v>4.3301841085271317E-3</v>
      </c>
      <c r="CL73" s="305">
        <v>1.3755524869242539E-3</v>
      </c>
      <c r="CM73" s="305">
        <v>7.3986021574323887E-4</v>
      </c>
      <c r="CN73" s="305">
        <v>3.2272582575000822E-3</v>
      </c>
      <c r="CO73" s="305">
        <v>0</v>
      </c>
      <c r="CP73" s="305">
        <v>0</v>
      </c>
      <c r="CQ73" s="305">
        <v>3.0097620979350413E-4</v>
      </c>
      <c r="CR73" s="305">
        <v>5.2807158303681163E-3</v>
      </c>
      <c r="CS73" s="305">
        <v>4.4481159051915867E-4</v>
      </c>
      <c r="CT73" s="305">
        <v>0</v>
      </c>
      <c r="CU73" s="305">
        <v>9.0009000900090005E-4</v>
      </c>
      <c r="CV73" s="305">
        <v>5.5303521278893925E-4</v>
      </c>
      <c r="CW73" s="305">
        <v>0</v>
      </c>
      <c r="CX73" s="305">
        <v>1.1815675462780622E-4</v>
      </c>
      <c r="CY73" s="305">
        <v>0.12396044054843786</v>
      </c>
      <c r="CZ73" s="305">
        <v>2.5823414794469093E-4</v>
      </c>
      <c r="DA73" s="306">
        <v>4.7109817761612814E-3</v>
      </c>
    </row>
    <row r="74" spans="2:105" ht="20.100000000000001" customHeight="1" x14ac:dyDescent="0.4">
      <c r="B74" s="12">
        <v>19</v>
      </c>
      <c r="C74" s="9" t="s">
        <v>849</v>
      </c>
      <c r="D74" s="305">
        <v>3.1358092661966943E-3</v>
      </c>
      <c r="E74" s="305">
        <v>5.2981058223247363E-2</v>
      </c>
      <c r="F74" s="305">
        <v>4.5885220767474437E-3</v>
      </c>
      <c r="G74" s="305">
        <v>3.8869525685709956E-2</v>
      </c>
      <c r="H74" s="305">
        <v>4.3831453450996439E-3</v>
      </c>
      <c r="I74" s="305">
        <v>1.2245397771337605E-3</v>
      </c>
      <c r="J74" s="305">
        <v>0</v>
      </c>
      <c r="K74" s="305">
        <v>1.077765508478422E-2</v>
      </c>
      <c r="L74" s="305">
        <v>1.2302872166872047E-2</v>
      </c>
      <c r="M74" s="305">
        <v>4.6745033340207603E-4</v>
      </c>
      <c r="N74" s="305">
        <v>1.4363004258295448E-2</v>
      </c>
      <c r="O74" s="305">
        <v>1.8706192576120682E-2</v>
      </c>
      <c r="P74" s="305">
        <v>1.8478770735312931E-4</v>
      </c>
      <c r="Q74" s="305">
        <v>2.6809651474530832E-3</v>
      </c>
      <c r="R74" s="305">
        <v>1.6561775422325273E-3</v>
      </c>
      <c r="S74" s="305">
        <v>1.0663525966481515E-3</v>
      </c>
      <c r="T74" s="305">
        <v>5.8751880776671201E-3</v>
      </c>
      <c r="U74" s="305">
        <v>2.866176369509932E-3</v>
      </c>
      <c r="V74" s="305">
        <v>2.0537454747981063E-3</v>
      </c>
      <c r="W74" s="305">
        <v>1.1003477884974357E-3</v>
      </c>
      <c r="X74" s="305">
        <v>9.7183234924015094E-3</v>
      </c>
      <c r="Y74" s="305">
        <v>2.5180607910236168E-6</v>
      </c>
      <c r="Z74" s="305">
        <v>2.8529093040228232E-3</v>
      </c>
      <c r="AA74" s="305">
        <v>4.9125897818132539E-4</v>
      </c>
      <c r="AB74" s="305">
        <v>4.5627376425855515E-3</v>
      </c>
      <c r="AC74" s="305">
        <v>4.637773868543099E-3</v>
      </c>
      <c r="AD74" s="305">
        <v>1.149500788229112E-4</v>
      </c>
      <c r="AE74" s="305">
        <v>2.2937723173757793E-2</v>
      </c>
      <c r="AF74" s="305">
        <v>1.9882725618386465E-3</v>
      </c>
      <c r="AG74" s="305">
        <v>0</v>
      </c>
      <c r="AH74" s="305">
        <v>1.6233766233766234E-4</v>
      </c>
      <c r="AI74" s="305">
        <v>4.4873233116446037E-5</v>
      </c>
      <c r="AJ74" s="305">
        <v>3.0720550512265178E-4</v>
      </c>
      <c r="AK74" s="305">
        <v>3.6483842080242343E-4</v>
      </c>
      <c r="AL74" s="305">
        <v>2.1915006300564309E-3</v>
      </c>
      <c r="AM74" s="305">
        <v>5.6385678037778404E-4</v>
      </c>
      <c r="AN74" s="305">
        <v>1.2016342225426579E-4</v>
      </c>
      <c r="AO74" s="305">
        <v>2.4320482299141932E-3</v>
      </c>
      <c r="AP74" s="305">
        <v>7.4036974936306428E-4</v>
      </c>
      <c r="AQ74" s="305">
        <v>1.7025423654184291E-3</v>
      </c>
      <c r="AR74" s="305">
        <v>2.7444602561496239E-3</v>
      </c>
      <c r="AS74" s="305">
        <v>4.8320294523699955E-3</v>
      </c>
      <c r="AT74" s="305">
        <v>1.6774301769688837E-4</v>
      </c>
      <c r="AU74" s="305">
        <v>3.1863536765283583E-3</v>
      </c>
      <c r="AV74" s="305">
        <v>9.08847390172968E-4</v>
      </c>
      <c r="AW74" s="305">
        <v>7.9986668888518575E-4</v>
      </c>
      <c r="AX74" s="305">
        <v>4.1511574810776406E-5</v>
      </c>
      <c r="AY74" s="305">
        <v>0</v>
      </c>
      <c r="AZ74" s="305">
        <v>3.4676863881433629E-4</v>
      </c>
      <c r="BA74" s="305">
        <v>7.4471254095918974E-5</v>
      </c>
      <c r="BB74" s="305">
        <v>0</v>
      </c>
      <c r="BC74" s="305">
        <v>2.27842333105491E-3</v>
      </c>
      <c r="BD74" s="305">
        <v>1.3836294785901544E-3</v>
      </c>
      <c r="BE74" s="305">
        <v>2.3775276090393601E-5</v>
      </c>
      <c r="BF74" s="305">
        <v>1.0371321867789433E-3</v>
      </c>
      <c r="BG74" s="305">
        <v>0</v>
      </c>
      <c r="BH74" s="305">
        <v>0</v>
      </c>
      <c r="BI74" s="305">
        <v>0</v>
      </c>
      <c r="BJ74" s="305">
        <v>0</v>
      </c>
      <c r="BK74" s="305">
        <v>3.9291572939893717E-5</v>
      </c>
      <c r="BL74" s="305">
        <v>1.1338264024560423E-3</v>
      </c>
      <c r="BM74" s="305">
        <v>5.8199960573887318E-3</v>
      </c>
      <c r="BN74" s="305">
        <v>6.8233955519522395E-3</v>
      </c>
      <c r="BO74" s="305">
        <v>1.4952253108683293E-3</v>
      </c>
      <c r="BP74" s="305">
        <v>4.660792432835528E-5</v>
      </c>
      <c r="BQ74" s="305">
        <v>0</v>
      </c>
      <c r="BR74" s="305">
        <v>0</v>
      </c>
      <c r="BS74" s="305">
        <v>2.0101971820690411E-4</v>
      </c>
      <c r="BT74" s="305">
        <v>4.5864909390444812E-4</v>
      </c>
      <c r="BU74" s="305">
        <v>0</v>
      </c>
      <c r="BV74" s="305">
        <v>6.9852218899390975E-4</v>
      </c>
      <c r="BW74" s="305">
        <v>5.7008931399252553E-4</v>
      </c>
      <c r="BX74" s="305">
        <v>2.7120482744592855E-4</v>
      </c>
      <c r="BY74" s="305">
        <v>1.715297846555421E-3</v>
      </c>
      <c r="BZ74" s="305">
        <v>3.1850422157091683E-3</v>
      </c>
      <c r="CA74" s="305">
        <v>3.2114327004134722E-4</v>
      </c>
      <c r="CB74" s="305">
        <v>2.1107180808477809E-4</v>
      </c>
      <c r="CC74" s="305">
        <v>2.7464982147761604E-4</v>
      </c>
      <c r="CD74" s="305">
        <v>9.0867099295022756E-4</v>
      </c>
      <c r="CE74" s="305">
        <v>3.924204712679178E-4</v>
      </c>
      <c r="CF74" s="305">
        <v>2.4270238068971605E-4</v>
      </c>
      <c r="CG74" s="305">
        <v>1.5461292200232829E-4</v>
      </c>
      <c r="CH74" s="305">
        <v>8.1487900194538018E-4</v>
      </c>
      <c r="CI74" s="305">
        <v>2.4419384589586652E-3</v>
      </c>
      <c r="CJ74" s="305">
        <v>1.2409014335208672E-3</v>
      </c>
      <c r="CK74" s="305">
        <v>4.1484980620155043E-3</v>
      </c>
      <c r="CL74" s="305">
        <v>5.5768523307084096E-3</v>
      </c>
      <c r="CM74" s="305">
        <v>6.0816509734094235E-3</v>
      </c>
      <c r="CN74" s="305">
        <v>2.9967398105357908E-3</v>
      </c>
      <c r="CO74" s="305">
        <v>3.9065399385110612E-6</v>
      </c>
      <c r="CP74" s="305">
        <v>4.7731984904759772E-4</v>
      </c>
      <c r="CQ74" s="305">
        <v>0</v>
      </c>
      <c r="CR74" s="305">
        <v>9.9457926518928112E-4</v>
      </c>
      <c r="CS74" s="305">
        <v>1.5409544385842282E-3</v>
      </c>
      <c r="CT74" s="305">
        <v>3.0173586452271676E-3</v>
      </c>
      <c r="CU74" s="305">
        <v>7.7934622730565736E-4</v>
      </c>
      <c r="CV74" s="305">
        <v>5.5303521278893925E-4</v>
      </c>
      <c r="CW74" s="305">
        <v>1.0602205258693808E-4</v>
      </c>
      <c r="CX74" s="305">
        <v>1.2898779046868847E-3</v>
      </c>
      <c r="CY74" s="305">
        <v>0.30849629130141604</v>
      </c>
      <c r="CZ74" s="305">
        <v>2.4649623212902316E-4</v>
      </c>
      <c r="DA74" s="306">
        <v>2.6806362114831965E-3</v>
      </c>
    </row>
    <row r="75" spans="2:105" ht="20.100000000000001" customHeight="1" x14ac:dyDescent="0.4">
      <c r="B75" s="12">
        <v>20</v>
      </c>
      <c r="C75" s="9" t="s">
        <v>9</v>
      </c>
      <c r="D75" s="305">
        <v>0</v>
      </c>
      <c r="E75" s="305">
        <v>1.3979171035157615E-4</v>
      </c>
      <c r="F75" s="305">
        <v>0</v>
      </c>
      <c r="G75" s="305">
        <v>1.5153811183512653E-4</v>
      </c>
      <c r="H75" s="305">
        <v>0</v>
      </c>
      <c r="I75" s="305">
        <v>2.7211995047416902E-4</v>
      </c>
      <c r="J75" s="305">
        <v>3.1036623215394165E-4</v>
      </c>
      <c r="K75" s="305">
        <v>7.1472870562253252E-3</v>
      </c>
      <c r="L75" s="305">
        <v>2.1253136833282614E-3</v>
      </c>
      <c r="M75" s="305">
        <v>1.3336083041176874E-3</v>
      </c>
      <c r="N75" s="305">
        <v>9.8125938573573879E-3</v>
      </c>
      <c r="O75" s="305">
        <v>1.0742913808776135E-3</v>
      </c>
      <c r="P75" s="305">
        <v>1.4214439027163793E-5</v>
      </c>
      <c r="Q75" s="305">
        <v>0</v>
      </c>
      <c r="R75" s="305">
        <v>4.4164734459534063E-4</v>
      </c>
      <c r="S75" s="305">
        <v>6.5254412630707766E-4</v>
      </c>
      <c r="T75" s="305">
        <v>2.8659454037400589E-4</v>
      </c>
      <c r="U75" s="305">
        <v>1.0997319403395423E-4</v>
      </c>
      <c r="V75" s="305">
        <v>1.4619883040935672E-3</v>
      </c>
      <c r="W75" s="305">
        <v>3.8924803018096789E-2</v>
      </c>
      <c r="X75" s="305">
        <v>1.7520085180524636E-3</v>
      </c>
      <c r="Y75" s="305">
        <v>2.2662547119212553E-5</v>
      </c>
      <c r="Z75" s="305">
        <v>6.302939160050423E-4</v>
      </c>
      <c r="AA75" s="305">
        <v>2.2021954194335276E-4</v>
      </c>
      <c r="AB75" s="305">
        <v>7.6045627376425851E-4</v>
      </c>
      <c r="AC75" s="305">
        <v>3.1984647369262755E-3</v>
      </c>
      <c r="AD75" s="305">
        <v>6.5685759327377822E-5</v>
      </c>
      <c r="AE75" s="305">
        <v>1.2709556375960782E-3</v>
      </c>
      <c r="AF75" s="305">
        <v>1.0109860483925321E-4</v>
      </c>
      <c r="AG75" s="305">
        <v>1.2363078901169547E-5</v>
      </c>
      <c r="AH75" s="305">
        <v>1.5422077922077923E-3</v>
      </c>
      <c r="AI75" s="305">
        <v>0</v>
      </c>
      <c r="AJ75" s="305">
        <v>3.6864660614718218E-4</v>
      </c>
      <c r="AK75" s="305">
        <v>2.4322561386828229E-4</v>
      </c>
      <c r="AL75" s="305">
        <v>5.1135014701316731E-4</v>
      </c>
      <c r="AM75" s="305">
        <v>6.766281364533409E-4</v>
      </c>
      <c r="AN75" s="305">
        <v>3.0567888117313233E-4</v>
      </c>
      <c r="AO75" s="305">
        <v>4.4873002551937928E-3</v>
      </c>
      <c r="AP75" s="305">
        <v>2.8961522548613984E-3</v>
      </c>
      <c r="AQ75" s="305">
        <v>6.7221069255313844E-4</v>
      </c>
      <c r="AR75" s="305">
        <v>6.3529172596056105E-4</v>
      </c>
      <c r="AS75" s="305">
        <v>7.8232857800276112E-3</v>
      </c>
      <c r="AT75" s="305">
        <v>5.871005619391093E-4</v>
      </c>
      <c r="AU75" s="305">
        <v>1.8332445810163159E-4</v>
      </c>
      <c r="AV75" s="305">
        <v>3.2144497168222867E-3</v>
      </c>
      <c r="AW75" s="305">
        <v>5.6657223796033991E-4</v>
      </c>
      <c r="AX75" s="305">
        <v>8.8903956053079463E-4</v>
      </c>
      <c r="AY75" s="305">
        <v>3.8299502106472615E-4</v>
      </c>
      <c r="AZ75" s="305">
        <v>2.2326200033251787E-4</v>
      </c>
      <c r="BA75" s="305">
        <v>5.9577003276735179E-4</v>
      </c>
      <c r="BB75" s="305">
        <v>1.2094335819391251E-3</v>
      </c>
      <c r="BC75" s="305">
        <v>7.606428659060238E-3</v>
      </c>
      <c r="BD75" s="305">
        <v>2.7672589571803088E-3</v>
      </c>
      <c r="BE75" s="305">
        <v>5.2135783998220246E-4</v>
      </c>
      <c r="BF75" s="305">
        <v>8.3731772877566066E-4</v>
      </c>
      <c r="BG75" s="305">
        <v>4.0487442255615142E-4</v>
      </c>
      <c r="BH75" s="305">
        <v>2.3916786975352664E-4</v>
      </c>
      <c r="BI75" s="305">
        <v>1.1789130727680266E-3</v>
      </c>
      <c r="BJ75" s="305">
        <v>5.0121843154630041E-3</v>
      </c>
      <c r="BK75" s="305">
        <v>2.2297967643389685E-3</v>
      </c>
      <c r="BL75" s="305">
        <v>4.6225230253977116E-3</v>
      </c>
      <c r="BM75" s="305">
        <v>2.6390725161807038E-3</v>
      </c>
      <c r="BN75" s="305">
        <v>6.7462364798879697E-3</v>
      </c>
      <c r="BO75" s="305">
        <v>1.3970563647394343E-2</v>
      </c>
      <c r="BP75" s="305">
        <v>1.9624389190886434E-4</v>
      </c>
      <c r="BQ75" s="305">
        <v>2.1505468840726196E-5</v>
      </c>
      <c r="BR75" s="305">
        <v>0</v>
      </c>
      <c r="BS75" s="305">
        <v>7.4925531331664259E-4</v>
      </c>
      <c r="BT75" s="305">
        <v>1.1571663920922569E-3</v>
      </c>
      <c r="BU75" s="305">
        <v>0</v>
      </c>
      <c r="BV75" s="305">
        <v>8.7315273624238724E-4</v>
      </c>
      <c r="BW75" s="305">
        <v>5.0674605688224488E-4</v>
      </c>
      <c r="BX75" s="305">
        <v>1.1526205166451963E-3</v>
      </c>
      <c r="BY75" s="305">
        <v>7.8307075603617038E-4</v>
      </c>
      <c r="BZ75" s="305">
        <v>5.1151301419369187E-3</v>
      </c>
      <c r="CA75" s="305">
        <v>5.4594355907029027E-3</v>
      </c>
      <c r="CB75" s="305">
        <v>5.2185684964408926E-3</v>
      </c>
      <c r="CC75" s="305">
        <v>1.9397143641856633E-3</v>
      </c>
      <c r="CD75" s="305">
        <v>4.8613898122837175E-3</v>
      </c>
      <c r="CE75" s="305">
        <v>7.0962701887615134E-3</v>
      </c>
      <c r="CF75" s="305">
        <v>8.463693930234098E-2</v>
      </c>
      <c r="CG75" s="305">
        <v>5.3295983701979049E-3</v>
      </c>
      <c r="CH75" s="305">
        <v>3.0586655495555468E-3</v>
      </c>
      <c r="CI75" s="305">
        <v>1.9427209971772729E-2</v>
      </c>
      <c r="CJ75" s="305">
        <v>1.6986109786720066E-3</v>
      </c>
      <c r="CK75" s="305">
        <v>7.0857558139534879E-3</v>
      </c>
      <c r="CL75" s="305">
        <v>5.139661230213104E-3</v>
      </c>
      <c r="CM75" s="305">
        <v>1.1147227250531467E-3</v>
      </c>
      <c r="CN75" s="305">
        <v>2.1021086949362781E-2</v>
      </c>
      <c r="CO75" s="305">
        <v>1.6016813747895352E-4</v>
      </c>
      <c r="CP75" s="305">
        <v>2.6655330320251785E-2</v>
      </c>
      <c r="CQ75" s="305">
        <v>1.16900904673419E-3</v>
      </c>
      <c r="CR75" s="305">
        <v>3.8016264426955653E-3</v>
      </c>
      <c r="CS75" s="305">
        <v>4.2892546228633159E-4</v>
      </c>
      <c r="CT75" s="305">
        <v>2.3319165173886776E-4</v>
      </c>
      <c r="CU75" s="305">
        <v>1.4050185506355513E-3</v>
      </c>
      <c r="CV75" s="305">
        <v>4.1045582199179089E-3</v>
      </c>
      <c r="CW75" s="305">
        <v>0</v>
      </c>
      <c r="CX75" s="305">
        <v>1.5754233950374162E-3</v>
      </c>
      <c r="CY75" s="305">
        <v>0</v>
      </c>
      <c r="CZ75" s="305">
        <v>2.3475831631335541E-5</v>
      </c>
      <c r="DA75" s="306">
        <v>3.333952793694864E-3</v>
      </c>
    </row>
    <row r="76" spans="2:105" ht="20.100000000000001" customHeight="1" x14ac:dyDescent="0.4">
      <c r="B76" s="12">
        <v>21</v>
      </c>
      <c r="C76" s="9" t="s">
        <v>10</v>
      </c>
      <c r="D76" s="305">
        <v>8.3912819714904663E-2</v>
      </c>
      <c r="E76" s="305">
        <v>8.0007455557885424E-2</v>
      </c>
      <c r="F76" s="305">
        <v>1.1460275090722581E-2</v>
      </c>
      <c r="G76" s="305">
        <v>7.9557508713441437E-3</v>
      </c>
      <c r="H76" s="305">
        <v>5.8441937934661909E-4</v>
      </c>
      <c r="I76" s="305">
        <v>1.1224947957059472E-2</v>
      </c>
      <c r="J76" s="305">
        <v>3.7243947858472998E-3</v>
      </c>
      <c r="K76" s="305">
        <v>8.849022069612307E-3</v>
      </c>
      <c r="L76" s="305">
        <v>7.5982458678613661E-3</v>
      </c>
      <c r="M76" s="305">
        <v>1.3748539217708119E-5</v>
      </c>
      <c r="N76" s="305">
        <v>1.1260825739030261E-2</v>
      </c>
      <c r="O76" s="305">
        <v>8.722044008383981E-3</v>
      </c>
      <c r="P76" s="305">
        <v>3.8805418544157156E-3</v>
      </c>
      <c r="Q76" s="305">
        <v>0.17024128686327078</v>
      </c>
      <c r="R76" s="305">
        <v>6.8676162084575471E-2</v>
      </c>
      <c r="S76" s="305">
        <v>7.2766627938438036E-2</v>
      </c>
      <c r="T76" s="305">
        <v>2.8301210861933081E-2</v>
      </c>
      <c r="U76" s="305">
        <v>3.8868650766375697E-2</v>
      </c>
      <c r="V76" s="305">
        <v>2.4993038150932886E-2</v>
      </c>
      <c r="W76" s="305">
        <v>3.3874992631599633E-2</v>
      </c>
      <c r="X76" s="305">
        <v>0.29001064756557932</v>
      </c>
      <c r="Y76" s="305">
        <v>3.0116007060642458E-3</v>
      </c>
      <c r="Z76" s="305">
        <v>0.16761395050534092</v>
      </c>
      <c r="AA76" s="305">
        <v>0.19389483669873966</v>
      </c>
      <c r="AB76" s="305">
        <v>1.4448669201520912E-2</v>
      </c>
      <c r="AC76" s="305">
        <v>4.126019510634895E-2</v>
      </c>
      <c r="AD76" s="305">
        <v>9.1138991066736733E-3</v>
      </c>
      <c r="AE76" s="305">
        <v>2.0214246807480483E-2</v>
      </c>
      <c r="AF76" s="305">
        <v>0.10059311181505695</v>
      </c>
      <c r="AG76" s="305">
        <v>3.1402220408970651E-3</v>
      </c>
      <c r="AH76" s="305">
        <v>7.2240259740259738E-3</v>
      </c>
      <c r="AI76" s="305">
        <v>3.1411263181512227E-4</v>
      </c>
      <c r="AJ76" s="305">
        <v>2.2226318295623857E-2</v>
      </c>
      <c r="AK76" s="305">
        <v>8.1259466451448856E-3</v>
      </c>
      <c r="AL76" s="305">
        <v>7.8711397629526812E-3</v>
      </c>
      <c r="AM76" s="305">
        <v>5.5821821257400622E-3</v>
      </c>
      <c r="AN76" s="305">
        <v>3.8009587776217761E-3</v>
      </c>
      <c r="AO76" s="305">
        <v>2.5485125113467039E-2</v>
      </c>
      <c r="AP76" s="305">
        <v>1.4981599634170242E-2</v>
      </c>
      <c r="AQ76" s="305">
        <v>1.315360748179307E-2</v>
      </c>
      <c r="AR76" s="305">
        <v>1.0799959341329539E-2</v>
      </c>
      <c r="AS76" s="305">
        <v>1.5416474919466176E-2</v>
      </c>
      <c r="AT76" s="305">
        <v>5.2839050574519835E-3</v>
      </c>
      <c r="AU76" s="305">
        <v>3.9816326352454363E-2</v>
      </c>
      <c r="AV76" s="305">
        <v>1.082963416500842E-2</v>
      </c>
      <c r="AW76" s="305">
        <v>1.0964839193467756E-2</v>
      </c>
      <c r="AX76" s="305">
        <v>5.0574935311129251E-3</v>
      </c>
      <c r="AY76" s="305">
        <v>6.7024128686327079E-3</v>
      </c>
      <c r="AZ76" s="305">
        <v>1.0830582143790228E-2</v>
      </c>
      <c r="BA76" s="305">
        <v>2.2713732499255287E-2</v>
      </c>
      <c r="BB76" s="305">
        <v>4.6361620640999798E-3</v>
      </c>
      <c r="BC76" s="305">
        <v>5.4138843612527826E-2</v>
      </c>
      <c r="BD76" s="305">
        <v>1.0923390620448587E-3</v>
      </c>
      <c r="BE76" s="305">
        <v>5.5481304990939919E-3</v>
      </c>
      <c r="BF76" s="305">
        <v>6.9982635172102098E-3</v>
      </c>
      <c r="BG76" s="305">
        <v>2.2788013947149508E-3</v>
      </c>
      <c r="BH76" s="305">
        <v>2.5699674731697133E-3</v>
      </c>
      <c r="BI76" s="305">
        <v>4.1338510343813924E-4</v>
      </c>
      <c r="BJ76" s="305">
        <v>6.3136907399202477E-3</v>
      </c>
      <c r="BK76" s="305">
        <v>8.1137098120880533E-3</v>
      </c>
      <c r="BL76" s="305">
        <v>1.5167108568238906E-2</v>
      </c>
      <c r="BM76" s="305">
        <v>6.1925831431694262E-6</v>
      </c>
      <c r="BN76" s="305">
        <v>1.151627941257762E-5</v>
      </c>
      <c r="BO76" s="305">
        <v>2.8662466023035067E-5</v>
      </c>
      <c r="BP76" s="305">
        <v>1.9624389190886435E-5</v>
      </c>
      <c r="BQ76" s="305">
        <v>2.1505468840726196E-5</v>
      </c>
      <c r="BR76" s="305">
        <v>4.2205689944648783E-5</v>
      </c>
      <c r="BS76" s="305">
        <v>2.0101971820690411E-4</v>
      </c>
      <c r="BT76" s="305">
        <v>4.9818780889621084E-4</v>
      </c>
      <c r="BU76" s="305">
        <v>1.1875920383829747E-4</v>
      </c>
      <c r="BV76" s="305">
        <v>1.5280172884241775E-4</v>
      </c>
      <c r="BW76" s="305">
        <v>1.2668651422056122E-4</v>
      </c>
      <c r="BX76" s="305">
        <v>6.7801206861482137E-5</v>
      </c>
      <c r="BY76" s="305">
        <v>9.3222709051925051E-4</v>
      </c>
      <c r="BZ76" s="305">
        <v>7.8633211809278722E-4</v>
      </c>
      <c r="CA76" s="305">
        <v>8.4300108385853634E-4</v>
      </c>
      <c r="CB76" s="305">
        <v>0</v>
      </c>
      <c r="CC76" s="305">
        <v>4.8063718758582807E-4</v>
      </c>
      <c r="CD76" s="305">
        <v>8.8595421812647185E-4</v>
      </c>
      <c r="CE76" s="305">
        <v>0</v>
      </c>
      <c r="CF76" s="305">
        <v>5.6704101670233655E-3</v>
      </c>
      <c r="CG76" s="305">
        <v>9.8729950847238385E-4</v>
      </c>
      <c r="CH76" s="305">
        <v>9.0287063126342593E-4</v>
      </c>
      <c r="CI76" s="305">
        <v>1.8323272127665522E-2</v>
      </c>
      <c r="CJ76" s="305">
        <v>0.23625695305298625</v>
      </c>
      <c r="CK76" s="305">
        <v>5.0720687984496124E-2</v>
      </c>
      <c r="CL76" s="305">
        <v>1.4416643118772027E-2</v>
      </c>
      <c r="CM76" s="305">
        <v>8.3406908321454459E-3</v>
      </c>
      <c r="CN76" s="305">
        <v>3.2053041196939591E-3</v>
      </c>
      <c r="CO76" s="305">
        <v>2.738484496896254E-3</v>
      </c>
      <c r="CP76" s="305">
        <v>3.6992288301188826E-3</v>
      </c>
      <c r="CQ76" s="305">
        <v>4.8592390972458498E-3</v>
      </c>
      <c r="CR76" s="305">
        <v>3.4560240388141505E-3</v>
      </c>
      <c r="CS76" s="305">
        <v>4.479888161657241E-3</v>
      </c>
      <c r="CT76" s="305">
        <v>2.9078292330467904E-3</v>
      </c>
      <c r="CU76" s="305">
        <v>3.2699611424557087E-2</v>
      </c>
      <c r="CV76" s="305">
        <v>3.3268524519334628E-3</v>
      </c>
      <c r="CW76" s="305">
        <v>0.10262934690415607</v>
      </c>
      <c r="CX76" s="305">
        <v>9.3245372193777078E-3</v>
      </c>
      <c r="CY76" s="305">
        <v>9.3279388626657678E-3</v>
      </c>
      <c r="CZ76" s="305">
        <v>3.6857055661196798E-3</v>
      </c>
      <c r="DA76" s="306">
        <v>1.9505122537538014E-2</v>
      </c>
    </row>
    <row r="77" spans="2:105" ht="20.100000000000001" customHeight="1" x14ac:dyDescent="0.4">
      <c r="B77" s="12">
        <v>22</v>
      </c>
      <c r="C77" s="9" t="s">
        <v>1476</v>
      </c>
      <c r="D77" s="305">
        <v>8.019054230350325E-3</v>
      </c>
      <c r="E77" s="305">
        <v>1.1393024393653457E-2</v>
      </c>
      <c r="F77" s="305">
        <v>1.3456723398153562E-3</v>
      </c>
      <c r="G77" s="305">
        <v>4.3946052432186694E-3</v>
      </c>
      <c r="H77" s="305">
        <v>1.0694874642043131E-2</v>
      </c>
      <c r="I77" s="305">
        <v>4.2518742261588909E-2</v>
      </c>
      <c r="J77" s="305">
        <v>2.0639354438237119E-2</v>
      </c>
      <c r="K77" s="305">
        <v>1.7092982801131464E-3</v>
      </c>
      <c r="L77" s="305">
        <v>2.2201046692044042E-3</v>
      </c>
      <c r="M77" s="305">
        <v>2.0622808826562179E-4</v>
      </c>
      <c r="N77" s="305">
        <v>3.4930365555121269E-3</v>
      </c>
      <c r="O77" s="305">
        <v>2.148582761755227E-3</v>
      </c>
      <c r="P77" s="305">
        <v>1.9189492686671121E-3</v>
      </c>
      <c r="Q77" s="305">
        <v>4.0214477211796247E-3</v>
      </c>
      <c r="R77" s="305">
        <v>1.5457657060836921E-3</v>
      </c>
      <c r="S77" s="305">
        <v>1.3369196734096226E-3</v>
      </c>
      <c r="T77" s="305">
        <v>1.2896754316830265E-3</v>
      </c>
      <c r="U77" s="305">
        <v>7.2788507801223451E-3</v>
      </c>
      <c r="V77" s="305">
        <v>1.6360345307713728E-3</v>
      </c>
      <c r="W77" s="305">
        <v>1.1789440591043956E-3</v>
      </c>
      <c r="X77" s="305">
        <v>8.3796341109282746E-2</v>
      </c>
      <c r="Y77" s="305">
        <v>6.6549828645963177E-2</v>
      </c>
      <c r="Z77" s="305">
        <v>7.6298737200610389E-4</v>
      </c>
      <c r="AA77" s="305">
        <v>3.9808917197452229E-3</v>
      </c>
      <c r="AB77" s="305">
        <v>2.2813688212927757E-3</v>
      </c>
      <c r="AC77" s="305">
        <v>2.3668639053254437E-2</v>
      </c>
      <c r="AD77" s="305">
        <v>5.1070677877036261E-3</v>
      </c>
      <c r="AE77" s="305">
        <v>3.3892150335895418E-2</v>
      </c>
      <c r="AF77" s="305">
        <v>3.8215272629237719E-2</v>
      </c>
      <c r="AG77" s="305">
        <v>1.3920826842716911E-2</v>
      </c>
      <c r="AH77" s="305">
        <v>2.4188311688311689E-2</v>
      </c>
      <c r="AI77" s="305">
        <v>3.589858649315683E-4</v>
      </c>
      <c r="AJ77" s="305">
        <v>3.8400688140331476E-3</v>
      </c>
      <c r="AK77" s="305">
        <v>4.5881195343335061E-3</v>
      </c>
      <c r="AL77" s="305">
        <v>3.3420384608360575E-3</v>
      </c>
      <c r="AM77" s="305">
        <v>8.4578517056667607E-4</v>
      </c>
      <c r="AN77" s="305">
        <v>3.9000408977261708E-4</v>
      </c>
      <c r="AO77" s="305">
        <v>6.3370270779454334E-4</v>
      </c>
      <c r="AP77" s="305">
        <v>1.3065348518171722E-3</v>
      </c>
      <c r="AQ77" s="305">
        <v>7.1917737849571577E-4</v>
      </c>
      <c r="AR77" s="305">
        <v>8.6399674730636307E-4</v>
      </c>
      <c r="AS77" s="305">
        <v>2.3009664058904741E-4</v>
      </c>
      <c r="AT77" s="305">
        <v>1.6774301769688837E-4</v>
      </c>
      <c r="AU77" s="305">
        <v>1.2047035818107219E-3</v>
      </c>
      <c r="AV77" s="305">
        <v>6.0270932190417876E-4</v>
      </c>
      <c r="AW77" s="305">
        <v>2.9995000833194467E-4</v>
      </c>
      <c r="AX77" s="305">
        <v>4.5316802501764241E-4</v>
      </c>
      <c r="AY77" s="305">
        <v>1.9149751053236308E-4</v>
      </c>
      <c r="AZ77" s="305">
        <v>2.1803671947367171E-3</v>
      </c>
      <c r="BA77" s="305">
        <v>1.1170688114387846E-3</v>
      </c>
      <c r="BB77" s="305">
        <v>1.0078613182826044E-3</v>
      </c>
      <c r="BC77" s="305">
        <v>8.4126399915873597E-4</v>
      </c>
      <c r="BD77" s="305">
        <v>7.3550830177687154E-3</v>
      </c>
      <c r="BE77" s="305">
        <v>2.6594344541111697E-3</v>
      </c>
      <c r="BF77" s="305">
        <v>2.8021598991412734E-3</v>
      </c>
      <c r="BG77" s="305">
        <v>2.9562470132214729E-2</v>
      </c>
      <c r="BH77" s="305">
        <v>1.4367466212102763E-2</v>
      </c>
      <c r="BI77" s="305">
        <v>3.711279595311294E-2</v>
      </c>
      <c r="BJ77" s="305">
        <v>2.6583961010190518E-2</v>
      </c>
      <c r="BK77" s="305">
        <v>9.5773209040990927E-3</v>
      </c>
      <c r="BL77" s="305">
        <v>1.2262768629639967E-2</v>
      </c>
      <c r="BM77" s="305">
        <v>8.1329258613625126E-4</v>
      </c>
      <c r="BN77" s="305">
        <v>1.8575758692487702E-3</v>
      </c>
      <c r="BO77" s="305">
        <v>3.7500059713470882E-4</v>
      </c>
      <c r="BP77" s="305">
        <v>1.2436956649724278E-3</v>
      </c>
      <c r="BQ77" s="305">
        <v>6.9677719043952883E-4</v>
      </c>
      <c r="BR77" s="305">
        <v>2.0588141436414041E-6</v>
      </c>
      <c r="BS77" s="305">
        <v>2.9056486540816142E-3</v>
      </c>
      <c r="BT77" s="305">
        <v>4.802635914332784E-2</v>
      </c>
      <c r="BU77" s="305">
        <v>0.28534986461450762</v>
      </c>
      <c r="BV77" s="305">
        <v>4.7630481762022218E-2</v>
      </c>
      <c r="BW77" s="305">
        <v>0.16576930385760436</v>
      </c>
      <c r="BX77" s="305">
        <v>2.006915723099871E-2</v>
      </c>
      <c r="BY77" s="305">
        <v>1.3424070103477206E-3</v>
      </c>
      <c r="BZ77" s="305">
        <v>2.0492291562418091E-3</v>
      </c>
      <c r="CA77" s="305">
        <v>3.4522901529444824E-3</v>
      </c>
      <c r="CB77" s="305">
        <v>7.2783382098199343E-4</v>
      </c>
      <c r="CC77" s="305">
        <v>6.3512771216698715E-4</v>
      </c>
      <c r="CD77" s="305">
        <v>6.7771711557537803E-4</v>
      </c>
      <c r="CE77" s="305">
        <v>2.18011372926621E-4</v>
      </c>
      <c r="CF77" s="305">
        <v>1.5665335480881672E-3</v>
      </c>
      <c r="CG77" s="305">
        <v>1.0803704242659423E-2</v>
      </c>
      <c r="CH77" s="305">
        <v>1.361957392922795E-3</v>
      </c>
      <c r="CI77" s="305">
        <v>5.6419608171934827E-3</v>
      </c>
      <c r="CJ77" s="305">
        <v>1.8003242109278154E-3</v>
      </c>
      <c r="CK77" s="305">
        <v>5.6019864341085275E-3</v>
      </c>
      <c r="CL77" s="305">
        <v>1.6314692286776035E-3</v>
      </c>
      <c r="CM77" s="305">
        <v>2.3626202889400765E-3</v>
      </c>
      <c r="CN77" s="305">
        <v>4.017607218520511E-3</v>
      </c>
      <c r="CO77" s="305">
        <v>2.1915689055047056E-3</v>
      </c>
      <c r="CP77" s="305">
        <v>7.9056099998508372E-4</v>
      </c>
      <c r="CQ77" s="305">
        <v>4.0609978451848164E-3</v>
      </c>
      <c r="CR77" s="305">
        <v>1.4824231729189956E-3</v>
      </c>
      <c r="CS77" s="305">
        <v>2.2081718243629664E-3</v>
      </c>
      <c r="CT77" s="305">
        <v>2.7417685113539604E-3</v>
      </c>
      <c r="CU77" s="305">
        <v>6.3774670149941825E-3</v>
      </c>
      <c r="CV77" s="305">
        <v>6.264852019874703E-3</v>
      </c>
      <c r="CW77" s="305">
        <v>0</v>
      </c>
      <c r="CX77" s="305">
        <v>2.8357621110673492E-3</v>
      </c>
      <c r="CY77" s="305">
        <v>0</v>
      </c>
      <c r="CZ77" s="305">
        <v>8.920816019907506E-3</v>
      </c>
      <c r="DA77" s="306">
        <v>1.1037870152544255E-2</v>
      </c>
    </row>
    <row r="78" spans="2:105" ht="20.100000000000001" customHeight="1" x14ac:dyDescent="0.4">
      <c r="B78" s="12">
        <v>23</v>
      </c>
      <c r="C78" s="9" t="s">
        <v>162</v>
      </c>
      <c r="D78" s="305">
        <v>2.2740601548754653E-4</v>
      </c>
      <c r="E78" s="305">
        <v>1.7706949977866312E-2</v>
      </c>
      <c r="F78" s="305">
        <v>9.2652849626631074E-4</v>
      </c>
      <c r="G78" s="305">
        <v>4.8492195787240488E-3</v>
      </c>
      <c r="H78" s="305">
        <v>8.1818713108526685E-3</v>
      </c>
      <c r="I78" s="305">
        <v>1.5864593112644054E-2</v>
      </c>
      <c r="J78" s="305">
        <v>0</v>
      </c>
      <c r="K78" s="305">
        <v>7.1548503229514893E-3</v>
      </c>
      <c r="L78" s="305">
        <v>1.913780114846763E-2</v>
      </c>
      <c r="M78" s="305">
        <v>5.9118718636144913E-4</v>
      </c>
      <c r="N78" s="305">
        <v>2.0431589557918989E-2</v>
      </c>
      <c r="O78" s="305">
        <v>2.8562628182494311E-2</v>
      </c>
      <c r="P78" s="305">
        <v>9.9501073190146552E-5</v>
      </c>
      <c r="Q78" s="305">
        <v>4.0214477211796247E-3</v>
      </c>
      <c r="R78" s="305">
        <v>5.1893562989952522E-3</v>
      </c>
      <c r="S78" s="305">
        <v>7.607709570116662E-3</v>
      </c>
      <c r="T78" s="305">
        <v>4.542523464927993E-2</v>
      </c>
      <c r="U78" s="305">
        <v>3.6222420784933671E-3</v>
      </c>
      <c r="V78" s="305">
        <v>6.230854915065441E-3</v>
      </c>
      <c r="W78" s="305">
        <v>3.6488318629281043E-2</v>
      </c>
      <c r="X78" s="305">
        <v>2.3347207433936694E-2</v>
      </c>
      <c r="Y78" s="305">
        <v>9.568631005889744E-5</v>
      </c>
      <c r="Z78" s="305">
        <v>0.22387597584979102</v>
      </c>
      <c r="AA78" s="305">
        <v>1.0892397343813524E-2</v>
      </c>
      <c r="AB78" s="305">
        <v>7.9087452471482883E-2</v>
      </c>
      <c r="AC78" s="305">
        <v>2.8306412921797537E-2</v>
      </c>
      <c r="AD78" s="305">
        <v>1.0673935890698897E-3</v>
      </c>
      <c r="AE78" s="305">
        <v>5.3259093384978515E-3</v>
      </c>
      <c r="AF78" s="305">
        <v>1.415380467749545E-3</v>
      </c>
      <c r="AG78" s="305">
        <v>3.7089236703508645E-5</v>
      </c>
      <c r="AH78" s="305">
        <v>6.4935064935064935E-4</v>
      </c>
      <c r="AI78" s="305">
        <v>0</v>
      </c>
      <c r="AJ78" s="305">
        <v>2.0674930494754468E-2</v>
      </c>
      <c r="AK78" s="305">
        <v>3.6926070469093762E-3</v>
      </c>
      <c r="AL78" s="305">
        <v>1.6984129882937342E-3</v>
      </c>
      <c r="AM78" s="305">
        <v>6.2024245841556247E-3</v>
      </c>
      <c r="AN78" s="305">
        <v>1.9264093904552297E-2</v>
      </c>
      <c r="AO78" s="305">
        <v>3.9152551081576378E-2</v>
      </c>
      <c r="AP78" s="305">
        <v>2.0273065784029789E-2</v>
      </c>
      <c r="AQ78" s="305">
        <v>1.5824837744777158E-2</v>
      </c>
      <c r="AR78" s="305">
        <v>2.3226265501118115E-2</v>
      </c>
      <c r="AS78" s="305">
        <v>4.1417395306028532E-2</v>
      </c>
      <c r="AT78" s="305">
        <v>4.3613184601190976E-3</v>
      </c>
      <c r="AU78" s="305">
        <v>7.4621784183464129E-2</v>
      </c>
      <c r="AV78" s="305">
        <v>3.2383667534057858E-2</v>
      </c>
      <c r="AW78" s="305">
        <v>4.3926012331278123E-2</v>
      </c>
      <c r="AX78" s="305">
        <v>3.437850253912466E-2</v>
      </c>
      <c r="AY78" s="305">
        <v>4.9789352738414403E-3</v>
      </c>
      <c r="AZ78" s="305">
        <v>3.2192480345818585E-2</v>
      </c>
      <c r="BA78" s="305">
        <v>5.6598153112898423E-3</v>
      </c>
      <c r="BB78" s="305">
        <v>1.6125781092521669E-3</v>
      </c>
      <c r="BC78" s="305">
        <v>8.6071822913928175E-2</v>
      </c>
      <c r="BD78" s="305">
        <v>2.3303233323623651E-3</v>
      </c>
      <c r="BE78" s="305">
        <v>1.2191621932352547E-2</v>
      </c>
      <c r="BF78" s="305">
        <v>1.5737767311306168E-2</v>
      </c>
      <c r="BG78" s="305">
        <v>1.354227508451477E-2</v>
      </c>
      <c r="BH78" s="305">
        <v>9.6623819380424764E-3</v>
      </c>
      <c r="BI78" s="305">
        <v>0</v>
      </c>
      <c r="BJ78" s="305">
        <v>0</v>
      </c>
      <c r="BK78" s="305">
        <v>3.4389949215641973E-2</v>
      </c>
      <c r="BL78" s="305">
        <v>2.3548702204856265E-3</v>
      </c>
      <c r="BM78" s="305">
        <v>1.1342748123905331E-3</v>
      </c>
      <c r="BN78" s="305">
        <v>8.8767481712148291E-3</v>
      </c>
      <c r="BO78" s="305">
        <v>2.3742076022414049E-3</v>
      </c>
      <c r="BP78" s="305">
        <v>7.2119630276507648E-4</v>
      </c>
      <c r="BQ78" s="305">
        <v>1.9268900081290672E-3</v>
      </c>
      <c r="BR78" s="305">
        <v>4.0867460751281868E-4</v>
      </c>
      <c r="BS78" s="305">
        <v>0</v>
      </c>
      <c r="BT78" s="305">
        <v>4.3756177924217463E-4</v>
      </c>
      <c r="BU78" s="305">
        <v>4.2753313381787089E-5</v>
      </c>
      <c r="BV78" s="305">
        <v>1.7463054724847744E-4</v>
      </c>
      <c r="BW78" s="305">
        <v>6.3343257110280607E-4</v>
      </c>
      <c r="BX78" s="305">
        <v>1.559427757814089E-3</v>
      </c>
      <c r="BY78" s="305">
        <v>3.4492402349212267E-3</v>
      </c>
      <c r="BZ78" s="305">
        <v>6.9101913408154021E-4</v>
      </c>
      <c r="CA78" s="305">
        <v>0</v>
      </c>
      <c r="CB78" s="305">
        <v>1.8195845524549834E-5</v>
      </c>
      <c r="CC78" s="305">
        <v>9.0977753364460318E-4</v>
      </c>
      <c r="CD78" s="305">
        <v>8.302981198082704E-3</v>
      </c>
      <c r="CE78" s="305">
        <v>7.9937503406427699E-5</v>
      </c>
      <c r="CF78" s="305">
        <v>3.000683979436489E-3</v>
      </c>
      <c r="CG78" s="305">
        <v>6.0127247445349887E-4</v>
      </c>
      <c r="CH78" s="305">
        <v>2.9075494905093376E-4</v>
      </c>
      <c r="CI78" s="305">
        <v>7.6437215281853496E-3</v>
      </c>
      <c r="CJ78" s="305">
        <v>1.4481421442420774E-3</v>
      </c>
      <c r="CK78" s="305">
        <v>0</v>
      </c>
      <c r="CL78" s="305">
        <v>2.0793235267459653E-4</v>
      </c>
      <c r="CM78" s="305">
        <v>2.3675526903783645E-4</v>
      </c>
      <c r="CN78" s="305">
        <v>3.3260518776276359E-3</v>
      </c>
      <c r="CO78" s="305">
        <v>3.6330821428152873E-4</v>
      </c>
      <c r="CP78" s="305">
        <v>3.3561551886159215E-3</v>
      </c>
      <c r="CQ78" s="305">
        <v>5.3739520357332917E-3</v>
      </c>
      <c r="CR78" s="305">
        <v>1.2468356821702497E-3</v>
      </c>
      <c r="CS78" s="305">
        <v>1.1120289762978966E-3</v>
      </c>
      <c r="CT78" s="305">
        <v>7.6670588526264098E-4</v>
      </c>
      <c r="CU78" s="305">
        <v>4.061381747930891E-3</v>
      </c>
      <c r="CV78" s="305">
        <v>6.109310866277814E-3</v>
      </c>
      <c r="CW78" s="305">
        <v>0</v>
      </c>
      <c r="CX78" s="305">
        <v>4.7262701851122487E-4</v>
      </c>
      <c r="CY78" s="305">
        <v>3.5963137783771637E-2</v>
      </c>
      <c r="CZ78" s="305">
        <v>1.9250181937695142E-3</v>
      </c>
      <c r="DA78" s="306">
        <v>8.2949453461827107E-3</v>
      </c>
    </row>
    <row r="79" spans="2:105" ht="20.100000000000001" customHeight="1" x14ac:dyDescent="0.4">
      <c r="B79" s="12">
        <v>24</v>
      </c>
      <c r="C79" s="9" t="s">
        <v>850</v>
      </c>
      <c r="D79" s="305">
        <v>5.7449940754748601E-4</v>
      </c>
      <c r="E79" s="305">
        <v>1.1882295379883974E-3</v>
      </c>
      <c r="F79" s="305">
        <v>4.3017394469507288E-4</v>
      </c>
      <c r="G79" s="305">
        <v>9.8499772692832248E-4</v>
      </c>
      <c r="H79" s="305">
        <v>4.6753550347729533E-4</v>
      </c>
      <c r="I79" s="305">
        <v>6.6669387866171413E-4</v>
      </c>
      <c r="J79" s="305">
        <v>3.414028553693358E-3</v>
      </c>
      <c r="K79" s="305">
        <v>3.1009393577273897E-4</v>
      </c>
      <c r="L79" s="305">
        <v>2.1452696803548176E-4</v>
      </c>
      <c r="M79" s="305">
        <v>0</v>
      </c>
      <c r="N79" s="305">
        <v>4.1965810207566189E-4</v>
      </c>
      <c r="O79" s="305">
        <v>1.5776306991909008E-4</v>
      </c>
      <c r="P79" s="305">
        <v>0</v>
      </c>
      <c r="Q79" s="305">
        <v>0</v>
      </c>
      <c r="R79" s="305">
        <v>1.8770012145301975E-3</v>
      </c>
      <c r="S79" s="305">
        <v>3.6606133914787286E-4</v>
      </c>
      <c r="T79" s="305">
        <v>1.0030808913090205E-3</v>
      </c>
      <c r="U79" s="305">
        <v>6.8733246271221392E-6</v>
      </c>
      <c r="V79" s="305">
        <v>1.7404622667780562E-4</v>
      </c>
      <c r="W79" s="305">
        <v>2.5543787947261904E-4</v>
      </c>
      <c r="X79" s="305">
        <v>9.5828090213919272E-4</v>
      </c>
      <c r="Y79" s="305">
        <v>3.0216729492283403E-5</v>
      </c>
      <c r="Z79" s="305">
        <v>8.6250746400690006E-4</v>
      </c>
      <c r="AA79" s="305">
        <v>2.3444911234584632E-2</v>
      </c>
      <c r="AB79" s="305">
        <v>1.2167300380228136E-2</v>
      </c>
      <c r="AC79" s="305">
        <v>4.7976971053894133E-4</v>
      </c>
      <c r="AD79" s="305">
        <v>3.2842879663688913E-4</v>
      </c>
      <c r="AE79" s="305">
        <v>5.4469527325546208E-4</v>
      </c>
      <c r="AF79" s="305">
        <v>1.7523758172137225E-3</v>
      </c>
      <c r="AG79" s="305">
        <v>8.2832628637835972E-4</v>
      </c>
      <c r="AH79" s="305">
        <v>8.1168831168831169E-5</v>
      </c>
      <c r="AI79" s="305">
        <v>1.3461969934933812E-4</v>
      </c>
      <c r="AJ79" s="305">
        <v>2.6112467935425401E-4</v>
      </c>
      <c r="AK79" s="305">
        <v>3.228267238615383E-3</v>
      </c>
      <c r="AL79" s="305">
        <v>4.2003762076081596E-4</v>
      </c>
      <c r="AM79" s="305">
        <v>4.567239921060051E-3</v>
      </c>
      <c r="AN79" s="305">
        <v>2.9956530354966968E-3</v>
      </c>
      <c r="AO79" s="305">
        <v>1.238289345230959E-2</v>
      </c>
      <c r="AP79" s="305">
        <v>3.9849312980423752E-3</v>
      </c>
      <c r="AQ79" s="305">
        <v>3.3170221946945256E-4</v>
      </c>
      <c r="AR79" s="305">
        <v>6.479975604797723E-3</v>
      </c>
      <c r="AS79" s="305">
        <v>6.9028992176714222E-3</v>
      </c>
      <c r="AT79" s="305">
        <v>3.3548603539377674E-4</v>
      </c>
      <c r="AU79" s="305">
        <v>3.8410838840341856E-4</v>
      </c>
      <c r="AV79" s="305">
        <v>1.3938848920863309E-2</v>
      </c>
      <c r="AW79" s="305">
        <v>1.6330611564739209E-3</v>
      </c>
      <c r="AX79" s="305">
        <v>1.2384286485214962E-2</v>
      </c>
      <c r="AY79" s="305">
        <v>2.2213711221754116E-2</v>
      </c>
      <c r="AZ79" s="305">
        <v>1.669239721635038E-2</v>
      </c>
      <c r="BA79" s="305">
        <v>1.1245159368483765E-2</v>
      </c>
      <c r="BB79" s="305">
        <v>9.6754686555130011E-3</v>
      </c>
      <c r="BC79" s="305">
        <v>5.2228473281104859E-3</v>
      </c>
      <c r="BD79" s="305">
        <v>5.3888727060879696E-3</v>
      </c>
      <c r="BE79" s="305">
        <v>2.7511390904598308E-4</v>
      </c>
      <c r="BF79" s="305">
        <v>2.7593425152834273E-4</v>
      </c>
      <c r="BG79" s="305">
        <v>3.2987309509902832E-3</v>
      </c>
      <c r="BH79" s="305">
        <v>3.0439547059539756E-3</v>
      </c>
      <c r="BI79" s="305">
        <v>0</v>
      </c>
      <c r="BJ79" s="305">
        <v>0</v>
      </c>
      <c r="BK79" s="305">
        <v>1.2180387611367052E-3</v>
      </c>
      <c r="BL79" s="305">
        <v>1.7757465810773095E-2</v>
      </c>
      <c r="BM79" s="305">
        <v>7.7407289289617827E-5</v>
      </c>
      <c r="BN79" s="305">
        <v>1.301339573621271E-4</v>
      </c>
      <c r="BO79" s="305">
        <v>1.1942694176264612E-5</v>
      </c>
      <c r="BP79" s="305">
        <v>0</v>
      </c>
      <c r="BQ79" s="305">
        <v>0</v>
      </c>
      <c r="BR79" s="305">
        <v>0</v>
      </c>
      <c r="BS79" s="305">
        <v>1.2792163885893897E-4</v>
      </c>
      <c r="BT79" s="305">
        <v>1.8266886326194398E-3</v>
      </c>
      <c r="BU79" s="305">
        <v>7.6528430953398891E-3</v>
      </c>
      <c r="BV79" s="305">
        <v>2.444827661478684E-3</v>
      </c>
      <c r="BW79" s="305">
        <v>0</v>
      </c>
      <c r="BX79" s="305">
        <v>8.1361448233778564E-4</v>
      </c>
      <c r="BY79" s="305">
        <v>6.1526987974270533E-4</v>
      </c>
      <c r="BZ79" s="305">
        <v>6.3541989340831285E-5</v>
      </c>
      <c r="CA79" s="305">
        <v>2.4085745253101039E-4</v>
      </c>
      <c r="CB79" s="305">
        <v>1.0553590404238904E-4</v>
      </c>
      <c r="CC79" s="305">
        <v>1.7165613842351002E-5</v>
      </c>
      <c r="CD79" s="305">
        <v>0</v>
      </c>
      <c r="CE79" s="305">
        <v>2.7614773904038658E-4</v>
      </c>
      <c r="CF79" s="305">
        <v>4.412770557994837E-5</v>
      </c>
      <c r="CG79" s="305">
        <v>1.2763145129996119E-3</v>
      </c>
      <c r="CH79" s="305">
        <v>6.3124429728163251E-5</v>
      </c>
      <c r="CI79" s="305">
        <v>5.4148849948296586E-4</v>
      </c>
      <c r="CJ79" s="305">
        <v>1.1277454626362799E-3</v>
      </c>
      <c r="CK79" s="305">
        <v>5.7533914728682175E-4</v>
      </c>
      <c r="CL79" s="305">
        <v>1.8020803898465033E-3</v>
      </c>
      <c r="CM79" s="305">
        <v>1.2676271696400827E-3</v>
      </c>
      <c r="CN79" s="305">
        <v>9.3305085676022789E-3</v>
      </c>
      <c r="CO79" s="305">
        <v>4.4534555299026099E-4</v>
      </c>
      <c r="CP79" s="305">
        <v>1.4916245282737429E-5</v>
      </c>
      <c r="CQ79" s="305">
        <v>3.1859858497561656E-2</v>
      </c>
      <c r="CR79" s="305">
        <v>7.4454537170594236E-5</v>
      </c>
      <c r="CS79" s="305">
        <v>3.3360869288936898E-4</v>
      </c>
      <c r="CT79" s="305">
        <v>8.8330171113207482E-5</v>
      </c>
      <c r="CU79" s="305">
        <v>5.3785866391517197E-4</v>
      </c>
      <c r="CV79" s="305">
        <v>1.5726938863685461E-3</v>
      </c>
      <c r="CW79" s="305">
        <v>1.0708227311280747E-2</v>
      </c>
      <c r="CX79" s="305">
        <v>7.5817250886175665E-4</v>
      </c>
      <c r="CY79" s="305">
        <v>1.0114632501685773E-2</v>
      </c>
      <c r="CZ79" s="305">
        <v>1.2911707397234546E-4</v>
      </c>
      <c r="DA79" s="306">
        <v>1.9471608875582386E-3</v>
      </c>
    </row>
    <row r="80" spans="2:105" ht="20.100000000000001" customHeight="1" x14ac:dyDescent="0.4">
      <c r="B80" s="12">
        <v>25</v>
      </c>
      <c r="C80" s="9" t="s">
        <v>851</v>
      </c>
      <c r="D80" s="305">
        <v>3.5906212971717876E-5</v>
      </c>
      <c r="E80" s="305">
        <v>1.1649309195964679E-4</v>
      </c>
      <c r="F80" s="305">
        <v>0</v>
      </c>
      <c r="G80" s="305">
        <v>0</v>
      </c>
      <c r="H80" s="305">
        <v>1.7532581380398575E-4</v>
      </c>
      <c r="I80" s="305">
        <v>2.0408996285562676E-4</v>
      </c>
      <c r="J80" s="305">
        <v>2.1725636250775914E-3</v>
      </c>
      <c r="K80" s="305">
        <v>1.512653345232873E-5</v>
      </c>
      <c r="L80" s="305">
        <v>9.9779985132782215E-6</v>
      </c>
      <c r="M80" s="305">
        <v>0</v>
      </c>
      <c r="N80" s="305">
        <v>4.1142951183888422E-5</v>
      </c>
      <c r="O80" s="305">
        <v>7.5125271390042893E-6</v>
      </c>
      <c r="P80" s="305">
        <v>0</v>
      </c>
      <c r="Q80" s="305">
        <v>0</v>
      </c>
      <c r="R80" s="305">
        <v>2.4290603952743734E-3</v>
      </c>
      <c r="S80" s="305">
        <v>7.957855198866802E-5</v>
      </c>
      <c r="T80" s="305">
        <v>6.4483771584151323E-4</v>
      </c>
      <c r="U80" s="305">
        <v>2.0619973881366417E-5</v>
      </c>
      <c r="V80" s="305">
        <v>1.3923698134224449E-4</v>
      </c>
      <c r="W80" s="305">
        <v>5.8947202955219772E-5</v>
      </c>
      <c r="X80" s="305">
        <v>9.6796050721130583E-5</v>
      </c>
      <c r="Y80" s="305">
        <v>2.0144486328188934E-5</v>
      </c>
      <c r="Z80" s="305">
        <v>5.5288940000442308E-5</v>
      </c>
      <c r="AA80" s="305">
        <v>5.0819894294619866E-5</v>
      </c>
      <c r="AB80" s="305">
        <v>0.1634980988593156</v>
      </c>
      <c r="AC80" s="305">
        <v>0</v>
      </c>
      <c r="AD80" s="305">
        <v>8.2107199159222281E-5</v>
      </c>
      <c r="AE80" s="305">
        <v>8.4730375839738546E-4</v>
      </c>
      <c r="AF80" s="305">
        <v>3.0329581451775964E-4</v>
      </c>
      <c r="AG80" s="305">
        <v>4.9452315604678188E-5</v>
      </c>
      <c r="AH80" s="305">
        <v>2.4350649350649351E-4</v>
      </c>
      <c r="AI80" s="305">
        <v>0</v>
      </c>
      <c r="AJ80" s="305">
        <v>3.0720550512265179E-5</v>
      </c>
      <c r="AK80" s="305">
        <v>2.2111419442571116E-4</v>
      </c>
      <c r="AL80" s="305">
        <v>1.8262505250470259E-5</v>
      </c>
      <c r="AM80" s="305">
        <v>0</v>
      </c>
      <c r="AN80" s="305">
        <v>6.7881792922585248E-4</v>
      </c>
      <c r="AO80" s="305">
        <v>1.0276260126398E-3</v>
      </c>
      <c r="AP80" s="305">
        <v>2.1775580863619536E-4</v>
      </c>
      <c r="AQ80" s="305">
        <v>2.5244593694135329E-4</v>
      </c>
      <c r="AR80" s="305">
        <v>7.6235007115267337E-5</v>
      </c>
      <c r="AS80" s="305">
        <v>0</v>
      </c>
      <c r="AT80" s="305">
        <v>8.3871508848444186E-5</v>
      </c>
      <c r="AU80" s="305">
        <v>8.7297361000776955E-6</v>
      </c>
      <c r="AV80" s="305">
        <v>6.314097658043778E-4</v>
      </c>
      <c r="AW80" s="305">
        <v>0</v>
      </c>
      <c r="AX80" s="305">
        <v>7.6104553819756739E-5</v>
      </c>
      <c r="AY80" s="305">
        <v>0</v>
      </c>
      <c r="AZ80" s="305">
        <v>5.7003063914685416E-5</v>
      </c>
      <c r="BA80" s="305">
        <v>0</v>
      </c>
      <c r="BB80" s="305">
        <v>0</v>
      </c>
      <c r="BC80" s="305">
        <v>1.1041589988958411E-3</v>
      </c>
      <c r="BD80" s="305">
        <v>7.2822604136323909E-5</v>
      </c>
      <c r="BE80" s="305">
        <v>0</v>
      </c>
      <c r="BF80" s="305">
        <v>1.4272461285948763E-5</v>
      </c>
      <c r="BG80" s="305">
        <v>1.1062142692791023E-5</v>
      </c>
      <c r="BH80" s="305">
        <v>3.4788053782331148E-5</v>
      </c>
      <c r="BI80" s="305">
        <v>5.8180125669071444E-5</v>
      </c>
      <c r="BJ80" s="305">
        <v>5.649091714665485E-3</v>
      </c>
      <c r="BK80" s="305">
        <v>1.2769761205465457E-4</v>
      </c>
      <c r="BL80" s="305">
        <v>2.9653921295004184E-4</v>
      </c>
      <c r="BM80" s="305">
        <v>6.7086317384335448E-5</v>
      </c>
      <c r="BN80" s="305">
        <v>1.1976930589080724E-4</v>
      </c>
      <c r="BO80" s="305">
        <v>8.8375936904358125E-5</v>
      </c>
      <c r="BP80" s="305">
        <v>0</v>
      </c>
      <c r="BQ80" s="305">
        <v>0</v>
      </c>
      <c r="BR80" s="305">
        <v>0</v>
      </c>
      <c r="BS80" s="305">
        <v>1.2792163885893897E-4</v>
      </c>
      <c r="BT80" s="305">
        <v>3.6902800658978584E-5</v>
      </c>
      <c r="BU80" s="305">
        <v>0</v>
      </c>
      <c r="BV80" s="305">
        <v>0</v>
      </c>
      <c r="BW80" s="305">
        <v>0</v>
      </c>
      <c r="BX80" s="305">
        <v>0</v>
      </c>
      <c r="BY80" s="305">
        <v>0</v>
      </c>
      <c r="BZ80" s="305">
        <v>1.5885497335207821E-5</v>
      </c>
      <c r="CA80" s="305">
        <v>4.4157199630685237E-4</v>
      </c>
      <c r="CB80" s="305">
        <v>4.3306112348428605E-4</v>
      </c>
      <c r="CC80" s="305">
        <v>2.2315297995056303E-4</v>
      </c>
      <c r="CD80" s="305">
        <v>3.7861291372926149E-6</v>
      </c>
      <c r="CE80" s="305">
        <v>1.5624148393074506E-4</v>
      </c>
      <c r="CF80" s="305">
        <v>4.412770557994837E-5</v>
      </c>
      <c r="CG80" s="305">
        <v>2.2231923425171388E-4</v>
      </c>
      <c r="CH80" s="305">
        <v>7.8427321783475557E-5</v>
      </c>
      <c r="CI80" s="305">
        <v>8.7686202174338331E-4</v>
      </c>
      <c r="CJ80" s="305">
        <v>3.6871046692730682E-5</v>
      </c>
      <c r="CK80" s="305">
        <v>1.5140503875968992E-4</v>
      </c>
      <c r="CL80" s="305">
        <v>6.9310784224865506E-5</v>
      </c>
      <c r="CM80" s="305">
        <v>3.9459211506306077E-5</v>
      </c>
      <c r="CN80" s="305">
        <v>3.4248454977551892E-3</v>
      </c>
      <c r="CO80" s="305">
        <v>6.0942023040772562E-4</v>
      </c>
      <c r="CP80" s="305">
        <v>1.4916245282737429E-5</v>
      </c>
      <c r="CQ80" s="305">
        <v>8.7239481099566428E-6</v>
      </c>
      <c r="CR80" s="305">
        <v>9.1123463402816826E-5</v>
      </c>
      <c r="CS80" s="305">
        <v>1.1120289762978967E-4</v>
      </c>
      <c r="CT80" s="305">
        <v>7.0664136890565985E-6</v>
      </c>
      <c r="CU80" s="305">
        <v>2.0855744110996467E-4</v>
      </c>
      <c r="CV80" s="305">
        <v>1.6418232879671636E-4</v>
      </c>
      <c r="CW80" s="305">
        <v>0</v>
      </c>
      <c r="CX80" s="305">
        <v>8.5663647105159511E-4</v>
      </c>
      <c r="CY80" s="305">
        <v>0</v>
      </c>
      <c r="CZ80" s="305">
        <v>4.3430288517970749E-4</v>
      </c>
      <c r="DA80" s="306">
        <v>1.7367727371212906E-4</v>
      </c>
    </row>
    <row r="81" spans="2:105" ht="20.100000000000001" customHeight="1" x14ac:dyDescent="0.4">
      <c r="B81" s="12">
        <v>26</v>
      </c>
      <c r="C81" s="9" t="s">
        <v>852</v>
      </c>
      <c r="D81" s="305">
        <v>0</v>
      </c>
      <c r="E81" s="305">
        <v>0</v>
      </c>
      <c r="F81" s="305">
        <v>0</v>
      </c>
      <c r="G81" s="305">
        <v>0</v>
      </c>
      <c r="H81" s="305">
        <v>2.3376775173864766E-4</v>
      </c>
      <c r="I81" s="305">
        <v>0</v>
      </c>
      <c r="J81" s="305">
        <v>0</v>
      </c>
      <c r="K81" s="305">
        <v>5.9749807136698482E-4</v>
      </c>
      <c r="L81" s="305">
        <v>6.7351489964627995E-4</v>
      </c>
      <c r="M81" s="305">
        <v>0</v>
      </c>
      <c r="N81" s="305">
        <v>6.6240151406060362E-4</v>
      </c>
      <c r="O81" s="305">
        <v>7.6778027360623839E-3</v>
      </c>
      <c r="P81" s="305">
        <v>0</v>
      </c>
      <c r="Q81" s="305">
        <v>0</v>
      </c>
      <c r="R81" s="305">
        <v>5.5205918074417574E-4</v>
      </c>
      <c r="S81" s="305">
        <v>3.1831420795467204E-5</v>
      </c>
      <c r="T81" s="305">
        <v>5.8035394425736192E-3</v>
      </c>
      <c r="U81" s="305">
        <v>0</v>
      </c>
      <c r="V81" s="305">
        <v>0</v>
      </c>
      <c r="W81" s="305">
        <v>0</v>
      </c>
      <c r="X81" s="305">
        <v>4.1525505759365021E-3</v>
      </c>
      <c r="Y81" s="305">
        <v>0</v>
      </c>
      <c r="Z81" s="305">
        <v>2.9856027600238849E-3</v>
      </c>
      <c r="AA81" s="305">
        <v>1.5245968288385959E-4</v>
      </c>
      <c r="AB81" s="305">
        <v>0</v>
      </c>
      <c r="AC81" s="305">
        <v>4.0620502158963699E-2</v>
      </c>
      <c r="AD81" s="305">
        <v>1.3137151865475564E-4</v>
      </c>
      <c r="AE81" s="305">
        <v>0</v>
      </c>
      <c r="AF81" s="305">
        <v>1.3816809328031274E-3</v>
      </c>
      <c r="AG81" s="305">
        <v>0</v>
      </c>
      <c r="AH81" s="305">
        <v>0</v>
      </c>
      <c r="AI81" s="305">
        <v>0</v>
      </c>
      <c r="AJ81" s="305">
        <v>1.2687587361565519E-2</v>
      </c>
      <c r="AK81" s="305">
        <v>5.7489690550684906E-4</v>
      </c>
      <c r="AL81" s="305">
        <v>1.826250525047026E-3</v>
      </c>
      <c r="AM81" s="305">
        <v>5.6385678037778404E-4</v>
      </c>
      <c r="AN81" s="305">
        <v>4.4692360557726932E-4</v>
      </c>
      <c r="AO81" s="305">
        <v>1.5774059294020929E-2</v>
      </c>
      <c r="AP81" s="305">
        <v>1.1105546240445963E-3</v>
      </c>
      <c r="AQ81" s="305">
        <v>6.6487214787461068E-3</v>
      </c>
      <c r="AR81" s="305">
        <v>1.2705834519211221E-4</v>
      </c>
      <c r="AS81" s="305">
        <v>2.0708697653014268E-3</v>
      </c>
      <c r="AT81" s="305">
        <v>2.5161452654533256E-4</v>
      </c>
      <c r="AU81" s="305">
        <v>4.9410306326439753E-3</v>
      </c>
      <c r="AV81" s="305">
        <v>3.9223939996938618E-4</v>
      </c>
      <c r="AW81" s="305">
        <v>7.6653891018163643E-4</v>
      </c>
      <c r="AX81" s="305">
        <v>1.6383234858653086E-2</v>
      </c>
      <c r="AY81" s="305">
        <v>5.3619302949061663E-3</v>
      </c>
      <c r="AZ81" s="305">
        <v>1.4250765978671354E-5</v>
      </c>
      <c r="BA81" s="305">
        <v>1.0425975573428656E-3</v>
      </c>
      <c r="BB81" s="305">
        <v>4.6361620640999798E-3</v>
      </c>
      <c r="BC81" s="305">
        <v>1.0323010323010324E-2</v>
      </c>
      <c r="BD81" s="305">
        <v>0</v>
      </c>
      <c r="BE81" s="305">
        <v>3.2741951644484901E-3</v>
      </c>
      <c r="BF81" s="305">
        <v>2.0599919122719378E-3</v>
      </c>
      <c r="BG81" s="305">
        <v>2.433671392414025E-5</v>
      </c>
      <c r="BH81" s="305">
        <v>3.9136560505122539E-5</v>
      </c>
      <c r="BI81" s="305">
        <v>0</v>
      </c>
      <c r="BJ81" s="305">
        <v>0</v>
      </c>
      <c r="BK81" s="305">
        <v>0</v>
      </c>
      <c r="BL81" s="305">
        <v>1.2210438180295841E-4</v>
      </c>
      <c r="BM81" s="305">
        <v>1.9609846620036516E-5</v>
      </c>
      <c r="BN81" s="305">
        <v>9.4433491183136477E-5</v>
      </c>
      <c r="BO81" s="305">
        <v>7.1656165057587667E-6</v>
      </c>
      <c r="BP81" s="305">
        <v>0</v>
      </c>
      <c r="BQ81" s="305">
        <v>0</v>
      </c>
      <c r="BR81" s="305">
        <v>0</v>
      </c>
      <c r="BS81" s="305">
        <v>0</v>
      </c>
      <c r="BT81" s="305">
        <v>3.6902800658978584E-5</v>
      </c>
      <c r="BU81" s="305">
        <v>0</v>
      </c>
      <c r="BV81" s="305">
        <v>6.5486455218179046E-5</v>
      </c>
      <c r="BW81" s="305">
        <v>6.3343257110280609E-5</v>
      </c>
      <c r="BX81" s="305">
        <v>0</v>
      </c>
      <c r="BY81" s="305">
        <v>0</v>
      </c>
      <c r="BZ81" s="305">
        <v>0</v>
      </c>
      <c r="CA81" s="305">
        <v>0</v>
      </c>
      <c r="CB81" s="305">
        <v>0</v>
      </c>
      <c r="CC81" s="305">
        <v>0</v>
      </c>
      <c r="CD81" s="305">
        <v>0</v>
      </c>
      <c r="CE81" s="305">
        <v>0</v>
      </c>
      <c r="CF81" s="305">
        <v>2.2063852789974185E-5</v>
      </c>
      <c r="CG81" s="305">
        <v>7.4780106066485577E-5</v>
      </c>
      <c r="CH81" s="305">
        <v>4.4187100809714273E-4</v>
      </c>
      <c r="CI81" s="305">
        <v>2.5607165814258964E-3</v>
      </c>
      <c r="CJ81" s="305">
        <v>2.4665458822033628E-4</v>
      </c>
      <c r="CK81" s="305">
        <v>5.844234496124031E-3</v>
      </c>
      <c r="CL81" s="305">
        <v>1.9193755631501219E-4</v>
      </c>
      <c r="CM81" s="305">
        <v>1.7756645177837734E-4</v>
      </c>
      <c r="CN81" s="305">
        <v>6.1471585857144424E-4</v>
      </c>
      <c r="CO81" s="305">
        <v>0</v>
      </c>
      <c r="CP81" s="305">
        <v>2.9832490565474857E-5</v>
      </c>
      <c r="CQ81" s="305">
        <v>3.6858680764566814E-3</v>
      </c>
      <c r="CR81" s="305">
        <v>7.7788322417038754E-6</v>
      </c>
      <c r="CS81" s="305">
        <v>4.7658384698481284E-4</v>
      </c>
      <c r="CT81" s="305">
        <v>1.6959392853735836E-4</v>
      </c>
      <c r="CU81" s="305">
        <v>1.0976707426840244E-4</v>
      </c>
      <c r="CV81" s="305">
        <v>6.4808813998703824E-4</v>
      </c>
      <c r="CW81" s="305">
        <v>0</v>
      </c>
      <c r="CX81" s="305">
        <v>1.0831035840882237E-4</v>
      </c>
      <c r="CY81" s="305">
        <v>0</v>
      </c>
      <c r="CZ81" s="305">
        <v>6.3384745404605953E-4</v>
      </c>
      <c r="DA81" s="306">
        <v>1.0350982815256081E-3</v>
      </c>
    </row>
    <row r="82" spans="2:105" ht="20.100000000000001" customHeight="1" x14ac:dyDescent="0.4">
      <c r="B82" s="12">
        <v>27</v>
      </c>
      <c r="C82" s="9" t="s">
        <v>853</v>
      </c>
      <c r="D82" s="305">
        <v>0</v>
      </c>
      <c r="E82" s="305">
        <v>0</v>
      </c>
      <c r="F82" s="305">
        <v>0</v>
      </c>
      <c r="G82" s="305">
        <v>0</v>
      </c>
      <c r="H82" s="305">
        <v>5.8441937934661916E-5</v>
      </c>
      <c r="I82" s="305">
        <v>0</v>
      </c>
      <c r="J82" s="305">
        <v>0</v>
      </c>
      <c r="K82" s="305">
        <v>0</v>
      </c>
      <c r="L82" s="305">
        <v>0</v>
      </c>
      <c r="M82" s="305">
        <v>0</v>
      </c>
      <c r="N82" s="305">
        <v>0</v>
      </c>
      <c r="O82" s="305">
        <v>0</v>
      </c>
      <c r="P82" s="305">
        <v>0</v>
      </c>
      <c r="Q82" s="305">
        <v>0</v>
      </c>
      <c r="R82" s="305">
        <v>0</v>
      </c>
      <c r="S82" s="305">
        <v>0</v>
      </c>
      <c r="T82" s="305">
        <v>0</v>
      </c>
      <c r="U82" s="305">
        <v>0</v>
      </c>
      <c r="V82" s="305">
        <v>0</v>
      </c>
      <c r="W82" s="305">
        <v>0</v>
      </c>
      <c r="X82" s="305">
        <v>0</v>
      </c>
      <c r="Y82" s="305">
        <v>7.5541823730708508E-6</v>
      </c>
      <c r="Z82" s="305">
        <v>0</v>
      </c>
      <c r="AA82" s="305">
        <v>0</v>
      </c>
      <c r="AB82" s="305">
        <v>0</v>
      </c>
      <c r="AC82" s="305">
        <v>0</v>
      </c>
      <c r="AD82" s="305">
        <v>0.11700275880189175</v>
      </c>
      <c r="AE82" s="305">
        <v>0</v>
      </c>
      <c r="AF82" s="305">
        <v>1.0109860483925321E-4</v>
      </c>
      <c r="AG82" s="305">
        <v>0</v>
      </c>
      <c r="AH82" s="305">
        <v>0</v>
      </c>
      <c r="AI82" s="305">
        <v>0</v>
      </c>
      <c r="AJ82" s="305">
        <v>0</v>
      </c>
      <c r="AK82" s="305">
        <v>0</v>
      </c>
      <c r="AL82" s="305">
        <v>9.1312526252351303E-5</v>
      </c>
      <c r="AM82" s="305">
        <v>0</v>
      </c>
      <c r="AN82" s="305">
        <v>0</v>
      </c>
      <c r="AO82" s="305">
        <v>0</v>
      </c>
      <c r="AP82" s="305">
        <v>0</v>
      </c>
      <c r="AQ82" s="305">
        <v>0</v>
      </c>
      <c r="AR82" s="305">
        <v>0</v>
      </c>
      <c r="AS82" s="305">
        <v>0</v>
      </c>
      <c r="AT82" s="305">
        <v>0</v>
      </c>
      <c r="AU82" s="305">
        <v>0</v>
      </c>
      <c r="AV82" s="305">
        <v>0</v>
      </c>
      <c r="AW82" s="305">
        <v>0</v>
      </c>
      <c r="AX82" s="305">
        <v>0</v>
      </c>
      <c r="AY82" s="305">
        <v>0</v>
      </c>
      <c r="AZ82" s="305">
        <v>0</v>
      </c>
      <c r="BA82" s="305">
        <v>0</v>
      </c>
      <c r="BB82" s="305">
        <v>0</v>
      </c>
      <c r="BC82" s="305">
        <v>7.1857966594808705E-4</v>
      </c>
      <c r="BD82" s="305">
        <v>0</v>
      </c>
      <c r="BE82" s="305">
        <v>2.8815634621557042E-2</v>
      </c>
      <c r="BF82" s="305">
        <v>3.5024619995718265E-2</v>
      </c>
      <c r="BG82" s="305">
        <v>5.8120497707924032E-2</v>
      </c>
      <c r="BH82" s="305">
        <v>2.9522012141030771E-2</v>
      </c>
      <c r="BI82" s="305">
        <v>0</v>
      </c>
      <c r="BJ82" s="305">
        <v>0</v>
      </c>
      <c r="BK82" s="305">
        <v>0</v>
      </c>
      <c r="BL82" s="305">
        <v>1.8315657270443763E-4</v>
      </c>
      <c r="BM82" s="305">
        <v>0</v>
      </c>
      <c r="BN82" s="305">
        <v>0</v>
      </c>
      <c r="BO82" s="305">
        <v>0</v>
      </c>
      <c r="BP82" s="305">
        <v>0</v>
      </c>
      <c r="BQ82" s="305">
        <v>5.1613125217742874E-5</v>
      </c>
      <c r="BR82" s="305">
        <v>9.5734857679325282E-5</v>
      </c>
      <c r="BS82" s="305">
        <v>0</v>
      </c>
      <c r="BT82" s="305">
        <v>0</v>
      </c>
      <c r="BU82" s="305">
        <v>0</v>
      </c>
      <c r="BV82" s="305">
        <v>0</v>
      </c>
      <c r="BW82" s="305">
        <v>0</v>
      </c>
      <c r="BX82" s="305">
        <v>0</v>
      </c>
      <c r="BY82" s="305">
        <v>0</v>
      </c>
      <c r="BZ82" s="305">
        <v>0</v>
      </c>
      <c r="CA82" s="305">
        <v>0</v>
      </c>
      <c r="CB82" s="305">
        <v>0</v>
      </c>
      <c r="CC82" s="305">
        <v>0</v>
      </c>
      <c r="CD82" s="305">
        <v>0</v>
      </c>
      <c r="CE82" s="305">
        <v>0</v>
      </c>
      <c r="CF82" s="305">
        <v>0</v>
      </c>
      <c r="CG82" s="305">
        <v>6.0632518432285599E-6</v>
      </c>
      <c r="CH82" s="305">
        <v>0</v>
      </c>
      <c r="CI82" s="305">
        <v>2.0960845141276097E-5</v>
      </c>
      <c r="CJ82" s="305">
        <v>0</v>
      </c>
      <c r="CK82" s="305">
        <v>0</v>
      </c>
      <c r="CL82" s="305">
        <v>0</v>
      </c>
      <c r="CM82" s="305">
        <v>0</v>
      </c>
      <c r="CN82" s="305">
        <v>0</v>
      </c>
      <c r="CO82" s="305">
        <v>0</v>
      </c>
      <c r="CP82" s="305">
        <v>0</v>
      </c>
      <c r="CQ82" s="305">
        <v>0</v>
      </c>
      <c r="CR82" s="305">
        <v>0</v>
      </c>
      <c r="CS82" s="305">
        <v>0</v>
      </c>
      <c r="CT82" s="305">
        <v>0</v>
      </c>
      <c r="CU82" s="305">
        <v>0</v>
      </c>
      <c r="CV82" s="305">
        <v>0</v>
      </c>
      <c r="CW82" s="305">
        <v>0</v>
      </c>
      <c r="CX82" s="305">
        <v>0</v>
      </c>
      <c r="CY82" s="305">
        <v>0</v>
      </c>
      <c r="CZ82" s="305">
        <v>4.2256496936403972E-4</v>
      </c>
      <c r="DA82" s="306">
        <v>3.6962657387892661E-3</v>
      </c>
    </row>
    <row r="83" spans="2:105" ht="20.100000000000001" customHeight="1" x14ac:dyDescent="0.4">
      <c r="B83" s="12">
        <v>28</v>
      </c>
      <c r="C83" s="9" t="s">
        <v>173</v>
      </c>
      <c r="D83" s="305">
        <v>0</v>
      </c>
      <c r="E83" s="305">
        <v>6.9895855175788074E-5</v>
      </c>
      <c r="F83" s="305">
        <v>0</v>
      </c>
      <c r="G83" s="305">
        <v>0</v>
      </c>
      <c r="H83" s="305">
        <v>0</v>
      </c>
      <c r="I83" s="305">
        <v>0</v>
      </c>
      <c r="J83" s="305">
        <v>0</v>
      </c>
      <c r="K83" s="305">
        <v>0</v>
      </c>
      <c r="L83" s="305">
        <v>0</v>
      </c>
      <c r="M83" s="305">
        <v>0</v>
      </c>
      <c r="N83" s="305">
        <v>0</v>
      </c>
      <c r="O83" s="305">
        <v>9.7662852807055769E-5</v>
      </c>
      <c r="P83" s="305">
        <v>0</v>
      </c>
      <c r="Q83" s="305">
        <v>0</v>
      </c>
      <c r="R83" s="305">
        <v>0</v>
      </c>
      <c r="S83" s="305">
        <v>0</v>
      </c>
      <c r="T83" s="305">
        <v>6.4483771584151323E-4</v>
      </c>
      <c r="U83" s="305">
        <v>0</v>
      </c>
      <c r="V83" s="305">
        <v>0</v>
      </c>
      <c r="W83" s="305">
        <v>0</v>
      </c>
      <c r="X83" s="305">
        <v>3.8718420288452232E-5</v>
      </c>
      <c r="Y83" s="305">
        <v>0</v>
      </c>
      <c r="Z83" s="305">
        <v>6.6346728000530767E-5</v>
      </c>
      <c r="AA83" s="305">
        <v>0</v>
      </c>
      <c r="AB83" s="305">
        <v>0</v>
      </c>
      <c r="AC83" s="305">
        <v>0</v>
      </c>
      <c r="AD83" s="305">
        <v>0</v>
      </c>
      <c r="AE83" s="305">
        <v>5.1443442474126974E-3</v>
      </c>
      <c r="AF83" s="305">
        <v>0</v>
      </c>
      <c r="AG83" s="305">
        <v>0</v>
      </c>
      <c r="AH83" s="305">
        <v>0</v>
      </c>
      <c r="AI83" s="305">
        <v>0</v>
      </c>
      <c r="AJ83" s="305">
        <v>0</v>
      </c>
      <c r="AK83" s="305">
        <v>0</v>
      </c>
      <c r="AL83" s="305">
        <v>1.8262505250470259E-5</v>
      </c>
      <c r="AM83" s="305">
        <v>0</v>
      </c>
      <c r="AN83" s="305">
        <v>2.1081302149871194E-5</v>
      </c>
      <c r="AO83" s="305">
        <v>2.7403360337061332E-4</v>
      </c>
      <c r="AP83" s="305">
        <v>3.6800731659517019E-3</v>
      </c>
      <c r="AQ83" s="305">
        <v>2.835613663783108E-2</v>
      </c>
      <c r="AR83" s="305">
        <v>5.0060988005692217E-3</v>
      </c>
      <c r="AS83" s="305">
        <v>0</v>
      </c>
      <c r="AT83" s="305">
        <v>8.3871508848444186E-5</v>
      </c>
      <c r="AU83" s="305">
        <v>8.9916281830800253E-4</v>
      </c>
      <c r="AV83" s="305">
        <v>2.4682381754171133E-3</v>
      </c>
      <c r="AW83" s="305">
        <v>0</v>
      </c>
      <c r="AX83" s="305">
        <v>0</v>
      </c>
      <c r="AY83" s="305">
        <v>0</v>
      </c>
      <c r="AZ83" s="305">
        <v>9.5005106524475685E-5</v>
      </c>
      <c r="BA83" s="305">
        <v>0</v>
      </c>
      <c r="BB83" s="305">
        <v>0</v>
      </c>
      <c r="BC83" s="305">
        <v>5.6084266610582402E-4</v>
      </c>
      <c r="BD83" s="305">
        <v>7.2822604136323909E-5</v>
      </c>
      <c r="BE83" s="305">
        <v>5.4377452886743075E-3</v>
      </c>
      <c r="BF83" s="305">
        <v>7.0410809010680554E-4</v>
      </c>
      <c r="BG83" s="305">
        <v>2.2566771093293688E-4</v>
      </c>
      <c r="BH83" s="305">
        <v>1.5002348193630308E-3</v>
      </c>
      <c r="BI83" s="305">
        <v>0</v>
      </c>
      <c r="BJ83" s="305">
        <v>0</v>
      </c>
      <c r="BK83" s="305">
        <v>0</v>
      </c>
      <c r="BL83" s="305">
        <v>1.7443483114708345E-4</v>
      </c>
      <c r="BM83" s="305">
        <v>4.3348082002185979E-5</v>
      </c>
      <c r="BN83" s="305">
        <v>1.0019163088942529E-4</v>
      </c>
      <c r="BO83" s="305">
        <v>4.7770776705058448E-6</v>
      </c>
      <c r="BP83" s="305">
        <v>0</v>
      </c>
      <c r="BQ83" s="305">
        <v>0</v>
      </c>
      <c r="BR83" s="305">
        <v>0</v>
      </c>
      <c r="BS83" s="305">
        <v>0</v>
      </c>
      <c r="BT83" s="305">
        <v>2.6359143327841846E-5</v>
      </c>
      <c r="BU83" s="305">
        <v>0</v>
      </c>
      <c r="BV83" s="305">
        <v>8.7315273624238718E-5</v>
      </c>
      <c r="BW83" s="305">
        <v>0</v>
      </c>
      <c r="BX83" s="305">
        <v>1.3560241372296427E-4</v>
      </c>
      <c r="BY83" s="305">
        <v>0</v>
      </c>
      <c r="BZ83" s="305">
        <v>7.9427486676039106E-6</v>
      </c>
      <c r="CA83" s="305">
        <v>0</v>
      </c>
      <c r="CB83" s="305">
        <v>0</v>
      </c>
      <c r="CC83" s="305">
        <v>0</v>
      </c>
      <c r="CD83" s="305">
        <v>0</v>
      </c>
      <c r="CE83" s="305">
        <v>0</v>
      </c>
      <c r="CF83" s="305">
        <v>0</v>
      </c>
      <c r="CG83" s="305">
        <v>4.3453304876471351E-5</v>
      </c>
      <c r="CH83" s="305">
        <v>1.1668455192175631E-4</v>
      </c>
      <c r="CI83" s="305">
        <v>1.3973896760850731E-5</v>
      </c>
      <c r="CJ83" s="305">
        <v>1.6528400241568926E-4</v>
      </c>
      <c r="CK83" s="305">
        <v>1.816860465116279E-4</v>
      </c>
      <c r="CL83" s="305">
        <v>7.6241862647352058E-4</v>
      </c>
      <c r="CM83" s="305">
        <v>4.488485308842316E-4</v>
      </c>
      <c r="CN83" s="305">
        <v>2.9638086038266063E-4</v>
      </c>
      <c r="CO83" s="305">
        <v>0</v>
      </c>
      <c r="CP83" s="305">
        <v>0</v>
      </c>
      <c r="CQ83" s="305">
        <v>0</v>
      </c>
      <c r="CR83" s="305">
        <v>1.1112617488148393E-5</v>
      </c>
      <c r="CS83" s="305">
        <v>9.5316769396962568E-4</v>
      </c>
      <c r="CT83" s="305">
        <v>7.949715400188673E-4</v>
      </c>
      <c r="CU83" s="305">
        <v>0</v>
      </c>
      <c r="CV83" s="305">
        <v>8.6411751998271758E-6</v>
      </c>
      <c r="CW83" s="305">
        <v>0</v>
      </c>
      <c r="CX83" s="305">
        <v>1.7723513194170933E-4</v>
      </c>
      <c r="CY83" s="305">
        <v>0</v>
      </c>
      <c r="CZ83" s="305">
        <v>5.9863370659905628E-4</v>
      </c>
      <c r="DA83" s="306">
        <v>8.8054720330774702E-4</v>
      </c>
    </row>
    <row r="84" spans="2:105" ht="20.100000000000001" customHeight="1" x14ac:dyDescent="0.4">
      <c r="B84" s="12">
        <v>29</v>
      </c>
      <c r="C84" s="9" t="s">
        <v>178</v>
      </c>
      <c r="D84" s="305">
        <v>1.7953106485858936E-3</v>
      </c>
      <c r="E84" s="305">
        <v>4.7762167703455189E-3</v>
      </c>
      <c r="F84" s="305">
        <v>4.9635455157123786E-4</v>
      </c>
      <c r="G84" s="305">
        <v>7.6526746476738901E-3</v>
      </c>
      <c r="H84" s="305">
        <v>5.8441937934661916E-5</v>
      </c>
      <c r="I84" s="305">
        <v>2.72119950474169E-5</v>
      </c>
      <c r="J84" s="305">
        <v>0</v>
      </c>
      <c r="K84" s="305">
        <v>0</v>
      </c>
      <c r="L84" s="305">
        <v>0</v>
      </c>
      <c r="M84" s="305">
        <v>0</v>
      </c>
      <c r="N84" s="305">
        <v>1.1931455843327642E-4</v>
      </c>
      <c r="O84" s="305">
        <v>3.0050108556017157E-5</v>
      </c>
      <c r="P84" s="305">
        <v>1.7057326832596551E-4</v>
      </c>
      <c r="Q84" s="305">
        <v>0</v>
      </c>
      <c r="R84" s="305">
        <v>0</v>
      </c>
      <c r="S84" s="305">
        <v>1.7507281437506962E-4</v>
      </c>
      <c r="T84" s="305">
        <v>1.9345131475245396E-3</v>
      </c>
      <c r="U84" s="305">
        <v>1.7595711045432676E-3</v>
      </c>
      <c r="V84" s="305">
        <v>0</v>
      </c>
      <c r="W84" s="305">
        <v>1.9649067651739924E-5</v>
      </c>
      <c r="X84" s="305">
        <v>2.6328525796147518E-3</v>
      </c>
      <c r="Y84" s="305">
        <v>1.0449952282748009E-3</v>
      </c>
      <c r="Z84" s="305">
        <v>8.8462304000707699E-5</v>
      </c>
      <c r="AA84" s="305">
        <v>2.2021954194335276E-4</v>
      </c>
      <c r="AB84" s="305">
        <v>0</v>
      </c>
      <c r="AC84" s="305">
        <v>9.7553174476251395E-3</v>
      </c>
      <c r="AD84" s="305">
        <v>3.6931818181818184E-2</v>
      </c>
      <c r="AE84" s="305">
        <v>2.1001028868849483E-2</v>
      </c>
      <c r="AF84" s="305">
        <v>3.2991844712542968E-2</v>
      </c>
      <c r="AG84" s="305">
        <v>7.0469549736666421E-4</v>
      </c>
      <c r="AH84" s="305">
        <v>1.4204545454545454E-2</v>
      </c>
      <c r="AI84" s="305">
        <v>0</v>
      </c>
      <c r="AJ84" s="305">
        <v>1.9968357832972367E-3</v>
      </c>
      <c r="AK84" s="305">
        <v>4.444395307956794E-3</v>
      </c>
      <c r="AL84" s="305">
        <v>2.9767883558266522E-3</v>
      </c>
      <c r="AM84" s="305">
        <v>1.6351846630955739E-2</v>
      </c>
      <c r="AN84" s="305">
        <v>3.4615498130088499E-3</v>
      </c>
      <c r="AO84" s="305">
        <v>1.1817699145357699E-3</v>
      </c>
      <c r="AP84" s="305">
        <v>1.1889467151536267E-2</v>
      </c>
      <c r="AQ84" s="305">
        <v>3.5812098031215234E-3</v>
      </c>
      <c r="AR84" s="305">
        <v>4.0404553771091686E-3</v>
      </c>
      <c r="AS84" s="305">
        <v>1.3805798435342844E-3</v>
      </c>
      <c r="AT84" s="305">
        <v>1.5935586681204395E-3</v>
      </c>
      <c r="AU84" s="305">
        <v>1.249225235921118E-2</v>
      </c>
      <c r="AV84" s="305">
        <v>2.2482014388489208E-3</v>
      </c>
      <c r="AW84" s="305">
        <v>1.4997500416597234E-3</v>
      </c>
      <c r="AX84" s="305">
        <v>2.8470021724390816E-3</v>
      </c>
      <c r="AY84" s="305">
        <v>5.7449253159708928E-4</v>
      </c>
      <c r="AZ84" s="305">
        <v>2.0331092796237798E-3</v>
      </c>
      <c r="BA84" s="305">
        <v>1.9362526064938934E-3</v>
      </c>
      <c r="BB84" s="305">
        <v>0</v>
      </c>
      <c r="BC84" s="305">
        <v>1.612422665054244E-3</v>
      </c>
      <c r="BD84" s="305">
        <v>0</v>
      </c>
      <c r="BE84" s="305">
        <v>7.9867945323657923E-3</v>
      </c>
      <c r="BF84" s="305">
        <v>1.3516020837793477E-2</v>
      </c>
      <c r="BG84" s="305">
        <v>1.271703923963256E-2</v>
      </c>
      <c r="BH84" s="305">
        <v>1.2780261258283906E-2</v>
      </c>
      <c r="BI84" s="305">
        <v>3.980745440515415E-5</v>
      </c>
      <c r="BJ84" s="305">
        <v>1.3845813026140894E-4</v>
      </c>
      <c r="BK84" s="305">
        <v>4.5381766745577245E-3</v>
      </c>
      <c r="BL84" s="305">
        <v>0</v>
      </c>
      <c r="BM84" s="305">
        <v>7.7407289289617827E-5</v>
      </c>
      <c r="BN84" s="305">
        <v>6.1036280886661386E-5</v>
      </c>
      <c r="BO84" s="305">
        <v>2.3885388352529224E-6</v>
      </c>
      <c r="BP84" s="305">
        <v>0</v>
      </c>
      <c r="BQ84" s="305">
        <v>0</v>
      </c>
      <c r="BR84" s="305">
        <v>0</v>
      </c>
      <c r="BS84" s="305">
        <v>0</v>
      </c>
      <c r="BT84" s="305">
        <v>0</v>
      </c>
      <c r="BU84" s="305">
        <v>0</v>
      </c>
      <c r="BV84" s="305">
        <v>0</v>
      </c>
      <c r="BW84" s="305">
        <v>0</v>
      </c>
      <c r="BX84" s="305">
        <v>0</v>
      </c>
      <c r="BY84" s="305">
        <v>0</v>
      </c>
      <c r="BZ84" s="305">
        <v>0</v>
      </c>
      <c r="CA84" s="305">
        <v>0</v>
      </c>
      <c r="CB84" s="305">
        <v>0</v>
      </c>
      <c r="CC84" s="305">
        <v>0</v>
      </c>
      <c r="CD84" s="305">
        <v>0</v>
      </c>
      <c r="CE84" s="305">
        <v>0</v>
      </c>
      <c r="CF84" s="305">
        <v>4.412770557994837E-5</v>
      </c>
      <c r="CG84" s="305">
        <v>5.7600892510671323E-5</v>
      </c>
      <c r="CH84" s="305">
        <v>1.0329452137335805E-3</v>
      </c>
      <c r="CI84" s="305">
        <v>2.6550403845616388E-4</v>
      </c>
      <c r="CJ84" s="305">
        <v>3.3056800483137854E-5</v>
      </c>
      <c r="CK84" s="305">
        <v>0</v>
      </c>
      <c r="CL84" s="305">
        <v>0</v>
      </c>
      <c r="CM84" s="305">
        <v>4.9324014382882596E-6</v>
      </c>
      <c r="CN84" s="305">
        <v>0</v>
      </c>
      <c r="CO84" s="305">
        <v>0</v>
      </c>
      <c r="CP84" s="305">
        <v>0</v>
      </c>
      <c r="CQ84" s="305">
        <v>1.7011698814415452E-4</v>
      </c>
      <c r="CR84" s="305">
        <v>2.2225234976296787E-6</v>
      </c>
      <c r="CS84" s="305">
        <v>6.3544512931308376E-5</v>
      </c>
      <c r="CT84" s="305">
        <v>4.9464895823396189E-5</v>
      </c>
      <c r="CU84" s="305">
        <v>5.4883537134201222E-5</v>
      </c>
      <c r="CV84" s="305">
        <v>6.221646143875567E-4</v>
      </c>
      <c r="CW84" s="305">
        <v>0</v>
      </c>
      <c r="CX84" s="305">
        <v>8.8617565970854669E-4</v>
      </c>
      <c r="CY84" s="305">
        <v>5.394470667565745E-3</v>
      </c>
      <c r="CZ84" s="305">
        <v>1.1151020024884383E-3</v>
      </c>
      <c r="DA84" s="306">
        <v>1.7787932740878018E-3</v>
      </c>
    </row>
    <row r="85" spans="2:105" ht="20.100000000000001" customHeight="1" x14ac:dyDescent="0.4">
      <c r="B85" s="12">
        <v>30</v>
      </c>
      <c r="C85" s="9" t="s">
        <v>855</v>
      </c>
      <c r="D85" s="305">
        <v>0</v>
      </c>
      <c r="E85" s="305">
        <v>9.3194473567717432E-5</v>
      </c>
      <c r="F85" s="305">
        <v>0</v>
      </c>
      <c r="G85" s="305">
        <v>0</v>
      </c>
      <c r="H85" s="305">
        <v>0</v>
      </c>
      <c r="I85" s="305">
        <v>2.72119950474169E-5</v>
      </c>
      <c r="J85" s="305">
        <v>2.1725636250775914E-3</v>
      </c>
      <c r="K85" s="305">
        <v>0</v>
      </c>
      <c r="L85" s="305">
        <v>0</v>
      </c>
      <c r="M85" s="305">
        <v>0</v>
      </c>
      <c r="N85" s="305">
        <v>0</v>
      </c>
      <c r="O85" s="305">
        <v>0</v>
      </c>
      <c r="P85" s="305">
        <v>0</v>
      </c>
      <c r="Q85" s="305">
        <v>0</v>
      </c>
      <c r="R85" s="305">
        <v>2.2082367229767032E-4</v>
      </c>
      <c r="S85" s="305">
        <v>2.5465136636373763E-4</v>
      </c>
      <c r="T85" s="305">
        <v>1.2036970695708247E-2</v>
      </c>
      <c r="U85" s="305">
        <v>0</v>
      </c>
      <c r="V85" s="305">
        <v>0</v>
      </c>
      <c r="W85" s="305">
        <v>0</v>
      </c>
      <c r="X85" s="305">
        <v>0</v>
      </c>
      <c r="Y85" s="305">
        <v>0</v>
      </c>
      <c r="Z85" s="305">
        <v>1.3711657120109694E-3</v>
      </c>
      <c r="AA85" s="305">
        <v>1.4737769345439761E-3</v>
      </c>
      <c r="AB85" s="305">
        <v>0</v>
      </c>
      <c r="AC85" s="305">
        <v>0</v>
      </c>
      <c r="AD85" s="305">
        <v>1.1609957961114031E-2</v>
      </c>
      <c r="AE85" s="305">
        <v>0</v>
      </c>
      <c r="AF85" s="305">
        <v>1.2131832580710386E-3</v>
      </c>
      <c r="AG85" s="305">
        <v>7.9544049650124862E-2</v>
      </c>
      <c r="AH85" s="305">
        <v>9.310064935064935E-2</v>
      </c>
      <c r="AI85" s="305">
        <v>0.48144491810634954</v>
      </c>
      <c r="AJ85" s="305">
        <v>1.5053069751009937E-3</v>
      </c>
      <c r="AK85" s="305">
        <v>0.11366375164453682</v>
      </c>
      <c r="AL85" s="305">
        <v>8.6454699855726208E-2</v>
      </c>
      <c r="AM85" s="305">
        <v>5.1818438116718352E-2</v>
      </c>
      <c r="AN85" s="305">
        <v>3.001134174055663E-2</v>
      </c>
      <c r="AO85" s="305">
        <v>1.0070734923870039E-2</v>
      </c>
      <c r="AP85" s="305">
        <v>2.1775580863619537E-5</v>
      </c>
      <c r="AQ85" s="305">
        <v>6.0264128900069571E-3</v>
      </c>
      <c r="AR85" s="305">
        <v>3.4864809920715591E-2</v>
      </c>
      <c r="AS85" s="305">
        <v>2.3930050621260929E-2</v>
      </c>
      <c r="AT85" s="305">
        <v>4.0258324247253209E-3</v>
      </c>
      <c r="AU85" s="305">
        <v>1.1043116166598284E-2</v>
      </c>
      <c r="AV85" s="305">
        <v>6.6967702433797646E-3</v>
      </c>
      <c r="AW85" s="305">
        <v>2.0663222796200634E-3</v>
      </c>
      <c r="AX85" s="305">
        <v>3.0476414506911676E-2</v>
      </c>
      <c r="AY85" s="305">
        <v>4.8831865185752582E-2</v>
      </c>
      <c r="AZ85" s="305">
        <v>1.8858513645108425E-2</v>
      </c>
      <c r="BA85" s="305">
        <v>0.15519809353589514</v>
      </c>
      <c r="BB85" s="305">
        <v>1.4916347510582543E-2</v>
      </c>
      <c r="BC85" s="305">
        <v>2.856792330476541E-3</v>
      </c>
      <c r="BD85" s="305">
        <v>0</v>
      </c>
      <c r="BE85" s="305">
        <v>1.6211341825635522E-2</v>
      </c>
      <c r="BF85" s="305">
        <v>1.2873760079925783E-2</v>
      </c>
      <c r="BG85" s="305">
        <v>1.7272429600523904E-2</v>
      </c>
      <c r="BH85" s="305">
        <v>2.3960272042580579E-2</v>
      </c>
      <c r="BI85" s="305">
        <v>0</v>
      </c>
      <c r="BJ85" s="305">
        <v>0</v>
      </c>
      <c r="BK85" s="305">
        <v>0</v>
      </c>
      <c r="BL85" s="305">
        <v>0</v>
      </c>
      <c r="BM85" s="305">
        <v>0</v>
      </c>
      <c r="BN85" s="305">
        <v>0</v>
      </c>
      <c r="BO85" s="305">
        <v>0</v>
      </c>
      <c r="BP85" s="305">
        <v>0</v>
      </c>
      <c r="BQ85" s="305">
        <v>0</v>
      </c>
      <c r="BR85" s="305">
        <v>0</v>
      </c>
      <c r="BS85" s="305">
        <v>0</v>
      </c>
      <c r="BT85" s="305">
        <v>0</v>
      </c>
      <c r="BU85" s="305">
        <v>0</v>
      </c>
      <c r="BV85" s="305">
        <v>0</v>
      </c>
      <c r="BW85" s="305">
        <v>0</v>
      </c>
      <c r="BX85" s="305">
        <v>0</v>
      </c>
      <c r="BY85" s="305">
        <v>0</v>
      </c>
      <c r="BZ85" s="305">
        <v>2.223969626929095E-4</v>
      </c>
      <c r="CA85" s="305">
        <v>0</v>
      </c>
      <c r="CB85" s="305">
        <v>0</v>
      </c>
      <c r="CC85" s="305">
        <v>0</v>
      </c>
      <c r="CD85" s="305">
        <v>0</v>
      </c>
      <c r="CE85" s="305">
        <v>0</v>
      </c>
      <c r="CF85" s="305">
        <v>0</v>
      </c>
      <c r="CG85" s="305">
        <v>1.0105419738714267E-5</v>
      </c>
      <c r="CH85" s="305">
        <v>0</v>
      </c>
      <c r="CI85" s="305">
        <v>0</v>
      </c>
      <c r="CJ85" s="305">
        <v>0</v>
      </c>
      <c r="CK85" s="305">
        <v>0</v>
      </c>
      <c r="CL85" s="305">
        <v>0</v>
      </c>
      <c r="CM85" s="305">
        <v>0</v>
      </c>
      <c r="CN85" s="305">
        <v>0</v>
      </c>
      <c r="CO85" s="305">
        <v>0</v>
      </c>
      <c r="CP85" s="305">
        <v>0</v>
      </c>
      <c r="CQ85" s="305">
        <v>3.3151002817835242E-4</v>
      </c>
      <c r="CR85" s="305">
        <v>0</v>
      </c>
      <c r="CS85" s="305">
        <v>0</v>
      </c>
      <c r="CT85" s="305">
        <v>0</v>
      </c>
      <c r="CU85" s="305">
        <v>0</v>
      </c>
      <c r="CV85" s="305">
        <v>0</v>
      </c>
      <c r="CW85" s="305">
        <v>0</v>
      </c>
      <c r="CX85" s="305">
        <v>1.1815675462780622E-4</v>
      </c>
      <c r="CY85" s="305">
        <v>0</v>
      </c>
      <c r="CZ85" s="305">
        <v>1.9132802779538464E-3</v>
      </c>
      <c r="DA85" s="306">
        <v>5.5463112277333261E-3</v>
      </c>
    </row>
    <row r="86" spans="2:105" ht="20.100000000000001" customHeight="1" x14ac:dyDescent="0.4">
      <c r="B86" s="12">
        <v>31</v>
      </c>
      <c r="C86" s="9" t="s">
        <v>856</v>
      </c>
      <c r="D86" s="305">
        <v>0</v>
      </c>
      <c r="E86" s="305">
        <v>0</v>
      </c>
      <c r="F86" s="305">
        <v>0</v>
      </c>
      <c r="G86" s="305">
        <v>0</v>
      </c>
      <c r="H86" s="305">
        <v>0</v>
      </c>
      <c r="I86" s="305">
        <v>1.6327197028450142E-4</v>
      </c>
      <c r="J86" s="305">
        <v>3.1036623215394165E-4</v>
      </c>
      <c r="K86" s="305">
        <v>0</v>
      </c>
      <c r="L86" s="305">
        <v>0</v>
      </c>
      <c r="M86" s="305">
        <v>0</v>
      </c>
      <c r="N86" s="305">
        <v>0</v>
      </c>
      <c r="O86" s="305">
        <v>0</v>
      </c>
      <c r="P86" s="305">
        <v>0</v>
      </c>
      <c r="Q86" s="305">
        <v>0</v>
      </c>
      <c r="R86" s="305">
        <v>0</v>
      </c>
      <c r="S86" s="305">
        <v>0</v>
      </c>
      <c r="T86" s="305">
        <v>3.5824317546750734E-4</v>
      </c>
      <c r="U86" s="305">
        <v>0</v>
      </c>
      <c r="V86" s="305">
        <v>0</v>
      </c>
      <c r="W86" s="305">
        <v>0</v>
      </c>
      <c r="X86" s="305">
        <v>0</v>
      </c>
      <c r="Y86" s="305">
        <v>0</v>
      </c>
      <c r="Z86" s="305">
        <v>0</v>
      </c>
      <c r="AA86" s="305">
        <v>0</v>
      </c>
      <c r="AB86" s="305">
        <v>0</v>
      </c>
      <c r="AC86" s="305">
        <v>0</v>
      </c>
      <c r="AD86" s="305">
        <v>1.149500788229112E-4</v>
      </c>
      <c r="AE86" s="305">
        <v>2.1787810930218483E-3</v>
      </c>
      <c r="AF86" s="305">
        <v>0</v>
      </c>
      <c r="AG86" s="305">
        <v>0</v>
      </c>
      <c r="AH86" s="305">
        <v>7.305194805194805E-3</v>
      </c>
      <c r="AI86" s="305">
        <v>0</v>
      </c>
      <c r="AJ86" s="305">
        <v>0</v>
      </c>
      <c r="AK86" s="305">
        <v>9.386297553371439E-3</v>
      </c>
      <c r="AL86" s="305">
        <v>5.4787515751410776E-3</v>
      </c>
      <c r="AM86" s="305">
        <v>1.8945587820693544E-2</v>
      </c>
      <c r="AN86" s="305">
        <v>1.0256053495912335E-2</v>
      </c>
      <c r="AO86" s="305">
        <v>4.8469693596177232E-3</v>
      </c>
      <c r="AP86" s="305">
        <v>0</v>
      </c>
      <c r="AQ86" s="305">
        <v>5.4305230621105069E-4</v>
      </c>
      <c r="AR86" s="305">
        <v>1.0139255946330555E-2</v>
      </c>
      <c r="AS86" s="305">
        <v>9.2038656235618964E-4</v>
      </c>
      <c r="AT86" s="305">
        <v>1.8451731946657721E-3</v>
      </c>
      <c r="AU86" s="305">
        <v>2.5054342607222983E-3</v>
      </c>
      <c r="AV86" s="305">
        <v>5.5487524873718051E-4</v>
      </c>
      <c r="AW86" s="305">
        <v>1.2664555907348776E-3</v>
      </c>
      <c r="AX86" s="305">
        <v>4.3587153551315227E-4</v>
      </c>
      <c r="AY86" s="305">
        <v>5.7449253159708928E-4</v>
      </c>
      <c r="AZ86" s="305">
        <v>2.4786832292235706E-2</v>
      </c>
      <c r="BA86" s="305">
        <v>2.241584748287161E-2</v>
      </c>
      <c r="BB86" s="305">
        <v>1.5521064301552107E-2</v>
      </c>
      <c r="BC86" s="305">
        <v>1.0165273323168059E-3</v>
      </c>
      <c r="BD86" s="305">
        <v>0</v>
      </c>
      <c r="BE86" s="305">
        <v>2.4964039894913282E-4</v>
      </c>
      <c r="BF86" s="305">
        <v>2.4263184186112895E-4</v>
      </c>
      <c r="BG86" s="305">
        <v>1.0022301279668667E-3</v>
      </c>
      <c r="BH86" s="305">
        <v>5.6921953001339339E-3</v>
      </c>
      <c r="BI86" s="305">
        <v>0</v>
      </c>
      <c r="BJ86" s="305">
        <v>0</v>
      </c>
      <c r="BK86" s="305">
        <v>1.9645786469946858E-5</v>
      </c>
      <c r="BL86" s="305">
        <v>0</v>
      </c>
      <c r="BM86" s="305">
        <v>0</v>
      </c>
      <c r="BN86" s="305">
        <v>0</v>
      </c>
      <c r="BO86" s="305">
        <v>0</v>
      </c>
      <c r="BP86" s="305">
        <v>0</v>
      </c>
      <c r="BQ86" s="305">
        <v>0</v>
      </c>
      <c r="BR86" s="305">
        <v>0</v>
      </c>
      <c r="BS86" s="305">
        <v>0</v>
      </c>
      <c r="BT86" s="305">
        <v>0</v>
      </c>
      <c r="BU86" s="305">
        <v>0</v>
      </c>
      <c r="BV86" s="305">
        <v>0</v>
      </c>
      <c r="BW86" s="305">
        <v>0</v>
      </c>
      <c r="BX86" s="305">
        <v>0</v>
      </c>
      <c r="BY86" s="305">
        <v>0</v>
      </c>
      <c r="BZ86" s="305">
        <v>0</v>
      </c>
      <c r="CA86" s="305">
        <v>0</v>
      </c>
      <c r="CB86" s="305">
        <v>0</v>
      </c>
      <c r="CC86" s="305">
        <v>0</v>
      </c>
      <c r="CD86" s="305">
        <v>0</v>
      </c>
      <c r="CE86" s="305">
        <v>0</v>
      </c>
      <c r="CF86" s="305">
        <v>0</v>
      </c>
      <c r="CG86" s="305">
        <v>2.0210839477428533E-6</v>
      </c>
      <c r="CH86" s="305">
        <v>0</v>
      </c>
      <c r="CI86" s="305">
        <v>0</v>
      </c>
      <c r="CJ86" s="305">
        <v>0</v>
      </c>
      <c r="CK86" s="305">
        <v>0</v>
      </c>
      <c r="CL86" s="305">
        <v>5.3315987865281161E-6</v>
      </c>
      <c r="CM86" s="305">
        <v>9.8648028765765192E-6</v>
      </c>
      <c r="CN86" s="305">
        <v>0</v>
      </c>
      <c r="CO86" s="305">
        <v>0</v>
      </c>
      <c r="CP86" s="305">
        <v>0</v>
      </c>
      <c r="CQ86" s="305">
        <v>0</v>
      </c>
      <c r="CR86" s="305">
        <v>0</v>
      </c>
      <c r="CS86" s="305">
        <v>1.5886128232827094E-5</v>
      </c>
      <c r="CT86" s="305">
        <v>2.4732447911698094E-5</v>
      </c>
      <c r="CU86" s="305">
        <v>0</v>
      </c>
      <c r="CV86" s="305">
        <v>0</v>
      </c>
      <c r="CW86" s="305">
        <v>0</v>
      </c>
      <c r="CX86" s="305">
        <v>1.9692792437967703E-5</v>
      </c>
      <c r="CY86" s="305">
        <v>3.7461601858095452E-5</v>
      </c>
      <c r="CZ86" s="305">
        <v>2.2302040049768763E-4</v>
      </c>
      <c r="DA86" s="306">
        <v>8.8825477462633269E-4</v>
      </c>
    </row>
    <row r="87" spans="2:105" ht="20.100000000000001" customHeight="1" x14ac:dyDescent="0.4">
      <c r="B87" s="12">
        <v>32</v>
      </c>
      <c r="C87" s="9" t="s">
        <v>192</v>
      </c>
      <c r="D87" s="305">
        <v>0</v>
      </c>
      <c r="E87" s="305">
        <v>0</v>
      </c>
      <c r="F87" s="305">
        <v>0</v>
      </c>
      <c r="G87" s="305">
        <v>0</v>
      </c>
      <c r="H87" s="305">
        <v>0</v>
      </c>
      <c r="I87" s="305">
        <v>0</v>
      </c>
      <c r="J87" s="305">
        <v>0</v>
      </c>
      <c r="K87" s="305">
        <v>0</v>
      </c>
      <c r="L87" s="305">
        <v>0</v>
      </c>
      <c r="M87" s="305">
        <v>0</v>
      </c>
      <c r="N87" s="305">
        <v>0</v>
      </c>
      <c r="O87" s="305">
        <v>0</v>
      </c>
      <c r="P87" s="305">
        <v>0</v>
      </c>
      <c r="Q87" s="305">
        <v>0</v>
      </c>
      <c r="R87" s="305">
        <v>0</v>
      </c>
      <c r="S87" s="305">
        <v>3.1831420795467204E-5</v>
      </c>
      <c r="T87" s="305">
        <v>2.1852833703517947E-2</v>
      </c>
      <c r="U87" s="305">
        <v>0</v>
      </c>
      <c r="V87" s="305">
        <v>0</v>
      </c>
      <c r="W87" s="305">
        <v>0</v>
      </c>
      <c r="X87" s="305">
        <v>9.6796050721130583E-5</v>
      </c>
      <c r="Y87" s="305">
        <v>0</v>
      </c>
      <c r="Z87" s="305">
        <v>6.6346728000530767E-5</v>
      </c>
      <c r="AA87" s="305">
        <v>0</v>
      </c>
      <c r="AB87" s="305">
        <v>0</v>
      </c>
      <c r="AC87" s="305">
        <v>0</v>
      </c>
      <c r="AD87" s="305">
        <v>2.3975302154492905E-3</v>
      </c>
      <c r="AE87" s="305">
        <v>1.2104339405676935E-3</v>
      </c>
      <c r="AF87" s="305">
        <v>1.4827795376423805E-3</v>
      </c>
      <c r="AG87" s="305">
        <v>0.6024157456172885</v>
      </c>
      <c r="AH87" s="305">
        <v>0.12256493506493507</v>
      </c>
      <c r="AI87" s="305">
        <v>-5.2950415077406329E-3</v>
      </c>
      <c r="AJ87" s="305">
        <v>4.1472743191557995E-4</v>
      </c>
      <c r="AK87" s="305">
        <v>8.7627555250909331E-2</v>
      </c>
      <c r="AL87" s="305">
        <v>6.6165056522453747E-2</v>
      </c>
      <c r="AM87" s="305">
        <v>1.6859317733295742E-2</v>
      </c>
      <c r="AN87" s="305">
        <v>6.7080703440890134E-3</v>
      </c>
      <c r="AO87" s="305">
        <v>2.8773528353914397E-3</v>
      </c>
      <c r="AP87" s="305">
        <v>1.9598022777257584E-4</v>
      </c>
      <c r="AQ87" s="305">
        <v>5.1575292000692755E-3</v>
      </c>
      <c r="AR87" s="305">
        <v>1.2680422850172799E-2</v>
      </c>
      <c r="AS87" s="305">
        <v>2.1629084215370454E-2</v>
      </c>
      <c r="AT87" s="305">
        <v>8.3871508848444186E-5</v>
      </c>
      <c r="AU87" s="305">
        <v>8.3456277116742764E-3</v>
      </c>
      <c r="AV87" s="305">
        <v>2.0090310730139292E-3</v>
      </c>
      <c r="AW87" s="305">
        <v>9.6650558240293284E-4</v>
      </c>
      <c r="AX87" s="305">
        <v>4.7461567200321022E-3</v>
      </c>
      <c r="AY87" s="305">
        <v>4.0214477211796247E-3</v>
      </c>
      <c r="AZ87" s="305">
        <v>6.279837541267843E-3</v>
      </c>
      <c r="BA87" s="305">
        <v>5.3842716711349416E-2</v>
      </c>
      <c r="BB87" s="305">
        <v>2.1165087683934689E-2</v>
      </c>
      <c r="BC87" s="305">
        <v>3.6805299963194702E-3</v>
      </c>
      <c r="BD87" s="305">
        <v>0</v>
      </c>
      <c r="BE87" s="305">
        <v>2.2246865484582584E-4</v>
      </c>
      <c r="BF87" s="305">
        <v>3.4253907086277029E-4</v>
      </c>
      <c r="BG87" s="305">
        <v>1.94693711393122E-4</v>
      </c>
      <c r="BH87" s="305">
        <v>3.0439547059539753E-5</v>
      </c>
      <c r="BI87" s="305">
        <v>0</v>
      </c>
      <c r="BJ87" s="305">
        <v>0</v>
      </c>
      <c r="BK87" s="305">
        <v>0</v>
      </c>
      <c r="BL87" s="305">
        <v>0</v>
      </c>
      <c r="BM87" s="305">
        <v>0</v>
      </c>
      <c r="BN87" s="305">
        <v>0</v>
      </c>
      <c r="BO87" s="305">
        <v>0</v>
      </c>
      <c r="BP87" s="305">
        <v>0</v>
      </c>
      <c r="BQ87" s="305">
        <v>0</v>
      </c>
      <c r="BR87" s="305">
        <v>0</v>
      </c>
      <c r="BS87" s="305">
        <v>0</v>
      </c>
      <c r="BT87" s="305">
        <v>0</v>
      </c>
      <c r="BU87" s="305">
        <v>0</v>
      </c>
      <c r="BV87" s="305">
        <v>0</v>
      </c>
      <c r="BW87" s="305">
        <v>0</v>
      </c>
      <c r="BX87" s="305">
        <v>0</v>
      </c>
      <c r="BY87" s="305">
        <v>0</v>
      </c>
      <c r="BZ87" s="305">
        <v>0</v>
      </c>
      <c r="CA87" s="305">
        <v>0</v>
      </c>
      <c r="CB87" s="305">
        <v>0</v>
      </c>
      <c r="CC87" s="305">
        <v>0</v>
      </c>
      <c r="CD87" s="305">
        <v>0</v>
      </c>
      <c r="CE87" s="305">
        <v>0</v>
      </c>
      <c r="CF87" s="305">
        <v>0</v>
      </c>
      <c r="CG87" s="305">
        <v>3.4358427111628507E-5</v>
      </c>
      <c r="CH87" s="305">
        <v>0</v>
      </c>
      <c r="CI87" s="305">
        <v>0</v>
      </c>
      <c r="CJ87" s="305">
        <v>0</v>
      </c>
      <c r="CK87" s="305">
        <v>0</v>
      </c>
      <c r="CL87" s="305">
        <v>0</v>
      </c>
      <c r="CM87" s="305">
        <v>0</v>
      </c>
      <c r="CN87" s="305">
        <v>0</v>
      </c>
      <c r="CO87" s="305">
        <v>0</v>
      </c>
      <c r="CP87" s="305">
        <v>0</v>
      </c>
      <c r="CQ87" s="305">
        <v>5.8886649742207332E-4</v>
      </c>
      <c r="CR87" s="305">
        <v>0</v>
      </c>
      <c r="CS87" s="305">
        <v>0</v>
      </c>
      <c r="CT87" s="305">
        <v>0</v>
      </c>
      <c r="CU87" s="305">
        <v>0</v>
      </c>
      <c r="CV87" s="305">
        <v>0</v>
      </c>
      <c r="CW87" s="305">
        <v>0</v>
      </c>
      <c r="CX87" s="305">
        <v>9.8463962189838515E-6</v>
      </c>
      <c r="CY87" s="305">
        <v>0</v>
      </c>
      <c r="CZ87" s="305">
        <v>3.6387539028570089E-4</v>
      </c>
      <c r="DA87" s="306">
        <v>4.2068495188049039E-3</v>
      </c>
    </row>
    <row r="88" spans="2:105" ht="20.100000000000001" customHeight="1" x14ac:dyDescent="0.4">
      <c r="B88" s="12">
        <v>33</v>
      </c>
      <c r="C88" s="9" t="s">
        <v>857</v>
      </c>
      <c r="D88" s="305">
        <v>0</v>
      </c>
      <c r="E88" s="305">
        <v>0</v>
      </c>
      <c r="F88" s="305">
        <v>0</v>
      </c>
      <c r="G88" s="305">
        <v>0</v>
      </c>
      <c r="H88" s="305">
        <v>0</v>
      </c>
      <c r="I88" s="305">
        <v>0</v>
      </c>
      <c r="J88" s="305">
        <v>0</v>
      </c>
      <c r="K88" s="305">
        <v>3.1009393577273897E-4</v>
      </c>
      <c r="L88" s="305">
        <v>2.4446096357531643E-4</v>
      </c>
      <c r="M88" s="305">
        <v>0</v>
      </c>
      <c r="N88" s="305">
        <v>2.423319824731028E-3</v>
      </c>
      <c r="O88" s="305">
        <v>1.8706192576120682E-3</v>
      </c>
      <c r="P88" s="305">
        <v>0</v>
      </c>
      <c r="Q88" s="305">
        <v>0</v>
      </c>
      <c r="R88" s="305">
        <v>0</v>
      </c>
      <c r="S88" s="305">
        <v>5.0930273272747526E-4</v>
      </c>
      <c r="T88" s="305">
        <v>8.8127821165006805E-3</v>
      </c>
      <c r="U88" s="305">
        <v>0</v>
      </c>
      <c r="V88" s="305">
        <v>3.4809245335561123E-5</v>
      </c>
      <c r="W88" s="305">
        <v>1.1199968561491757E-3</v>
      </c>
      <c r="X88" s="305">
        <v>8.1018294453586298E-3</v>
      </c>
      <c r="Y88" s="305">
        <v>1.762642553716532E-5</v>
      </c>
      <c r="Z88" s="305">
        <v>2.6759846960214078E-3</v>
      </c>
      <c r="AA88" s="305">
        <v>3.1169535167366851E-3</v>
      </c>
      <c r="AB88" s="305">
        <v>1.520912547528517E-3</v>
      </c>
      <c r="AC88" s="305">
        <v>3.0385415000799615E-3</v>
      </c>
      <c r="AD88" s="305">
        <v>1.3137151865475564E-4</v>
      </c>
      <c r="AE88" s="305">
        <v>3.2681716395327728E-2</v>
      </c>
      <c r="AF88" s="305">
        <v>8.3911842016580179E-3</v>
      </c>
      <c r="AG88" s="305">
        <v>7.9123704967485101E-4</v>
      </c>
      <c r="AH88" s="305">
        <v>2.9220779220779222E-3</v>
      </c>
      <c r="AI88" s="305">
        <v>-3.589858649315683E-4</v>
      </c>
      <c r="AJ88" s="305">
        <v>0.48521573506597238</v>
      </c>
      <c r="AK88" s="305">
        <v>6.8821793015002602E-2</v>
      </c>
      <c r="AL88" s="305">
        <v>5.5426703435177235E-2</v>
      </c>
      <c r="AM88" s="305">
        <v>3.7722018607273755E-2</v>
      </c>
      <c r="AN88" s="305">
        <v>2.2436829878107911E-2</v>
      </c>
      <c r="AO88" s="305">
        <v>1.9970198845633447E-2</v>
      </c>
      <c r="AP88" s="305">
        <v>1.3130675260762581E-2</v>
      </c>
      <c r="AQ88" s="305">
        <v>7.2190731711612804E-2</v>
      </c>
      <c r="AR88" s="305">
        <v>7.0949379955275463E-2</v>
      </c>
      <c r="AS88" s="305">
        <v>3.7505752416014726E-2</v>
      </c>
      <c r="AT88" s="305">
        <v>2.3651765495261261E-2</v>
      </c>
      <c r="AU88" s="305">
        <v>0.19571195362764185</v>
      </c>
      <c r="AV88" s="305">
        <v>4.9469998469309662E-2</v>
      </c>
      <c r="AW88" s="305">
        <v>1.4864189301783036E-2</v>
      </c>
      <c r="AX88" s="305">
        <v>5.9811260706527005E-3</v>
      </c>
      <c r="AY88" s="305">
        <v>9.000382995021065E-3</v>
      </c>
      <c r="AZ88" s="305">
        <v>4.9350402584138899E-2</v>
      </c>
      <c r="BA88" s="305">
        <v>2.9416145367887996E-2</v>
      </c>
      <c r="BB88" s="305">
        <v>3.0235839548478131E-3</v>
      </c>
      <c r="BC88" s="305">
        <v>3.307219096692781E-2</v>
      </c>
      <c r="BD88" s="305">
        <v>0</v>
      </c>
      <c r="BE88" s="305">
        <v>5.8606055562820227E-3</v>
      </c>
      <c r="BF88" s="305">
        <v>7.9973358072266236E-3</v>
      </c>
      <c r="BG88" s="305">
        <v>3.3938653781482859E-3</v>
      </c>
      <c r="BH88" s="305">
        <v>2.9021933867909761E-2</v>
      </c>
      <c r="BI88" s="305">
        <v>4.746273409845302E-4</v>
      </c>
      <c r="BJ88" s="305">
        <v>0</v>
      </c>
      <c r="BK88" s="305">
        <v>2.357494376393623E-4</v>
      </c>
      <c r="BL88" s="305">
        <v>0</v>
      </c>
      <c r="BM88" s="305">
        <v>1.6513555048451803E-5</v>
      </c>
      <c r="BN88" s="305">
        <v>1.0364651471319857E-5</v>
      </c>
      <c r="BO88" s="305">
        <v>0</v>
      </c>
      <c r="BP88" s="305">
        <v>0</v>
      </c>
      <c r="BQ88" s="305">
        <v>0</v>
      </c>
      <c r="BR88" s="305">
        <v>0</v>
      </c>
      <c r="BS88" s="305">
        <v>0</v>
      </c>
      <c r="BT88" s="305">
        <v>0</v>
      </c>
      <c r="BU88" s="305">
        <v>0</v>
      </c>
      <c r="BV88" s="305">
        <v>1.091440920302984E-4</v>
      </c>
      <c r="BW88" s="305">
        <v>0</v>
      </c>
      <c r="BX88" s="305">
        <v>0</v>
      </c>
      <c r="BY88" s="305">
        <v>0</v>
      </c>
      <c r="BZ88" s="305">
        <v>0</v>
      </c>
      <c r="CA88" s="305">
        <v>0</v>
      </c>
      <c r="CB88" s="305">
        <v>0</v>
      </c>
      <c r="CC88" s="305">
        <v>0</v>
      </c>
      <c r="CD88" s="305">
        <v>0</v>
      </c>
      <c r="CE88" s="305">
        <v>0</v>
      </c>
      <c r="CF88" s="305">
        <v>1.1031926394987092E-3</v>
      </c>
      <c r="CG88" s="305">
        <v>2.7890958478851377E-4</v>
      </c>
      <c r="CH88" s="305">
        <v>0</v>
      </c>
      <c r="CI88" s="305">
        <v>1.7816718370084681E-4</v>
      </c>
      <c r="CJ88" s="305">
        <v>2.2872763103524998E-3</v>
      </c>
      <c r="CK88" s="305">
        <v>0</v>
      </c>
      <c r="CL88" s="305">
        <v>1.652795623823716E-4</v>
      </c>
      <c r="CM88" s="305">
        <v>3.8965971362477249E-4</v>
      </c>
      <c r="CN88" s="305">
        <v>3.1833499818878362E-4</v>
      </c>
      <c r="CO88" s="305">
        <v>0</v>
      </c>
      <c r="CP88" s="305">
        <v>0</v>
      </c>
      <c r="CQ88" s="305">
        <v>2.0937475463895941E-3</v>
      </c>
      <c r="CR88" s="305">
        <v>3.0004067218000662E-5</v>
      </c>
      <c r="CS88" s="305">
        <v>7.1487577047721926E-4</v>
      </c>
      <c r="CT88" s="305">
        <v>3.1092220231849035E-4</v>
      </c>
      <c r="CU88" s="305">
        <v>6.1469561590305377E-4</v>
      </c>
      <c r="CV88" s="305">
        <v>0</v>
      </c>
      <c r="CW88" s="305">
        <v>0</v>
      </c>
      <c r="CX88" s="305">
        <v>4.0370224497833794E-4</v>
      </c>
      <c r="CY88" s="305">
        <v>9.7400164831048174E-4</v>
      </c>
      <c r="CZ88" s="305">
        <v>2.1715144258985376E-3</v>
      </c>
      <c r="DA88" s="306">
        <v>8.2437328167547751E-3</v>
      </c>
    </row>
    <row r="89" spans="2:105" ht="20.100000000000001" customHeight="1" x14ac:dyDescent="0.4">
      <c r="B89" s="12">
        <v>34</v>
      </c>
      <c r="C89" s="9" t="s">
        <v>858</v>
      </c>
      <c r="D89" s="305">
        <v>0</v>
      </c>
      <c r="E89" s="305">
        <v>0</v>
      </c>
      <c r="F89" s="305">
        <v>0</v>
      </c>
      <c r="G89" s="305">
        <v>0</v>
      </c>
      <c r="H89" s="305">
        <v>0</v>
      </c>
      <c r="I89" s="305">
        <v>2.7211995047416902E-4</v>
      </c>
      <c r="J89" s="305">
        <v>0</v>
      </c>
      <c r="K89" s="305">
        <v>0</v>
      </c>
      <c r="L89" s="305">
        <v>0</v>
      </c>
      <c r="M89" s="305">
        <v>0</v>
      </c>
      <c r="N89" s="305">
        <v>0</v>
      </c>
      <c r="O89" s="305">
        <v>0</v>
      </c>
      <c r="P89" s="305">
        <v>0</v>
      </c>
      <c r="Q89" s="305">
        <v>0</v>
      </c>
      <c r="R89" s="305">
        <v>0</v>
      </c>
      <c r="S89" s="305">
        <v>1.7507281437506962E-4</v>
      </c>
      <c r="T89" s="305">
        <v>7.8813498602851612E-4</v>
      </c>
      <c r="U89" s="305">
        <v>0</v>
      </c>
      <c r="V89" s="305">
        <v>0</v>
      </c>
      <c r="W89" s="305">
        <v>0</v>
      </c>
      <c r="X89" s="305">
        <v>0</v>
      </c>
      <c r="Y89" s="305">
        <v>0</v>
      </c>
      <c r="Z89" s="305">
        <v>0</v>
      </c>
      <c r="AA89" s="305">
        <v>0</v>
      </c>
      <c r="AB89" s="305">
        <v>0</v>
      </c>
      <c r="AC89" s="305">
        <v>0</v>
      </c>
      <c r="AD89" s="305">
        <v>1.8063583815028901E-4</v>
      </c>
      <c r="AE89" s="305">
        <v>0</v>
      </c>
      <c r="AF89" s="305">
        <v>0</v>
      </c>
      <c r="AG89" s="305">
        <v>0</v>
      </c>
      <c r="AH89" s="305">
        <v>8.1168831168831169E-5</v>
      </c>
      <c r="AI89" s="305">
        <v>0</v>
      </c>
      <c r="AJ89" s="305">
        <v>0</v>
      </c>
      <c r="AK89" s="305">
        <v>1.3145238858608528E-2</v>
      </c>
      <c r="AL89" s="305">
        <v>1.0227002940263346E-3</v>
      </c>
      <c r="AM89" s="305">
        <v>7.3301381449111921E-4</v>
      </c>
      <c r="AN89" s="305">
        <v>3.373008343979391E-5</v>
      </c>
      <c r="AO89" s="305">
        <v>0</v>
      </c>
      <c r="AP89" s="305">
        <v>0</v>
      </c>
      <c r="AQ89" s="305">
        <v>5.2837521685399526E-5</v>
      </c>
      <c r="AR89" s="305">
        <v>0</v>
      </c>
      <c r="AS89" s="305">
        <v>0</v>
      </c>
      <c r="AT89" s="305">
        <v>0</v>
      </c>
      <c r="AU89" s="305">
        <v>0</v>
      </c>
      <c r="AV89" s="305">
        <v>1.1480177560079596E-4</v>
      </c>
      <c r="AW89" s="305">
        <v>0</v>
      </c>
      <c r="AX89" s="305">
        <v>0</v>
      </c>
      <c r="AY89" s="305">
        <v>0</v>
      </c>
      <c r="AZ89" s="305">
        <v>0</v>
      </c>
      <c r="BA89" s="305">
        <v>1.4224009532320524E-2</v>
      </c>
      <c r="BB89" s="305">
        <v>4.0314452731304173E-4</v>
      </c>
      <c r="BC89" s="305">
        <v>1.133953765532713E-2</v>
      </c>
      <c r="BD89" s="305">
        <v>0</v>
      </c>
      <c r="BE89" s="305">
        <v>7.4617005775693857E-2</v>
      </c>
      <c r="BF89" s="305">
        <v>9.4226789409833728E-2</v>
      </c>
      <c r="BG89" s="305">
        <v>2.842749429193437E-2</v>
      </c>
      <c r="BH89" s="305">
        <v>6.6988746064601409E-2</v>
      </c>
      <c r="BI89" s="305">
        <v>0</v>
      </c>
      <c r="BJ89" s="305">
        <v>0</v>
      </c>
      <c r="BK89" s="305">
        <v>0</v>
      </c>
      <c r="BL89" s="305">
        <v>0</v>
      </c>
      <c r="BM89" s="305">
        <v>0</v>
      </c>
      <c r="BN89" s="305">
        <v>0</v>
      </c>
      <c r="BO89" s="305">
        <v>0</v>
      </c>
      <c r="BP89" s="305">
        <v>0</v>
      </c>
      <c r="BQ89" s="305">
        <v>8.6021875362904784E-5</v>
      </c>
      <c r="BR89" s="305">
        <v>6.1764424309242119E-6</v>
      </c>
      <c r="BS89" s="305">
        <v>5.4823559510973848E-5</v>
      </c>
      <c r="BT89" s="305">
        <v>0</v>
      </c>
      <c r="BU89" s="305">
        <v>0</v>
      </c>
      <c r="BV89" s="305">
        <v>4.8023400493331294E-4</v>
      </c>
      <c r="BW89" s="305">
        <v>0</v>
      </c>
      <c r="BX89" s="305">
        <v>0</v>
      </c>
      <c r="BY89" s="305">
        <v>0</v>
      </c>
      <c r="BZ89" s="305">
        <v>1.5885497335207821E-5</v>
      </c>
      <c r="CA89" s="305">
        <v>0</v>
      </c>
      <c r="CB89" s="305">
        <v>0</v>
      </c>
      <c r="CC89" s="305">
        <v>0</v>
      </c>
      <c r="CD89" s="305">
        <v>0</v>
      </c>
      <c r="CE89" s="305">
        <v>0</v>
      </c>
      <c r="CF89" s="305">
        <v>0</v>
      </c>
      <c r="CG89" s="305">
        <v>1.0105419738714267E-5</v>
      </c>
      <c r="CH89" s="305">
        <v>0</v>
      </c>
      <c r="CI89" s="305">
        <v>0</v>
      </c>
      <c r="CJ89" s="305">
        <v>0</v>
      </c>
      <c r="CK89" s="305">
        <v>0</v>
      </c>
      <c r="CL89" s="305">
        <v>0</v>
      </c>
      <c r="CM89" s="305">
        <v>0</v>
      </c>
      <c r="CN89" s="305">
        <v>0</v>
      </c>
      <c r="CO89" s="305">
        <v>8.9850418585754412E-5</v>
      </c>
      <c r="CP89" s="305">
        <v>0</v>
      </c>
      <c r="CQ89" s="305">
        <v>1.1341132542943634E-4</v>
      </c>
      <c r="CR89" s="305">
        <v>0</v>
      </c>
      <c r="CS89" s="305">
        <v>0</v>
      </c>
      <c r="CT89" s="305">
        <v>0</v>
      </c>
      <c r="CU89" s="305">
        <v>0</v>
      </c>
      <c r="CV89" s="305">
        <v>0</v>
      </c>
      <c r="CW89" s="305">
        <v>0</v>
      </c>
      <c r="CX89" s="305">
        <v>0</v>
      </c>
      <c r="CY89" s="305">
        <v>0</v>
      </c>
      <c r="CZ89" s="305">
        <v>2.5823414794469093E-4</v>
      </c>
      <c r="DA89" s="306">
        <v>5.3855940924605961E-3</v>
      </c>
    </row>
    <row r="90" spans="2:105" ht="20.100000000000001" customHeight="1" x14ac:dyDescent="0.4">
      <c r="B90" s="12">
        <v>35</v>
      </c>
      <c r="C90" s="9" t="s">
        <v>211</v>
      </c>
      <c r="D90" s="305">
        <v>3.8539335256310516E-3</v>
      </c>
      <c r="E90" s="305">
        <v>5.2654877565760354E-3</v>
      </c>
      <c r="F90" s="305">
        <v>4.5223414698712785E-4</v>
      </c>
      <c r="G90" s="305">
        <v>0</v>
      </c>
      <c r="H90" s="305">
        <v>1.1103968207585764E-3</v>
      </c>
      <c r="I90" s="305">
        <v>1.5646897152264718E-3</v>
      </c>
      <c r="J90" s="305">
        <v>8.8454376163873364E-3</v>
      </c>
      <c r="K90" s="305">
        <v>3.4942292274879366E-3</v>
      </c>
      <c r="L90" s="305">
        <v>5.5377891748694128E-3</v>
      </c>
      <c r="M90" s="305">
        <v>0</v>
      </c>
      <c r="N90" s="305">
        <v>3.3654934068420728E-3</v>
      </c>
      <c r="O90" s="305">
        <v>5.3947457385189801E-2</v>
      </c>
      <c r="P90" s="305">
        <v>1.2792995124447413E-4</v>
      </c>
      <c r="Q90" s="305">
        <v>0</v>
      </c>
      <c r="R90" s="305">
        <v>2.097824886827868E-3</v>
      </c>
      <c r="S90" s="305">
        <v>6.4299470006843754E-3</v>
      </c>
      <c r="T90" s="305">
        <v>4.2630937880633372E-2</v>
      </c>
      <c r="U90" s="305">
        <v>4.1927280225445047E-4</v>
      </c>
      <c r="V90" s="305">
        <v>9.050403787245892E-4</v>
      </c>
      <c r="W90" s="305">
        <v>4.7157762364175818E-4</v>
      </c>
      <c r="X90" s="305">
        <v>9.302100474300648E-3</v>
      </c>
      <c r="Y90" s="305">
        <v>3.8022717944456616E-4</v>
      </c>
      <c r="Z90" s="305">
        <v>2.0567485680164539E-3</v>
      </c>
      <c r="AA90" s="305">
        <v>1.5838867055156525E-2</v>
      </c>
      <c r="AB90" s="305">
        <v>1.6730038022813688E-2</v>
      </c>
      <c r="AC90" s="305">
        <v>1.2474012474012475E-2</v>
      </c>
      <c r="AD90" s="305">
        <v>7.8987125591171835E-3</v>
      </c>
      <c r="AE90" s="305">
        <v>1.6946075167947709E-2</v>
      </c>
      <c r="AF90" s="305">
        <v>9.9076632742468151E-3</v>
      </c>
      <c r="AG90" s="305">
        <v>3.9561852483742551E-4</v>
      </c>
      <c r="AH90" s="305">
        <v>1.3717532467532467E-2</v>
      </c>
      <c r="AI90" s="305">
        <v>1.3461969934933812E-4</v>
      </c>
      <c r="AJ90" s="305">
        <v>4.4237592737661861E-3</v>
      </c>
      <c r="AK90" s="305">
        <v>5.642834241744149E-2</v>
      </c>
      <c r="AL90" s="305">
        <v>5.9188779516774113E-2</v>
      </c>
      <c r="AM90" s="305">
        <v>2.2328728502960249E-2</v>
      </c>
      <c r="AN90" s="305">
        <v>2.8931979070483227E-2</v>
      </c>
      <c r="AO90" s="305">
        <v>2.5091201808621781E-2</v>
      </c>
      <c r="AP90" s="305">
        <v>8.8408858306295319E-3</v>
      </c>
      <c r="AQ90" s="305">
        <v>2.5990189833473745E-2</v>
      </c>
      <c r="AR90" s="305">
        <v>3.0443179508030088E-2</v>
      </c>
      <c r="AS90" s="305">
        <v>2.7151403589507593E-2</v>
      </c>
      <c r="AT90" s="305">
        <v>2.1974335318292376E-2</v>
      </c>
      <c r="AU90" s="305">
        <v>1.3915199343523844E-2</v>
      </c>
      <c r="AV90" s="305">
        <v>3.5598117250880149E-2</v>
      </c>
      <c r="AW90" s="305">
        <v>4.7558740209965006E-2</v>
      </c>
      <c r="AX90" s="305">
        <v>3.6772336686546098E-3</v>
      </c>
      <c r="AY90" s="305">
        <v>7.0854078896974339E-3</v>
      </c>
      <c r="AZ90" s="305">
        <v>1.1400612782937082E-2</v>
      </c>
      <c r="BA90" s="305">
        <v>5.1831992850759609E-2</v>
      </c>
      <c r="BB90" s="305">
        <v>5.4424511187260629E-3</v>
      </c>
      <c r="BC90" s="305">
        <v>2.9286502970713498E-2</v>
      </c>
      <c r="BD90" s="305">
        <v>2.1846781240897174E-4</v>
      </c>
      <c r="BE90" s="305">
        <v>1.5948115554634736E-2</v>
      </c>
      <c r="BF90" s="305">
        <v>6.7779918646970666E-2</v>
      </c>
      <c r="BG90" s="305">
        <v>6.2766597638896264E-3</v>
      </c>
      <c r="BH90" s="305">
        <v>5.0007827312101025E-3</v>
      </c>
      <c r="BI90" s="305">
        <v>3.1233541148659405E-4</v>
      </c>
      <c r="BJ90" s="305">
        <v>1.85533894550288E-3</v>
      </c>
      <c r="BK90" s="305">
        <v>7.3671699262300723E-4</v>
      </c>
      <c r="BL90" s="305">
        <v>1.4826960647502092E-4</v>
      </c>
      <c r="BM90" s="305">
        <v>3.831144771240818E-3</v>
      </c>
      <c r="BN90" s="305">
        <v>1.8852149398389563E-3</v>
      </c>
      <c r="BO90" s="305">
        <v>1.1464986409214027E-4</v>
      </c>
      <c r="BP90" s="305">
        <v>3.6795729732912066E-5</v>
      </c>
      <c r="BQ90" s="305">
        <v>2.537645323205691E-4</v>
      </c>
      <c r="BR90" s="305">
        <v>3.654395104963492E-4</v>
      </c>
      <c r="BS90" s="305">
        <v>4.5686299592478209E-4</v>
      </c>
      <c r="BT90" s="305">
        <v>1.4075782537067544E-3</v>
      </c>
      <c r="BU90" s="305">
        <v>0</v>
      </c>
      <c r="BV90" s="305">
        <v>1.7899631092968937E-3</v>
      </c>
      <c r="BW90" s="305">
        <v>6.3343257110280609E-5</v>
      </c>
      <c r="BX90" s="305">
        <v>1.0848193097837142E-3</v>
      </c>
      <c r="BY90" s="305">
        <v>2.5729467698331313E-3</v>
      </c>
      <c r="BZ90" s="305">
        <v>1.1834695514729827E-3</v>
      </c>
      <c r="CA90" s="305">
        <v>0</v>
      </c>
      <c r="CB90" s="305">
        <v>7.2055548277217348E-4</v>
      </c>
      <c r="CC90" s="305">
        <v>5.1496841527053007E-5</v>
      </c>
      <c r="CD90" s="305">
        <v>2.3474000651214211E-4</v>
      </c>
      <c r="CE90" s="305">
        <v>3.7061933397525569E-4</v>
      </c>
      <c r="CF90" s="305">
        <v>3.9714935021953535E-4</v>
      </c>
      <c r="CG90" s="305">
        <v>4.6353560341482348E-3</v>
      </c>
      <c r="CH90" s="305">
        <v>1.8937328918448975E-4</v>
      </c>
      <c r="CI90" s="305">
        <v>2.2008887398339901E-4</v>
      </c>
      <c r="CJ90" s="305">
        <v>3.1531101999300723E-4</v>
      </c>
      <c r="CK90" s="305">
        <v>1.2112403100775194E-4</v>
      </c>
      <c r="CL90" s="305">
        <v>6.1846545923726151E-4</v>
      </c>
      <c r="CM90" s="305">
        <v>4.488485308842316E-4</v>
      </c>
      <c r="CN90" s="305">
        <v>3.5016849800766198E-3</v>
      </c>
      <c r="CO90" s="305">
        <v>1.1485227419222521E-3</v>
      </c>
      <c r="CP90" s="305">
        <v>0</v>
      </c>
      <c r="CQ90" s="305">
        <v>5.7141860120216003E-3</v>
      </c>
      <c r="CR90" s="305">
        <v>2.400325377440053E-4</v>
      </c>
      <c r="CS90" s="305">
        <v>1.1596873609963779E-3</v>
      </c>
      <c r="CT90" s="305">
        <v>2.5651081691275453E-3</v>
      </c>
      <c r="CU90" s="305">
        <v>3.3369190577594346E-3</v>
      </c>
      <c r="CV90" s="305">
        <v>1.5554115359688918E-4</v>
      </c>
      <c r="CW90" s="305">
        <v>0</v>
      </c>
      <c r="CX90" s="305">
        <v>5.2678219771563608E-3</v>
      </c>
      <c r="CY90" s="305">
        <v>3.7461601858095452E-4</v>
      </c>
      <c r="CZ90" s="305">
        <v>2.7701481324975937E-3</v>
      </c>
      <c r="DA90" s="306">
        <v>6.1126749868471719E-3</v>
      </c>
    </row>
    <row r="91" spans="2:105" ht="20.100000000000001" customHeight="1" x14ac:dyDescent="0.4">
      <c r="B91" s="12">
        <v>36</v>
      </c>
      <c r="C91" s="9" t="s">
        <v>819</v>
      </c>
      <c r="D91" s="305">
        <v>0</v>
      </c>
      <c r="E91" s="305">
        <v>0</v>
      </c>
      <c r="F91" s="305">
        <v>0</v>
      </c>
      <c r="G91" s="305">
        <v>0</v>
      </c>
      <c r="H91" s="305">
        <v>5.8441937934661916E-5</v>
      </c>
      <c r="I91" s="305">
        <v>0</v>
      </c>
      <c r="J91" s="305">
        <v>4.3451272501551829E-3</v>
      </c>
      <c r="K91" s="305">
        <v>0</v>
      </c>
      <c r="L91" s="305">
        <v>0</v>
      </c>
      <c r="M91" s="305">
        <v>0</v>
      </c>
      <c r="N91" s="305">
        <v>0</v>
      </c>
      <c r="O91" s="305">
        <v>0</v>
      </c>
      <c r="P91" s="305">
        <v>0</v>
      </c>
      <c r="Q91" s="305">
        <v>0</v>
      </c>
      <c r="R91" s="305">
        <v>0</v>
      </c>
      <c r="S91" s="305">
        <v>3.1831420795467204E-5</v>
      </c>
      <c r="T91" s="305">
        <v>4.2989181056100884E-4</v>
      </c>
      <c r="U91" s="305">
        <v>0</v>
      </c>
      <c r="V91" s="305">
        <v>0</v>
      </c>
      <c r="W91" s="305">
        <v>0</v>
      </c>
      <c r="X91" s="305">
        <v>2.9038815216339172E-5</v>
      </c>
      <c r="Y91" s="305">
        <v>0</v>
      </c>
      <c r="Z91" s="305">
        <v>4.3125373200345003E-4</v>
      </c>
      <c r="AA91" s="305">
        <v>0</v>
      </c>
      <c r="AB91" s="305">
        <v>0</v>
      </c>
      <c r="AC91" s="305">
        <v>5.4373900527746677E-3</v>
      </c>
      <c r="AD91" s="305">
        <v>0</v>
      </c>
      <c r="AE91" s="305">
        <v>4.2365187919869273E-3</v>
      </c>
      <c r="AF91" s="305">
        <v>1.6175776774280514E-3</v>
      </c>
      <c r="AG91" s="305">
        <v>0</v>
      </c>
      <c r="AH91" s="305">
        <v>1.8668831168831169E-3</v>
      </c>
      <c r="AI91" s="305">
        <v>0</v>
      </c>
      <c r="AJ91" s="305">
        <v>1.536027525613259E-5</v>
      </c>
      <c r="AK91" s="305">
        <v>6.3017545411327678E-4</v>
      </c>
      <c r="AL91" s="305">
        <v>5.66137662764578E-4</v>
      </c>
      <c r="AM91" s="305">
        <v>0.15906399774457289</v>
      </c>
      <c r="AN91" s="305">
        <v>3.3696353356354118E-2</v>
      </c>
      <c r="AO91" s="305">
        <v>5.1552571634096633E-3</v>
      </c>
      <c r="AP91" s="305">
        <v>1.4807394987261286E-3</v>
      </c>
      <c r="AQ91" s="305">
        <v>2.633069830655743E-3</v>
      </c>
      <c r="AR91" s="305">
        <v>6.7595039642203703E-3</v>
      </c>
      <c r="AS91" s="305">
        <v>3.4744592728946158E-2</v>
      </c>
      <c r="AT91" s="305">
        <v>2.5161452654533256E-3</v>
      </c>
      <c r="AU91" s="305">
        <v>0</v>
      </c>
      <c r="AV91" s="305">
        <v>3.1379151997550894E-3</v>
      </c>
      <c r="AW91" s="305">
        <v>1.0331611398100317E-3</v>
      </c>
      <c r="AX91" s="305">
        <v>3.9435996070237583E-4</v>
      </c>
      <c r="AY91" s="305">
        <v>9.5748755266181543E-4</v>
      </c>
      <c r="AZ91" s="305">
        <v>8.8212241407975671E-3</v>
      </c>
      <c r="BA91" s="305">
        <v>3.9097408400357463E-2</v>
      </c>
      <c r="BB91" s="305">
        <v>9.8770409191695219E-3</v>
      </c>
      <c r="BC91" s="305">
        <v>3.33000333000333E-4</v>
      </c>
      <c r="BD91" s="305">
        <v>0</v>
      </c>
      <c r="BE91" s="305">
        <v>1.0466216181792554E-2</v>
      </c>
      <c r="BF91" s="305">
        <v>6.9935060301148932E-4</v>
      </c>
      <c r="BG91" s="305">
        <v>7.1107453229260695E-3</v>
      </c>
      <c r="BH91" s="305">
        <v>6.144439999304239E-3</v>
      </c>
      <c r="BI91" s="305">
        <v>0</v>
      </c>
      <c r="BJ91" s="305">
        <v>0</v>
      </c>
      <c r="BK91" s="305">
        <v>9.4299775055744911E-3</v>
      </c>
      <c r="BL91" s="305">
        <v>0</v>
      </c>
      <c r="BM91" s="305">
        <v>3.0962915715847131E-6</v>
      </c>
      <c r="BN91" s="305">
        <v>4.6065117650310481E-6</v>
      </c>
      <c r="BO91" s="305">
        <v>0</v>
      </c>
      <c r="BP91" s="305">
        <v>0</v>
      </c>
      <c r="BQ91" s="305">
        <v>0</v>
      </c>
      <c r="BR91" s="305">
        <v>0</v>
      </c>
      <c r="BS91" s="305">
        <v>1.8274519836991283E-4</v>
      </c>
      <c r="BT91" s="305">
        <v>5.2718286655683686E-6</v>
      </c>
      <c r="BU91" s="305">
        <v>0</v>
      </c>
      <c r="BV91" s="305">
        <v>0</v>
      </c>
      <c r="BW91" s="305">
        <v>6.3343257110280609E-5</v>
      </c>
      <c r="BX91" s="305">
        <v>6.7801206861482137E-5</v>
      </c>
      <c r="BY91" s="305">
        <v>7.4578167241540037E-5</v>
      </c>
      <c r="BZ91" s="305">
        <v>5.0039316605904641E-4</v>
      </c>
      <c r="CA91" s="305">
        <v>4.0142908755168402E-5</v>
      </c>
      <c r="CB91" s="305">
        <v>0</v>
      </c>
      <c r="CC91" s="305">
        <v>0</v>
      </c>
      <c r="CD91" s="305">
        <v>0</v>
      </c>
      <c r="CE91" s="305">
        <v>0</v>
      </c>
      <c r="CF91" s="305">
        <v>2.2063852789974185E-5</v>
      </c>
      <c r="CG91" s="305">
        <v>4.0825895744405638E-4</v>
      </c>
      <c r="CH91" s="305">
        <v>0</v>
      </c>
      <c r="CI91" s="305">
        <v>0</v>
      </c>
      <c r="CJ91" s="305">
        <v>0</v>
      </c>
      <c r="CK91" s="305">
        <v>0</v>
      </c>
      <c r="CL91" s="305">
        <v>0</v>
      </c>
      <c r="CM91" s="305">
        <v>0</v>
      </c>
      <c r="CN91" s="305">
        <v>0</v>
      </c>
      <c r="CO91" s="305">
        <v>3.9065399385110612E-6</v>
      </c>
      <c r="CP91" s="305">
        <v>0</v>
      </c>
      <c r="CQ91" s="305">
        <v>5.3394924406989626E-2</v>
      </c>
      <c r="CR91" s="305">
        <v>9.8902295644520702E-5</v>
      </c>
      <c r="CS91" s="305">
        <v>0</v>
      </c>
      <c r="CT91" s="305">
        <v>0</v>
      </c>
      <c r="CU91" s="305">
        <v>0</v>
      </c>
      <c r="CV91" s="305">
        <v>0</v>
      </c>
      <c r="CW91" s="305">
        <v>0</v>
      </c>
      <c r="CX91" s="305">
        <v>1.0831035840882237E-4</v>
      </c>
      <c r="CY91" s="305">
        <v>0</v>
      </c>
      <c r="CZ91" s="305">
        <v>0</v>
      </c>
      <c r="DA91" s="306">
        <v>2.7702724112623031E-3</v>
      </c>
    </row>
    <row r="92" spans="2:105" ht="20.100000000000001" customHeight="1" x14ac:dyDescent="0.4">
      <c r="B92" s="12">
        <v>37</v>
      </c>
      <c r="C92" s="9" t="s">
        <v>820</v>
      </c>
      <c r="D92" s="305">
        <v>0</v>
      </c>
      <c r="E92" s="305">
        <v>0</v>
      </c>
      <c r="F92" s="305">
        <v>0</v>
      </c>
      <c r="G92" s="305">
        <v>0</v>
      </c>
      <c r="H92" s="305">
        <v>1.7532581380398575E-4</v>
      </c>
      <c r="I92" s="305">
        <v>0</v>
      </c>
      <c r="J92" s="305">
        <v>6.207324643078833E-4</v>
      </c>
      <c r="K92" s="305">
        <v>0</v>
      </c>
      <c r="L92" s="305">
        <v>0</v>
      </c>
      <c r="M92" s="305">
        <v>0</v>
      </c>
      <c r="N92" s="305">
        <v>0</v>
      </c>
      <c r="O92" s="305">
        <v>0</v>
      </c>
      <c r="P92" s="305">
        <v>0</v>
      </c>
      <c r="Q92" s="305">
        <v>0</v>
      </c>
      <c r="R92" s="305">
        <v>0</v>
      </c>
      <c r="S92" s="305">
        <v>1.2732568318186882E-4</v>
      </c>
      <c r="T92" s="305">
        <v>4.2989181056100884E-4</v>
      </c>
      <c r="U92" s="305">
        <v>0</v>
      </c>
      <c r="V92" s="305">
        <v>0</v>
      </c>
      <c r="W92" s="305">
        <v>0</v>
      </c>
      <c r="X92" s="305">
        <v>0</v>
      </c>
      <c r="Y92" s="305">
        <v>1.5108364746141702E-5</v>
      </c>
      <c r="Z92" s="305">
        <v>3.3726253400269812E-3</v>
      </c>
      <c r="AA92" s="305">
        <v>0</v>
      </c>
      <c r="AB92" s="305">
        <v>0</v>
      </c>
      <c r="AC92" s="305">
        <v>6.3969294738525507E-4</v>
      </c>
      <c r="AD92" s="305">
        <v>0</v>
      </c>
      <c r="AE92" s="305">
        <v>4.2365187919869273E-3</v>
      </c>
      <c r="AF92" s="305">
        <v>1.9882725618386465E-3</v>
      </c>
      <c r="AG92" s="305">
        <v>0</v>
      </c>
      <c r="AH92" s="305">
        <v>1.8668831168831169E-3</v>
      </c>
      <c r="AI92" s="305">
        <v>4.4873233116446041E-4</v>
      </c>
      <c r="AJ92" s="305">
        <v>1.3824247730519332E-4</v>
      </c>
      <c r="AK92" s="305">
        <v>1.4372422637671227E-4</v>
      </c>
      <c r="AL92" s="305">
        <v>5.4787515751410774E-4</v>
      </c>
      <c r="AM92" s="305">
        <v>7.7248378911756411E-3</v>
      </c>
      <c r="AN92" s="305">
        <v>0.11417844057391736</v>
      </c>
      <c r="AO92" s="305">
        <v>6.8508400842653332E-4</v>
      </c>
      <c r="AP92" s="305">
        <v>3.4187661955882671E-3</v>
      </c>
      <c r="AQ92" s="305">
        <v>2.2191759107867801E-3</v>
      </c>
      <c r="AR92" s="305">
        <v>4.5232770888391947E-3</v>
      </c>
      <c r="AS92" s="305">
        <v>1.1504832029452369E-3</v>
      </c>
      <c r="AT92" s="305">
        <v>2.3484022477564372E-3</v>
      </c>
      <c r="AU92" s="305">
        <v>5.1505442990458397E-4</v>
      </c>
      <c r="AV92" s="305">
        <v>1.559390785244145E-3</v>
      </c>
      <c r="AW92" s="305">
        <v>9.331778036993834E-4</v>
      </c>
      <c r="AX92" s="305">
        <v>2.6290664046825057E-4</v>
      </c>
      <c r="AY92" s="305">
        <v>3.8299502106472615E-4</v>
      </c>
      <c r="AZ92" s="305">
        <v>9.3580029926608552E-4</v>
      </c>
      <c r="BA92" s="305">
        <v>4.9895740244265711E-3</v>
      </c>
      <c r="BB92" s="305">
        <v>1.4110058455956461E-3</v>
      </c>
      <c r="BC92" s="305">
        <v>1.2268433321064901E-4</v>
      </c>
      <c r="BD92" s="305">
        <v>0</v>
      </c>
      <c r="BE92" s="305">
        <v>2.5473510096850286E-5</v>
      </c>
      <c r="BF92" s="305">
        <v>1.0942220319227384E-4</v>
      </c>
      <c r="BG92" s="305">
        <v>8.6284713003769974E-5</v>
      </c>
      <c r="BH92" s="305">
        <v>8.6970134455827869E-6</v>
      </c>
      <c r="BI92" s="305">
        <v>0</v>
      </c>
      <c r="BJ92" s="305">
        <v>5.5383252104563579E-5</v>
      </c>
      <c r="BK92" s="305">
        <v>2.5539522410930913E-4</v>
      </c>
      <c r="BL92" s="305">
        <v>0</v>
      </c>
      <c r="BM92" s="305">
        <v>3.0962915715847131E-6</v>
      </c>
      <c r="BN92" s="305">
        <v>2.303255882515524E-6</v>
      </c>
      <c r="BO92" s="305">
        <v>0</v>
      </c>
      <c r="BP92" s="305">
        <v>0</v>
      </c>
      <c r="BQ92" s="305">
        <v>0</v>
      </c>
      <c r="BR92" s="305">
        <v>0</v>
      </c>
      <c r="BS92" s="305">
        <v>3.6549039673982563E-5</v>
      </c>
      <c r="BT92" s="305">
        <v>1.3179571663920923E-5</v>
      </c>
      <c r="BU92" s="305">
        <v>0</v>
      </c>
      <c r="BV92" s="305">
        <v>1.3097291043635809E-4</v>
      </c>
      <c r="BW92" s="305">
        <v>6.3343257110280609E-5</v>
      </c>
      <c r="BX92" s="305">
        <v>6.7801206861482137E-5</v>
      </c>
      <c r="BY92" s="305">
        <v>7.4578167241540037E-5</v>
      </c>
      <c r="BZ92" s="305">
        <v>1.9856871669009777E-4</v>
      </c>
      <c r="CA92" s="305">
        <v>4.0142908755168402E-5</v>
      </c>
      <c r="CB92" s="305">
        <v>3.639169104909967E-6</v>
      </c>
      <c r="CC92" s="305">
        <v>0</v>
      </c>
      <c r="CD92" s="305">
        <v>0</v>
      </c>
      <c r="CE92" s="305">
        <v>2.1801137292662099E-5</v>
      </c>
      <c r="CF92" s="305">
        <v>0</v>
      </c>
      <c r="CG92" s="305">
        <v>2.5263549346785667E-5</v>
      </c>
      <c r="CH92" s="305">
        <v>0</v>
      </c>
      <c r="CI92" s="305">
        <v>0</v>
      </c>
      <c r="CJ92" s="305">
        <v>0</v>
      </c>
      <c r="CK92" s="305">
        <v>0</v>
      </c>
      <c r="CL92" s="305">
        <v>0</v>
      </c>
      <c r="CM92" s="305">
        <v>0</v>
      </c>
      <c r="CN92" s="305">
        <v>0</v>
      </c>
      <c r="CO92" s="305">
        <v>1.3672889784788715E-4</v>
      </c>
      <c r="CP92" s="305">
        <v>0</v>
      </c>
      <c r="CQ92" s="305">
        <v>8.4535057185479864E-2</v>
      </c>
      <c r="CR92" s="305">
        <v>6.6675704928890361E-6</v>
      </c>
      <c r="CS92" s="305">
        <v>0</v>
      </c>
      <c r="CT92" s="305">
        <v>0</v>
      </c>
      <c r="CU92" s="305">
        <v>0</v>
      </c>
      <c r="CV92" s="305">
        <v>0</v>
      </c>
      <c r="CW92" s="305">
        <v>0</v>
      </c>
      <c r="CX92" s="305">
        <v>4.9231981094919258E-5</v>
      </c>
      <c r="CY92" s="305">
        <v>0</v>
      </c>
      <c r="CZ92" s="305">
        <v>0</v>
      </c>
      <c r="DA92" s="306">
        <v>4.3523798839239757E-3</v>
      </c>
    </row>
    <row r="93" spans="2:105" ht="20.100000000000001" customHeight="1" x14ac:dyDescent="0.4">
      <c r="B93" s="12">
        <v>38</v>
      </c>
      <c r="C93" s="9" t="s">
        <v>821</v>
      </c>
      <c r="D93" s="305">
        <v>1.196873765723929E-5</v>
      </c>
      <c r="E93" s="305">
        <v>0</v>
      </c>
      <c r="F93" s="305">
        <v>0</v>
      </c>
      <c r="G93" s="305">
        <v>2.273071677526898E-4</v>
      </c>
      <c r="H93" s="305">
        <v>0</v>
      </c>
      <c r="I93" s="305">
        <v>1.360599752370845E-5</v>
      </c>
      <c r="J93" s="305">
        <v>0</v>
      </c>
      <c r="K93" s="305">
        <v>0</v>
      </c>
      <c r="L93" s="305">
        <v>0</v>
      </c>
      <c r="M93" s="305">
        <v>0</v>
      </c>
      <c r="N93" s="305">
        <v>0</v>
      </c>
      <c r="O93" s="305">
        <v>0</v>
      </c>
      <c r="P93" s="305">
        <v>0</v>
      </c>
      <c r="Q93" s="305">
        <v>0</v>
      </c>
      <c r="R93" s="305">
        <v>0</v>
      </c>
      <c r="S93" s="305">
        <v>0</v>
      </c>
      <c r="T93" s="305">
        <v>0</v>
      </c>
      <c r="U93" s="305">
        <v>0</v>
      </c>
      <c r="V93" s="305">
        <v>0</v>
      </c>
      <c r="W93" s="305">
        <v>0</v>
      </c>
      <c r="X93" s="305">
        <v>0</v>
      </c>
      <c r="Y93" s="305">
        <v>0</v>
      </c>
      <c r="Z93" s="305">
        <v>0</v>
      </c>
      <c r="AA93" s="305">
        <v>0</v>
      </c>
      <c r="AB93" s="305">
        <v>0</v>
      </c>
      <c r="AC93" s="305">
        <v>0</v>
      </c>
      <c r="AD93" s="305">
        <v>0</v>
      </c>
      <c r="AE93" s="305">
        <v>0</v>
      </c>
      <c r="AF93" s="305">
        <v>0</v>
      </c>
      <c r="AG93" s="305">
        <v>0</v>
      </c>
      <c r="AH93" s="305">
        <v>0</v>
      </c>
      <c r="AI93" s="305">
        <v>0</v>
      </c>
      <c r="AJ93" s="305">
        <v>0</v>
      </c>
      <c r="AK93" s="305">
        <v>2.2111419442571115E-5</v>
      </c>
      <c r="AL93" s="305">
        <v>0</v>
      </c>
      <c r="AM93" s="305">
        <v>2.1426557654355793E-3</v>
      </c>
      <c r="AN93" s="305">
        <v>2.5107830860496591E-3</v>
      </c>
      <c r="AO93" s="305">
        <v>8.683439806806309E-2</v>
      </c>
      <c r="AP93" s="305">
        <v>0</v>
      </c>
      <c r="AQ93" s="305">
        <v>0</v>
      </c>
      <c r="AR93" s="305">
        <v>2.6682252490343567E-3</v>
      </c>
      <c r="AS93" s="305">
        <v>0</v>
      </c>
      <c r="AT93" s="305">
        <v>5.871005619391093E-4</v>
      </c>
      <c r="AU93" s="305">
        <v>0</v>
      </c>
      <c r="AV93" s="305">
        <v>3.4440532680238788E-4</v>
      </c>
      <c r="AW93" s="305">
        <v>1.299783369438427E-3</v>
      </c>
      <c r="AX93" s="305">
        <v>1.3837191603592136E-4</v>
      </c>
      <c r="AY93" s="305">
        <v>1.9149751053236308E-4</v>
      </c>
      <c r="AZ93" s="305">
        <v>1.9001021304895137E-4</v>
      </c>
      <c r="BA93" s="305">
        <v>2.4575513851653264E-3</v>
      </c>
      <c r="BB93" s="305">
        <v>0</v>
      </c>
      <c r="BC93" s="305">
        <v>3.8557933294775399E-4</v>
      </c>
      <c r="BD93" s="305">
        <v>0</v>
      </c>
      <c r="BE93" s="305">
        <v>3.8719735347212433E-4</v>
      </c>
      <c r="BF93" s="305">
        <v>0</v>
      </c>
      <c r="BG93" s="305">
        <v>3.9823713694047682E-5</v>
      </c>
      <c r="BH93" s="305">
        <v>0</v>
      </c>
      <c r="BI93" s="305">
        <v>0</v>
      </c>
      <c r="BJ93" s="305">
        <v>0</v>
      </c>
      <c r="BK93" s="305">
        <v>8.8406039114760862E-5</v>
      </c>
      <c r="BL93" s="305">
        <v>2.6165224672062517E-5</v>
      </c>
      <c r="BM93" s="305">
        <v>1.7266985997537417E-3</v>
      </c>
      <c r="BN93" s="305">
        <v>2.9712000884450261E-4</v>
      </c>
      <c r="BO93" s="305">
        <v>1.4331233011517533E-5</v>
      </c>
      <c r="BP93" s="305">
        <v>0</v>
      </c>
      <c r="BQ93" s="305">
        <v>0</v>
      </c>
      <c r="BR93" s="305">
        <v>0</v>
      </c>
      <c r="BS93" s="305">
        <v>0</v>
      </c>
      <c r="BT93" s="305">
        <v>2.6359143327841843E-6</v>
      </c>
      <c r="BU93" s="305">
        <v>0</v>
      </c>
      <c r="BV93" s="305">
        <v>0</v>
      </c>
      <c r="BW93" s="305">
        <v>0</v>
      </c>
      <c r="BX93" s="305">
        <v>4.0680724116889282E-4</v>
      </c>
      <c r="BY93" s="305">
        <v>5.5933625431155028E-5</v>
      </c>
      <c r="BZ93" s="305">
        <v>1.3502672734926649E-4</v>
      </c>
      <c r="CA93" s="305">
        <v>4.0142908755168402E-5</v>
      </c>
      <c r="CB93" s="305">
        <v>1.4556676419639868E-5</v>
      </c>
      <c r="CC93" s="305">
        <v>1.7165613842351002E-5</v>
      </c>
      <c r="CD93" s="305">
        <v>0</v>
      </c>
      <c r="CE93" s="305">
        <v>1.45340915284414E-4</v>
      </c>
      <c r="CF93" s="305">
        <v>7.7223484764909654E-4</v>
      </c>
      <c r="CG93" s="305">
        <v>4.8263484672099342E-3</v>
      </c>
      <c r="CH93" s="305">
        <v>0</v>
      </c>
      <c r="CI93" s="305">
        <v>0</v>
      </c>
      <c r="CJ93" s="305">
        <v>1.5663837767394551E-2</v>
      </c>
      <c r="CK93" s="305">
        <v>8.5392441860465112E-3</v>
      </c>
      <c r="CL93" s="305">
        <v>3.3375808403666007E-3</v>
      </c>
      <c r="CM93" s="305">
        <v>2.4119443033229588E-3</v>
      </c>
      <c r="CN93" s="305">
        <v>0</v>
      </c>
      <c r="CO93" s="305">
        <v>2.6486340783104995E-3</v>
      </c>
      <c r="CP93" s="305">
        <v>0</v>
      </c>
      <c r="CQ93" s="305">
        <v>2.3528488052553063E-2</v>
      </c>
      <c r="CR93" s="305">
        <v>1.5779916833170719E-4</v>
      </c>
      <c r="CS93" s="305">
        <v>3.1772256465654188E-5</v>
      </c>
      <c r="CT93" s="305">
        <v>0</v>
      </c>
      <c r="CU93" s="305">
        <v>0</v>
      </c>
      <c r="CV93" s="305">
        <v>4.7007993087059838E-3</v>
      </c>
      <c r="CW93" s="305">
        <v>9.3299406276505514E-3</v>
      </c>
      <c r="CX93" s="305">
        <v>4.3324143363528947E-4</v>
      </c>
      <c r="CY93" s="305">
        <v>2.3450962763167753E-2</v>
      </c>
      <c r="CZ93" s="305">
        <v>0</v>
      </c>
      <c r="DA93" s="306">
        <v>1.9950049228543479E-3</v>
      </c>
    </row>
    <row r="94" spans="2:105" ht="20.100000000000001" customHeight="1" x14ac:dyDescent="0.4">
      <c r="B94" s="12">
        <v>39</v>
      </c>
      <c r="C94" s="9" t="s">
        <v>859</v>
      </c>
      <c r="D94" s="305">
        <v>0</v>
      </c>
      <c r="E94" s="305">
        <v>0</v>
      </c>
      <c r="F94" s="305">
        <v>0</v>
      </c>
      <c r="G94" s="305">
        <v>0</v>
      </c>
      <c r="H94" s="305">
        <v>0</v>
      </c>
      <c r="I94" s="305">
        <v>0</v>
      </c>
      <c r="J94" s="305">
        <v>0</v>
      </c>
      <c r="K94" s="305">
        <v>0</v>
      </c>
      <c r="L94" s="305">
        <v>0</v>
      </c>
      <c r="M94" s="305">
        <v>0</v>
      </c>
      <c r="N94" s="305">
        <v>0</v>
      </c>
      <c r="O94" s="305">
        <v>0</v>
      </c>
      <c r="P94" s="305">
        <v>0</v>
      </c>
      <c r="Q94" s="305">
        <v>0</v>
      </c>
      <c r="R94" s="305">
        <v>0</v>
      </c>
      <c r="S94" s="305">
        <v>0</v>
      </c>
      <c r="T94" s="305">
        <v>0</v>
      </c>
      <c r="U94" s="305">
        <v>0</v>
      </c>
      <c r="V94" s="305">
        <v>0</v>
      </c>
      <c r="W94" s="305">
        <v>0</v>
      </c>
      <c r="X94" s="305">
        <v>0</v>
      </c>
      <c r="Y94" s="305">
        <v>0</v>
      </c>
      <c r="Z94" s="305">
        <v>0</v>
      </c>
      <c r="AA94" s="305">
        <v>0</v>
      </c>
      <c r="AB94" s="305">
        <v>0</v>
      </c>
      <c r="AC94" s="305">
        <v>0</v>
      </c>
      <c r="AD94" s="305">
        <v>0</v>
      </c>
      <c r="AE94" s="305">
        <v>0</v>
      </c>
      <c r="AF94" s="305">
        <v>0</v>
      </c>
      <c r="AG94" s="305">
        <v>0</v>
      </c>
      <c r="AH94" s="305">
        <v>0</v>
      </c>
      <c r="AI94" s="305">
        <v>0</v>
      </c>
      <c r="AJ94" s="305">
        <v>0</v>
      </c>
      <c r="AK94" s="305">
        <v>0</v>
      </c>
      <c r="AL94" s="305">
        <v>5.4787515751410779E-5</v>
      </c>
      <c r="AM94" s="305">
        <v>1.9171130532844658E-3</v>
      </c>
      <c r="AN94" s="305">
        <v>1.6991529532796182E-3</v>
      </c>
      <c r="AO94" s="305">
        <v>0.12516484833952762</v>
      </c>
      <c r="AP94" s="305">
        <v>7.6062103956623037E-2</v>
      </c>
      <c r="AQ94" s="305">
        <v>5.779544247021285E-2</v>
      </c>
      <c r="AR94" s="305">
        <v>5.3567798332994514E-2</v>
      </c>
      <c r="AS94" s="305">
        <v>0.12425218591808559</v>
      </c>
      <c r="AT94" s="305">
        <v>0.217898179988258</v>
      </c>
      <c r="AU94" s="305">
        <v>3.317299718029524E-3</v>
      </c>
      <c r="AV94" s="305">
        <v>0.14051737333537426</v>
      </c>
      <c r="AW94" s="305">
        <v>0.20159973337777037</v>
      </c>
      <c r="AX94" s="305">
        <v>0</v>
      </c>
      <c r="AY94" s="305">
        <v>0</v>
      </c>
      <c r="AZ94" s="305">
        <v>6.3558416264874237E-3</v>
      </c>
      <c r="BA94" s="305">
        <v>0</v>
      </c>
      <c r="BB94" s="305">
        <v>2.0157226365652087E-4</v>
      </c>
      <c r="BC94" s="305">
        <v>7.3610599926389399E-4</v>
      </c>
      <c r="BD94" s="305">
        <v>0</v>
      </c>
      <c r="BE94" s="305">
        <v>0</v>
      </c>
      <c r="BF94" s="305">
        <v>0</v>
      </c>
      <c r="BG94" s="305">
        <v>0</v>
      </c>
      <c r="BH94" s="305">
        <v>0</v>
      </c>
      <c r="BI94" s="305">
        <v>0</v>
      </c>
      <c r="BJ94" s="305">
        <v>0</v>
      </c>
      <c r="BK94" s="305">
        <v>0</v>
      </c>
      <c r="BL94" s="305">
        <v>0</v>
      </c>
      <c r="BM94" s="305">
        <v>0</v>
      </c>
      <c r="BN94" s="305">
        <v>0</v>
      </c>
      <c r="BO94" s="305">
        <v>0</v>
      </c>
      <c r="BP94" s="305">
        <v>0</v>
      </c>
      <c r="BQ94" s="305">
        <v>0</v>
      </c>
      <c r="BR94" s="305">
        <v>0</v>
      </c>
      <c r="BS94" s="305">
        <v>0</v>
      </c>
      <c r="BT94" s="305">
        <v>0</v>
      </c>
      <c r="BU94" s="305">
        <v>0</v>
      </c>
      <c r="BV94" s="305">
        <v>0</v>
      </c>
      <c r="BW94" s="305">
        <v>0</v>
      </c>
      <c r="BX94" s="305">
        <v>0</v>
      </c>
      <c r="BY94" s="305">
        <v>0</v>
      </c>
      <c r="BZ94" s="305">
        <v>0</v>
      </c>
      <c r="CA94" s="305">
        <v>0</v>
      </c>
      <c r="CB94" s="305">
        <v>0</v>
      </c>
      <c r="CC94" s="305">
        <v>0</v>
      </c>
      <c r="CD94" s="305">
        <v>0</v>
      </c>
      <c r="CE94" s="305">
        <v>0</v>
      </c>
      <c r="CF94" s="305">
        <v>0</v>
      </c>
      <c r="CG94" s="305">
        <v>0</v>
      </c>
      <c r="CH94" s="305">
        <v>0</v>
      </c>
      <c r="CI94" s="305">
        <v>3.1441267711914146E-5</v>
      </c>
      <c r="CJ94" s="305">
        <v>0</v>
      </c>
      <c r="CK94" s="305">
        <v>0</v>
      </c>
      <c r="CL94" s="305">
        <v>0</v>
      </c>
      <c r="CM94" s="305">
        <v>0</v>
      </c>
      <c r="CN94" s="305">
        <v>0</v>
      </c>
      <c r="CO94" s="305">
        <v>0</v>
      </c>
      <c r="CP94" s="305">
        <v>0</v>
      </c>
      <c r="CQ94" s="305">
        <v>1.5210203529709405E-2</v>
      </c>
      <c r="CR94" s="305">
        <v>0</v>
      </c>
      <c r="CS94" s="305">
        <v>0</v>
      </c>
      <c r="CT94" s="305">
        <v>0</v>
      </c>
      <c r="CU94" s="305">
        <v>0</v>
      </c>
      <c r="CV94" s="305">
        <v>0</v>
      </c>
      <c r="CW94" s="305">
        <v>0</v>
      </c>
      <c r="CX94" s="305">
        <v>0</v>
      </c>
      <c r="CY94" s="305">
        <v>0</v>
      </c>
      <c r="CZ94" s="305">
        <v>0</v>
      </c>
      <c r="DA94" s="306">
        <v>3.5724878527248691E-3</v>
      </c>
    </row>
    <row r="95" spans="2:105" ht="20.100000000000001" customHeight="1" x14ac:dyDescent="0.4">
      <c r="B95" s="12">
        <v>40</v>
      </c>
      <c r="C95" s="9" t="s">
        <v>247</v>
      </c>
      <c r="D95" s="305">
        <v>0</v>
      </c>
      <c r="E95" s="305">
        <v>0</v>
      </c>
      <c r="F95" s="305">
        <v>0</v>
      </c>
      <c r="G95" s="305">
        <v>0</v>
      </c>
      <c r="H95" s="305">
        <v>0</v>
      </c>
      <c r="I95" s="305">
        <v>1.360599752370845E-5</v>
      </c>
      <c r="J95" s="305">
        <v>0</v>
      </c>
      <c r="K95" s="305">
        <v>0</v>
      </c>
      <c r="L95" s="305">
        <v>0</v>
      </c>
      <c r="M95" s="305">
        <v>0</v>
      </c>
      <c r="N95" s="305">
        <v>0</v>
      </c>
      <c r="O95" s="305">
        <v>0</v>
      </c>
      <c r="P95" s="305">
        <v>0</v>
      </c>
      <c r="Q95" s="305">
        <v>0</v>
      </c>
      <c r="R95" s="305">
        <v>0</v>
      </c>
      <c r="S95" s="305">
        <v>0</v>
      </c>
      <c r="T95" s="305">
        <v>7.1648635093501473E-5</v>
      </c>
      <c r="U95" s="305">
        <v>0</v>
      </c>
      <c r="V95" s="305">
        <v>0</v>
      </c>
      <c r="W95" s="305">
        <v>1.5719254121391939E-4</v>
      </c>
      <c r="X95" s="305">
        <v>0</v>
      </c>
      <c r="Y95" s="305">
        <v>0</v>
      </c>
      <c r="Z95" s="305">
        <v>0</v>
      </c>
      <c r="AA95" s="305">
        <v>0</v>
      </c>
      <c r="AB95" s="305">
        <v>0</v>
      </c>
      <c r="AC95" s="305">
        <v>0</v>
      </c>
      <c r="AD95" s="305">
        <v>0</v>
      </c>
      <c r="AE95" s="305">
        <v>0</v>
      </c>
      <c r="AF95" s="305">
        <v>0</v>
      </c>
      <c r="AG95" s="305">
        <v>0</v>
      </c>
      <c r="AH95" s="305">
        <v>0</v>
      </c>
      <c r="AI95" s="305">
        <v>0</v>
      </c>
      <c r="AJ95" s="305">
        <v>5.9905073498917104E-4</v>
      </c>
      <c r="AK95" s="305">
        <v>0</v>
      </c>
      <c r="AL95" s="305">
        <v>1.6436254725423234E-4</v>
      </c>
      <c r="AM95" s="305">
        <v>5.8641105159289537E-3</v>
      </c>
      <c r="AN95" s="305">
        <v>1.3350788651513427E-2</v>
      </c>
      <c r="AO95" s="305">
        <v>6.0664188946169526E-2</v>
      </c>
      <c r="AP95" s="305">
        <v>0.23502384426104567</v>
      </c>
      <c r="AQ95" s="305">
        <v>0.25392245213067305</v>
      </c>
      <c r="AR95" s="305">
        <v>4.3225249034356573E-2</v>
      </c>
      <c r="AS95" s="305">
        <v>4.6939714680165667E-2</v>
      </c>
      <c r="AT95" s="305">
        <v>0.16564622997567727</v>
      </c>
      <c r="AU95" s="305">
        <v>9.3582770992832881E-3</v>
      </c>
      <c r="AV95" s="305">
        <v>0.16771582733812951</v>
      </c>
      <c r="AW95" s="305">
        <v>0.12964505915680719</v>
      </c>
      <c r="AX95" s="305">
        <v>6.7110379277421849E-4</v>
      </c>
      <c r="AY95" s="305">
        <v>5.7449253159708928E-4</v>
      </c>
      <c r="AZ95" s="305">
        <v>7.9614279267510631E-3</v>
      </c>
      <c r="BA95" s="305">
        <v>5.5108728030980039E-3</v>
      </c>
      <c r="BB95" s="305">
        <v>6.0471679096956257E-4</v>
      </c>
      <c r="BC95" s="305">
        <v>1.279422332053911E-3</v>
      </c>
      <c r="BD95" s="305">
        <v>0</v>
      </c>
      <c r="BE95" s="305">
        <v>5.8758896623401326E-4</v>
      </c>
      <c r="BF95" s="305">
        <v>2.1408691928923143E-4</v>
      </c>
      <c r="BG95" s="305">
        <v>5.3098284925396908E-5</v>
      </c>
      <c r="BH95" s="305">
        <v>8.6970134455827869E-6</v>
      </c>
      <c r="BI95" s="305">
        <v>3.0621118773195496E-6</v>
      </c>
      <c r="BJ95" s="305">
        <v>0</v>
      </c>
      <c r="BK95" s="305">
        <v>1.9645786469946858E-5</v>
      </c>
      <c r="BL95" s="305">
        <v>0</v>
      </c>
      <c r="BM95" s="305">
        <v>1.2385166286338852E-5</v>
      </c>
      <c r="BN95" s="305">
        <v>3.8003722061506142E-5</v>
      </c>
      <c r="BO95" s="305">
        <v>5.0159315540311367E-5</v>
      </c>
      <c r="BP95" s="305">
        <v>0</v>
      </c>
      <c r="BQ95" s="305">
        <v>0</v>
      </c>
      <c r="BR95" s="305">
        <v>0</v>
      </c>
      <c r="BS95" s="305">
        <v>1.8274519836991281E-5</v>
      </c>
      <c r="BT95" s="305">
        <v>0</v>
      </c>
      <c r="BU95" s="305">
        <v>0</v>
      </c>
      <c r="BV95" s="305">
        <v>0</v>
      </c>
      <c r="BW95" s="305">
        <v>0</v>
      </c>
      <c r="BX95" s="305">
        <v>0</v>
      </c>
      <c r="BY95" s="305">
        <v>0</v>
      </c>
      <c r="BZ95" s="305">
        <v>1.5885497335207821E-5</v>
      </c>
      <c r="CA95" s="305">
        <v>0</v>
      </c>
      <c r="CB95" s="305">
        <v>2.6202017555351765E-4</v>
      </c>
      <c r="CC95" s="305">
        <v>1.5964020873386433E-3</v>
      </c>
      <c r="CD95" s="305">
        <v>6.1335292024140365E-4</v>
      </c>
      <c r="CE95" s="305">
        <v>2.9068183056882801E-4</v>
      </c>
      <c r="CF95" s="305">
        <v>1.9416190455177284E-3</v>
      </c>
      <c r="CG95" s="305">
        <v>2.3929633941275385E-3</v>
      </c>
      <c r="CH95" s="305">
        <v>1.9128615069140378E-5</v>
      </c>
      <c r="CI95" s="305">
        <v>1.8794891143344233E-3</v>
      </c>
      <c r="CJ95" s="305">
        <v>0</v>
      </c>
      <c r="CK95" s="305">
        <v>0</v>
      </c>
      <c r="CL95" s="305">
        <v>5.3315987865281161E-6</v>
      </c>
      <c r="CM95" s="305">
        <v>0</v>
      </c>
      <c r="CN95" s="305">
        <v>0</v>
      </c>
      <c r="CO95" s="305">
        <v>7.8130798770221223E-6</v>
      </c>
      <c r="CP95" s="305">
        <v>0</v>
      </c>
      <c r="CQ95" s="305">
        <v>7.1200502499411136E-2</v>
      </c>
      <c r="CR95" s="305">
        <v>1.7780187981037429E-5</v>
      </c>
      <c r="CS95" s="305">
        <v>0</v>
      </c>
      <c r="CT95" s="305">
        <v>0</v>
      </c>
      <c r="CU95" s="305">
        <v>0</v>
      </c>
      <c r="CV95" s="305">
        <v>0</v>
      </c>
      <c r="CW95" s="305">
        <v>0</v>
      </c>
      <c r="CX95" s="305">
        <v>1.1815675462780622E-4</v>
      </c>
      <c r="CY95" s="305">
        <v>3.2029669588671608E-2</v>
      </c>
      <c r="CZ95" s="305">
        <v>0</v>
      </c>
      <c r="DA95" s="306">
        <v>8.9543708923283689E-3</v>
      </c>
    </row>
    <row r="96" spans="2:105" ht="20.100000000000001" customHeight="1" x14ac:dyDescent="0.4">
      <c r="B96" s="12">
        <v>41</v>
      </c>
      <c r="C96" s="9" t="s">
        <v>860</v>
      </c>
      <c r="D96" s="305">
        <v>0</v>
      </c>
      <c r="E96" s="305">
        <v>0</v>
      </c>
      <c r="F96" s="305">
        <v>2.2060202292055017E-5</v>
      </c>
      <c r="G96" s="305">
        <v>0</v>
      </c>
      <c r="H96" s="305">
        <v>0</v>
      </c>
      <c r="I96" s="305">
        <v>7.4832986380396482E-4</v>
      </c>
      <c r="J96" s="305">
        <v>0</v>
      </c>
      <c r="K96" s="305">
        <v>0</v>
      </c>
      <c r="L96" s="305">
        <v>0</v>
      </c>
      <c r="M96" s="305">
        <v>0</v>
      </c>
      <c r="N96" s="305">
        <v>0</v>
      </c>
      <c r="O96" s="305">
        <v>0</v>
      </c>
      <c r="P96" s="305">
        <v>0</v>
      </c>
      <c r="Q96" s="305">
        <v>0</v>
      </c>
      <c r="R96" s="305">
        <v>0</v>
      </c>
      <c r="S96" s="305">
        <v>0</v>
      </c>
      <c r="T96" s="305">
        <v>7.1648635093501473E-5</v>
      </c>
      <c r="U96" s="305">
        <v>0</v>
      </c>
      <c r="V96" s="305">
        <v>0</v>
      </c>
      <c r="W96" s="305">
        <v>0</v>
      </c>
      <c r="X96" s="305">
        <v>0</v>
      </c>
      <c r="Y96" s="305">
        <v>0</v>
      </c>
      <c r="Z96" s="305">
        <v>1.1057788000088462E-5</v>
      </c>
      <c r="AA96" s="305">
        <v>0</v>
      </c>
      <c r="AB96" s="305">
        <v>0</v>
      </c>
      <c r="AC96" s="305">
        <v>0</v>
      </c>
      <c r="AD96" s="305">
        <v>0</v>
      </c>
      <c r="AE96" s="305">
        <v>0</v>
      </c>
      <c r="AF96" s="305">
        <v>0</v>
      </c>
      <c r="AG96" s="305">
        <v>0</v>
      </c>
      <c r="AH96" s="305">
        <v>0</v>
      </c>
      <c r="AI96" s="305">
        <v>0</v>
      </c>
      <c r="AJ96" s="305">
        <v>4.6080825768397772E-5</v>
      </c>
      <c r="AK96" s="305">
        <v>6.965097124409901E-4</v>
      </c>
      <c r="AL96" s="305">
        <v>0</v>
      </c>
      <c r="AM96" s="305">
        <v>5.1310967014378348E-3</v>
      </c>
      <c r="AN96" s="305">
        <v>1.0083186818283392E-2</v>
      </c>
      <c r="AO96" s="305">
        <v>7.7928305958518164E-3</v>
      </c>
      <c r="AP96" s="305">
        <v>0</v>
      </c>
      <c r="AQ96" s="305">
        <v>9.3639830098013607E-4</v>
      </c>
      <c r="AR96" s="305">
        <v>0.10263773124618825</v>
      </c>
      <c r="AS96" s="305">
        <v>1.7027151403589506E-2</v>
      </c>
      <c r="AT96" s="305">
        <v>9.3936089910257488E-3</v>
      </c>
      <c r="AU96" s="305">
        <v>3.753786523033409E-4</v>
      </c>
      <c r="AV96" s="305">
        <v>1.1307974896678402E-2</v>
      </c>
      <c r="AW96" s="305">
        <v>9.331778036993834E-3</v>
      </c>
      <c r="AX96" s="305">
        <v>3.5755303103682079E-2</v>
      </c>
      <c r="AY96" s="305">
        <v>8.6173879739563381E-3</v>
      </c>
      <c r="AZ96" s="305">
        <v>6.3415908605087529E-2</v>
      </c>
      <c r="BA96" s="305">
        <v>1.6681560917485849E-2</v>
      </c>
      <c r="BB96" s="305">
        <v>2.6204394275347711E-3</v>
      </c>
      <c r="BC96" s="305">
        <v>5.2578999947420998E-5</v>
      </c>
      <c r="BD96" s="305">
        <v>0</v>
      </c>
      <c r="BE96" s="305">
        <v>2.10071546598692E-3</v>
      </c>
      <c r="BF96" s="305">
        <v>3.5681153214871903E-3</v>
      </c>
      <c r="BG96" s="305">
        <v>2.0575585408591302E-3</v>
      </c>
      <c r="BH96" s="305">
        <v>4.4746134177523437E-3</v>
      </c>
      <c r="BI96" s="305">
        <v>0</v>
      </c>
      <c r="BJ96" s="305">
        <v>0</v>
      </c>
      <c r="BK96" s="305">
        <v>0</v>
      </c>
      <c r="BL96" s="305">
        <v>0</v>
      </c>
      <c r="BM96" s="305">
        <v>0</v>
      </c>
      <c r="BN96" s="305">
        <v>0</v>
      </c>
      <c r="BO96" s="305">
        <v>0</v>
      </c>
      <c r="BP96" s="305">
        <v>0</v>
      </c>
      <c r="BQ96" s="305">
        <v>0</v>
      </c>
      <c r="BR96" s="305">
        <v>0</v>
      </c>
      <c r="BS96" s="305">
        <v>1.096471190219477E-4</v>
      </c>
      <c r="BT96" s="305">
        <v>0</v>
      </c>
      <c r="BU96" s="305">
        <v>9.5007363070637977E-6</v>
      </c>
      <c r="BV96" s="305">
        <v>0</v>
      </c>
      <c r="BW96" s="305">
        <v>0</v>
      </c>
      <c r="BX96" s="305">
        <v>0</v>
      </c>
      <c r="BY96" s="305">
        <v>0</v>
      </c>
      <c r="BZ96" s="305">
        <v>0</v>
      </c>
      <c r="CA96" s="305">
        <v>0</v>
      </c>
      <c r="CB96" s="305">
        <v>3.639169104909967E-6</v>
      </c>
      <c r="CC96" s="305">
        <v>0</v>
      </c>
      <c r="CD96" s="305">
        <v>0</v>
      </c>
      <c r="CE96" s="305">
        <v>0</v>
      </c>
      <c r="CF96" s="305">
        <v>0</v>
      </c>
      <c r="CG96" s="305">
        <v>2.0210839477428533E-6</v>
      </c>
      <c r="CH96" s="305">
        <v>0</v>
      </c>
      <c r="CI96" s="305">
        <v>0</v>
      </c>
      <c r="CJ96" s="305">
        <v>0</v>
      </c>
      <c r="CK96" s="305">
        <v>0</v>
      </c>
      <c r="CL96" s="305">
        <v>0</v>
      </c>
      <c r="CM96" s="305">
        <v>0</v>
      </c>
      <c r="CN96" s="305">
        <v>0</v>
      </c>
      <c r="CO96" s="305">
        <v>0</v>
      </c>
      <c r="CP96" s="305">
        <v>0</v>
      </c>
      <c r="CQ96" s="305">
        <v>1.9205771764069547E-2</v>
      </c>
      <c r="CR96" s="305">
        <v>0</v>
      </c>
      <c r="CS96" s="305">
        <v>0</v>
      </c>
      <c r="CT96" s="305">
        <v>0</v>
      </c>
      <c r="CU96" s="305">
        <v>0</v>
      </c>
      <c r="CV96" s="305">
        <v>0</v>
      </c>
      <c r="CW96" s="305">
        <v>0</v>
      </c>
      <c r="CX96" s="305">
        <v>2.9539188656951555E-5</v>
      </c>
      <c r="CY96" s="305">
        <v>0</v>
      </c>
      <c r="CZ96" s="305">
        <v>3.5213747447003308E-5</v>
      </c>
      <c r="DA96" s="306">
        <v>2.5029624193095784E-3</v>
      </c>
    </row>
    <row r="97" spans="2:105" ht="20.100000000000001" customHeight="1" x14ac:dyDescent="0.4">
      <c r="B97" s="12">
        <v>42</v>
      </c>
      <c r="C97" s="9" t="s">
        <v>861</v>
      </c>
      <c r="D97" s="305">
        <v>0</v>
      </c>
      <c r="E97" s="305">
        <v>0</v>
      </c>
      <c r="F97" s="305">
        <v>0</v>
      </c>
      <c r="G97" s="305">
        <v>0</v>
      </c>
      <c r="H97" s="305">
        <v>0</v>
      </c>
      <c r="I97" s="305">
        <v>0</v>
      </c>
      <c r="J97" s="305">
        <v>0</v>
      </c>
      <c r="K97" s="305">
        <v>0</v>
      </c>
      <c r="L97" s="305">
        <v>0</v>
      </c>
      <c r="M97" s="305">
        <v>0</v>
      </c>
      <c r="N97" s="305">
        <v>0</v>
      </c>
      <c r="O97" s="305">
        <v>0</v>
      </c>
      <c r="P97" s="305">
        <v>0</v>
      </c>
      <c r="Q97" s="305">
        <v>0</v>
      </c>
      <c r="R97" s="305">
        <v>0</v>
      </c>
      <c r="S97" s="305">
        <v>0</v>
      </c>
      <c r="T97" s="305">
        <v>0</v>
      </c>
      <c r="U97" s="305">
        <v>0</v>
      </c>
      <c r="V97" s="305">
        <v>0</v>
      </c>
      <c r="W97" s="305">
        <v>0</v>
      </c>
      <c r="X97" s="305">
        <v>0</v>
      </c>
      <c r="Y97" s="305">
        <v>0</v>
      </c>
      <c r="Z97" s="305">
        <v>0</v>
      </c>
      <c r="AA97" s="305">
        <v>0</v>
      </c>
      <c r="AB97" s="305">
        <v>0</v>
      </c>
      <c r="AC97" s="305">
        <v>0</v>
      </c>
      <c r="AD97" s="305">
        <v>0</v>
      </c>
      <c r="AE97" s="305">
        <v>0</v>
      </c>
      <c r="AF97" s="305">
        <v>0</v>
      </c>
      <c r="AG97" s="305">
        <v>0</v>
      </c>
      <c r="AH97" s="305">
        <v>0</v>
      </c>
      <c r="AI97" s="305">
        <v>0</v>
      </c>
      <c r="AJ97" s="305">
        <v>0</v>
      </c>
      <c r="AK97" s="305">
        <v>0</v>
      </c>
      <c r="AL97" s="305">
        <v>0</v>
      </c>
      <c r="AM97" s="305">
        <v>0</v>
      </c>
      <c r="AN97" s="305">
        <v>0</v>
      </c>
      <c r="AO97" s="305">
        <v>0</v>
      </c>
      <c r="AP97" s="305">
        <v>0</v>
      </c>
      <c r="AQ97" s="305">
        <v>0</v>
      </c>
      <c r="AR97" s="305">
        <v>0</v>
      </c>
      <c r="AS97" s="305">
        <v>6.8338702254947079E-2</v>
      </c>
      <c r="AT97" s="305">
        <v>0</v>
      </c>
      <c r="AU97" s="305">
        <v>0</v>
      </c>
      <c r="AV97" s="305">
        <v>0</v>
      </c>
      <c r="AW97" s="305">
        <v>0</v>
      </c>
      <c r="AX97" s="305">
        <v>0</v>
      </c>
      <c r="AY97" s="305">
        <v>0</v>
      </c>
      <c r="AZ97" s="305">
        <v>0</v>
      </c>
      <c r="BA97" s="305">
        <v>3.723562704795949E-4</v>
      </c>
      <c r="BB97" s="305">
        <v>2.0157226365652087E-4</v>
      </c>
      <c r="BC97" s="305">
        <v>0</v>
      </c>
      <c r="BD97" s="305">
        <v>0</v>
      </c>
      <c r="BE97" s="305">
        <v>3.6104454977269138E-3</v>
      </c>
      <c r="BF97" s="305">
        <v>0</v>
      </c>
      <c r="BG97" s="305">
        <v>0</v>
      </c>
      <c r="BH97" s="305">
        <v>0</v>
      </c>
      <c r="BI97" s="305">
        <v>0</v>
      </c>
      <c r="BJ97" s="305">
        <v>0</v>
      </c>
      <c r="BK97" s="305">
        <v>0</v>
      </c>
      <c r="BL97" s="305">
        <v>0</v>
      </c>
      <c r="BM97" s="305">
        <v>0</v>
      </c>
      <c r="BN97" s="305">
        <v>0</v>
      </c>
      <c r="BO97" s="305">
        <v>0</v>
      </c>
      <c r="BP97" s="305">
        <v>0</v>
      </c>
      <c r="BQ97" s="305">
        <v>0</v>
      </c>
      <c r="BR97" s="305">
        <v>0</v>
      </c>
      <c r="BS97" s="305">
        <v>0</v>
      </c>
      <c r="BT97" s="305">
        <v>2.1087314662273474E-5</v>
      </c>
      <c r="BU97" s="305">
        <v>0</v>
      </c>
      <c r="BV97" s="305">
        <v>0</v>
      </c>
      <c r="BW97" s="305">
        <v>0</v>
      </c>
      <c r="BX97" s="305">
        <v>0</v>
      </c>
      <c r="BY97" s="305">
        <v>0</v>
      </c>
      <c r="BZ97" s="305">
        <v>1.5885497335207821E-5</v>
      </c>
      <c r="CA97" s="305">
        <v>0</v>
      </c>
      <c r="CB97" s="305">
        <v>0</v>
      </c>
      <c r="CC97" s="305">
        <v>0</v>
      </c>
      <c r="CD97" s="305">
        <v>0</v>
      </c>
      <c r="CE97" s="305">
        <v>0</v>
      </c>
      <c r="CF97" s="305">
        <v>3.0889393905963861E-4</v>
      </c>
      <c r="CG97" s="305">
        <v>4.7899689561505627E-4</v>
      </c>
      <c r="CH97" s="305">
        <v>0</v>
      </c>
      <c r="CI97" s="305">
        <v>0</v>
      </c>
      <c r="CJ97" s="305">
        <v>0</v>
      </c>
      <c r="CK97" s="305">
        <v>0</v>
      </c>
      <c r="CL97" s="305">
        <v>0</v>
      </c>
      <c r="CM97" s="305">
        <v>0</v>
      </c>
      <c r="CN97" s="305">
        <v>0</v>
      </c>
      <c r="CO97" s="305">
        <v>1.4844851766342032E-4</v>
      </c>
      <c r="CP97" s="305">
        <v>0</v>
      </c>
      <c r="CQ97" s="305">
        <v>8.8373594353860791E-3</v>
      </c>
      <c r="CR97" s="305">
        <v>1.7780187981037429E-5</v>
      </c>
      <c r="CS97" s="305">
        <v>0</v>
      </c>
      <c r="CT97" s="305">
        <v>0</v>
      </c>
      <c r="CU97" s="305">
        <v>0</v>
      </c>
      <c r="CV97" s="305">
        <v>1.9874702959602505E-4</v>
      </c>
      <c r="CW97" s="305">
        <v>0</v>
      </c>
      <c r="CX97" s="305">
        <v>1.9692792437967703E-5</v>
      </c>
      <c r="CY97" s="305">
        <v>0</v>
      </c>
      <c r="CZ97" s="305">
        <v>0</v>
      </c>
      <c r="DA97" s="306">
        <v>2.8729258426016881E-4</v>
      </c>
    </row>
    <row r="98" spans="2:105" ht="20.100000000000001" customHeight="1" x14ac:dyDescent="0.4">
      <c r="B98" s="12">
        <v>43</v>
      </c>
      <c r="C98" s="9" t="s">
        <v>862</v>
      </c>
      <c r="D98" s="305">
        <v>0</v>
      </c>
      <c r="E98" s="305">
        <v>0</v>
      </c>
      <c r="F98" s="305">
        <v>0</v>
      </c>
      <c r="G98" s="305">
        <v>0</v>
      </c>
      <c r="H98" s="305">
        <v>0</v>
      </c>
      <c r="I98" s="305">
        <v>0</v>
      </c>
      <c r="J98" s="305">
        <v>0</v>
      </c>
      <c r="K98" s="305">
        <v>0</v>
      </c>
      <c r="L98" s="305">
        <v>0</v>
      </c>
      <c r="M98" s="305">
        <v>0</v>
      </c>
      <c r="N98" s="305">
        <v>0</v>
      </c>
      <c r="O98" s="305">
        <v>0</v>
      </c>
      <c r="P98" s="305">
        <v>0</v>
      </c>
      <c r="Q98" s="305">
        <v>0</v>
      </c>
      <c r="R98" s="305">
        <v>0</v>
      </c>
      <c r="S98" s="305">
        <v>0</v>
      </c>
      <c r="T98" s="305">
        <v>0</v>
      </c>
      <c r="U98" s="305">
        <v>0</v>
      </c>
      <c r="V98" s="305">
        <v>0</v>
      </c>
      <c r="W98" s="305">
        <v>0</v>
      </c>
      <c r="X98" s="305">
        <v>0</v>
      </c>
      <c r="Y98" s="305">
        <v>0</v>
      </c>
      <c r="Z98" s="305">
        <v>0</v>
      </c>
      <c r="AA98" s="305">
        <v>0</v>
      </c>
      <c r="AB98" s="305">
        <v>0</v>
      </c>
      <c r="AC98" s="305">
        <v>0</v>
      </c>
      <c r="AD98" s="305">
        <v>0</v>
      </c>
      <c r="AE98" s="305">
        <v>0</v>
      </c>
      <c r="AF98" s="305">
        <v>0</v>
      </c>
      <c r="AG98" s="305">
        <v>0</v>
      </c>
      <c r="AH98" s="305">
        <v>0</v>
      </c>
      <c r="AI98" s="305">
        <v>0</v>
      </c>
      <c r="AJ98" s="305">
        <v>0</v>
      </c>
      <c r="AK98" s="305">
        <v>0</v>
      </c>
      <c r="AL98" s="305">
        <v>0</v>
      </c>
      <c r="AM98" s="305">
        <v>9.5855652664223292E-4</v>
      </c>
      <c r="AN98" s="305">
        <v>2.4728367421798909E-3</v>
      </c>
      <c r="AO98" s="305">
        <v>6.2856457773134431E-3</v>
      </c>
      <c r="AP98" s="305">
        <v>2.1775580863619537E-5</v>
      </c>
      <c r="AQ98" s="305">
        <v>0</v>
      </c>
      <c r="AR98" s="305">
        <v>6.9119739784509046E-3</v>
      </c>
      <c r="AS98" s="305">
        <v>0</v>
      </c>
      <c r="AT98" s="305">
        <v>4.4200285163130085E-2</v>
      </c>
      <c r="AU98" s="305">
        <v>0</v>
      </c>
      <c r="AV98" s="305">
        <v>1.5306903413439462E-4</v>
      </c>
      <c r="AW98" s="305">
        <v>1.6663889351774705E-4</v>
      </c>
      <c r="AX98" s="305">
        <v>1.729648950449017E-5</v>
      </c>
      <c r="AY98" s="305">
        <v>0</v>
      </c>
      <c r="AZ98" s="305">
        <v>0</v>
      </c>
      <c r="BA98" s="305">
        <v>5.3619302949061663E-3</v>
      </c>
      <c r="BB98" s="305">
        <v>0</v>
      </c>
      <c r="BC98" s="305">
        <v>0</v>
      </c>
      <c r="BD98" s="305">
        <v>0</v>
      </c>
      <c r="BE98" s="305">
        <v>1.6472869862629852E-4</v>
      </c>
      <c r="BF98" s="305">
        <v>4.7574870953162539E-5</v>
      </c>
      <c r="BG98" s="305">
        <v>5.9956813394927342E-4</v>
      </c>
      <c r="BH98" s="305">
        <v>7.8273121010245079E-4</v>
      </c>
      <c r="BI98" s="305">
        <v>0</v>
      </c>
      <c r="BJ98" s="305">
        <v>0</v>
      </c>
      <c r="BK98" s="305">
        <v>0</v>
      </c>
      <c r="BL98" s="305">
        <v>0</v>
      </c>
      <c r="BM98" s="305">
        <v>0</v>
      </c>
      <c r="BN98" s="305">
        <v>0</v>
      </c>
      <c r="BO98" s="305">
        <v>0</v>
      </c>
      <c r="BP98" s="305">
        <v>0</v>
      </c>
      <c r="BQ98" s="305">
        <v>0</v>
      </c>
      <c r="BR98" s="305">
        <v>0</v>
      </c>
      <c r="BS98" s="305">
        <v>1.8274519836991281E-5</v>
      </c>
      <c r="BT98" s="305">
        <v>0</v>
      </c>
      <c r="BU98" s="305">
        <v>0</v>
      </c>
      <c r="BV98" s="305">
        <v>0</v>
      </c>
      <c r="BW98" s="305">
        <v>0</v>
      </c>
      <c r="BX98" s="305">
        <v>0</v>
      </c>
      <c r="BY98" s="305">
        <v>0</v>
      </c>
      <c r="BZ98" s="305">
        <v>0</v>
      </c>
      <c r="CA98" s="305">
        <v>0</v>
      </c>
      <c r="CB98" s="305">
        <v>0</v>
      </c>
      <c r="CC98" s="305">
        <v>0</v>
      </c>
      <c r="CD98" s="305">
        <v>7.5722582745852298E-6</v>
      </c>
      <c r="CE98" s="305">
        <v>0</v>
      </c>
      <c r="CF98" s="305">
        <v>0</v>
      </c>
      <c r="CG98" s="305">
        <v>9.6607812702108396E-4</v>
      </c>
      <c r="CH98" s="305">
        <v>0</v>
      </c>
      <c r="CI98" s="305">
        <v>0</v>
      </c>
      <c r="CJ98" s="305">
        <v>6.3570770159880494E-5</v>
      </c>
      <c r="CK98" s="305">
        <v>0</v>
      </c>
      <c r="CL98" s="305">
        <v>0</v>
      </c>
      <c r="CM98" s="305">
        <v>0</v>
      </c>
      <c r="CN98" s="305">
        <v>0</v>
      </c>
      <c r="CO98" s="305">
        <v>0</v>
      </c>
      <c r="CP98" s="305">
        <v>0</v>
      </c>
      <c r="CQ98" s="305">
        <v>3.0359339422649113E-3</v>
      </c>
      <c r="CR98" s="305">
        <v>4.6672993450223252E-5</v>
      </c>
      <c r="CS98" s="305">
        <v>0</v>
      </c>
      <c r="CT98" s="305">
        <v>0</v>
      </c>
      <c r="CU98" s="305">
        <v>0</v>
      </c>
      <c r="CV98" s="305">
        <v>0</v>
      </c>
      <c r="CW98" s="305">
        <v>0</v>
      </c>
      <c r="CX98" s="305">
        <v>0</v>
      </c>
      <c r="CY98" s="305">
        <v>0</v>
      </c>
      <c r="CZ98" s="305">
        <v>0</v>
      </c>
      <c r="DA98" s="306">
        <v>2.7176325538124074E-4</v>
      </c>
    </row>
    <row r="99" spans="2:105" ht="20.100000000000001" customHeight="1" x14ac:dyDescent="0.4">
      <c r="B99" s="12">
        <v>44</v>
      </c>
      <c r="C99" s="9" t="s">
        <v>863</v>
      </c>
      <c r="D99" s="305">
        <v>0</v>
      </c>
      <c r="E99" s="305">
        <v>0</v>
      </c>
      <c r="F99" s="305">
        <v>3.3090303438082525E-5</v>
      </c>
      <c r="G99" s="305">
        <v>0</v>
      </c>
      <c r="H99" s="305">
        <v>0</v>
      </c>
      <c r="I99" s="305">
        <v>5.8505789351946333E-4</v>
      </c>
      <c r="J99" s="305">
        <v>0</v>
      </c>
      <c r="K99" s="305">
        <v>0</v>
      </c>
      <c r="L99" s="305">
        <v>0</v>
      </c>
      <c r="M99" s="305">
        <v>0</v>
      </c>
      <c r="N99" s="305">
        <v>0</v>
      </c>
      <c r="O99" s="305">
        <v>0</v>
      </c>
      <c r="P99" s="305">
        <v>0</v>
      </c>
      <c r="Q99" s="305">
        <v>0</v>
      </c>
      <c r="R99" s="305">
        <v>0</v>
      </c>
      <c r="S99" s="305">
        <v>0</v>
      </c>
      <c r="T99" s="305">
        <v>4.2989181056100884E-4</v>
      </c>
      <c r="U99" s="305">
        <v>0</v>
      </c>
      <c r="V99" s="305">
        <v>0</v>
      </c>
      <c r="W99" s="305">
        <v>2.1613974416913916E-4</v>
      </c>
      <c r="X99" s="305">
        <v>0</v>
      </c>
      <c r="Y99" s="305">
        <v>0</v>
      </c>
      <c r="Z99" s="305">
        <v>2.2115576000176925E-5</v>
      </c>
      <c r="AA99" s="305">
        <v>0</v>
      </c>
      <c r="AB99" s="305">
        <v>0</v>
      </c>
      <c r="AC99" s="305">
        <v>0</v>
      </c>
      <c r="AD99" s="305">
        <v>0</v>
      </c>
      <c r="AE99" s="305">
        <v>0</v>
      </c>
      <c r="AF99" s="305">
        <v>6.739906989283548E-5</v>
      </c>
      <c r="AG99" s="305">
        <v>0</v>
      </c>
      <c r="AH99" s="305">
        <v>0</v>
      </c>
      <c r="AI99" s="305">
        <v>0</v>
      </c>
      <c r="AJ99" s="305">
        <v>1.2288220204906072E-4</v>
      </c>
      <c r="AK99" s="305">
        <v>0</v>
      </c>
      <c r="AL99" s="305">
        <v>2.3741256825611338E-4</v>
      </c>
      <c r="AM99" s="305">
        <v>1.2404849168311249E-3</v>
      </c>
      <c r="AN99" s="305">
        <v>1.7898025525240643E-3</v>
      </c>
      <c r="AO99" s="305">
        <v>2.3292856286502134E-3</v>
      </c>
      <c r="AP99" s="305">
        <v>1.5308233347124535E-2</v>
      </c>
      <c r="AQ99" s="305">
        <v>7.2387404708997346E-3</v>
      </c>
      <c r="AR99" s="305">
        <v>9.5801992274852608E-3</v>
      </c>
      <c r="AS99" s="305">
        <v>6.6728025770823743E-3</v>
      </c>
      <c r="AT99" s="305">
        <v>3.4387318627862114E-3</v>
      </c>
      <c r="AU99" s="305">
        <v>5.4298958542483261E-2</v>
      </c>
      <c r="AV99" s="305">
        <v>7.1846777896831474E-3</v>
      </c>
      <c r="AW99" s="305">
        <v>1.6997167138810198E-3</v>
      </c>
      <c r="AX99" s="305">
        <v>1.4594777843888804E-2</v>
      </c>
      <c r="AY99" s="305">
        <v>6.1279203370356184E-3</v>
      </c>
      <c r="AZ99" s="305">
        <v>1.9333539177730803E-3</v>
      </c>
      <c r="BA99" s="305">
        <v>1.1170688114387846E-3</v>
      </c>
      <c r="BB99" s="305">
        <v>4.8377343277565005E-3</v>
      </c>
      <c r="BC99" s="305">
        <v>1.3670539986329461E-3</v>
      </c>
      <c r="BD99" s="305">
        <v>0</v>
      </c>
      <c r="BE99" s="305">
        <v>4.7193923039431296E-3</v>
      </c>
      <c r="BF99" s="305">
        <v>4.11522633744856E-3</v>
      </c>
      <c r="BG99" s="305">
        <v>1.1615249827430574E-3</v>
      </c>
      <c r="BH99" s="305">
        <v>1.9481310118105442E-3</v>
      </c>
      <c r="BI99" s="305">
        <v>3.0621118773195496E-6</v>
      </c>
      <c r="BJ99" s="305">
        <v>0</v>
      </c>
      <c r="BK99" s="305">
        <v>1.9645786469946858E-4</v>
      </c>
      <c r="BL99" s="305">
        <v>0</v>
      </c>
      <c r="BM99" s="305">
        <v>2.3738235382149466E-4</v>
      </c>
      <c r="BN99" s="305">
        <v>1.6813767942363325E-4</v>
      </c>
      <c r="BO99" s="305">
        <v>2.3885388352529224E-6</v>
      </c>
      <c r="BP99" s="305">
        <v>7.6044508114684936E-5</v>
      </c>
      <c r="BQ99" s="305">
        <v>2.5806562608871437E-5</v>
      </c>
      <c r="BR99" s="305">
        <v>0</v>
      </c>
      <c r="BS99" s="305">
        <v>3.2894135706584311E-4</v>
      </c>
      <c r="BT99" s="305">
        <v>1.3179571663920923E-5</v>
      </c>
      <c r="BU99" s="305">
        <v>1.2825994014536125E-4</v>
      </c>
      <c r="BV99" s="305">
        <v>1.7463054724847744E-4</v>
      </c>
      <c r="BW99" s="305">
        <v>0</v>
      </c>
      <c r="BX99" s="305">
        <v>6.7801206861482137E-5</v>
      </c>
      <c r="BY99" s="305">
        <v>5.5933625431155028E-5</v>
      </c>
      <c r="BZ99" s="305">
        <v>4.6862217138863075E-4</v>
      </c>
      <c r="CA99" s="305">
        <v>0</v>
      </c>
      <c r="CB99" s="305">
        <v>0</v>
      </c>
      <c r="CC99" s="305">
        <v>6.1796209832463609E-4</v>
      </c>
      <c r="CD99" s="305">
        <v>3.4075162235633532E-5</v>
      </c>
      <c r="CE99" s="305">
        <v>0</v>
      </c>
      <c r="CF99" s="305">
        <v>3.9714935021953535E-4</v>
      </c>
      <c r="CG99" s="305">
        <v>6.2451493985254166E-4</v>
      </c>
      <c r="CH99" s="305">
        <v>8.4739764756291882E-4</v>
      </c>
      <c r="CI99" s="305">
        <v>7.2314915737402535E-4</v>
      </c>
      <c r="CJ99" s="305">
        <v>2.4156892660754583E-5</v>
      </c>
      <c r="CK99" s="305">
        <v>6.0562015503875968E-5</v>
      </c>
      <c r="CL99" s="305">
        <v>0</v>
      </c>
      <c r="CM99" s="305">
        <v>4.9324014382882596E-6</v>
      </c>
      <c r="CN99" s="305">
        <v>0</v>
      </c>
      <c r="CO99" s="305">
        <v>5.0785019200643797E-5</v>
      </c>
      <c r="CP99" s="305">
        <v>0</v>
      </c>
      <c r="CQ99" s="305">
        <v>5.4175717762830746E-3</v>
      </c>
      <c r="CR99" s="305">
        <v>7.1120751924149718E-5</v>
      </c>
      <c r="CS99" s="305">
        <v>6.3544512931308376E-5</v>
      </c>
      <c r="CT99" s="305">
        <v>2.4732447911698094E-5</v>
      </c>
      <c r="CU99" s="305">
        <v>1.0976707426840245E-5</v>
      </c>
      <c r="CV99" s="305">
        <v>3.2836465759343271E-4</v>
      </c>
      <c r="CW99" s="305">
        <v>0</v>
      </c>
      <c r="CX99" s="305">
        <v>6.8924773532886961E-5</v>
      </c>
      <c r="CY99" s="305">
        <v>0</v>
      </c>
      <c r="CZ99" s="305">
        <v>1.8780665305068433E-4</v>
      </c>
      <c r="DA99" s="306">
        <v>1.3945565705760896E-3</v>
      </c>
    </row>
    <row r="100" spans="2:105" ht="20.100000000000001" customHeight="1" x14ac:dyDescent="0.4">
      <c r="B100" s="12">
        <v>45</v>
      </c>
      <c r="C100" s="9" t="s">
        <v>864</v>
      </c>
      <c r="D100" s="305">
        <v>0</v>
      </c>
      <c r="E100" s="305">
        <v>0</v>
      </c>
      <c r="F100" s="305">
        <v>0</v>
      </c>
      <c r="G100" s="305">
        <v>0</v>
      </c>
      <c r="H100" s="305">
        <v>1.1688387586932383E-4</v>
      </c>
      <c r="I100" s="305">
        <v>2.72119950474169E-5</v>
      </c>
      <c r="J100" s="305">
        <v>0</v>
      </c>
      <c r="K100" s="305">
        <v>2.2689800178493096E-5</v>
      </c>
      <c r="L100" s="305">
        <v>9.9779985132782215E-6</v>
      </c>
      <c r="M100" s="305">
        <v>0</v>
      </c>
      <c r="N100" s="305">
        <v>8.2285902367776847E-6</v>
      </c>
      <c r="O100" s="305">
        <v>2.253758141701287E-5</v>
      </c>
      <c r="P100" s="305">
        <v>0</v>
      </c>
      <c r="Q100" s="305">
        <v>0</v>
      </c>
      <c r="R100" s="305">
        <v>0</v>
      </c>
      <c r="S100" s="305">
        <v>0</v>
      </c>
      <c r="T100" s="305">
        <v>0</v>
      </c>
      <c r="U100" s="305">
        <v>0</v>
      </c>
      <c r="V100" s="305">
        <v>0</v>
      </c>
      <c r="W100" s="305">
        <v>0</v>
      </c>
      <c r="X100" s="305">
        <v>3.8718420288452232E-5</v>
      </c>
      <c r="Y100" s="305">
        <v>1.0072243164094467E-5</v>
      </c>
      <c r="Z100" s="305">
        <v>0</v>
      </c>
      <c r="AA100" s="305">
        <v>5.0819894294619866E-5</v>
      </c>
      <c r="AB100" s="305">
        <v>0</v>
      </c>
      <c r="AC100" s="305">
        <v>1.5992323684631377E-4</v>
      </c>
      <c r="AD100" s="305">
        <v>3.2842879663688911E-5</v>
      </c>
      <c r="AE100" s="305">
        <v>0</v>
      </c>
      <c r="AF100" s="305">
        <v>0</v>
      </c>
      <c r="AG100" s="305">
        <v>0</v>
      </c>
      <c r="AH100" s="305">
        <v>0</v>
      </c>
      <c r="AI100" s="305">
        <v>0</v>
      </c>
      <c r="AJ100" s="305">
        <v>0</v>
      </c>
      <c r="AK100" s="305">
        <v>6.6334258327713352E-5</v>
      </c>
      <c r="AL100" s="305">
        <v>1.8262505250470259E-5</v>
      </c>
      <c r="AM100" s="305">
        <v>1.0713278827177897E-3</v>
      </c>
      <c r="AN100" s="305">
        <v>4.4270734514729504E-5</v>
      </c>
      <c r="AO100" s="305">
        <v>0</v>
      </c>
      <c r="AP100" s="305">
        <v>6.5326742590858614E-5</v>
      </c>
      <c r="AQ100" s="305">
        <v>2.6418760842699763E-5</v>
      </c>
      <c r="AR100" s="305">
        <v>2.5411669038422442E-5</v>
      </c>
      <c r="AS100" s="305">
        <v>0</v>
      </c>
      <c r="AT100" s="305">
        <v>0</v>
      </c>
      <c r="AU100" s="305">
        <v>5.2378416600466166E-5</v>
      </c>
      <c r="AV100" s="305">
        <v>1.020779121383744E-2</v>
      </c>
      <c r="AW100" s="305">
        <v>6.6655557407098822E-5</v>
      </c>
      <c r="AX100" s="305">
        <v>1.6988611991310243E-2</v>
      </c>
      <c r="AY100" s="305">
        <v>9.000382995021065E-3</v>
      </c>
      <c r="AZ100" s="305">
        <v>1.9001021304895138E-5</v>
      </c>
      <c r="BA100" s="305">
        <v>1.0500446827524575E-2</v>
      </c>
      <c r="BB100" s="305">
        <v>2.0157226365652087E-4</v>
      </c>
      <c r="BC100" s="305">
        <v>0</v>
      </c>
      <c r="BD100" s="305">
        <v>7.2822604136323909E-5</v>
      </c>
      <c r="BE100" s="305">
        <v>1.3908536512880255E-3</v>
      </c>
      <c r="BF100" s="305">
        <v>3.8535645472061658E-4</v>
      </c>
      <c r="BG100" s="305">
        <v>3.6460822315439213E-3</v>
      </c>
      <c r="BH100" s="305">
        <v>3.0222121723400184E-3</v>
      </c>
      <c r="BI100" s="305">
        <v>1.2248447509278198E-5</v>
      </c>
      <c r="BJ100" s="305">
        <v>0</v>
      </c>
      <c r="BK100" s="305">
        <v>9.8228932349734291E-6</v>
      </c>
      <c r="BL100" s="305">
        <v>2.6165224672062517E-5</v>
      </c>
      <c r="BM100" s="305">
        <v>2.6008849201311591E-4</v>
      </c>
      <c r="BN100" s="305">
        <v>1.9001861030753072E-4</v>
      </c>
      <c r="BO100" s="305">
        <v>1.1226132525688736E-4</v>
      </c>
      <c r="BP100" s="305">
        <v>1.9379084326000355E-4</v>
      </c>
      <c r="BQ100" s="305">
        <v>7.311859405846907E-5</v>
      </c>
      <c r="BR100" s="305">
        <v>0</v>
      </c>
      <c r="BS100" s="305">
        <v>7.3098079347965126E-5</v>
      </c>
      <c r="BT100" s="305">
        <v>1.6342668863261945E-4</v>
      </c>
      <c r="BU100" s="305">
        <v>0</v>
      </c>
      <c r="BV100" s="305">
        <v>4.3657636812119359E-5</v>
      </c>
      <c r="BW100" s="305">
        <v>0</v>
      </c>
      <c r="BX100" s="305">
        <v>1.3560241372296427E-4</v>
      </c>
      <c r="BY100" s="305">
        <v>0</v>
      </c>
      <c r="BZ100" s="305">
        <v>1.1119848134645475E-4</v>
      </c>
      <c r="CA100" s="305">
        <v>0</v>
      </c>
      <c r="CB100" s="305">
        <v>3.639169104909967E-6</v>
      </c>
      <c r="CC100" s="305">
        <v>6.866245536940401E-5</v>
      </c>
      <c r="CD100" s="305">
        <v>2.8774581443423875E-4</v>
      </c>
      <c r="CE100" s="305">
        <v>1.45340915284414E-5</v>
      </c>
      <c r="CF100" s="305">
        <v>1.3238311673984511E-4</v>
      </c>
      <c r="CG100" s="305">
        <v>2.6021455827189236E-3</v>
      </c>
      <c r="CH100" s="305">
        <v>2.8692922603710568E-5</v>
      </c>
      <c r="CI100" s="305">
        <v>1.7118023532042146E-4</v>
      </c>
      <c r="CJ100" s="305">
        <v>1.9071231047964145E-5</v>
      </c>
      <c r="CK100" s="305">
        <v>0</v>
      </c>
      <c r="CL100" s="305">
        <v>1.5994796359584348E-5</v>
      </c>
      <c r="CM100" s="305">
        <v>0</v>
      </c>
      <c r="CN100" s="305">
        <v>7.6839482321430531E-5</v>
      </c>
      <c r="CO100" s="305">
        <v>8.9850418585754412E-5</v>
      </c>
      <c r="CP100" s="305">
        <v>2.2374367924106144E-4</v>
      </c>
      <c r="CQ100" s="305">
        <v>1.644464218726827E-3</v>
      </c>
      <c r="CR100" s="305">
        <v>4.5672857876289898E-4</v>
      </c>
      <c r="CS100" s="305">
        <v>0</v>
      </c>
      <c r="CT100" s="305">
        <v>8.4796964268679179E-5</v>
      </c>
      <c r="CU100" s="305">
        <v>0</v>
      </c>
      <c r="CV100" s="305">
        <v>2.8515878159429681E-4</v>
      </c>
      <c r="CW100" s="305">
        <v>1.0602205258693808E-4</v>
      </c>
      <c r="CX100" s="305">
        <v>1.9692792437967703E-5</v>
      </c>
      <c r="CY100" s="305">
        <v>0</v>
      </c>
      <c r="CZ100" s="305">
        <v>0</v>
      </c>
      <c r="DA100" s="306">
        <v>7.8811344060559813E-4</v>
      </c>
    </row>
    <row r="101" spans="2:105" ht="20.100000000000001" customHeight="1" x14ac:dyDescent="0.4">
      <c r="B101" s="12">
        <v>46</v>
      </c>
      <c r="C101" s="9" t="s">
        <v>865</v>
      </c>
      <c r="D101" s="305">
        <v>0</v>
      </c>
      <c r="E101" s="305">
        <v>0</v>
      </c>
      <c r="F101" s="305">
        <v>0</v>
      </c>
      <c r="G101" s="305">
        <v>0</v>
      </c>
      <c r="H101" s="305">
        <v>0</v>
      </c>
      <c r="I101" s="305">
        <v>0</v>
      </c>
      <c r="J101" s="305">
        <v>0</v>
      </c>
      <c r="K101" s="305">
        <v>0</v>
      </c>
      <c r="L101" s="305">
        <v>0</v>
      </c>
      <c r="M101" s="305">
        <v>0</v>
      </c>
      <c r="N101" s="305">
        <v>0</v>
      </c>
      <c r="O101" s="305">
        <v>0</v>
      </c>
      <c r="P101" s="305">
        <v>0</v>
      </c>
      <c r="Q101" s="305">
        <v>0</v>
      </c>
      <c r="R101" s="305">
        <v>0</v>
      </c>
      <c r="S101" s="305">
        <v>0</v>
      </c>
      <c r="T101" s="305">
        <v>0</v>
      </c>
      <c r="U101" s="305">
        <v>0</v>
      </c>
      <c r="V101" s="305">
        <v>0</v>
      </c>
      <c r="W101" s="305">
        <v>0</v>
      </c>
      <c r="X101" s="305">
        <v>0</v>
      </c>
      <c r="Y101" s="305">
        <v>0</v>
      </c>
      <c r="Z101" s="305">
        <v>0</v>
      </c>
      <c r="AA101" s="305">
        <v>0</v>
      </c>
      <c r="AB101" s="305">
        <v>0</v>
      </c>
      <c r="AC101" s="305">
        <v>0</v>
      </c>
      <c r="AD101" s="305">
        <v>0</v>
      </c>
      <c r="AE101" s="305">
        <v>0</v>
      </c>
      <c r="AF101" s="305">
        <v>0</v>
      </c>
      <c r="AG101" s="305">
        <v>0</v>
      </c>
      <c r="AH101" s="305">
        <v>0</v>
      </c>
      <c r="AI101" s="305">
        <v>0</v>
      </c>
      <c r="AJ101" s="305">
        <v>0</v>
      </c>
      <c r="AK101" s="305">
        <v>0</v>
      </c>
      <c r="AL101" s="305">
        <v>0</v>
      </c>
      <c r="AM101" s="305">
        <v>0</v>
      </c>
      <c r="AN101" s="305">
        <v>4.2162604299742388E-6</v>
      </c>
      <c r="AO101" s="305">
        <v>0</v>
      </c>
      <c r="AP101" s="305">
        <v>0</v>
      </c>
      <c r="AQ101" s="305">
        <v>0</v>
      </c>
      <c r="AR101" s="305">
        <v>0</v>
      </c>
      <c r="AS101" s="305">
        <v>0</v>
      </c>
      <c r="AT101" s="305">
        <v>0</v>
      </c>
      <c r="AU101" s="305">
        <v>0</v>
      </c>
      <c r="AV101" s="305">
        <v>7.6534517067197309E-5</v>
      </c>
      <c r="AW101" s="305">
        <v>5.2824529245125811E-2</v>
      </c>
      <c r="AX101" s="305">
        <v>0</v>
      </c>
      <c r="AY101" s="305">
        <v>0</v>
      </c>
      <c r="AZ101" s="305">
        <v>0</v>
      </c>
      <c r="BA101" s="305">
        <v>0</v>
      </c>
      <c r="BB101" s="305">
        <v>0</v>
      </c>
      <c r="BC101" s="305">
        <v>0</v>
      </c>
      <c r="BD101" s="305">
        <v>0</v>
      </c>
      <c r="BE101" s="305">
        <v>0</v>
      </c>
      <c r="BF101" s="305">
        <v>0</v>
      </c>
      <c r="BG101" s="305">
        <v>0</v>
      </c>
      <c r="BH101" s="305">
        <v>0</v>
      </c>
      <c r="BI101" s="305">
        <v>0</v>
      </c>
      <c r="BJ101" s="305">
        <v>0</v>
      </c>
      <c r="BK101" s="305">
        <v>0</v>
      </c>
      <c r="BL101" s="305">
        <v>0</v>
      </c>
      <c r="BM101" s="305">
        <v>0</v>
      </c>
      <c r="BN101" s="305">
        <v>0</v>
      </c>
      <c r="BO101" s="305">
        <v>0</v>
      </c>
      <c r="BP101" s="305">
        <v>0</v>
      </c>
      <c r="BQ101" s="305">
        <v>0</v>
      </c>
      <c r="BR101" s="305">
        <v>0</v>
      </c>
      <c r="BS101" s="305">
        <v>0</v>
      </c>
      <c r="BT101" s="305">
        <v>0</v>
      </c>
      <c r="BU101" s="305">
        <v>0</v>
      </c>
      <c r="BV101" s="305">
        <v>0</v>
      </c>
      <c r="BW101" s="305">
        <v>0</v>
      </c>
      <c r="BX101" s="305">
        <v>0</v>
      </c>
      <c r="BY101" s="305">
        <v>0</v>
      </c>
      <c r="BZ101" s="305">
        <v>0</v>
      </c>
      <c r="CA101" s="305">
        <v>0</v>
      </c>
      <c r="CB101" s="305">
        <v>4.7309198363829571E-5</v>
      </c>
      <c r="CC101" s="305">
        <v>3.4331227684702005E-5</v>
      </c>
      <c r="CD101" s="305">
        <v>0</v>
      </c>
      <c r="CE101" s="305">
        <v>0</v>
      </c>
      <c r="CF101" s="305">
        <v>0</v>
      </c>
      <c r="CG101" s="305">
        <v>0</v>
      </c>
      <c r="CH101" s="305">
        <v>0</v>
      </c>
      <c r="CI101" s="305">
        <v>0</v>
      </c>
      <c r="CJ101" s="305">
        <v>0</v>
      </c>
      <c r="CK101" s="305">
        <v>0</v>
      </c>
      <c r="CL101" s="305">
        <v>0</v>
      </c>
      <c r="CM101" s="305">
        <v>0</v>
      </c>
      <c r="CN101" s="305">
        <v>0</v>
      </c>
      <c r="CO101" s="305">
        <v>2.8556806950515859E-3</v>
      </c>
      <c r="CP101" s="305">
        <v>0</v>
      </c>
      <c r="CQ101" s="305">
        <v>1.8145812068709815E-3</v>
      </c>
      <c r="CR101" s="305">
        <v>0</v>
      </c>
      <c r="CS101" s="305">
        <v>0</v>
      </c>
      <c r="CT101" s="305">
        <v>0</v>
      </c>
      <c r="CU101" s="305">
        <v>0</v>
      </c>
      <c r="CV101" s="305">
        <v>0</v>
      </c>
      <c r="CW101" s="305">
        <v>0</v>
      </c>
      <c r="CX101" s="305">
        <v>0</v>
      </c>
      <c r="CY101" s="305">
        <v>0</v>
      </c>
      <c r="CZ101" s="305">
        <v>0</v>
      </c>
      <c r="DA101" s="306">
        <v>1.5740573426178167E-4</v>
      </c>
    </row>
    <row r="102" spans="2:105" ht="20.100000000000001" customHeight="1" x14ac:dyDescent="0.4">
      <c r="B102" s="12">
        <v>47</v>
      </c>
      <c r="C102" s="9" t="s">
        <v>1477</v>
      </c>
      <c r="D102" s="305">
        <v>0</v>
      </c>
      <c r="E102" s="305">
        <v>0</v>
      </c>
      <c r="F102" s="305">
        <v>0</v>
      </c>
      <c r="G102" s="305">
        <v>0</v>
      </c>
      <c r="H102" s="305">
        <v>0</v>
      </c>
      <c r="I102" s="305">
        <v>0</v>
      </c>
      <c r="J102" s="305">
        <v>0</v>
      </c>
      <c r="K102" s="305">
        <v>0</v>
      </c>
      <c r="L102" s="305">
        <v>0</v>
      </c>
      <c r="M102" s="305">
        <v>0</v>
      </c>
      <c r="N102" s="305">
        <v>0</v>
      </c>
      <c r="O102" s="305">
        <v>0</v>
      </c>
      <c r="P102" s="305">
        <v>0</v>
      </c>
      <c r="Q102" s="305">
        <v>0</v>
      </c>
      <c r="R102" s="305">
        <v>0</v>
      </c>
      <c r="S102" s="305">
        <v>0</v>
      </c>
      <c r="T102" s="305">
        <v>0</v>
      </c>
      <c r="U102" s="305">
        <v>0</v>
      </c>
      <c r="V102" s="305">
        <v>0</v>
      </c>
      <c r="W102" s="305">
        <v>0</v>
      </c>
      <c r="X102" s="305">
        <v>0</v>
      </c>
      <c r="Y102" s="305">
        <v>0</v>
      </c>
      <c r="Z102" s="305">
        <v>0</v>
      </c>
      <c r="AA102" s="305">
        <v>0</v>
      </c>
      <c r="AB102" s="305">
        <v>0</v>
      </c>
      <c r="AC102" s="305">
        <v>0</v>
      </c>
      <c r="AD102" s="305">
        <v>0</v>
      </c>
      <c r="AE102" s="305">
        <v>0</v>
      </c>
      <c r="AF102" s="305">
        <v>0</v>
      </c>
      <c r="AG102" s="305">
        <v>0</v>
      </c>
      <c r="AH102" s="305">
        <v>0</v>
      </c>
      <c r="AI102" s="305">
        <v>0</v>
      </c>
      <c r="AJ102" s="305">
        <v>0</v>
      </c>
      <c r="AK102" s="305">
        <v>0</v>
      </c>
      <c r="AL102" s="305">
        <v>0</v>
      </c>
      <c r="AM102" s="305">
        <v>0</v>
      </c>
      <c r="AN102" s="305">
        <v>0</v>
      </c>
      <c r="AO102" s="305">
        <v>0</v>
      </c>
      <c r="AP102" s="305">
        <v>0</v>
      </c>
      <c r="AQ102" s="305">
        <v>0</v>
      </c>
      <c r="AR102" s="305">
        <v>0</v>
      </c>
      <c r="AS102" s="305">
        <v>0</v>
      </c>
      <c r="AT102" s="305">
        <v>0</v>
      </c>
      <c r="AU102" s="305">
        <v>0</v>
      </c>
      <c r="AV102" s="305">
        <v>0</v>
      </c>
      <c r="AW102" s="305">
        <v>0</v>
      </c>
      <c r="AX102" s="305">
        <v>0</v>
      </c>
      <c r="AY102" s="305">
        <v>0</v>
      </c>
      <c r="AZ102" s="305">
        <v>0</v>
      </c>
      <c r="BA102" s="305">
        <v>0</v>
      </c>
      <c r="BB102" s="305">
        <v>0</v>
      </c>
      <c r="BC102" s="305">
        <v>0</v>
      </c>
      <c r="BD102" s="305">
        <v>0</v>
      </c>
      <c r="BE102" s="305">
        <v>0</v>
      </c>
      <c r="BF102" s="305">
        <v>0</v>
      </c>
      <c r="BG102" s="305">
        <v>0</v>
      </c>
      <c r="BH102" s="305">
        <v>0</v>
      </c>
      <c r="BI102" s="305">
        <v>0</v>
      </c>
      <c r="BJ102" s="305">
        <v>0</v>
      </c>
      <c r="BK102" s="305">
        <v>0</v>
      </c>
      <c r="BL102" s="305">
        <v>0</v>
      </c>
      <c r="BM102" s="305">
        <v>0</v>
      </c>
      <c r="BN102" s="305">
        <v>0</v>
      </c>
      <c r="BO102" s="305">
        <v>0</v>
      </c>
      <c r="BP102" s="305">
        <v>0</v>
      </c>
      <c r="BQ102" s="305">
        <v>0</v>
      </c>
      <c r="BR102" s="305">
        <v>0</v>
      </c>
      <c r="BS102" s="305">
        <v>0</v>
      </c>
      <c r="BT102" s="305">
        <v>0</v>
      </c>
      <c r="BU102" s="305">
        <v>0</v>
      </c>
      <c r="BV102" s="305">
        <v>0</v>
      </c>
      <c r="BW102" s="305">
        <v>0</v>
      </c>
      <c r="BX102" s="305">
        <v>0</v>
      </c>
      <c r="BY102" s="305">
        <v>0</v>
      </c>
      <c r="BZ102" s="305">
        <v>0</v>
      </c>
      <c r="CA102" s="305">
        <v>0</v>
      </c>
      <c r="CB102" s="305">
        <v>0</v>
      </c>
      <c r="CC102" s="305">
        <v>0</v>
      </c>
      <c r="CD102" s="305">
        <v>0</v>
      </c>
      <c r="CE102" s="305">
        <v>0</v>
      </c>
      <c r="CF102" s="305">
        <v>0</v>
      </c>
      <c r="CG102" s="305">
        <v>0</v>
      </c>
      <c r="CH102" s="305">
        <v>0</v>
      </c>
      <c r="CI102" s="305">
        <v>0</v>
      </c>
      <c r="CJ102" s="305">
        <v>0</v>
      </c>
      <c r="CK102" s="305">
        <v>0</v>
      </c>
      <c r="CL102" s="305">
        <v>0</v>
      </c>
      <c r="CM102" s="305">
        <v>0</v>
      </c>
      <c r="CN102" s="305">
        <v>0</v>
      </c>
      <c r="CO102" s="305">
        <v>0</v>
      </c>
      <c r="CP102" s="305">
        <v>0</v>
      </c>
      <c r="CQ102" s="305">
        <v>0</v>
      </c>
      <c r="CR102" s="305">
        <v>0</v>
      </c>
      <c r="CS102" s="305">
        <v>0</v>
      </c>
      <c r="CT102" s="305">
        <v>0</v>
      </c>
      <c r="CU102" s="305">
        <v>0</v>
      </c>
      <c r="CV102" s="305">
        <v>0</v>
      </c>
      <c r="CW102" s="305">
        <v>0</v>
      </c>
      <c r="CX102" s="305">
        <v>0</v>
      </c>
      <c r="CY102" s="305">
        <v>0</v>
      </c>
      <c r="CZ102" s="305">
        <v>0</v>
      </c>
      <c r="DA102" s="306">
        <v>0</v>
      </c>
    </row>
    <row r="103" spans="2:105" ht="20.100000000000001" customHeight="1" x14ac:dyDescent="0.4">
      <c r="B103" s="12">
        <v>48</v>
      </c>
      <c r="C103" s="9" t="s">
        <v>1478</v>
      </c>
      <c r="D103" s="305">
        <v>0</v>
      </c>
      <c r="E103" s="305">
        <v>0</v>
      </c>
      <c r="F103" s="305">
        <v>0</v>
      </c>
      <c r="G103" s="305">
        <v>0</v>
      </c>
      <c r="H103" s="305">
        <v>0</v>
      </c>
      <c r="I103" s="305">
        <v>0</v>
      </c>
      <c r="J103" s="305">
        <v>0</v>
      </c>
      <c r="K103" s="305">
        <v>0</v>
      </c>
      <c r="L103" s="305">
        <v>0</v>
      </c>
      <c r="M103" s="305">
        <v>0</v>
      </c>
      <c r="N103" s="305">
        <v>0</v>
      </c>
      <c r="O103" s="305">
        <v>0</v>
      </c>
      <c r="P103" s="305">
        <v>0</v>
      </c>
      <c r="Q103" s="305">
        <v>0</v>
      </c>
      <c r="R103" s="305">
        <v>0</v>
      </c>
      <c r="S103" s="305">
        <v>0</v>
      </c>
      <c r="T103" s="305">
        <v>0</v>
      </c>
      <c r="U103" s="305">
        <v>0</v>
      </c>
      <c r="V103" s="305">
        <v>0</v>
      </c>
      <c r="W103" s="305">
        <v>0</v>
      </c>
      <c r="X103" s="305">
        <v>0</v>
      </c>
      <c r="Y103" s="305">
        <v>0</v>
      </c>
      <c r="Z103" s="305">
        <v>0</v>
      </c>
      <c r="AA103" s="305">
        <v>0</v>
      </c>
      <c r="AB103" s="305">
        <v>0</v>
      </c>
      <c r="AC103" s="305">
        <v>0</v>
      </c>
      <c r="AD103" s="305">
        <v>0</v>
      </c>
      <c r="AE103" s="305">
        <v>0</v>
      </c>
      <c r="AF103" s="305">
        <v>0</v>
      </c>
      <c r="AG103" s="305">
        <v>0</v>
      </c>
      <c r="AH103" s="305">
        <v>0</v>
      </c>
      <c r="AI103" s="305">
        <v>0</v>
      </c>
      <c r="AJ103" s="305">
        <v>0</v>
      </c>
      <c r="AK103" s="305">
        <v>0</v>
      </c>
      <c r="AL103" s="305">
        <v>0</v>
      </c>
      <c r="AM103" s="305">
        <v>0</v>
      </c>
      <c r="AN103" s="305">
        <v>0</v>
      </c>
      <c r="AO103" s="305">
        <v>0</v>
      </c>
      <c r="AP103" s="305">
        <v>0</v>
      </c>
      <c r="AQ103" s="305">
        <v>0</v>
      </c>
      <c r="AR103" s="305">
        <v>0</v>
      </c>
      <c r="AS103" s="305">
        <v>0</v>
      </c>
      <c r="AT103" s="305">
        <v>0</v>
      </c>
      <c r="AU103" s="305">
        <v>0</v>
      </c>
      <c r="AV103" s="305">
        <v>0</v>
      </c>
      <c r="AW103" s="305">
        <v>0</v>
      </c>
      <c r="AX103" s="305">
        <v>0</v>
      </c>
      <c r="AY103" s="305">
        <v>4.9597855227882036E-2</v>
      </c>
      <c r="AZ103" s="305">
        <v>0</v>
      </c>
      <c r="BA103" s="305">
        <v>0</v>
      </c>
      <c r="BB103" s="305">
        <v>0</v>
      </c>
      <c r="BC103" s="305">
        <v>0</v>
      </c>
      <c r="BD103" s="305">
        <v>0</v>
      </c>
      <c r="BE103" s="305">
        <v>0</v>
      </c>
      <c r="BF103" s="305">
        <v>0</v>
      </c>
      <c r="BG103" s="305">
        <v>0</v>
      </c>
      <c r="BH103" s="305">
        <v>0</v>
      </c>
      <c r="BI103" s="305">
        <v>0</v>
      </c>
      <c r="BJ103" s="305">
        <v>0</v>
      </c>
      <c r="BK103" s="305">
        <v>0</v>
      </c>
      <c r="BL103" s="305">
        <v>0</v>
      </c>
      <c r="BM103" s="305">
        <v>0</v>
      </c>
      <c r="BN103" s="305">
        <v>0</v>
      </c>
      <c r="BO103" s="305">
        <v>0</v>
      </c>
      <c r="BP103" s="305">
        <v>0</v>
      </c>
      <c r="BQ103" s="305">
        <v>0</v>
      </c>
      <c r="BR103" s="305">
        <v>0</v>
      </c>
      <c r="BS103" s="305">
        <v>0</v>
      </c>
      <c r="BT103" s="305">
        <v>0</v>
      </c>
      <c r="BU103" s="305">
        <v>0</v>
      </c>
      <c r="BV103" s="305">
        <v>0</v>
      </c>
      <c r="BW103" s="305">
        <v>0</v>
      </c>
      <c r="BX103" s="305">
        <v>0</v>
      </c>
      <c r="BY103" s="305">
        <v>0</v>
      </c>
      <c r="BZ103" s="305">
        <v>0</v>
      </c>
      <c r="CA103" s="305">
        <v>0</v>
      </c>
      <c r="CB103" s="305">
        <v>0</v>
      </c>
      <c r="CC103" s="305">
        <v>0</v>
      </c>
      <c r="CD103" s="305">
        <v>0</v>
      </c>
      <c r="CE103" s="305">
        <v>0</v>
      </c>
      <c r="CF103" s="305">
        <v>0</v>
      </c>
      <c r="CG103" s="305">
        <v>4.1735383520889925E-4</v>
      </c>
      <c r="CH103" s="305">
        <v>0</v>
      </c>
      <c r="CI103" s="305">
        <v>0</v>
      </c>
      <c r="CJ103" s="305">
        <v>0</v>
      </c>
      <c r="CK103" s="305">
        <v>0</v>
      </c>
      <c r="CL103" s="305">
        <v>0</v>
      </c>
      <c r="CM103" s="305">
        <v>0</v>
      </c>
      <c r="CN103" s="305">
        <v>0</v>
      </c>
      <c r="CO103" s="305">
        <v>0</v>
      </c>
      <c r="CP103" s="305">
        <v>0</v>
      </c>
      <c r="CQ103" s="305">
        <v>2.4645153410627514E-3</v>
      </c>
      <c r="CR103" s="305">
        <v>0</v>
      </c>
      <c r="CS103" s="305">
        <v>0</v>
      </c>
      <c r="CT103" s="305">
        <v>0</v>
      </c>
      <c r="CU103" s="305">
        <v>0</v>
      </c>
      <c r="CV103" s="305">
        <v>0</v>
      </c>
      <c r="CW103" s="305">
        <v>0</v>
      </c>
      <c r="CX103" s="305">
        <v>0</v>
      </c>
      <c r="CY103" s="305">
        <v>0</v>
      </c>
      <c r="CZ103" s="305">
        <v>0</v>
      </c>
      <c r="DA103" s="306">
        <v>7.0624190526595552E-5</v>
      </c>
    </row>
    <row r="104" spans="2:105" ht="20.100000000000001" customHeight="1" x14ac:dyDescent="0.4">
      <c r="B104" s="12">
        <v>49</v>
      </c>
      <c r="C104" s="9" t="s">
        <v>866</v>
      </c>
      <c r="D104" s="305">
        <v>0</v>
      </c>
      <c r="E104" s="305">
        <v>0</v>
      </c>
      <c r="F104" s="305">
        <v>0</v>
      </c>
      <c r="G104" s="305">
        <v>0</v>
      </c>
      <c r="H104" s="305">
        <v>0</v>
      </c>
      <c r="I104" s="305">
        <v>0</v>
      </c>
      <c r="J104" s="305">
        <v>0</v>
      </c>
      <c r="K104" s="305">
        <v>0</v>
      </c>
      <c r="L104" s="305">
        <v>0</v>
      </c>
      <c r="M104" s="305">
        <v>0</v>
      </c>
      <c r="N104" s="305">
        <v>0</v>
      </c>
      <c r="O104" s="305">
        <v>0</v>
      </c>
      <c r="P104" s="305">
        <v>0</v>
      </c>
      <c r="Q104" s="305">
        <v>0</v>
      </c>
      <c r="R104" s="305">
        <v>0</v>
      </c>
      <c r="S104" s="305">
        <v>0</v>
      </c>
      <c r="T104" s="305">
        <v>0</v>
      </c>
      <c r="U104" s="305">
        <v>0</v>
      </c>
      <c r="V104" s="305">
        <v>0</v>
      </c>
      <c r="W104" s="305">
        <v>0</v>
      </c>
      <c r="X104" s="305">
        <v>0</v>
      </c>
      <c r="Y104" s="305">
        <v>0</v>
      </c>
      <c r="Z104" s="305">
        <v>0</v>
      </c>
      <c r="AA104" s="305">
        <v>0</v>
      </c>
      <c r="AB104" s="305">
        <v>0</v>
      </c>
      <c r="AC104" s="305">
        <v>0</v>
      </c>
      <c r="AD104" s="305">
        <v>0</v>
      </c>
      <c r="AE104" s="305">
        <v>0</v>
      </c>
      <c r="AF104" s="305">
        <v>0</v>
      </c>
      <c r="AG104" s="305">
        <v>0</v>
      </c>
      <c r="AH104" s="305">
        <v>0</v>
      </c>
      <c r="AI104" s="305">
        <v>0</v>
      </c>
      <c r="AJ104" s="305">
        <v>0</v>
      </c>
      <c r="AK104" s="305">
        <v>0</v>
      </c>
      <c r="AL104" s="305">
        <v>0</v>
      </c>
      <c r="AM104" s="305">
        <v>0</v>
      </c>
      <c r="AN104" s="305">
        <v>4.2162604299742388E-6</v>
      </c>
      <c r="AO104" s="305">
        <v>0</v>
      </c>
      <c r="AP104" s="305">
        <v>0</v>
      </c>
      <c r="AQ104" s="305">
        <v>0</v>
      </c>
      <c r="AR104" s="305">
        <v>0</v>
      </c>
      <c r="AS104" s="305">
        <v>0</v>
      </c>
      <c r="AT104" s="305">
        <v>0</v>
      </c>
      <c r="AU104" s="305">
        <v>0</v>
      </c>
      <c r="AV104" s="305">
        <v>0</v>
      </c>
      <c r="AW104" s="305">
        <v>0</v>
      </c>
      <c r="AX104" s="305">
        <v>0.57993399659605083</v>
      </c>
      <c r="AY104" s="305">
        <v>0.5111068556108771</v>
      </c>
      <c r="AZ104" s="305">
        <v>0.33713037075742819</v>
      </c>
      <c r="BA104" s="305">
        <v>0</v>
      </c>
      <c r="BB104" s="305">
        <v>5.9866962305986697E-2</v>
      </c>
      <c r="BC104" s="305">
        <v>0</v>
      </c>
      <c r="BD104" s="305">
        <v>0</v>
      </c>
      <c r="BE104" s="305">
        <v>0</v>
      </c>
      <c r="BF104" s="305">
        <v>0</v>
      </c>
      <c r="BG104" s="305">
        <v>0</v>
      </c>
      <c r="BH104" s="305">
        <v>0</v>
      </c>
      <c r="BI104" s="305">
        <v>0</v>
      </c>
      <c r="BJ104" s="305">
        <v>0</v>
      </c>
      <c r="BK104" s="305">
        <v>0</v>
      </c>
      <c r="BL104" s="305">
        <v>0</v>
      </c>
      <c r="BM104" s="305">
        <v>0</v>
      </c>
      <c r="BN104" s="305">
        <v>0</v>
      </c>
      <c r="BO104" s="305">
        <v>0</v>
      </c>
      <c r="BP104" s="305">
        <v>0</v>
      </c>
      <c r="BQ104" s="305">
        <v>0</v>
      </c>
      <c r="BR104" s="305">
        <v>0</v>
      </c>
      <c r="BS104" s="305">
        <v>0</v>
      </c>
      <c r="BT104" s="305">
        <v>0</v>
      </c>
      <c r="BU104" s="305">
        <v>1.4726141275948887E-4</v>
      </c>
      <c r="BV104" s="305">
        <v>0</v>
      </c>
      <c r="BW104" s="305">
        <v>0</v>
      </c>
      <c r="BX104" s="305">
        <v>0</v>
      </c>
      <c r="BY104" s="305">
        <v>0</v>
      </c>
      <c r="BZ104" s="305">
        <v>0</v>
      </c>
      <c r="CA104" s="305">
        <v>0</v>
      </c>
      <c r="CB104" s="305">
        <v>0</v>
      </c>
      <c r="CC104" s="305">
        <v>0</v>
      </c>
      <c r="CD104" s="305">
        <v>0</v>
      </c>
      <c r="CE104" s="305">
        <v>0</v>
      </c>
      <c r="CF104" s="305">
        <v>0</v>
      </c>
      <c r="CG104" s="305">
        <v>0</v>
      </c>
      <c r="CH104" s="305">
        <v>0</v>
      </c>
      <c r="CI104" s="305">
        <v>0</v>
      </c>
      <c r="CJ104" s="305">
        <v>0</v>
      </c>
      <c r="CK104" s="305">
        <v>0</v>
      </c>
      <c r="CL104" s="305">
        <v>0</v>
      </c>
      <c r="CM104" s="305">
        <v>0</v>
      </c>
      <c r="CN104" s="305">
        <v>0</v>
      </c>
      <c r="CO104" s="305">
        <v>0</v>
      </c>
      <c r="CP104" s="305">
        <v>0</v>
      </c>
      <c r="CQ104" s="305">
        <v>9.9431198583230823E-2</v>
      </c>
      <c r="CR104" s="305">
        <v>0</v>
      </c>
      <c r="CS104" s="305">
        <v>0</v>
      </c>
      <c r="CT104" s="305">
        <v>0</v>
      </c>
      <c r="CU104" s="305">
        <v>0</v>
      </c>
      <c r="CV104" s="305">
        <v>0</v>
      </c>
      <c r="CW104" s="305">
        <v>0</v>
      </c>
      <c r="CX104" s="305">
        <v>0</v>
      </c>
      <c r="CY104" s="305">
        <v>0</v>
      </c>
      <c r="CZ104" s="305">
        <v>0</v>
      </c>
      <c r="DA104" s="306">
        <v>1.5095992091460895E-2</v>
      </c>
    </row>
    <row r="105" spans="2:105" ht="20.100000000000001" customHeight="1" x14ac:dyDescent="0.4">
      <c r="B105" s="12">
        <v>50</v>
      </c>
      <c r="C105" s="9" t="s">
        <v>867</v>
      </c>
      <c r="D105" s="305">
        <v>0</v>
      </c>
      <c r="E105" s="305">
        <v>0</v>
      </c>
      <c r="F105" s="305">
        <v>0</v>
      </c>
      <c r="G105" s="305">
        <v>0</v>
      </c>
      <c r="H105" s="305">
        <v>0</v>
      </c>
      <c r="I105" s="305">
        <v>4.3062982162537247E-2</v>
      </c>
      <c r="J105" s="305">
        <v>1.5518311607697082E-4</v>
      </c>
      <c r="K105" s="305">
        <v>0</v>
      </c>
      <c r="L105" s="305">
        <v>0</v>
      </c>
      <c r="M105" s="305">
        <v>0</v>
      </c>
      <c r="N105" s="305">
        <v>0</v>
      </c>
      <c r="O105" s="305">
        <v>0</v>
      </c>
      <c r="P105" s="305">
        <v>0</v>
      </c>
      <c r="Q105" s="305">
        <v>0</v>
      </c>
      <c r="R105" s="305">
        <v>0</v>
      </c>
      <c r="S105" s="305">
        <v>0</v>
      </c>
      <c r="T105" s="305">
        <v>0</v>
      </c>
      <c r="U105" s="305">
        <v>0</v>
      </c>
      <c r="V105" s="305">
        <v>0</v>
      </c>
      <c r="W105" s="305">
        <v>0</v>
      </c>
      <c r="X105" s="305">
        <v>0</v>
      </c>
      <c r="Y105" s="305">
        <v>0</v>
      </c>
      <c r="Z105" s="305">
        <v>0</v>
      </c>
      <c r="AA105" s="305">
        <v>0</v>
      </c>
      <c r="AB105" s="305">
        <v>0</v>
      </c>
      <c r="AC105" s="305">
        <v>0</v>
      </c>
      <c r="AD105" s="305">
        <v>0</v>
      </c>
      <c r="AE105" s="305">
        <v>0</v>
      </c>
      <c r="AF105" s="305">
        <v>0</v>
      </c>
      <c r="AG105" s="305">
        <v>0</v>
      </c>
      <c r="AH105" s="305">
        <v>0</v>
      </c>
      <c r="AI105" s="305">
        <v>0</v>
      </c>
      <c r="AJ105" s="305">
        <v>0</v>
      </c>
      <c r="AK105" s="305">
        <v>0</v>
      </c>
      <c r="AL105" s="305">
        <v>0</v>
      </c>
      <c r="AM105" s="305">
        <v>0</v>
      </c>
      <c r="AN105" s="305">
        <v>0</v>
      </c>
      <c r="AO105" s="305">
        <v>0</v>
      </c>
      <c r="AP105" s="305">
        <v>0</v>
      </c>
      <c r="AQ105" s="305">
        <v>0</v>
      </c>
      <c r="AR105" s="305">
        <v>0</v>
      </c>
      <c r="AS105" s="305">
        <v>0</v>
      </c>
      <c r="AT105" s="305">
        <v>0</v>
      </c>
      <c r="AU105" s="305">
        <v>0</v>
      </c>
      <c r="AV105" s="305">
        <v>0</v>
      </c>
      <c r="AW105" s="305">
        <v>0</v>
      </c>
      <c r="AX105" s="305">
        <v>0</v>
      </c>
      <c r="AY105" s="305">
        <v>0</v>
      </c>
      <c r="AZ105" s="305">
        <v>0</v>
      </c>
      <c r="BA105" s="305">
        <v>0.11178135239797438</v>
      </c>
      <c r="BB105" s="305">
        <v>0</v>
      </c>
      <c r="BC105" s="305">
        <v>0</v>
      </c>
      <c r="BD105" s="305">
        <v>0</v>
      </c>
      <c r="BE105" s="305">
        <v>0</v>
      </c>
      <c r="BF105" s="305">
        <v>0</v>
      </c>
      <c r="BG105" s="305">
        <v>0</v>
      </c>
      <c r="BH105" s="305">
        <v>0</v>
      </c>
      <c r="BI105" s="305">
        <v>0</v>
      </c>
      <c r="BJ105" s="305">
        <v>0</v>
      </c>
      <c r="BK105" s="305">
        <v>0</v>
      </c>
      <c r="BL105" s="305">
        <v>0</v>
      </c>
      <c r="BM105" s="305">
        <v>0</v>
      </c>
      <c r="BN105" s="305">
        <v>0</v>
      </c>
      <c r="BO105" s="305">
        <v>0</v>
      </c>
      <c r="BP105" s="305">
        <v>0</v>
      </c>
      <c r="BQ105" s="305">
        <v>0</v>
      </c>
      <c r="BR105" s="305">
        <v>0</v>
      </c>
      <c r="BS105" s="305">
        <v>0</v>
      </c>
      <c r="BT105" s="305">
        <v>0</v>
      </c>
      <c r="BU105" s="305">
        <v>0</v>
      </c>
      <c r="BV105" s="305">
        <v>3.3681866800550089E-2</v>
      </c>
      <c r="BW105" s="305">
        <v>0</v>
      </c>
      <c r="BX105" s="305">
        <v>0</v>
      </c>
      <c r="BY105" s="305">
        <v>0</v>
      </c>
      <c r="BZ105" s="305">
        <v>1.0881565674617359E-3</v>
      </c>
      <c r="CA105" s="305">
        <v>0</v>
      </c>
      <c r="CB105" s="305">
        <v>0</v>
      </c>
      <c r="CC105" s="305">
        <v>0</v>
      </c>
      <c r="CD105" s="305">
        <v>0</v>
      </c>
      <c r="CE105" s="305">
        <v>0</v>
      </c>
      <c r="CF105" s="305">
        <v>0</v>
      </c>
      <c r="CG105" s="305">
        <v>1.5360238002845687E-3</v>
      </c>
      <c r="CH105" s="305">
        <v>1.109459674010142E-4</v>
      </c>
      <c r="CI105" s="305">
        <v>1.9563455465191023E-4</v>
      </c>
      <c r="CJ105" s="305">
        <v>0</v>
      </c>
      <c r="CK105" s="305">
        <v>0</v>
      </c>
      <c r="CL105" s="305">
        <v>0</v>
      </c>
      <c r="CM105" s="305">
        <v>0</v>
      </c>
      <c r="CN105" s="305">
        <v>0</v>
      </c>
      <c r="CO105" s="305">
        <v>1.5626159754044245E-5</v>
      </c>
      <c r="CP105" s="305">
        <v>0</v>
      </c>
      <c r="CQ105" s="305">
        <v>0</v>
      </c>
      <c r="CR105" s="305">
        <v>1.1112617488148393E-6</v>
      </c>
      <c r="CS105" s="305">
        <v>0</v>
      </c>
      <c r="CT105" s="305">
        <v>0</v>
      </c>
      <c r="CU105" s="305">
        <v>0</v>
      </c>
      <c r="CV105" s="305">
        <v>1.7282350399654352E-5</v>
      </c>
      <c r="CW105" s="305">
        <v>0</v>
      </c>
      <c r="CX105" s="305">
        <v>0</v>
      </c>
      <c r="CY105" s="305">
        <v>0</v>
      </c>
      <c r="CZ105" s="305">
        <v>0</v>
      </c>
      <c r="DA105" s="306">
        <v>4.5605984957675441E-4</v>
      </c>
    </row>
    <row r="106" spans="2:105" ht="20.100000000000001" customHeight="1" x14ac:dyDescent="0.4">
      <c r="B106" s="12">
        <v>51</v>
      </c>
      <c r="C106" s="9" t="s">
        <v>868</v>
      </c>
      <c r="D106" s="305">
        <v>0</v>
      </c>
      <c r="E106" s="305">
        <v>0</v>
      </c>
      <c r="F106" s="305">
        <v>0</v>
      </c>
      <c r="G106" s="305">
        <v>0</v>
      </c>
      <c r="H106" s="305">
        <v>0</v>
      </c>
      <c r="I106" s="305">
        <v>0</v>
      </c>
      <c r="J106" s="305">
        <v>0</v>
      </c>
      <c r="K106" s="305">
        <v>0</v>
      </c>
      <c r="L106" s="305">
        <v>0</v>
      </c>
      <c r="M106" s="305">
        <v>0</v>
      </c>
      <c r="N106" s="305">
        <v>0</v>
      </c>
      <c r="O106" s="305">
        <v>0</v>
      </c>
      <c r="P106" s="305">
        <v>0</v>
      </c>
      <c r="Q106" s="305">
        <v>0</v>
      </c>
      <c r="R106" s="305">
        <v>0</v>
      </c>
      <c r="S106" s="305">
        <v>0</v>
      </c>
      <c r="T106" s="305">
        <v>0</v>
      </c>
      <c r="U106" s="305">
        <v>0</v>
      </c>
      <c r="V106" s="305">
        <v>0</v>
      </c>
      <c r="W106" s="305">
        <v>0</v>
      </c>
      <c r="X106" s="305">
        <v>0</v>
      </c>
      <c r="Y106" s="305">
        <v>0</v>
      </c>
      <c r="Z106" s="305">
        <v>0</v>
      </c>
      <c r="AA106" s="305">
        <v>0</v>
      </c>
      <c r="AB106" s="305">
        <v>0</v>
      </c>
      <c r="AC106" s="305">
        <v>0</v>
      </c>
      <c r="AD106" s="305">
        <v>0</v>
      </c>
      <c r="AE106" s="305">
        <v>0</v>
      </c>
      <c r="AF106" s="305">
        <v>0</v>
      </c>
      <c r="AG106" s="305">
        <v>0</v>
      </c>
      <c r="AH106" s="305">
        <v>0</v>
      </c>
      <c r="AI106" s="305">
        <v>0</v>
      </c>
      <c r="AJ106" s="305">
        <v>0</v>
      </c>
      <c r="AK106" s="305">
        <v>0</v>
      </c>
      <c r="AL106" s="305">
        <v>0</v>
      </c>
      <c r="AM106" s="305">
        <v>0</v>
      </c>
      <c r="AN106" s="305">
        <v>0</v>
      </c>
      <c r="AO106" s="305">
        <v>0</v>
      </c>
      <c r="AP106" s="305">
        <v>0</v>
      </c>
      <c r="AQ106" s="305">
        <v>0</v>
      </c>
      <c r="AR106" s="305">
        <v>0</v>
      </c>
      <c r="AS106" s="305">
        <v>0</v>
      </c>
      <c r="AT106" s="305">
        <v>0</v>
      </c>
      <c r="AU106" s="305">
        <v>0</v>
      </c>
      <c r="AV106" s="305">
        <v>0</v>
      </c>
      <c r="AW106" s="305">
        <v>0</v>
      </c>
      <c r="AX106" s="305">
        <v>0</v>
      </c>
      <c r="AY106" s="305">
        <v>0</v>
      </c>
      <c r="AZ106" s="305">
        <v>0</v>
      </c>
      <c r="BA106" s="305">
        <v>0</v>
      </c>
      <c r="BB106" s="305">
        <v>0.44688570852650678</v>
      </c>
      <c r="BC106" s="305">
        <v>0</v>
      </c>
      <c r="BD106" s="305">
        <v>0</v>
      </c>
      <c r="BE106" s="305">
        <v>0</v>
      </c>
      <c r="BF106" s="305">
        <v>0</v>
      </c>
      <c r="BG106" s="305">
        <v>0</v>
      </c>
      <c r="BH106" s="305">
        <v>0</v>
      </c>
      <c r="BI106" s="305">
        <v>0</v>
      </c>
      <c r="BJ106" s="305">
        <v>0</v>
      </c>
      <c r="BK106" s="305">
        <v>0</v>
      </c>
      <c r="BL106" s="305">
        <v>0</v>
      </c>
      <c r="BM106" s="305">
        <v>0</v>
      </c>
      <c r="BN106" s="305">
        <v>0</v>
      </c>
      <c r="BO106" s="305">
        <v>0</v>
      </c>
      <c r="BP106" s="305">
        <v>0</v>
      </c>
      <c r="BQ106" s="305">
        <v>0</v>
      </c>
      <c r="BR106" s="305">
        <v>0</v>
      </c>
      <c r="BS106" s="305">
        <v>8.2929771020266441E-2</v>
      </c>
      <c r="BT106" s="305">
        <v>0</v>
      </c>
      <c r="BU106" s="305">
        <v>0</v>
      </c>
      <c r="BV106" s="305">
        <v>0</v>
      </c>
      <c r="BW106" s="305">
        <v>0.1503135491226959</v>
      </c>
      <c r="BX106" s="305">
        <v>0</v>
      </c>
      <c r="BY106" s="305">
        <v>0</v>
      </c>
      <c r="BZ106" s="305">
        <v>1.0325573267885085E-3</v>
      </c>
      <c r="CA106" s="305">
        <v>0</v>
      </c>
      <c r="CB106" s="305">
        <v>0</v>
      </c>
      <c r="CC106" s="305">
        <v>0</v>
      </c>
      <c r="CD106" s="305">
        <v>0</v>
      </c>
      <c r="CE106" s="305">
        <v>0</v>
      </c>
      <c r="CF106" s="305">
        <v>0</v>
      </c>
      <c r="CG106" s="305">
        <v>8.6401338766006978E-3</v>
      </c>
      <c r="CH106" s="305">
        <v>0</v>
      </c>
      <c r="CI106" s="305">
        <v>0</v>
      </c>
      <c r="CJ106" s="305">
        <v>0</v>
      </c>
      <c r="CK106" s="305">
        <v>0</v>
      </c>
      <c r="CL106" s="305">
        <v>0</v>
      </c>
      <c r="CM106" s="305">
        <v>0</v>
      </c>
      <c r="CN106" s="305">
        <v>0</v>
      </c>
      <c r="CO106" s="305">
        <v>0</v>
      </c>
      <c r="CP106" s="305">
        <v>0</v>
      </c>
      <c r="CQ106" s="305">
        <v>7.5854728816073004E-3</v>
      </c>
      <c r="CR106" s="305">
        <v>8.8900939905187147E-6</v>
      </c>
      <c r="CS106" s="305">
        <v>0</v>
      </c>
      <c r="CT106" s="305">
        <v>0</v>
      </c>
      <c r="CU106" s="305">
        <v>0</v>
      </c>
      <c r="CV106" s="305">
        <v>0</v>
      </c>
      <c r="CW106" s="305">
        <v>0</v>
      </c>
      <c r="CX106" s="305">
        <v>3.6431666010240253E-4</v>
      </c>
      <c r="CY106" s="305">
        <v>0</v>
      </c>
      <c r="CZ106" s="305">
        <v>0</v>
      </c>
      <c r="DA106" s="306">
        <v>1.1185684242498463E-3</v>
      </c>
    </row>
    <row r="107" spans="2:105" ht="20.100000000000001" customHeight="1" x14ac:dyDescent="0.4">
      <c r="B107" s="12">
        <v>52</v>
      </c>
      <c r="C107" s="9" t="s">
        <v>34</v>
      </c>
      <c r="D107" s="305">
        <v>4.7874950628957161E-5</v>
      </c>
      <c r="E107" s="305">
        <v>4.6597236783858716E-5</v>
      </c>
      <c r="F107" s="305">
        <v>1.1030101146027508E-5</v>
      </c>
      <c r="G107" s="305">
        <v>1.5153811183512653E-4</v>
      </c>
      <c r="H107" s="305">
        <v>1.7532581380398575E-4</v>
      </c>
      <c r="I107" s="305">
        <v>6.4628488237615141E-3</v>
      </c>
      <c r="J107" s="305">
        <v>9.3109869646182495E-4</v>
      </c>
      <c r="K107" s="305">
        <v>1.3613880107095857E-4</v>
      </c>
      <c r="L107" s="305">
        <v>5.3382292046038487E-4</v>
      </c>
      <c r="M107" s="305">
        <v>0</v>
      </c>
      <c r="N107" s="305">
        <v>3.9497233136532884E-4</v>
      </c>
      <c r="O107" s="305">
        <v>1.9006693661680852E-3</v>
      </c>
      <c r="P107" s="305">
        <v>5.6857756108655173E-5</v>
      </c>
      <c r="Q107" s="305">
        <v>0</v>
      </c>
      <c r="R107" s="305">
        <v>1.9984542342939164E-2</v>
      </c>
      <c r="S107" s="305">
        <v>1.1618468590345529E-3</v>
      </c>
      <c r="T107" s="305">
        <v>6.0901339829476245E-3</v>
      </c>
      <c r="U107" s="305">
        <v>1.3059316791532065E-4</v>
      </c>
      <c r="V107" s="305">
        <v>2.4366471734892786E-4</v>
      </c>
      <c r="W107" s="305">
        <v>3.9298135303479848E-5</v>
      </c>
      <c r="X107" s="305">
        <v>8.7116445649017523E-5</v>
      </c>
      <c r="Y107" s="305">
        <v>1.0072243164094467E-5</v>
      </c>
      <c r="Z107" s="305">
        <v>2.1009797200168079E-4</v>
      </c>
      <c r="AA107" s="305">
        <v>6.4371866106518495E-4</v>
      </c>
      <c r="AB107" s="305">
        <v>7.6045627376425851E-4</v>
      </c>
      <c r="AC107" s="305">
        <v>3.1984647369262755E-3</v>
      </c>
      <c r="AD107" s="305">
        <v>1.149500788229112E-4</v>
      </c>
      <c r="AE107" s="305">
        <v>4.297040489015312E-3</v>
      </c>
      <c r="AF107" s="305">
        <v>5.7289209408910161E-4</v>
      </c>
      <c r="AG107" s="305">
        <v>1.5206587048438543E-3</v>
      </c>
      <c r="AH107" s="305">
        <v>3.4090909090909089E-3</v>
      </c>
      <c r="AI107" s="305">
        <v>0</v>
      </c>
      <c r="AJ107" s="305">
        <v>1.1673809194660768E-3</v>
      </c>
      <c r="AK107" s="305">
        <v>2.2111419442571115E-5</v>
      </c>
      <c r="AL107" s="305">
        <v>1.6436254725423234E-4</v>
      </c>
      <c r="AM107" s="305">
        <v>0</v>
      </c>
      <c r="AN107" s="305">
        <v>6.3033093428114867E-4</v>
      </c>
      <c r="AO107" s="305">
        <v>1.1817699145357699E-3</v>
      </c>
      <c r="AP107" s="305">
        <v>2.83082551227054E-4</v>
      </c>
      <c r="AQ107" s="305">
        <v>1.1536192234645564E-3</v>
      </c>
      <c r="AR107" s="305">
        <v>1.8804635088432609E-3</v>
      </c>
      <c r="AS107" s="305">
        <v>0</v>
      </c>
      <c r="AT107" s="305">
        <v>2.7677597919986579E-3</v>
      </c>
      <c r="AU107" s="305">
        <v>7.5075730460668179E-4</v>
      </c>
      <c r="AV107" s="305">
        <v>1.1193173121077605E-3</v>
      </c>
      <c r="AW107" s="305">
        <v>7.9986668888518575E-4</v>
      </c>
      <c r="AX107" s="305">
        <v>4.7046451452213261E-4</v>
      </c>
      <c r="AY107" s="305">
        <v>3.8299502106472615E-4</v>
      </c>
      <c r="AZ107" s="305">
        <v>2.6126404294230817E-4</v>
      </c>
      <c r="BA107" s="305">
        <v>9.6812630324694669E-4</v>
      </c>
      <c r="BB107" s="305">
        <v>2.0157226365652087E-4</v>
      </c>
      <c r="BC107" s="305">
        <v>1.6474753316858579E-2</v>
      </c>
      <c r="BD107" s="305">
        <v>0</v>
      </c>
      <c r="BE107" s="305">
        <v>1.3161313550039313E-3</v>
      </c>
      <c r="BF107" s="305">
        <v>4.4625228954066464E-3</v>
      </c>
      <c r="BG107" s="305">
        <v>2.283226251792067E-3</v>
      </c>
      <c r="BH107" s="305">
        <v>3.0656972395679324E-3</v>
      </c>
      <c r="BI107" s="305">
        <v>1.2248447509278198E-5</v>
      </c>
      <c r="BJ107" s="305">
        <v>0</v>
      </c>
      <c r="BK107" s="305">
        <v>6.3848806027327291E-4</v>
      </c>
      <c r="BL107" s="305">
        <v>4.0120011163829192E-4</v>
      </c>
      <c r="BM107" s="305">
        <v>3.0446867120583013E-4</v>
      </c>
      <c r="BN107" s="305">
        <v>3.4664001031858637E-4</v>
      </c>
      <c r="BO107" s="305">
        <v>2.0541433983175132E-4</v>
      </c>
      <c r="BP107" s="305">
        <v>1.9624389190886435E-5</v>
      </c>
      <c r="BQ107" s="305">
        <v>1.2903281304435719E-5</v>
      </c>
      <c r="BR107" s="305">
        <v>0</v>
      </c>
      <c r="BS107" s="305">
        <v>3.6549039673982563E-5</v>
      </c>
      <c r="BT107" s="305">
        <v>2.398682042833608E-4</v>
      </c>
      <c r="BU107" s="305">
        <v>1.9001472614127595E-5</v>
      </c>
      <c r="BV107" s="305">
        <v>2.6194582087271618E-4</v>
      </c>
      <c r="BW107" s="305">
        <v>0</v>
      </c>
      <c r="BX107" s="305">
        <v>6.7801206861482137E-5</v>
      </c>
      <c r="BY107" s="305">
        <v>1.8644541810385009E-5</v>
      </c>
      <c r="BZ107" s="305">
        <v>1.6679772201968213E-4</v>
      </c>
      <c r="CA107" s="305">
        <v>4.0142908755168402E-5</v>
      </c>
      <c r="CB107" s="305">
        <v>1.3792450907608774E-3</v>
      </c>
      <c r="CC107" s="305">
        <v>1.9568799780280144E-3</v>
      </c>
      <c r="CD107" s="305">
        <v>1.3569486828056731E-2</v>
      </c>
      <c r="CE107" s="305">
        <v>7.0853696201151825E-4</v>
      </c>
      <c r="CF107" s="305">
        <v>3.7508549742956113E-3</v>
      </c>
      <c r="CG107" s="305">
        <v>1.2965253524770406E-3</v>
      </c>
      <c r="CH107" s="305">
        <v>2.4522884518637968E-3</v>
      </c>
      <c r="CI107" s="305">
        <v>8.195690450238954E-3</v>
      </c>
      <c r="CJ107" s="305">
        <v>2.3521184959155781E-4</v>
      </c>
      <c r="CK107" s="305">
        <v>1.816860465116279E-4</v>
      </c>
      <c r="CL107" s="305">
        <v>3.3109228464339602E-3</v>
      </c>
      <c r="CM107" s="305">
        <v>1.5980980660053961E-3</v>
      </c>
      <c r="CN107" s="305">
        <v>5.5434197960460597E-3</v>
      </c>
      <c r="CO107" s="305">
        <v>1.0239041178837492E-2</v>
      </c>
      <c r="CP107" s="305">
        <v>1.8794469056249161E-3</v>
      </c>
      <c r="CQ107" s="305">
        <v>7.8079335584111949E-4</v>
      </c>
      <c r="CR107" s="305">
        <v>2.8670553119422857E-3</v>
      </c>
      <c r="CS107" s="305">
        <v>2.3829192349240644E-3</v>
      </c>
      <c r="CT107" s="305">
        <v>2.0174611082256588E-3</v>
      </c>
      <c r="CU107" s="305">
        <v>3.446686132027837E-3</v>
      </c>
      <c r="CV107" s="305">
        <v>6.558651976668827E-3</v>
      </c>
      <c r="CW107" s="305">
        <v>0</v>
      </c>
      <c r="CX107" s="305">
        <v>7.4734147302087436E-3</v>
      </c>
      <c r="CY107" s="305">
        <v>0.12894283359556455</v>
      </c>
      <c r="CZ107" s="305">
        <v>2.9344789539169423E-4</v>
      </c>
      <c r="DA107" s="306">
        <v>1.7665753462198217E-3</v>
      </c>
    </row>
    <row r="108" spans="2:105" ht="20.100000000000001" customHeight="1" x14ac:dyDescent="0.4">
      <c r="B108" s="12">
        <v>53</v>
      </c>
      <c r="C108" s="9" t="s">
        <v>295</v>
      </c>
      <c r="D108" s="305">
        <v>4.3087455566061445E-4</v>
      </c>
      <c r="E108" s="305">
        <v>2.795834207031523E-4</v>
      </c>
      <c r="F108" s="305">
        <v>1.6545151719041264E-3</v>
      </c>
      <c r="G108" s="305">
        <v>0</v>
      </c>
      <c r="H108" s="305">
        <v>2.8636549587984336E-3</v>
      </c>
      <c r="I108" s="305">
        <v>0</v>
      </c>
      <c r="J108" s="305">
        <v>0</v>
      </c>
      <c r="K108" s="305">
        <v>2.1177146833260222E-4</v>
      </c>
      <c r="L108" s="305">
        <v>0</v>
      </c>
      <c r="M108" s="305">
        <v>0</v>
      </c>
      <c r="N108" s="305">
        <v>0</v>
      </c>
      <c r="O108" s="305">
        <v>4.7479171518507108E-3</v>
      </c>
      <c r="P108" s="305">
        <v>2.1748091711560604E-3</v>
      </c>
      <c r="Q108" s="305">
        <v>0</v>
      </c>
      <c r="R108" s="305">
        <v>0</v>
      </c>
      <c r="S108" s="305">
        <v>4.0744218618198021E-3</v>
      </c>
      <c r="T108" s="305">
        <v>0</v>
      </c>
      <c r="U108" s="305">
        <v>1.9217815657433499E-2</v>
      </c>
      <c r="V108" s="305">
        <v>0</v>
      </c>
      <c r="W108" s="305">
        <v>0</v>
      </c>
      <c r="X108" s="305">
        <v>1.7810473332688025E-3</v>
      </c>
      <c r="Y108" s="305">
        <v>4.784315502944872E-5</v>
      </c>
      <c r="Z108" s="305">
        <v>4.8543689320388345E-3</v>
      </c>
      <c r="AA108" s="305">
        <v>1.6939964764873288E-4</v>
      </c>
      <c r="AB108" s="305">
        <v>0</v>
      </c>
      <c r="AC108" s="305">
        <v>1.0235087158164081E-2</v>
      </c>
      <c r="AD108" s="305">
        <v>1.1823436678928009E-3</v>
      </c>
      <c r="AE108" s="305">
        <v>9.5624281304847788E-3</v>
      </c>
      <c r="AF108" s="305">
        <v>1.6849767473208871E-4</v>
      </c>
      <c r="AG108" s="305">
        <v>5.2172192962935491E-3</v>
      </c>
      <c r="AH108" s="305">
        <v>7.7922077922077922E-3</v>
      </c>
      <c r="AI108" s="305">
        <v>0</v>
      </c>
      <c r="AJ108" s="305">
        <v>2.7848179039368384E-2</v>
      </c>
      <c r="AK108" s="305">
        <v>0</v>
      </c>
      <c r="AL108" s="305">
        <v>3.8351261025987543E-4</v>
      </c>
      <c r="AM108" s="305">
        <v>0</v>
      </c>
      <c r="AN108" s="305">
        <v>0</v>
      </c>
      <c r="AO108" s="305">
        <v>0</v>
      </c>
      <c r="AP108" s="305">
        <v>3.4840929381791259E-4</v>
      </c>
      <c r="AQ108" s="305">
        <v>0</v>
      </c>
      <c r="AR108" s="305">
        <v>0</v>
      </c>
      <c r="AS108" s="305">
        <v>0</v>
      </c>
      <c r="AT108" s="305">
        <v>0</v>
      </c>
      <c r="AU108" s="305">
        <v>1.745947220015539E-4</v>
      </c>
      <c r="AV108" s="305">
        <v>0</v>
      </c>
      <c r="AW108" s="305">
        <v>0</v>
      </c>
      <c r="AX108" s="305">
        <v>0</v>
      </c>
      <c r="AY108" s="305">
        <v>0</v>
      </c>
      <c r="AZ108" s="305">
        <v>1.567584257653849E-4</v>
      </c>
      <c r="BA108" s="305">
        <v>0</v>
      </c>
      <c r="BB108" s="305">
        <v>0</v>
      </c>
      <c r="BC108" s="305">
        <v>2.8042133305291201E-4</v>
      </c>
      <c r="BD108" s="305">
        <v>0</v>
      </c>
      <c r="BE108" s="305">
        <v>0</v>
      </c>
      <c r="BF108" s="305">
        <v>0</v>
      </c>
      <c r="BG108" s="305">
        <v>1.2389599815925946E-4</v>
      </c>
      <c r="BH108" s="305">
        <v>1.304552016837418E-5</v>
      </c>
      <c r="BI108" s="305">
        <v>6.0568572933380697E-3</v>
      </c>
      <c r="BJ108" s="305">
        <v>4.5414266725742137E-3</v>
      </c>
      <c r="BK108" s="305">
        <v>0</v>
      </c>
      <c r="BL108" s="305">
        <v>0</v>
      </c>
      <c r="BM108" s="305">
        <v>0</v>
      </c>
      <c r="BN108" s="305">
        <v>0</v>
      </c>
      <c r="BO108" s="305">
        <v>0</v>
      </c>
      <c r="BP108" s="305">
        <v>0</v>
      </c>
      <c r="BQ108" s="305">
        <v>0</v>
      </c>
      <c r="BR108" s="305">
        <v>0</v>
      </c>
      <c r="BS108" s="305">
        <v>0</v>
      </c>
      <c r="BT108" s="305">
        <v>2.6886326194398684E-4</v>
      </c>
      <c r="BU108" s="305">
        <v>0</v>
      </c>
      <c r="BV108" s="305">
        <v>0</v>
      </c>
      <c r="BW108" s="305">
        <v>0</v>
      </c>
      <c r="BX108" s="305">
        <v>0</v>
      </c>
      <c r="BY108" s="305">
        <v>0</v>
      </c>
      <c r="BZ108" s="305">
        <v>0</v>
      </c>
      <c r="CA108" s="305">
        <v>0</v>
      </c>
      <c r="CB108" s="305">
        <v>0</v>
      </c>
      <c r="CC108" s="305">
        <v>0</v>
      </c>
      <c r="CD108" s="305">
        <v>0</v>
      </c>
      <c r="CE108" s="305">
        <v>0</v>
      </c>
      <c r="CF108" s="305">
        <v>0</v>
      </c>
      <c r="CG108" s="305">
        <v>0</v>
      </c>
      <c r="CH108" s="305">
        <v>0</v>
      </c>
      <c r="CI108" s="305">
        <v>0</v>
      </c>
      <c r="CJ108" s="305">
        <v>0</v>
      </c>
      <c r="CK108" s="305">
        <v>0</v>
      </c>
      <c r="CL108" s="305">
        <v>0</v>
      </c>
      <c r="CM108" s="305">
        <v>0</v>
      </c>
      <c r="CN108" s="305">
        <v>0</v>
      </c>
      <c r="CO108" s="305">
        <v>0</v>
      </c>
      <c r="CP108" s="305">
        <v>0</v>
      </c>
      <c r="CQ108" s="305">
        <v>0</v>
      </c>
      <c r="CR108" s="305">
        <v>0</v>
      </c>
      <c r="CS108" s="305">
        <v>0</v>
      </c>
      <c r="CT108" s="305">
        <v>7.066413689056598E-5</v>
      </c>
      <c r="CU108" s="305">
        <v>0</v>
      </c>
      <c r="CV108" s="305">
        <v>0</v>
      </c>
      <c r="CW108" s="305">
        <v>0</v>
      </c>
      <c r="CX108" s="305">
        <v>0</v>
      </c>
      <c r="CY108" s="305">
        <v>0</v>
      </c>
      <c r="CZ108" s="305">
        <v>0</v>
      </c>
      <c r="DA108" s="306">
        <v>5.6082572638864025E-4</v>
      </c>
    </row>
    <row r="109" spans="2:105" ht="20.100000000000001" customHeight="1" x14ac:dyDescent="0.4">
      <c r="B109" s="12">
        <v>54</v>
      </c>
      <c r="C109" s="9" t="s">
        <v>17</v>
      </c>
      <c r="D109" s="305">
        <v>0</v>
      </c>
      <c r="E109" s="305">
        <v>0</v>
      </c>
      <c r="F109" s="305">
        <v>0</v>
      </c>
      <c r="G109" s="305">
        <v>0</v>
      </c>
      <c r="H109" s="305">
        <v>0</v>
      </c>
      <c r="I109" s="305">
        <v>0</v>
      </c>
      <c r="J109" s="305">
        <v>0</v>
      </c>
      <c r="K109" s="305">
        <v>0</v>
      </c>
      <c r="L109" s="305">
        <v>0</v>
      </c>
      <c r="M109" s="305">
        <v>0</v>
      </c>
      <c r="N109" s="305">
        <v>0</v>
      </c>
      <c r="O109" s="305">
        <v>0</v>
      </c>
      <c r="P109" s="305">
        <v>0</v>
      </c>
      <c r="Q109" s="305">
        <v>0</v>
      </c>
      <c r="R109" s="305">
        <v>0</v>
      </c>
      <c r="S109" s="305">
        <v>0</v>
      </c>
      <c r="T109" s="305">
        <v>0</v>
      </c>
      <c r="U109" s="305">
        <v>0</v>
      </c>
      <c r="V109" s="305">
        <v>0</v>
      </c>
      <c r="W109" s="305">
        <v>0</v>
      </c>
      <c r="X109" s="305">
        <v>0</v>
      </c>
      <c r="Y109" s="305">
        <v>0</v>
      </c>
      <c r="Z109" s="305">
        <v>0</v>
      </c>
      <c r="AA109" s="305">
        <v>0</v>
      </c>
      <c r="AB109" s="305">
        <v>0</v>
      </c>
      <c r="AC109" s="305">
        <v>0</v>
      </c>
      <c r="AD109" s="305">
        <v>0</v>
      </c>
      <c r="AE109" s="305">
        <v>0</v>
      </c>
      <c r="AF109" s="305">
        <v>0</v>
      </c>
      <c r="AG109" s="305">
        <v>0</v>
      </c>
      <c r="AH109" s="305">
        <v>0</v>
      </c>
      <c r="AI109" s="305">
        <v>0</v>
      </c>
      <c r="AJ109" s="305">
        <v>0</v>
      </c>
      <c r="AK109" s="305">
        <v>0</v>
      </c>
      <c r="AL109" s="305">
        <v>0</v>
      </c>
      <c r="AM109" s="305">
        <v>0</v>
      </c>
      <c r="AN109" s="305">
        <v>0</v>
      </c>
      <c r="AO109" s="305">
        <v>0</v>
      </c>
      <c r="AP109" s="305">
        <v>0</v>
      </c>
      <c r="AQ109" s="305">
        <v>0</v>
      </c>
      <c r="AR109" s="305">
        <v>0</v>
      </c>
      <c r="AS109" s="305">
        <v>0</v>
      </c>
      <c r="AT109" s="305">
        <v>0</v>
      </c>
      <c r="AU109" s="305">
        <v>0</v>
      </c>
      <c r="AV109" s="305">
        <v>0</v>
      </c>
      <c r="AW109" s="305">
        <v>0</v>
      </c>
      <c r="AX109" s="305">
        <v>0</v>
      </c>
      <c r="AY109" s="305">
        <v>0</v>
      </c>
      <c r="AZ109" s="305">
        <v>0</v>
      </c>
      <c r="BA109" s="305">
        <v>0</v>
      </c>
      <c r="BB109" s="305">
        <v>0</v>
      </c>
      <c r="BC109" s="305">
        <v>0</v>
      </c>
      <c r="BD109" s="305">
        <v>0</v>
      </c>
      <c r="BE109" s="305">
        <v>0</v>
      </c>
      <c r="BF109" s="305">
        <v>0</v>
      </c>
      <c r="BG109" s="305">
        <v>0</v>
      </c>
      <c r="BH109" s="305">
        <v>0</v>
      </c>
      <c r="BI109" s="305">
        <v>0</v>
      </c>
      <c r="BJ109" s="305">
        <v>0</v>
      </c>
      <c r="BK109" s="305">
        <v>0</v>
      </c>
      <c r="BL109" s="305">
        <v>0</v>
      </c>
      <c r="BM109" s="305">
        <v>0</v>
      </c>
      <c r="BN109" s="305">
        <v>0</v>
      </c>
      <c r="BO109" s="305">
        <v>0</v>
      </c>
      <c r="BP109" s="305">
        <v>0</v>
      </c>
      <c r="BQ109" s="305">
        <v>0</v>
      </c>
      <c r="BR109" s="305">
        <v>0</v>
      </c>
      <c r="BS109" s="305">
        <v>0</v>
      </c>
      <c r="BT109" s="305">
        <v>0</v>
      </c>
      <c r="BU109" s="305">
        <v>0</v>
      </c>
      <c r="BV109" s="305">
        <v>0</v>
      </c>
      <c r="BW109" s="305">
        <v>0</v>
      </c>
      <c r="BX109" s="305">
        <v>0</v>
      </c>
      <c r="BY109" s="305">
        <v>0</v>
      </c>
      <c r="BZ109" s="305">
        <v>0</v>
      </c>
      <c r="CA109" s="305">
        <v>0</v>
      </c>
      <c r="CB109" s="305">
        <v>0</v>
      </c>
      <c r="CC109" s="305">
        <v>0</v>
      </c>
      <c r="CD109" s="305">
        <v>0</v>
      </c>
      <c r="CE109" s="305">
        <v>0</v>
      </c>
      <c r="CF109" s="305">
        <v>0</v>
      </c>
      <c r="CG109" s="305">
        <v>0</v>
      </c>
      <c r="CH109" s="305">
        <v>0</v>
      </c>
      <c r="CI109" s="305">
        <v>0</v>
      </c>
      <c r="CJ109" s="305">
        <v>0</v>
      </c>
      <c r="CK109" s="305">
        <v>0</v>
      </c>
      <c r="CL109" s="305">
        <v>0</v>
      </c>
      <c r="CM109" s="305">
        <v>0</v>
      </c>
      <c r="CN109" s="305">
        <v>0</v>
      </c>
      <c r="CO109" s="305">
        <v>0</v>
      </c>
      <c r="CP109" s="305">
        <v>0</v>
      </c>
      <c r="CQ109" s="305">
        <v>0</v>
      </c>
      <c r="CR109" s="305">
        <v>0</v>
      </c>
      <c r="CS109" s="305">
        <v>0</v>
      </c>
      <c r="CT109" s="305">
        <v>0</v>
      </c>
      <c r="CU109" s="305">
        <v>0</v>
      </c>
      <c r="CV109" s="305">
        <v>0</v>
      </c>
      <c r="CW109" s="305">
        <v>0</v>
      </c>
      <c r="CX109" s="305">
        <v>0</v>
      </c>
      <c r="CY109" s="305">
        <v>0</v>
      </c>
      <c r="CZ109" s="305">
        <v>0</v>
      </c>
      <c r="DA109" s="306">
        <v>0</v>
      </c>
    </row>
    <row r="110" spans="2:105" ht="20.100000000000001" customHeight="1" x14ac:dyDescent="0.4">
      <c r="B110" s="12">
        <v>55</v>
      </c>
      <c r="C110" s="9" t="s">
        <v>300</v>
      </c>
      <c r="D110" s="305">
        <v>4.0095271151751625E-3</v>
      </c>
      <c r="E110" s="305">
        <v>3.9374665082360615E-3</v>
      </c>
      <c r="F110" s="305">
        <v>3.1435788266178399E-3</v>
      </c>
      <c r="G110" s="305">
        <v>8.1072889831792696E-3</v>
      </c>
      <c r="H110" s="305">
        <v>4.6753550347729533E-4</v>
      </c>
      <c r="I110" s="305">
        <v>6.3948188361429719E-4</v>
      </c>
      <c r="J110" s="305">
        <v>3.414028553693358E-3</v>
      </c>
      <c r="K110" s="305">
        <v>6.0506133809314923E-4</v>
      </c>
      <c r="L110" s="305">
        <v>4.4900993309751998E-4</v>
      </c>
      <c r="M110" s="305">
        <v>1.0998831374166495E-4</v>
      </c>
      <c r="N110" s="305">
        <v>1.0038880088868774E-3</v>
      </c>
      <c r="O110" s="305">
        <v>6.5358986109337325E-4</v>
      </c>
      <c r="P110" s="305">
        <v>5.4014868303222416E-4</v>
      </c>
      <c r="Q110" s="305">
        <v>5.3619302949061663E-3</v>
      </c>
      <c r="R110" s="305">
        <v>1.987413050679033E-3</v>
      </c>
      <c r="S110" s="305">
        <v>1.082268307045885E-3</v>
      </c>
      <c r="T110" s="305">
        <v>2.93759403883356E-3</v>
      </c>
      <c r="U110" s="305">
        <v>1.1127912571310744E-2</v>
      </c>
      <c r="V110" s="305">
        <v>4.8732943469785572E-3</v>
      </c>
      <c r="W110" s="305">
        <v>2.102450238736172E-3</v>
      </c>
      <c r="X110" s="305">
        <v>3.010357177427161E-3</v>
      </c>
      <c r="Y110" s="305">
        <v>5.3634694848803035E-4</v>
      </c>
      <c r="Z110" s="305">
        <v>5.1418714200411348E-3</v>
      </c>
      <c r="AA110" s="305">
        <v>3.8453720016262366E-3</v>
      </c>
      <c r="AB110" s="305">
        <v>1.520912547528517E-3</v>
      </c>
      <c r="AC110" s="305">
        <v>3.9980809211578447E-3</v>
      </c>
      <c r="AD110" s="305">
        <v>5.5340252233315821E-3</v>
      </c>
      <c r="AE110" s="305">
        <v>5.5679961266113902E-3</v>
      </c>
      <c r="AF110" s="305">
        <v>8.862977690907865E-3</v>
      </c>
      <c r="AG110" s="305">
        <v>4.5248868778280547E-3</v>
      </c>
      <c r="AH110" s="305">
        <v>6.899350649350649E-3</v>
      </c>
      <c r="AI110" s="305">
        <v>2.1987884227058561E-3</v>
      </c>
      <c r="AJ110" s="305">
        <v>4.1626345944119321E-3</v>
      </c>
      <c r="AK110" s="305">
        <v>7.6947739660147485E-3</v>
      </c>
      <c r="AL110" s="305">
        <v>4.4925762916156837E-3</v>
      </c>
      <c r="AM110" s="305">
        <v>3.1575979701155906E-3</v>
      </c>
      <c r="AN110" s="305">
        <v>1.8172082453188968E-3</v>
      </c>
      <c r="AO110" s="305">
        <v>1.1132615136931166E-3</v>
      </c>
      <c r="AP110" s="305">
        <v>2.0904557629074757E-3</v>
      </c>
      <c r="AQ110" s="305">
        <v>5.9354149359932135E-3</v>
      </c>
      <c r="AR110" s="305">
        <v>2.6174019109575118E-3</v>
      </c>
      <c r="AS110" s="305">
        <v>2.3009664058904738E-3</v>
      </c>
      <c r="AT110" s="305">
        <v>1.8451731946657721E-3</v>
      </c>
      <c r="AU110" s="305">
        <v>1.6761093312149173E-3</v>
      </c>
      <c r="AV110" s="305">
        <v>2.6787080973519057E-3</v>
      </c>
      <c r="AW110" s="305">
        <v>2.4662556240626562E-3</v>
      </c>
      <c r="AX110" s="305">
        <v>3.1479610898172105E-4</v>
      </c>
      <c r="AY110" s="305">
        <v>1.1489850631941786E-3</v>
      </c>
      <c r="AZ110" s="305">
        <v>8.5979621404650504E-4</v>
      </c>
      <c r="BA110" s="305">
        <v>1.4894250819183796E-3</v>
      </c>
      <c r="BB110" s="305">
        <v>8.0628905462608346E-4</v>
      </c>
      <c r="BC110" s="305">
        <v>1.7526333315806999E-3</v>
      </c>
      <c r="BD110" s="305">
        <v>2.9129041654529564E-4</v>
      </c>
      <c r="BE110" s="305">
        <v>8.711940453122798E-4</v>
      </c>
      <c r="BF110" s="305">
        <v>1.479578486643355E-3</v>
      </c>
      <c r="BG110" s="305">
        <v>4.7567213579001401E-4</v>
      </c>
      <c r="BH110" s="305">
        <v>3.8266859160564264E-4</v>
      </c>
      <c r="BI110" s="305">
        <v>1.7245814093063704E-2</v>
      </c>
      <c r="BJ110" s="305">
        <v>5.4552503322995126E-2</v>
      </c>
      <c r="BK110" s="305">
        <v>4.9978880779544807E-2</v>
      </c>
      <c r="BL110" s="305">
        <v>2.9741138710577728E-3</v>
      </c>
      <c r="BM110" s="305">
        <v>3.260395024878703E-3</v>
      </c>
      <c r="BN110" s="305">
        <v>4.2863591973613903E-3</v>
      </c>
      <c r="BO110" s="305">
        <v>3.6114707189024188E-3</v>
      </c>
      <c r="BP110" s="305">
        <v>5.2421649626155382E-3</v>
      </c>
      <c r="BQ110" s="305">
        <v>1.6791470070839015E-2</v>
      </c>
      <c r="BR110" s="305">
        <v>1.5828163136315115E-2</v>
      </c>
      <c r="BS110" s="305">
        <v>1.9316167467699787E-2</v>
      </c>
      <c r="BT110" s="305">
        <v>7.9604612850082371E-4</v>
      </c>
      <c r="BU110" s="305">
        <v>1.8792456415372191E-2</v>
      </c>
      <c r="BV110" s="305">
        <v>3.2306651240968328E-3</v>
      </c>
      <c r="BW110" s="305">
        <v>6.3343257110280609E-5</v>
      </c>
      <c r="BX110" s="305">
        <v>3.1866567224896605E-3</v>
      </c>
      <c r="BY110" s="305">
        <v>1.2622354805630651E-2</v>
      </c>
      <c r="BZ110" s="305">
        <v>2.3693219275462467E-2</v>
      </c>
      <c r="CA110" s="305">
        <v>1.9670025290032516E-3</v>
      </c>
      <c r="CB110" s="305">
        <v>5.3459394151127411E-3</v>
      </c>
      <c r="CC110" s="305">
        <v>8.5656413073331508E-3</v>
      </c>
      <c r="CD110" s="305">
        <v>1.0033242213825428E-3</v>
      </c>
      <c r="CE110" s="305">
        <v>8.9493668586377931E-3</v>
      </c>
      <c r="CF110" s="305">
        <v>1.5444696952981931E-3</v>
      </c>
      <c r="CG110" s="305">
        <v>7.6730452076057432E-3</v>
      </c>
      <c r="CH110" s="305">
        <v>9.7422036547131947E-3</v>
      </c>
      <c r="CI110" s="305">
        <v>4.7301640535479727E-3</v>
      </c>
      <c r="CJ110" s="305">
        <v>2.5542735450239979E-3</v>
      </c>
      <c r="CK110" s="305">
        <v>3.2703488372093025E-3</v>
      </c>
      <c r="CL110" s="305">
        <v>4.6331593454929333E-3</v>
      </c>
      <c r="CM110" s="305">
        <v>2.7128207910585428E-3</v>
      </c>
      <c r="CN110" s="305">
        <v>3.4028913599490665E-3</v>
      </c>
      <c r="CO110" s="305">
        <v>3.0431946121001166E-3</v>
      </c>
      <c r="CP110" s="305">
        <v>2.5357616980653628E-4</v>
      </c>
      <c r="CQ110" s="305">
        <v>7.851553298960978E-4</v>
      </c>
      <c r="CR110" s="305">
        <v>1.8080228653217436E-3</v>
      </c>
      <c r="CS110" s="305">
        <v>2.7641863125119144E-3</v>
      </c>
      <c r="CT110" s="305">
        <v>1.7065389059071686E-3</v>
      </c>
      <c r="CU110" s="305">
        <v>3.2271519834910318E-3</v>
      </c>
      <c r="CV110" s="305">
        <v>5.2797580470944046E-3</v>
      </c>
      <c r="CW110" s="305">
        <v>8.4817642069550466E-4</v>
      </c>
      <c r="CX110" s="305">
        <v>3.643166601024025E-3</v>
      </c>
      <c r="CY110" s="305">
        <v>0</v>
      </c>
      <c r="CZ110" s="305">
        <v>1.4590229358875039E-2</v>
      </c>
      <c r="DA110" s="306">
        <v>5.3084612861538623E-3</v>
      </c>
    </row>
    <row r="111" spans="2:105" ht="20.100000000000001" customHeight="1" x14ac:dyDescent="0.4">
      <c r="B111" s="12">
        <v>56</v>
      </c>
      <c r="C111" s="9" t="s">
        <v>869</v>
      </c>
      <c r="D111" s="305">
        <v>0</v>
      </c>
      <c r="E111" s="305">
        <v>0</v>
      </c>
      <c r="F111" s="305">
        <v>0</v>
      </c>
      <c r="G111" s="305">
        <v>0</v>
      </c>
      <c r="H111" s="305">
        <v>0</v>
      </c>
      <c r="I111" s="305">
        <v>0</v>
      </c>
      <c r="J111" s="305">
        <v>0</v>
      </c>
      <c r="K111" s="305">
        <v>0</v>
      </c>
      <c r="L111" s="305">
        <v>0</v>
      </c>
      <c r="M111" s="305">
        <v>0</v>
      </c>
      <c r="N111" s="305">
        <v>0</v>
      </c>
      <c r="O111" s="305">
        <v>0</v>
      </c>
      <c r="P111" s="305">
        <v>0</v>
      </c>
      <c r="Q111" s="305">
        <v>0</v>
      </c>
      <c r="R111" s="305">
        <v>0</v>
      </c>
      <c r="S111" s="305">
        <v>0</v>
      </c>
      <c r="T111" s="305">
        <v>0</v>
      </c>
      <c r="U111" s="305">
        <v>0</v>
      </c>
      <c r="V111" s="305">
        <v>0</v>
      </c>
      <c r="W111" s="305">
        <v>0</v>
      </c>
      <c r="X111" s="305">
        <v>0</v>
      </c>
      <c r="Y111" s="305">
        <v>0</v>
      </c>
      <c r="Z111" s="305">
        <v>0</v>
      </c>
      <c r="AA111" s="305">
        <v>0</v>
      </c>
      <c r="AB111" s="305">
        <v>0</v>
      </c>
      <c r="AC111" s="305">
        <v>0</v>
      </c>
      <c r="AD111" s="305">
        <v>0</v>
      </c>
      <c r="AE111" s="305">
        <v>0</v>
      </c>
      <c r="AF111" s="305">
        <v>0</v>
      </c>
      <c r="AG111" s="305">
        <v>0</v>
      </c>
      <c r="AH111" s="305">
        <v>0</v>
      </c>
      <c r="AI111" s="305">
        <v>0</v>
      </c>
      <c r="AJ111" s="305">
        <v>0</v>
      </c>
      <c r="AK111" s="305">
        <v>0</v>
      </c>
      <c r="AL111" s="305">
        <v>0</v>
      </c>
      <c r="AM111" s="305">
        <v>0</v>
      </c>
      <c r="AN111" s="305">
        <v>0</v>
      </c>
      <c r="AO111" s="305">
        <v>0</v>
      </c>
      <c r="AP111" s="305">
        <v>0</v>
      </c>
      <c r="AQ111" s="305">
        <v>0</v>
      </c>
      <c r="AR111" s="305">
        <v>0</v>
      </c>
      <c r="AS111" s="305">
        <v>0</v>
      </c>
      <c r="AT111" s="305">
        <v>0</v>
      </c>
      <c r="AU111" s="305">
        <v>0</v>
      </c>
      <c r="AV111" s="305">
        <v>0</v>
      </c>
      <c r="AW111" s="305">
        <v>0</v>
      </c>
      <c r="AX111" s="305">
        <v>0</v>
      </c>
      <c r="AY111" s="305">
        <v>0</v>
      </c>
      <c r="AZ111" s="305">
        <v>0</v>
      </c>
      <c r="BA111" s="305">
        <v>0</v>
      </c>
      <c r="BB111" s="305">
        <v>0</v>
      </c>
      <c r="BC111" s="305">
        <v>0</v>
      </c>
      <c r="BD111" s="305">
        <v>0</v>
      </c>
      <c r="BE111" s="305">
        <v>0</v>
      </c>
      <c r="BF111" s="305">
        <v>0</v>
      </c>
      <c r="BG111" s="305">
        <v>0</v>
      </c>
      <c r="BH111" s="305">
        <v>0</v>
      </c>
      <c r="BI111" s="305">
        <v>0</v>
      </c>
      <c r="BJ111" s="305">
        <v>0</v>
      </c>
      <c r="BK111" s="305">
        <v>0</v>
      </c>
      <c r="BL111" s="305">
        <v>0</v>
      </c>
      <c r="BM111" s="305">
        <v>0</v>
      </c>
      <c r="BN111" s="305">
        <v>0</v>
      </c>
      <c r="BO111" s="305">
        <v>0</v>
      </c>
      <c r="BP111" s="305">
        <v>0</v>
      </c>
      <c r="BQ111" s="305">
        <v>0</v>
      </c>
      <c r="BR111" s="305">
        <v>0</v>
      </c>
      <c r="BS111" s="305">
        <v>0</v>
      </c>
      <c r="BT111" s="305">
        <v>0</v>
      </c>
      <c r="BU111" s="305">
        <v>0</v>
      </c>
      <c r="BV111" s="305">
        <v>0</v>
      </c>
      <c r="BW111" s="305">
        <v>0</v>
      </c>
      <c r="BX111" s="305">
        <v>0</v>
      </c>
      <c r="BY111" s="305">
        <v>0</v>
      </c>
      <c r="BZ111" s="305">
        <v>0</v>
      </c>
      <c r="CA111" s="305">
        <v>0</v>
      </c>
      <c r="CB111" s="305">
        <v>0</v>
      </c>
      <c r="CC111" s="305">
        <v>0</v>
      </c>
      <c r="CD111" s="305">
        <v>0</v>
      </c>
      <c r="CE111" s="305">
        <v>0</v>
      </c>
      <c r="CF111" s="305">
        <v>0</v>
      </c>
      <c r="CG111" s="305">
        <v>0</v>
      </c>
      <c r="CH111" s="305">
        <v>0</v>
      </c>
      <c r="CI111" s="305">
        <v>0</v>
      </c>
      <c r="CJ111" s="305">
        <v>0</v>
      </c>
      <c r="CK111" s="305">
        <v>0</v>
      </c>
      <c r="CL111" s="305">
        <v>0</v>
      </c>
      <c r="CM111" s="305">
        <v>0</v>
      </c>
      <c r="CN111" s="305">
        <v>0</v>
      </c>
      <c r="CO111" s="305">
        <v>0</v>
      </c>
      <c r="CP111" s="305">
        <v>0</v>
      </c>
      <c r="CQ111" s="305">
        <v>0</v>
      </c>
      <c r="CR111" s="305">
        <v>0</v>
      </c>
      <c r="CS111" s="305">
        <v>0</v>
      </c>
      <c r="CT111" s="305">
        <v>0</v>
      </c>
      <c r="CU111" s="305">
        <v>0</v>
      </c>
      <c r="CV111" s="305">
        <v>0</v>
      </c>
      <c r="CW111" s="305">
        <v>0</v>
      </c>
      <c r="CX111" s="305">
        <v>0</v>
      </c>
      <c r="CY111" s="305">
        <v>0</v>
      </c>
      <c r="CZ111" s="305">
        <v>0</v>
      </c>
      <c r="DA111" s="306">
        <v>0</v>
      </c>
    </row>
    <row r="112" spans="2:105" ht="20.100000000000001" customHeight="1" x14ac:dyDescent="0.4">
      <c r="B112" s="12">
        <v>57</v>
      </c>
      <c r="C112" s="9" t="s">
        <v>307</v>
      </c>
      <c r="D112" s="305">
        <v>0</v>
      </c>
      <c r="E112" s="305">
        <v>0</v>
      </c>
      <c r="F112" s="305">
        <v>0</v>
      </c>
      <c r="G112" s="305">
        <v>0</v>
      </c>
      <c r="H112" s="305">
        <v>0</v>
      </c>
      <c r="I112" s="305">
        <v>0</v>
      </c>
      <c r="J112" s="305">
        <v>0</v>
      </c>
      <c r="K112" s="305">
        <v>0</v>
      </c>
      <c r="L112" s="305">
        <v>0</v>
      </c>
      <c r="M112" s="305">
        <v>0</v>
      </c>
      <c r="N112" s="305">
        <v>0</v>
      </c>
      <c r="O112" s="305">
        <v>0</v>
      </c>
      <c r="P112" s="305">
        <v>0</v>
      </c>
      <c r="Q112" s="305">
        <v>0</v>
      </c>
      <c r="R112" s="305">
        <v>0</v>
      </c>
      <c r="S112" s="305">
        <v>0</v>
      </c>
      <c r="T112" s="305">
        <v>0</v>
      </c>
      <c r="U112" s="305">
        <v>0</v>
      </c>
      <c r="V112" s="305">
        <v>0</v>
      </c>
      <c r="W112" s="305">
        <v>0</v>
      </c>
      <c r="X112" s="305">
        <v>0</v>
      </c>
      <c r="Y112" s="305">
        <v>0</v>
      </c>
      <c r="Z112" s="305">
        <v>0</v>
      </c>
      <c r="AA112" s="305">
        <v>0</v>
      </c>
      <c r="AB112" s="305">
        <v>0</v>
      </c>
      <c r="AC112" s="305">
        <v>0</v>
      </c>
      <c r="AD112" s="305">
        <v>0</v>
      </c>
      <c r="AE112" s="305">
        <v>0</v>
      </c>
      <c r="AF112" s="305">
        <v>0</v>
      </c>
      <c r="AG112" s="305">
        <v>0</v>
      </c>
      <c r="AH112" s="305">
        <v>0</v>
      </c>
      <c r="AI112" s="305">
        <v>0</v>
      </c>
      <c r="AJ112" s="305">
        <v>0</v>
      </c>
      <c r="AK112" s="305">
        <v>0</v>
      </c>
      <c r="AL112" s="305">
        <v>0</v>
      </c>
      <c r="AM112" s="305">
        <v>0</v>
      </c>
      <c r="AN112" s="305">
        <v>0</v>
      </c>
      <c r="AO112" s="305">
        <v>0</v>
      </c>
      <c r="AP112" s="305">
        <v>0</v>
      </c>
      <c r="AQ112" s="305">
        <v>0</v>
      </c>
      <c r="AR112" s="305">
        <v>0</v>
      </c>
      <c r="AS112" s="305">
        <v>0</v>
      </c>
      <c r="AT112" s="305">
        <v>0</v>
      </c>
      <c r="AU112" s="305">
        <v>0</v>
      </c>
      <c r="AV112" s="305">
        <v>0</v>
      </c>
      <c r="AW112" s="305">
        <v>0</v>
      </c>
      <c r="AX112" s="305">
        <v>0</v>
      </c>
      <c r="AY112" s="305">
        <v>0</v>
      </c>
      <c r="AZ112" s="305">
        <v>0</v>
      </c>
      <c r="BA112" s="305">
        <v>0</v>
      </c>
      <c r="BB112" s="305">
        <v>0</v>
      </c>
      <c r="BC112" s="305">
        <v>0</v>
      </c>
      <c r="BD112" s="305">
        <v>0</v>
      </c>
      <c r="BE112" s="305">
        <v>0</v>
      </c>
      <c r="BF112" s="305">
        <v>0</v>
      </c>
      <c r="BG112" s="305">
        <v>0</v>
      </c>
      <c r="BH112" s="305">
        <v>0</v>
      </c>
      <c r="BI112" s="305">
        <v>0</v>
      </c>
      <c r="BJ112" s="305">
        <v>0</v>
      </c>
      <c r="BK112" s="305">
        <v>0</v>
      </c>
      <c r="BL112" s="305">
        <v>0</v>
      </c>
      <c r="BM112" s="305">
        <v>0</v>
      </c>
      <c r="BN112" s="305">
        <v>0</v>
      </c>
      <c r="BO112" s="305">
        <v>0</v>
      </c>
      <c r="BP112" s="305">
        <v>0</v>
      </c>
      <c r="BQ112" s="305">
        <v>0</v>
      </c>
      <c r="BR112" s="305">
        <v>0</v>
      </c>
      <c r="BS112" s="305">
        <v>0</v>
      </c>
      <c r="BT112" s="305">
        <v>0</v>
      </c>
      <c r="BU112" s="305">
        <v>0</v>
      </c>
      <c r="BV112" s="305">
        <v>0</v>
      </c>
      <c r="BW112" s="305">
        <v>0</v>
      </c>
      <c r="BX112" s="305">
        <v>0</v>
      </c>
      <c r="BY112" s="305">
        <v>0</v>
      </c>
      <c r="BZ112" s="305">
        <v>0</v>
      </c>
      <c r="CA112" s="305">
        <v>0</v>
      </c>
      <c r="CB112" s="305">
        <v>0</v>
      </c>
      <c r="CC112" s="305">
        <v>0</v>
      </c>
      <c r="CD112" s="305">
        <v>0</v>
      </c>
      <c r="CE112" s="305">
        <v>0</v>
      </c>
      <c r="CF112" s="305">
        <v>0</v>
      </c>
      <c r="CG112" s="305">
        <v>0</v>
      </c>
      <c r="CH112" s="305">
        <v>0</v>
      </c>
      <c r="CI112" s="305">
        <v>0</v>
      </c>
      <c r="CJ112" s="305">
        <v>0</v>
      </c>
      <c r="CK112" s="305">
        <v>0</v>
      </c>
      <c r="CL112" s="305">
        <v>0</v>
      </c>
      <c r="CM112" s="305">
        <v>0</v>
      </c>
      <c r="CN112" s="305">
        <v>0</v>
      </c>
      <c r="CO112" s="305">
        <v>0</v>
      </c>
      <c r="CP112" s="305">
        <v>0</v>
      </c>
      <c r="CQ112" s="305">
        <v>0</v>
      </c>
      <c r="CR112" s="305">
        <v>0</v>
      </c>
      <c r="CS112" s="305">
        <v>0</v>
      </c>
      <c r="CT112" s="305">
        <v>0</v>
      </c>
      <c r="CU112" s="305">
        <v>0</v>
      </c>
      <c r="CV112" s="305">
        <v>0</v>
      </c>
      <c r="CW112" s="305">
        <v>0</v>
      </c>
      <c r="CX112" s="305">
        <v>0</v>
      </c>
      <c r="CY112" s="305">
        <v>0</v>
      </c>
      <c r="CZ112" s="305">
        <v>0</v>
      </c>
      <c r="DA112" s="306">
        <v>0</v>
      </c>
    </row>
    <row r="113" spans="2:105" ht="20.100000000000001" customHeight="1" x14ac:dyDescent="0.4">
      <c r="B113" s="12">
        <v>58</v>
      </c>
      <c r="C113" s="9" t="s">
        <v>1479</v>
      </c>
      <c r="D113" s="305">
        <v>7.0854926930856606E-3</v>
      </c>
      <c r="E113" s="305">
        <v>8.1778150555672051E-3</v>
      </c>
      <c r="F113" s="305">
        <v>1.1162462359779839E-2</v>
      </c>
      <c r="G113" s="305">
        <v>5.2811031974541595E-2</v>
      </c>
      <c r="H113" s="305">
        <v>8.2987551867219917E-3</v>
      </c>
      <c r="I113" s="305">
        <v>5.5240349946256307E-3</v>
      </c>
      <c r="J113" s="305">
        <v>1.846679081315953E-2</v>
      </c>
      <c r="K113" s="305">
        <v>9.5145895415147709E-3</v>
      </c>
      <c r="L113" s="305">
        <v>1.0077778498411004E-2</v>
      </c>
      <c r="M113" s="305">
        <v>2.8459476180655806E-3</v>
      </c>
      <c r="N113" s="305">
        <v>1.2783114932834133E-2</v>
      </c>
      <c r="O113" s="305">
        <v>9.3455837609213357E-3</v>
      </c>
      <c r="P113" s="305">
        <v>3.6246819519267673E-3</v>
      </c>
      <c r="Q113" s="305">
        <v>2.9490616621983913E-2</v>
      </c>
      <c r="R113" s="305">
        <v>1.3470244010157889E-2</v>
      </c>
      <c r="S113" s="305">
        <v>1.5931626108131338E-2</v>
      </c>
      <c r="T113" s="305">
        <v>1.0890592534212224E-2</v>
      </c>
      <c r="U113" s="305">
        <v>0.12655852635919995</v>
      </c>
      <c r="V113" s="305">
        <v>1.1069340016708437E-2</v>
      </c>
      <c r="W113" s="305">
        <v>2.2910812881928751E-2</v>
      </c>
      <c r="X113" s="305">
        <v>2.2069499564417772E-2</v>
      </c>
      <c r="Y113" s="305">
        <v>6.3127784030962072E-3</v>
      </c>
      <c r="Z113" s="305">
        <v>2.4305018024194439E-2</v>
      </c>
      <c r="AA113" s="305">
        <v>2.6375525138907712E-2</v>
      </c>
      <c r="AB113" s="305">
        <v>2.1292775665399239E-2</v>
      </c>
      <c r="AC113" s="305">
        <v>3.7901807132576362E-2</v>
      </c>
      <c r="AD113" s="305">
        <v>3.4829873883342091E-2</v>
      </c>
      <c r="AE113" s="305">
        <v>3.3468498456696728E-2</v>
      </c>
      <c r="AF113" s="305">
        <v>5.5739030801374941E-2</v>
      </c>
      <c r="AG113" s="305">
        <v>2.8509259946096977E-2</v>
      </c>
      <c r="AH113" s="305">
        <v>0.10982142857142857</v>
      </c>
      <c r="AI113" s="305">
        <v>1.1487547677810185E-2</v>
      </c>
      <c r="AJ113" s="305">
        <v>3.7617314102268713E-2</v>
      </c>
      <c r="AK113" s="305">
        <v>9.0435705520115865E-3</v>
      </c>
      <c r="AL113" s="305">
        <v>2.5275307266650841E-2</v>
      </c>
      <c r="AM113" s="305">
        <v>1.2461234846349027E-2</v>
      </c>
      <c r="AN113" s="305">
        <v>9.9250770521593576E-3</v>
      </c>
      <c r="AO113" s="305">
        <v>1.459228937948516E-2</v>
      </c>
      <c r="AP113" s="305">
        <v>2.6500881911024978E-2</v>
      </c>
      <c r="AQ113" s="305">
        <v>2.3688822222287454E-2</v>
      </c>
      <c r="AR113" s="305">
        <v>6.6578572880666804E-3</v>
      </c>
      <c r="AS113" s="305">
        <v>5.2922227335480904E-3</v>
      </c>
      <c r="AT113" s="305">
        <v>4.3613184601190976E-3</v>
      </c>
      <c r="AU113" s="305">
        <v>1.0493142792293389E-2</v>
      </c>
      <c r="AV113" s="305">
        <v>5.2808816776366138E-3</v>
      </c>
      <c r="AW113" s="305">
        <v>6.5655724045992339E-3</v>
      </c>
      <c r="AX113" s="305">
        <v>5.4726092792206898E-3</v>
      </c>
      <c r="AY113" s="305">
        <v>4.4044427422443508E-3</v>
      </c>
      <c r="AZ113" s="305">
        <v>1.2165403890459113E-2</v>
      </c>
      <c r="BA113" s="305">
        <v>1.5713434614238905E-2</v>
      </c>
      <c r="BB113" s="305">
        <v>5.8455956460391053E-3</v>
      </c>
      <c r="BC113" s="305">
        <v>1.2636486320696846E-2</v>
      </c>
      <c r="BD113" s="305">
        <v>2.9420332071074862E-2</v>
      </c>
      <c r="BE113" s="305">
        <v>2.1771359962774709E-3</v>
      </c>
      <c r="BF113" s="305">
        <v>1.53666833178715E-3</v>
      </c>
      <c r="BG113" s="305">
        <v>1.5155135489123702E-3</v>
      </c>
      <c r="BH113" s="305">
        <v>3.0178636656172271E-3</v>
      </c>
      <c r="BI113" s="305">
        <v>9.8462207415210126E-2</v>
      </c>
      <c r="BJ113" s="305">
        <v>2.0076428887904299E-2</v>
      </c>
      <c r="BK113" s="305">
        <v>4.918322642751196E-2</v>
      </c>
      <c r="BL113" s="305">
        <v>6.6241627128104941E-2</v>
      </c>
      <c r="BM113" s="305">
        <v>4.2367589671184159E-3</v>
      </c>
      <c r="BN113" s="305">
        <v>3.5123500580420484E-2</v>
      </c>
      <c r="BO113" s="305">
        <v>4.4116312287121474E-3</v>
      </c>
      <c r="BP113" s="305">
        <v>1.4217869968797221E-2</v>
      </c>
      <c r="BQ113" s="305">
        <v>5.2860442410504992E-3</v>
      </c>
      <c r="BR113" s="305">
        <v>0</v>
      </c>
      <c r="BS113" s="305">
        <v>4.2798925458233585E-2</v>
      </c>
      <c r="BT113" s="305">
        <v>4.4098846787479409E-3</v>
      </c>
      <c r="BU113" s="305">
        <v>1.8573939480309725E-3</v>
      </c>
      <c r="BV113" s="305">
        <v>7.2035100739996946E-4</v>
      </c>
      <c r="BW113" s="305">
        <v>1.963640970418699E-3</v>
      </c>
      <c r="BX113" s="305">
        <v>2.7120482744592855E-3</v>
      </c>
      <c r="BY113" s="305">
        <v>4.7469003449240238E-2</v>
      </c>
      <c r="BZ113" s="305">
        <v>1.3478844488923837E-2</v>
      </c>
      <c r="CA113" s="305">
        <v>5.2587210469270604E-3</v>
      </c>
      <c r="CB113" s="305">
        <v>8.4647073380205839E-3</v>
      </c>
      <c r="CC113" s="305">
        <v>4.6690469651194727E-3</v>
      </c>
      <c r="CD113" s="305">
        <v>2.4837007140639552E-3</v>
      </c>
      <c r="CE113" s="305">
        <v>3.8188325490979779E-3</v>
      </c>
      <c r="CF113" s="305">
        <v>4.8981753193742695E-3</v>
      </c>
      <c r="CG113" s="305">
        <v>8.8301157676885268E-3</v>
      </c>
      <c r="CH113" s="305">
        <v>1.563764281902226E-2</v>
      </c>
      <c r="CI113" s="305">
        <v>9.2646935524440342E-3</v>
      </c>
      <c r="CJ113" s="305">
        <v>6.6723880359810563E-3</v>
      </c>
      <c r="CK113" s="305">
        <v>1.8077761627906978E-2</v>
      </c>
      <c r="CL113" s="305">
        <v>1.5898827581426841E-2</v>
      </c>
      <c r="CM113" s="305">
        <v>1.1911749473466146E-2</v>
      </c>
      <c r="CN113" s="305">
        <v>3.0296710172449753E-3</v>
      </c>
      <c r="CO113" s="305">
        <v>3.8245025998023289E-3</v>
      </c>
      <c r="CP113" s="305">
        <v>3.6246476037051951E-3</v>
      </c>
      <c r="CQ113" s="305">
        <v>3.0839156568696728E-3</v>
      </c>
      <c r="CR113" s="305">
        <v>4.691747103496252E-3</v>
      </c>
      <c r="CS113" s="305">
        <v>4.2288873355785725E-2</v>
      </c>
      <c r="CT113" s="305">
        <v>1.6298683173809045E-2</v>
      </c>
      <c r="CU113" s="305">
        <v>2.0153234835678688E-2</v>
      </c>
      <c r="CV113" s="305">
        <v>2.9907107366601859E-2</v>
      </c>
      <c r="CW113" s="305">
        <v>6.1492790500424091E-3</v>
      </c>
      <c r="CX113" s="305">
        <v>1.6000393855848758E-2</v>
      </c>
      <c r="CY113" s="305">
        <v>0</v>
      </c>
      <c r="CZ113" s="305">
        <v>2.6410310585252483E-3</v>
      </c>
      <c r="DA113" s="306">
        <v>1.3374577403855899E-2</v>
      </c>
    </row>
    <row r="114" spans="2:105" ht="20.100000000000001" customHeight="1" x14ac:dyDescent="0.4">
      <c r="B114" s="12">
        <v>59</v>
      </c>
      <c r="C114" s="9" t="s">
        <v>870</v>
      </c>
      <c r="D114" s="305">
        <v>0</v>
      </c>
      <c r="E114" s="305">
        <v>0</v>
      </c>
      <c r="F114" s="305">
        <v>0</v>
      </c>
      <c r="G114" s="305">
        <v>0</v>
      </c>
      <c r="H114" s="305">
        <v>4.0909356554263342E-4</v>
      </c>
      <c r="I114" s="305">
        <v>0</v>
      </c>
      <c r="J114" s="305">
        <v>0</v>
      </c>
      <c r="K114" s="305">
        <v>9.605348742228743E-4</v>
      </c>
      <c r="L114" s="305">
        <v>4.1408693830104621E-4</v>
      </c>
      <c r="M114" s="305">
        <v>4.1245617653124354E-5</v>
      </c>
      <c r="N114" s="305">
        <v>4.5915533521219479E-3</v>
      </c>
      <c r="O114" s="305">
        <v>3.9215391665602395E-3</v>
      </c>
      <c r="P114" s="305">
        <v>4.264331708149138E-4</v>
      </c>
      <c r="Q114" s="305">
        <v>6.7024128686327079E-3</v>
      </c>
      <c r="R114" s="305">
        <v>1.8770012145301975E-3</v>
      </c>
      <c r="S114" s="305">
        <v>9.5494262386401618E-5</v>
      </c>
      <c r="T114" s="305">
        <v>3.5824317546750734E-4</v>
      </c>
      <c r="U114" s="305">
        <v>4.2752079180699704E-3</v>
      </c>
      <c r="V114" s="305">
        <v>5.9175717070453909E-4</v>
      </c>
      <c r="W114" s="305">
        <v>6.2877016485567757E-4</v>
      </c>
      <c r="X114" s="305">
        <v>2.3424644274513602E-3</v>
      </c>
      <c r="Y114" s="305">
        <v>1.0575855322299191E-4</v>
      </c>
      <c r="Z114" s="305">
        <v>2.6870424840214962E-3</v>
      </c>
      <c r="AA114" s="305">
        <v>5.9289876677056513E-3</v>
      </c>
      <c r="AB114" s="305">
        <v>7.6045627376425851E-4</v>
      </c>
      <c r="AC114" s="305">
        <v>1.0874780105549335E-2</v>
      </c>
      <c r="AD114" s="305">
        <v>4.598003152916448E-4</v>
      </c>
      <c r="AE114" s="305">
        <v>1.5917206318465171E-2</v>
      </c>
      <c r="AF114" s="305">
        <v>5.8637190806766866E-3</v>
      </c>
      <c r="AG114" s="305">
        <v>3.6223821180426771E-3</v>
      </c>
      <c r="AH114" s="305">
        <v>1.5503246753246753E-2</v>
      </c>
      <c r="AI114" s="305">
        <v>1.0320843616782589E-3</v>
      </c>
      <c r="AJ114" s="305">
        <v>3.0259742254581203E-3</v>
      </c>
      <c r="AK114" s="305">
        <v>1.9126377817824014E-3</v>
      </c>
      <c r="AL114" s="305">
        <v>2.8854758295743009E-3</v>
      </c>
      <c r="AM114" s="305">
        <v>1.40964195094446E-3</v>
      </c>
      <c r="AN114" s="305">
        <v>5.7130328826150939E-4</v>
      </c>
      <c r="AO114" s="305">
        <v>1.1475157141144434E-3</v>
      </c>
      <c r="AP114" s="305">
        <v>2.5041917993162467E-3</v>
      </c>
      <c r="AQ114" s="305">
        <v>1.4500964284770758E-3</v>
      </c>
      <c r="AR114" s="305">
        <v>7.3693840211425088E-4</v>
      </c>
      <c r="AS114" s="305">
        <v>2.3009664058904741E-4</v>
      </c>
      <c r="AT114" s="305">
        <v>2.5161452654533256E-4</v>
      </c>
      <c r="AU114" s="305">
        <v>2.3744882192211331E-3</v>
      </c>
      <c r="AV114" s="305">
        <v>3.4440532680238788E-4</v>
      </c>
      <c r="AW114" s="305">
        <v>5.3324445925679058E-4</v>
      </c>
      <c r="AX114" s="305">
        <v>1.2764809254313745E-3</v>
      </c>
      <c r="AY114" s="305">
        <v>4.2129452317119873E-3</v>
      </c>
      <c r="AZ114" s="305">
        <v>3.4249340902073487E-3</v>
      </c>
      <c r="BA114" s="305">
        <v>5.9577003276735179E-4</v>
      </c>
      <c r="BB114" s="305">
        <v>1.6125781092521669E-3</v>
      </c>
      <c r="BC114" s="305">
        <v>7.8868499921131503E-4</v>
      </c>
      <c r="BD114" s="305">
        <v>2.4031459364986891E-3</v>
      </c>
      <c r="BE114" s="305">
        <v>6.4532892245354055E-4</v>
      </c>
      <c r="BF114" s="305">
        <v>8.0877280620376317E-4</v>
      </c>
      <c r="BG114" s="305">
        <v>3.761128515548948E-4</v>
      </c>
      <c r="BH114" s="305">
        <v>4.2180515211076515E-4</v>
      </c>
      <c r="BI114" s="305">
        <v>1.4254130788922504E-2</v>
      </c>
      <c r="BJ114" s="305">
        <v>6.8675232609658838E-3</v>
      </c>
      <c r="BK114" s="305">
        <v>1.4341424123061207E-3</v>
      </c>
      <c r="BL114" s="305">
        <v>2.9305051632710021E-3</v>
      </c>
      <c r="BM114" s="305">
        <v>6.481570356517332E-4</v>
      </c>
      <c r="BN114" s="305">
        <v>5.388467137145068E-3</v>
      </c>
      <c r="BO114" s="305">
        <v>7.3328142242264712E-4</v>
      </c>
      <c r="BP114" s="305">
        <v>1.6876974704162332E-3</v>
      </c>
      <c r="BQ114" s="305">
        <v>1.7204375072580957E-4</v>
      </c>
      <c r="BR114" s="305">
        <v>0</v>
      </c>
      <c r="BS114" s="305">
        <v>8.4062791250159906E-4</v>
      </c>
      <c r="BT114" s="305">
        <v>5.3509060955518942E-4</v>
      </c>
      <c r="BU114" s="305">
        <v>2.3276803952306305E-4</v>
      </c>
      <c r="BV114" s="305">
        <v>3.4926109449695487E-4</v>
      </c>
      <c r="BW114" s="305">
        <v>3.1671628555140303E-4</v>
      </c>
      <c r="BX114" s="305">
        <v>2.7120482744592855E-4</v>
      </c>
      <c r="BY114" s="305">
        <v>2.6102358534539014E-4</v>
      </c>
      <c r="BZ114" s="305">
        <v>8.8958785077163799E-4</v>
      </c>
      <c r="CA114" s="305">
        <v>7.6271526634819964E-4</v>
      </c>
      <c r="CB114" s="305">
        <v>8.4064806323420232E-4</v>
      </c>
      <c r="CC114" s="305">
        <v>8.2394946443284812E-4</v>
      </c>
      <c r="CD114" s="305">
        <v>1.9309258600192335E-4</v>
      </c>
      <c r="CE114" s="305">
        <v>8.1754264847482873E-4</v>
      </c>
      <c r="CF114" s="305">
        <v>7.0604328927917391E-4</v>
      </c>
      <c r="CG114" s="305">
        <v>1.937208963911525E-3</v>
      </c>
      <c r="CH114" s="305">
        <v>2.3815125761079774E-3</v>
      </c>
      <c r="CI114" s="305">
        <v>1.970319443279953E-3</v>
      </c>
      <c r="CJ114" s="305">
        <v>1.3400718349702806E-3</v>
      </c>
      <c r="CK114" s="305">
        <v>4.6935562015503873E-3</v>
      </c>
      <c r="CL114" s="305">
        <v>4.9637184702576763E-3</v>
      </c>
      <c r="CM114" s="305">
        <v>4.2517300398044796E-3</v>
      </c>
      <c r="CN114" s="305">
        <v>9.8793620127553532E-4</v>
      </c>
      <c r="CO114" s="305">
        <v>1.4844851766342032E-4</v>
      </c>
      <c r="CP114" s="305">
        <v>1.04413716979162E-4</v>
      </c>
      <c r="CQ114" s="305">
        <v>1.8669248955307215E-3</v>
      </c>
      <c r="CR114" s="305">
        <v>1.1012603930755057E-3</v>
      </c>
      <c r="CS114" s="305">
        <v>1.5997331130456885E-2</v>
      </c>
      <c r="CT114" s="305">
        <v>1.2528751470697349E-2</v>
      </c>
      <c r="CU114" s="305">
        <v>5.9493754253474125E-3</v>
      </c>
      <c r="CV114" s="305">
        <v>1.5035644847699286E-3</v>
      </c>
      <c r="CW114" s="305">
        <v>2.1204410517387615E-3</v>
      </c>
      <c r="CX114" s="305">
        <v>3.1016148089799134E-3</v>
      </c>
      <c r="CY114" s="305">
        <v>0</v>
      </c>
      <c r="CZ114" s="305">
        <v>1.0564124234100993E-4</v>
      </c>
      <c r="DA114" s="306">
        <v>2.002084469843271E-3</v>
      </c>
    </row>
    <row r="115" spans="2:105" ht="20.100000000000001" customHeight="1" x14ac:dyDescent="0.4">
      <c r="B115" s="12">
        <v>60</v>
      </c>
      <c r="C115" s="9" t="s">
        <v>19</v>
      </c>
      <c r="D115" s="305">
        <v>0</v>
      </c>
      <c r="E115" s="305">
        <v>1.3979171035157615E-4</v>
      </c>
      <c r="F115" s="305">
        <v>1.1802208226249435E-3</v>
      </c>
      <c r="G115" s="305">
        <v>1.2123048946810122E-3</v>
      </c>
      <c r="H115" s="305">
        <v>2.3376775173864766E-4</v>
      </c>
      <c r="I115" s="305">
        <v>1.6327197028450142E-4</v>
      </c>
      <c r="J115" s="305">
        <v>7.7591558038485418E-4</v>
      </c>
      <c r="K115" s="305">
        <v>1.4824002783282155E-3</v>
      </c>
      <c r="L115" s="305">
        <v>9.9281085207118315E-4</v>
      </c>
      <c r="M115" s="305">
        <v>2.4747370591874615E-4</v>
      </c>
      <c r="N115" s="305">
        <v>2.003661722655366E-3</v>
      </c>
      <c r="O115" s="305">
        <v>2.6293844986515014E-3</v>
      </c>
      <c r="P115" s="305">
        <v>5.6857756108655173E-5</v>
      </c>
      <c r="Q115" s="305">
        <v>1.3404825737265416E-3</v>
      </c>
      <c r="R115" s="305">
        <v>1.2145301976371867E-3</v>
      </c>
      <c r="S115" s="305">
        <v>4.9338702232974165E-4</v>
      </c>
      <c r="T115" s="305">
        <v>3.5824317546750734E-4</v>
      </c>
      <c r="U115" s="305">
        <v>3.965908309849474E-3</v>
      </c>
      <c r="V115" s="305">
        <v>9.7465886939571145E-4</v>
      </c>
      <c r="W115" s="305">
        <v>3.1438508242783878E-4</v>
      </c>
      <c r="X115" s="305">
        <v>2.5650953441099605E-3</v>
      </c>
      <c r="Y115" s="305">
        <v>4.8598573266755806E-4</v>
      </c>
      <c r="Z115" s="305">
        <v>6.8558285600548471E-4</v>
      </c>
      <c r="AA115" s="305">
        <v>3.3879929529746577E-4</v>
      </c>
      <c r="AB115" s="305">
        <v>0</v>
      </c>
      <c r="AC115" s="305">
        <v>1.1194626579241963E-3</v>
      </c>
      <c r="AD115" s="305">
        <v>9.5244351024697843E-4</v>
      </c>
      <c r="AE115" s="305">
        <v>9.6834715245415481E-4</v>
      </c>
      <c r="AF115" s="305">
        <v>8.4248837366044348E-4</v>
      </c>
      <c r="AG115" s="305">
        <v>2.7940558316643179E-3</v>
      </c>
      <c r="AH115" s="305">
        <v>1.7857142857142857E-3</v>
      </c>
      <c r="AI115" s="305">
        <v>8.9746466232892074E-5</v>
      </c>
      <c r="AJ115" s="305">
        <v>5.9905073498917104E-4</v>
      </c>
      <c r="AK115" s="305">
        <v>3.2061558191728119E-4</v>
      </c>
      <c r="AL115" s="305">
        <v>6.7571269426739962E-4</v>
      </c>
      <c r="AM115" s="305">
        <v>8.4578517056667607E-4</v>
      </c>
      <c r="AN115" s="305">
        <v>3.0989514160310655E-4</v>
      </c>
      <c r="AO115" s="305">
        <v>4.1105040505592E-4</v>
      </c>
      <c r="AP115" s="305">
        <v>6.7504300677220569E-4</v>
      </c>
      <c r="AQ115" s="305">
        <v>9.9804207627976873E-4</v>
      </c>
      <c r="AR115" s="305">
        <v>5.3364504980687132E-4</v>
      </c>
      <c r="AS115" s="305">
        <v>2.3009664058904741E-4</v>
      </c>
      <c r="AT115" s="305">
        <v>3.3548603539377674E-4</v>
      </c>
      <c r="AU115" s="305">
        <v>1.0912170125097118E-3</v>
      </c>
      <c r="AV115" s="305">
        <v>2.4873718046839122E-4</v>
      </c>
      <c r="AW115" s="305">
        <v>2.3329445092484585E-4</v>
      </c>
      <c r="AX115" s="305">
        <v>3.2171470478351715E-4</v>
      </c>
      <c r="AY115" s="305">
        <v>1.9149751053236308E-4</v>
      </c>
      <c r="AZ115" s="305">
        <v>3.8477068142412653E-4</v>
      </c>
      <c r="BA115" s="305">
        <v>5.9577003276735179E-4</v>
      </c>
      <c r="BB115" s="305">
        <v>0</v>
      </c>
      <c r="BC115" s="305">
        <v>4.5568466621098198E-4</v>
      </c>
      <c r="BD115" s="305">
        <v>1.0923390620448587E-3</v>
      </c>
      <c r="BE115" s="305">
        <v>7.676017709184219E-4</v>
      </c>
      <c r="BF115" s="305">
        <v>1.2797640286400724E-3</v>
      </c>
      <c r="BG115" s="305">
        <v>7.6992513141825516E-4</v>
      </c>
      <c r="BH115" s="305">
        <v>9.5667147901410657E-4</v>
      </c>
      <c r="BI115" s="305">
        <v>3.5826708964638732E-4</v>
      </c>
      <c r="BJ115" s="305">
        <v>2.4922463447053611E-3</v>
      </c>
      <c r="BK115" s="305">
        <v>9.0203628576760994E-2</v>
      </c>
      <c r="BL115" s="305">
        <v>8.041445715880547E-3</v>
      </c>
      <c r="BM115" s="305">
        <v>5.7487813512422834E-4</v>
      </c>
      <c r="BN115" s="305">
        <v>4.1320410532328499E-3</v>
      </c>
      <c r="BO115" s="305">
        <v>1.1488871797566557E-3</v>
      </c>
      <c r="BP115" s="305">
        <v>2.0139529407147204E-3</v>
      </c>
      <c r="BQ115" s="305">
        <v>2.623667198568596E-4</v>
      </c>
      <c r="BR115" s="305">
        <v>0</v>
      </c>
      <c r="BS115" s="305">
        <v>7.4560040934924434E-3</v>
      </c>
      <c r="BT115" s="305">
        <v>1.1387149917627677E-3</v>
      </c>
      <c r="BU115" s="305">
        <v>1.1305876205405919E-2</v>
      </c>
      <c r="BV115" s="305">
        <v>5.2389164174543236E-4</v>
      </c>
      <c r="BW115" s="305">
        <v>1.2668651422056122E-4</v>
      </c>
      <c r="BX115" s="305">
        <v>6.7801206861482137E-4</v>
      </c>
      <c r="BY115" s="305">
        <v>1.808520555607346E-3</v>
      </c>
      <c r="BZ115" s="305">
        <v>6.3939126774211485E-3</v>
      </c>
      <c r="CA115" s="305">
        <v>6.0214363132752604E-4</v>
      </c>
      <c r="CB115" s="305">
        <v>5.3459394151127411E-3</v>
      </c>
      <c r="CC115" s="305">
        <v>4.1197473221642406E-4</v>
      </c>
      <c r="CD115" s="305">
        <v>1.552312946289972E-4</v>
      </c>
      <c r="CE115" s="305">
        <v>1.3880057409661538E-3</v>
      </c>
      <c r="CF115" s="305">
        <v>8.8255411159896739E-4</v>
      </c>
      <c r="CG115" s="305">
        <v>3.6177402664597075E-3</v>
      </c>
      <c r="CH115" s="305">
        <v>6.7772683189964364E-3</v>
      </c>
      <c r="CI115" s="305">
        <v>1.1179117408680585E-2</v>
      </c>
      <c r="CJ115" s="305">
        <v>3.5230920822605766E-3</v>
      </c>
      <c r="CK115" s="305">
        <v>3.7548449612403102E-3</v>
      </c>
      <c r="CL115" s="305">
        <v>4.5105325734027864E-3</v>
      </c>
      <c r="CM115" s="305">
        <v>7.960895921397251E-3</v>
      </c>
      <c r="CN115" s="305">
        <v>2.0197806781633168E-3</v>
      </c>
      <c r="CO115" s="305">
        <v>4.7269133255983841E-4</v>
      </c>
      <c r="CP115" s="305">
        <v>1.3424620754463686E-4</v>
      </c>
      <c r="CQ115" s="305">
        <v>9.1165257749046907E-4</v>
      </c>
      <c r="CR115" s="305">
        <v>9.5346258048313213E-4</v>
      </c>
      <c r="CS115" s="305">
        <v>1.251826904746775E-2</v>
      </c>
      <c r="CT115" s="305">
        <v>8.4372979447335777E-3</v>
      </c>
      <c r="CU115" s="305">
        <v>1.3369629645891418E-2</v>
      </c>
      <c r="CV115" s="305">
        <v>5.7463815078850726E-3</v>
      </c>
      <c r="CW115" s="305">
        <v>1.5903307888040711E-3</v>
      </c>
      <c r="CX115" s="305">
        <v>5.3269003544702638E-3</v>
      </c>
      <c r="CY115" s="305">
        <v>0</v>
      </c>
      <c r="CZ115" s="305">
        <v>7.9817827546540838E-4</v>
      </c>
      <c r="DA115" s="306">
        <v>2.8557408132172859E-3</v>
      </c>
    </row>
    <row r="116" spans="2:105" ht="20.100000000000001" customHeight="1" x14ac:dyDescent="0.4">
      <c r="B116" s="12">
        <v>61</v>
      </c>
      <c r="C116" s="9" t="s">
        <v>20</v>
      </c>
      <c r="D116" s="305">
        <v>0</v>
      </c>
      <c r="E116" s="305">
        <v>0</v>
      </c>
      <c r="F116" s="305">
        <v>4.0811374240301785E-4</v>
      </c>
      <c r="G116" s="305">
        <v>7.5769055917563265E-4</v>
      </c>
      <c r="H116" s="305">
        <v>1.1688387586932383E-4</v>
      </c>
      <c r="I116" s="305">
        <v>0</v>
      </c>
      <c r="J116" s="305">
        <v>1.2414649286157666E-3</v>
      </c>
      <c r="K116" s="305">
        <v>1.3084451436264351E-3</v>
      </c>
      <c r="L116" s="305">
        <v>8.630968713985662E-4</v>
      </c>
      <c r="M116" s="305">
        <v>6.8742696088540595E-5</v>
      </c>
      <c r="N116" s="305">
        <v>1.7485754253152579E-3</v>
      </c>
      <c r="O116" s="305">
        <v>9.6911600093155335E-4</v>
      </c>
      <c r="P116" s="305">
        <v>7.1072195135818962E-5</v>
      </c>
      <c r="Q116" s="305">
        <v>0</v>
      </c>
      <c r="R116" s="305">
        <v>3.3123550844650548E-4</v>
      </c>
      <c r="S116" s="305">
        <v>2.2281994556827043E-4</v>
      </c>
      <c r="T116" s="305">
        <v>2.8659454037400589E-4</v>
      </c>
      <c r="U116" s="305">
        <v>2.7836964739844663E-3</v>
      </c>
      <c r="V116" s="305">
        <v>5.9175717070453909E-4</v>
      </c>
      <c r="W116" s="305">
        <v>7.8596270606959696E-4</v>
      </c>
      <c r="X116" s="305">
        <v>3.2233084890136484E-3</v>
      </c>
      <c r="Y116" s="305">
        <v>0</v>
      </c>
      <c r="Z116" s="305">
        <v>6.6346728000530767E-5</v>
      </c>
      <c r="AA116" s="305">
        <v>4.2349911912183222E-4</v>
      </c>
      <c r="AB116" s="305">
        <v>0</v>
      </c>
      <c r="AC116" s="305">
        <v>2.5587717895410203E-3</v>
      </c>
      <c r="AD116" s="305">
        <v>4.3516815554387805E-3</v>
      </c>
      <c r="AE116" s="305">
        <v>4.8417357622707741E-4</v>
      </c>
      <c r="AF116" s="305">
        <v>3.2351553548561028E-3</v>
      </c>
      <c r="AG116" s="305">
        <v>1.2363078901169547E-5</v>
      </c>
      <c r="AH116" s="305">
        <v>8.1168831168831169E-5</v>
      </c>
      <c r="AI116" s="305">
        <v>0</v>
      </c>
      <c r="AJ116" s="305">
        <v>7.3729321229436436E-4</v>
      </c>
      <c r="AK116" s="305">
        <v>1.2161280693414114E-4</v>
      </c>
      <c r="AL116" s="305">
        <v>1.0957503150282156E-4</v>
      </c>
      <c r="AM116" s="305">
        <v>2.8192839018889202E-4</v>
      </c>
      <c r="AN116" s="305">
        <v>1.4756911504909836E-5</v>
      </c>
      <c r="AO116" s="305">
        <v>8.5635501053316665E-5</v>
      </c>
      <c r="AP116" s="305">
        <v>1.1105546240445963E-3</v>
      </c>
      <c r="AQ116" s="305">
        <v>1.2915838634208773E-3</v>
      </c>
      <c r="AR116" s="305">
        <v>3.3035169749949175E-4</v>
      </c>
      <c r="AS116" s="305">
        <v>0</v>
      </c>
      <c r="AT116" s="305">
        <v>8.3871508848444186E-5</v>
      </c>
      <c r="AU116" s="305">
        <v>1.0475683320093233E-4</v>
      </c>
      <c r="AV116" s="305">
        <v>1.2436859023419561E-4</v>
      </c>
      <c r="AW116" s="305">
        <v>4.9991668055324114E-4</v>
      </c>
      <c r="AX116" s="305">
        <v>4.4970872711674436E-5</v>
      </c>
      <c r="AY116" s="305">
        <v>1.9149751053236308E-4</v>
      </c>
      <c r="AZ116" s="305">
        <v>6.6503574567132977E-5</v>
      </c>
      <c r="BA116" s="305">
        <v>2.0107238605898124E-3</v>
      </c>
      <c r="BB116" s="305">
        <v>4.0314452731304173E-4</v>
      </c>
      <c r="BC116" s="305">
        <v>8.7631666579034999E-5</v>
      </c>
      <c r="BD116" s="305">
        <v>0</v>
      </c>
      <c r="BE116" s="305">
        <v>8.3892759918960272E-4</v>
      </c>
      <c r="BF116" s="305">
        <v>7.1362306429743807E-4</v>
      </c>
      <c r="BG116" s="305">
        <v>5.1306217809164766E-3</v>
      </c>
      <c r="BH116" s="305">
        <v>6.2531526673740238E-3</v>
      </c>
      <c r="BI116" s="305">
        <v>1.7744938329066789E-2</v>
      </c>
      <c r="BJ116" s="305">
        <v>3.267611874169251E-3</v>
      </c>
      <c r="BK116" s="305">
        <v>3.1629716216614442E-3</v>
      </c>
      <c r="BL116" s="305">
        <v>0</v>
      </c>
      <c r="BM116" s="305">
        <v>1.225099365157018E-3</v>
      </c>
      <c r="BN116" s="305">
        <v>1.8092074957159442E-3</v>
      </c>
      <c r="BO116" s="305">
        <v>4.5907716413561171E-3</v>
      </c>
      <c r="BP116" s="305">
        <v>6.8685362168102512E-5</v>
      </c>
      <c r="BQ116" s="305">
        <v>3.8709843913307154E-5</v>
      </c>
      <c r="BR116" s="305">
        <v>0</v>
      </c>
      <c r="BS116" s="305">
        <v>4.7915791012591143E-2</v>
      </c>
      <c r="BT116" s="305">
        <v>3.1235584843492589E-3</v>
      </c>
      <c r="BU116" s="305">
        <v>0</v>
      </c>
      <c r="BV116" s="305">
        <v>3.339809216127131E-3</v>
      </c>
      <c r="BW116" s="305">
        <v>1.1401786279850511E-3</v>
      </c>
      <c r="BX116" s="305">
        <v>3.3900603430741067E-3</v>
      </c>
      <c r="BY116" s="305">
        <v>3.0577048569031414E-3</v>
      </c>
      <c r="BZ116" s="305">
        <v>1.994424190435342E-2</v>
      </c>
      <c r="CA116" s="305">
        <v>2.0874312552687569E-3</v>
      </c>
      <c r="CB116" s="305">
        <v>1.5346376115405331E-2</v>
      </c>
      <c r="CC116" s="305">
        <v>4.4630595990112609E-3</v>
      </c>
      <c r="CD116" s="305">
        <v>2.4609839392401996E-4</v>
      </c>
      <c r="CE116" s="305">
        <v>4.3856621187071928E-3</v>
      </c>
      <c r="CF116" s="305">
        <v>1.6327251064580898E-3</v>
      </c>
      <c r="CG116" s="305">
        <v>2.5634418251196483E-2</v>
      </c>
      <c r="CH116" s="305">
        <v>9.6178676567637827E-3</v>
      </c>
      <c r="CI116" s="305">
        <v>5.0620441016181773E-3</v>
      </c>
      <c r="CJ116" s="305">
        <v>4.4423254187724486E-3</v>
      </c>
      <c r="CK116" s="305">
        <v>1.5958091085271318E-2</v>
      </c>
      <c r="CL116" s="305">
        <v>4.7451229200100231E-3</v>
      </c>
      <c r="CM116" s="305">
        <v>4.4884853088423158E-3</v>
      </c>
      <c r="CN116" s="305">
        <v>5.4885344515307525E-5</v>
      </c>
      <c r="CO116" s="305">
        <v>6.7973794930092468E-4</v>
      </c>
      <c r="CP116" s="305">
        <v>1.04413716979162E-4</v>
      </c>
      <c r="CQ116" s="305">
        <v>2.5997365367670792E-3</v>
      </c>
      <c r="CR116" s="305">
        <v>1.72912328115589E-3</v>
      </c>
      <c r="CS116" s="305">
        <v>5.7031200355849271E-2</v>
      </c>
      <c r="CT116" s="305">
        <v>2.0778789452670927E-2</v>
      </c>
      <c r="CU116" s="305">
        <v>1.2864701104256767E-2</v>
      </c>
      <c r="CV116" s="305">
        <v>1.7913156189241736E-2</v>
      </c>
      <c r="CW116" s="305">
        <v>4.2408821034775233E-4</v>
      </c>
      <c r="CX116" s="305">
        <v>1.6916108704214259E-2</v>
      </c>
      <c r="CY116" s="305">
        <v>0</v>
      </c>
      <c r="CZ116" s="305">
        <v>1.2571307838580181E-2</v>
      </c>
      <c r="DA116" s="306">
        <v>4.9290204047959365E-3</v>
      </c>
    </row>
    <row r="117" spans="2:105" ht="20.100000000000001" customHeight="1" x14ac:dyDescent="0.4">
      <c r="B117" s="12">
        <v>62</v>
      </c>
      <c r="C117" s="9" t="s">
        <v>1480</v>
      </c>
      <c r="D117" s="305">
        <v>1.9078167825639428E-2</v>
      </c>
      <c r="E117" s="305">
        <v>3.9071783043265536E-2</v>
      </c>
      <c r="F117" s="305">
        <v>1.9865212163995543E-2</v>
      </c>
      <c r="G117" s="305">
        <v>2.8868010304591605E-2</v>
      </c>
      <c r="H117" s="305">
        <v>1.6305300683770674E-2</v>
      </c>
      <c r="I117" s="305">
        <v>3.8573002979713458E-2</v>
      </c>
      <c r="J117" s="305">
        <v>8.2247051520794538E-3</v>
      </c>
      <c r="K117" s="305">
        <v>5.0424299263337823E-2</v>
      </c>
      <c r="L117" s="305">
        <v>9.5105292829311364E-2</v>
      </c>
      <c r="M117" s="305">
        <v>2.4183680483948582E-2</v>
      </c>
      <c r="N117" s="305">
        <v>7.9615724835942481E-2</v>
      </c>
      <c r="O117" s="305">
        <v>3.455011231228073E-2</v>
      </c>
      <c r="P117" s="305">
        <v>6.6807863427669825E-2</v>
      </c>
      <c r="Q117" s="305">
        <v>6.3002680965147453E-2</v>
      </c>
      <c r="R117" s="305">
        <v>6.4038864966324396E-2</v>
      </c>
      <c r="S117" s="305">
        <v>6.102083366491063E-2</v>
      </c>
      <c r="T117" s="305">
        <v>6.1402880275130758E-2</v>
      </c>
      <c r="U117" s="305">
        <v>3.9232936971613168E-2</v>
      </c>
      <c r="V117" s="305">
        <v>6.4362294625452524E-2</v>
      </c>
      <c r="W117" s="305">
        <v>4.9103020061698074E-2</v>
      </c>
      <c r="X117" s="305">
        <v>4.0876972219533445E-2</v>
      </c>
      <c r="Y117" s="305">
        <v>6.685451400167703E-3</v>
      </c>
      <c r="Z117" s="305">
        <v>5.8683680916469472E-2</v>
      </c>
      <c r="AA117" s="305">
        <v>4.9261417536251524E-2</v>
      </c>
      <c r="AB117" s="305">
        <v>8.3650190114068435E-2</v>
      </c>
      <c r="AC117" s="305">
        <v>3.3104110027186953E-2</v>
      </c>
      <c r="AD117" s="305">
        <v>2.8688255386232264E-2</v>
      </c>
      <c r="AE117" s="305">
        <v>3.3771106941838651E-2</v>
      </c>
      <c r="AF117" s="305">
        <v>3.5923704252881307E-2</v>
      </c>
      <c r="AG117" s="305">
        <v>4.4259822466186979E-3</v>
      </c>
      <c r="AH117" s="305">
        <v>3.2305194805194802E-2</v>
      </c>
      <c r="AI117" s="305">
        <v>4.1552613865829036E-2</v>
      </c>
      <c r="AJ117" s="305">
        <v>3.5052148134494573E-2</v>
      </c>
      <c r="AK117" s="305">
        <v>2.8114669821229173E-2</v>
      </c>
      <c r="AL117" s="305">
        <v>2.6024069981920118E-2</v>
      </c>
      <c r="AM117" s="305">
        <v>3.7722018607273755E-2</v>
      </c>
      <c r="AN117" s="305">
        <v>3.8300509745885981E-2</v>
      </c>
      <c r="AO117" s="305">
        <v>5.3761967561272203E-2</v>
      </c>
      <c r="AP117" s="305">
        <v>4.8537769745007946E-2</v>
      </c>
      <c r="AQ117" s="305">
        <v>3.6501921230996839E-2</v>
      </c>
      <c r="AR117" s="305">
        <v>4.8078877820695261E-2</v>
      </c>
      <c r="AS117" s="305">
        <v>5.5453290381960424E-2</v>
      </c>
      <c r="AT117" s="305">
        <v>4.1180910844586097E-2</v>
      </c>
      <c r="AU117" s="305">
        <v>4.4809735401698809E-2</v>
      </c>
      <c r="AV117" s="305">
        <v>4.6839124445124752E-2</v>
      </c>
      <c r="AW117" s="305">
        <v>4.0493251124812529E-2</v>
      </c>
      <c r="AX117" s="305">
        <v>1.8092128021696716E-2</v>
      </c>
      <c r="AY117" s="305">
        <v>1.1872845653006512E-2</v>
      </c>
      <c r="AZ117" s="305">
        <v>5.237631522694345E-2</v>
      </c>
      <c r="BA117" s="305">
        <v>5.8906761989871909E-2</v>
      </c>
      <c r="BB117" s="305">
        <v>2.297923805684338E-2</v>
      </c>
      <c r="BC117" s="305">
        <v>6.0851429272481904E-2</v>
      </c>
      <c r="BD117" s="305">
        <v>3.7867754150888435E-3</v>
      </c>
      <c r="BE117" s="305">
        <v>5.0072429680375376E-2</v>
      </c>
      <c r="BF117" s="305">
        <v>5.7199267346987319E-2</v>
      </c>
      <c r="BG117" s="305">
        <v>3.3854581497017644E-2</v>
      </c>
      <c r="BH117" s="305">
        <v>2.8217460124193353E-2</v>
      </c>
      <c r="BI117" s="305">
        <v>4.1491615937679898E-3</v>
      </c>
      <c r="BJ117" s="305">
        <v>8.8890119627824549E-3</v>
      </c>
      <c r="BK117" s="305">
        <v>1.4567350667465595E-2</v>
      </c>
      <c r="BL117" s="305">
        <v>1.2053446832263467E-2</v>
      </c>
      <c r="BM117" s="305">
        <v>6.613678796904947E-3</v>
      </c>
      <c r="BN117" s="305">
        <v>6.5377918225203151E-3</v>
      </c>
      <c r="BO117" s="305">
        <v>3.6043051023966601E-3</v>
      </c>
      <c r="BP117" s="305">
        <v>8.6347312439900305E-4</v>
      </c>
      <c r="BQ117" s="305">
        <v>1.5182861001552695E-3</v>
      </c>
      <c r="BR117" s="305">
        <v>2.6455761745792041E-4</v>
      </c>
      <c r="BS117" s="305">
        <v>1.2792163885893897E-3</v>
      </c>
      <c r="BT117" s="305">
        <v>5.8095551894563431E-3</v>
      </c>
      <c r="BU117" s="305">
        <v>2.4312384209776258E-2</v>
      </c>
      <c r="BV117" s="305">
        <v>4.7586824125210106E-3</v>
      </c>
      <c r="BW117" s="305">
        <v>1.456894913536454E-3</v>
      </c>
      <c r="BX117" s="305">
        <v>3.5256627567970709E-3</v>
      </c>
      <c r="BY117" s="305">
        <v>5.444206208632423E-3</v>
      </c>
      <c r="BZ117" s="305">
        <v>4.972160665920048E-3</v>
      </c>
      <c r="CA117" s="305">
        <v>1.6860021677170727E-3</v>
      </c>
      <c r="CB117" s="305">
        <v>2.318150719827649E-3</v>
      </c>
      <c r="CC117" s="305">
        <v>2.1285361164515245E-3</v>
      </c>
      <c r="CD117" s="305">
        <v>7.5230385958004256E-3</v>
      </c>
      <c r="CE117" s="305">
        <v>3.1357302472612321E-3</v>
      </c>
      <c r="CF117" s="305">
        <v>3.1352734814553314E-2</v>
      </c>
      <c r="CG117" s="305">
        <v>5.1234478075281335E-3</v>
      </c>
      <c r="CH117" s="305">
        <v>5.6505928914240677E-3</v>
      </c>
      <c r="CI117" s="305">
        <v>1.6597495877700454E-2</v>
      </c>
      <c r="CJ117" s="305">
        <v>5.1444010044181684E-2</v>
      </c>
      <c r="CK117" s="305">
        <v>2.1045300387596898E-2</v>
      </c>
      <c r="CL117" s="305">
        <v>1.673055699212523E-2</v>
      </c>
      <c r="CM117" s="305">
        <v>1.3623292772552172E-2</v>
      </c>
      <c r="CN117" s="305">
        <v>2.7409741050944576E-2</v>
      </c>
      <c r="CO117" s="305">
        <v>7.8716779760997883E-3</v>
      </c>
      <c r="CP117" s="305">
        <v>4.0572187169045804E-3</v>
      </c>
      <c r="CQ117" s="305">
        <v>6.4042503075191715E-2</v>
      </c>
      <c r="CR117" s="305">
        <v>6.039707604808652E-3</v>
      </c>
      <c r="CS117" s="305">
        <v>3.6649297833132109E-2</v>
      </c>
      <c r="CT117" s="305">
        <v>5.9453271572877692E-2</v>
      </c>
      <c r="CU117" s="305">
        <v>2.7617395885930058E-2</v>
      </c>
      <c r="CV117" s="305">
        <v>1.2054439403758912E-2</v>
      </c>
      <c r="CW117" s="305">
        <v>2.9050042408821034E-2</v>
      </c>
      <c r="CX117" s="305">
        <v>1.2770775896022057E-2</v>
      </c>
      <c r="CY117" s="305">
        <v>0.13298868659623886</v>
      </c>
      <c r="CZ117" s="305">
        <v>4.0495809564053808E-3</v>
      </c>
      <c r="DA117" s="306">
        <v>2.2118902704472591E-2</v>
      </c>
    </row>
    <row r="118" spans="2:105" ht="20.100000000000001" customHeight="1" x14ac:dyDescent="0.4">
      <c r="B118" s="12">
        <v>63</v>
      </c>
      <c r="C118" s="9" t="s">
        <v>1053</v>
      </c>
      <c r="D118" s="305">
        <v>3.0352718698758843E-2</v>
      </c>
      <c r="E118" s="305">
        <v>4.4430465273409284E-2</v>
      </c>
      <c r="F118" s="305">
        <v>1.9920362669725682E-2</v>
      </c>
      <c r="G118" s="305">
        <v>1.0153053492953477E-2</v>
      </c>
      <c r="H118" s="305">
        <v>4.9675647244462624E-3</v>
      </c>
      <c r="I118" s="305">
        <v>1.3456331550947657E-2</v>
      </c>
      <c r="J118" s="305">
        <v>4.1899441340782122E-3</v>
      </c>
      <c r="K118" s="305">
        <v>5.4455520428383427E-4</v>
      </c>
      <c r="L118" s="305">
        <v>5.5377891748694134E-4</v>
      </c>
      <c r="M118" s="305">
        <v>8.2491235306248709E-5</v>
      </c>
      <c r="N118" s="305">
        <v>1.2556828701322745E-2</v>
      </c>
      <c r="O118" s="305">
        <v>1.2545920322137164E-3</v>
      </c>
      <c r="P118" s="305">
        <v>1.990021463802931E-4</v>
      </c>
      <c r="Q118" s="305">
        <v>1.3404825737265416E-3</v>
      </c>
      <c r="R118" s="305">
        <v>2.097824886827868E-2</v>
      </c>
      <c r="S118" s="305">
        <v>1.2732568318186883E-3</v>
      </c>
      <c r="T118" s="305">
        <v>6.8782689689761414E-3</v>
      </c>
      <c r="U118" s="305">
        <v>8.0417898137329026E-4</v>
      </c>
      <c r="V118" s="305">
        <v>8.7023113338902808E-4</v>
      </c>
      <c r="W118" s="305">
        <v>6.8771736781089742E-4</v>
      </c>
      <c r="X118" s="305">
        <v>9.8731971735553192E-4</v>
      </c>
      <c r="Y118" s="305">
        <v>9.065018847685021E-5</v>
      </c>
      <c r="Z118" s="305">
        <v>5.6394718800451156E-4</v>
      </c>
      <c r="AA118" s="305">
        <v>1.5584767583683426E-3</v>
      </c>
      <c r="AB118" s="305">
        <v>4.5627376425855515E-3</v>
      </c>
      <c r="AC118" s="305">
        <v>3.358387973772589E-3</v>
      </c>
      <c r="AD118" s="305">
        <v>1.2808723068838677E-3</v>
      </c>
      <c r="AE118" s="305">
        <v>5.0838225503843128E-3</v>
      </c>
      <c r="AF118" s="305">
        <v>2.6285637258205838E-3</v>
      </c>
      <c r="AG118" s="305">
        <v>8.6541552308186831E-4</v>
      </c>
      <c r="AH118" s="305">
        <v>2.2727272727272726E-3</v>
      </c>
      <c r="AI118" s="305">
        <v>3.1411263181512227E-4</v>
      </c>
      <c r="AJ118" s="305">
        <v>1.2288220204906071E-3</v>
      </c>
      <c r="AK118" s="305">
        <v>8.6234535826027348E-4</v>
      </c>
      <c r="AL118" s="305">
        <v>1.0227002940263346E-3</v>
      </c>
      <c r="AM118" s="305">
        <v>2.3118127995489144E-3</v>
      </c>
      <c r="AN118" s="305">
        <v>2.7110554564734354E-3</v>
      </c>
      <c r="AO118" s="305">
        <v>4.0419956497165467E-3</v>
      </c>
      <c r="AP118" s="305">
        <v>8.9279881540840105E-4</v>
      </c>
      <c r="AQ118" s="305">
        <v>1.8199590802748726E-3</v>
      </c>
      <c r="AR118" s="305">
        <v>4.0912787151860131E-3</v>
      </c>
      <c r="AS118" s="305">
        <v>9.2038656235618964E-4</v>
      </c>
      <c r="AT118" s="305">
        <v>2.2645307389079928E-3</v>
      </c>
      <c r="AU118" s="305">
        <v>8.1186545730722556E-4</v>
      </c>
      <c r="AV118" s="305">
        <v>2.3343027705495178E-3</v>
      </c>
      <c r="AW118" s="305">
        <v>2.766205632394601E-3</v>
      </c>
      <c r="AX118" s="305">
        <v>1.4079342456654997E-3</v>
      </c>
      <c r="AY118" s="305">
        <v>1.1489850631941786E-3</v>
      </c>
      <c r="AZ118" s="305">
        <v>6.2228344773531579E-4</v>
      </c>
      <c r="BA118" s="305">
        <v>3.9469764670837055E-3</v>
      </c>
      <c r="BB118" s="305">
        <v>1.4110058455956461E-3</v>
      </c>
      <c r="BC118" s="305">
        <v>1.011269432322064E-2</v>
      </c>
      <c r="BD118" s="305">
        <v>2.0390329158170698E-3</v>
      </c>
      <c r="BE118" s="305">
        <v>3.5730843495848665E-3</v>
      </c>
      <c r="BF118" s="305">
        <v>4.376888127690954E-3</v>
      </c>
      <c r="BG118" s="305">
        <v>4.2168887944919378E-3</v>
      </c>
      <c r="BH118" s="305">
        <v>4.0615052790871613E-3</v>
      </c>
      <c r="BI118" s="305">
        <v>5.5730436167215805E-4</v>
      </c>
      <c r="BJ118" s="305">
        <v>5.8152414709791754E-4</v>
      </c>
      <c r="BK118" s="305">
        <v>2.3869630560985431E-3</v>
      </c>
      <c r="BL118" s="305">
        <v>5.3725927993301704E-3</v>
      </c>
      <c r="BM118" s="305">
        <v>3.0632644614878093E-3</v>
      </c>
      <c r="BN118" s="305">
        <v>3.018416834036594E-3</v>
      </c>
      <c r="BO118" s="305">
        <v>1.6504803351597693E-3</v>
      </c>
      <c r="BP118" s="305">
        <v>7.0647801087191163E-4</v>
      </c>
      <c r="BQ118" s="305">
        <v>2.8043131368306962E-3</v>
      </c>
      <c r="BR118" s="305">
        <v>4.1073342165646011E-4</v>
      </c>
      <c r="BS118" s="305">
        <v>9.6854955136053804E-4</v>
      </c>
      <c r="BT118" s="305">
        <v>5.9861614497528828E-3</v>
      </c>
      <c r="BU118" s="305">
        <v>6.017766376894209E-2</v>
      </c>
      <c r="BV118" s="305">
        <v>2.0082512933574906E-3</v>
      </c>
      <c r="BW118" s="305">
        <v>8.2346234243364791E-4</v>
      </c>
      <c r="BX118" s="305">
        <v>4.4070784459963389E-3</v>
      </c>
      <c r="BY118" s="305">
        <v>1.6966533047450359E-3</v>
      </c>
      <c r="BZ118" s="305">
        <v>1.6997482148672369E-3</v>
      </c>
      <c r="CA118" s="305">
        <v>1.9670025290032516E-3</v>
      </c>
      <c r="CB118" s="305">
        <v>1.6667394500487649E-3</v>
      </c>
      <c r="CC118" s="305">
        <v>1.8023894534468553E-3</v>
      </c>
      <c r="CD118" s="305">
        <v>3.8921407531368078E-3</v>
      </c>
      <c r="CE118" s="305">
        <v>2.1437785004451066E-3</v>
      </c>
      <c r="CF118" s="305">
        <v>2.4270238068971606E-3</v>
      </c>
      <c r="CG118" s="305">
        <v>4.1159374595783208E-3</v>
      </c>
      <c r="CH118" s="305">
        <v>2.7774749080391832E-3</v>
      </c>
      <c r="CI118" s="305">
        <v>1.1608814734076744E-2</v>
      </c>
      <c r="CJ118" s="305">
        <v>2.4436604049458059E-3</v>
      </c>
      <c r="CK118" s="305">
        <v>6.3892926356589148E-3</v>
      </c>
      <c r="CL118" s="305">
        <v>8.9464227637941797E-3</v>
      </c>
      <c r="CM118" s="305">
        <v>6.1704341992986122E-3</v>
      </c>
      <c r="CN118" s="305">
        <v>1.6893709041811655E-2</v>
      </c>
      <c r="CO118" s="305">
        <v>1.0449994335517089E-2</v>
      </c>
      <c r="CP118" s="305">
        <v>1.1932996226189944E-3</v>
      </c>
      <c r="CQ118" s="305">
        <v>3.0664677606497596E-3</v>
      </c>
      <c r="CR118" s="305">
        <v>3.6227133011363763E-3</v>
      </c>
      <c r="CS118" s="305">
        <v>2.3829192349240642E-2</v>
      </c>
      <c r="CT118" s="305">
        <v>4.1970964106151663E-2</v>
      </c>
      <c r="CU118" s="305">
        <v>1.0998660841693925E-2</v>
      </c>
      <c r="CV118" s="305">
        <v>8.6843810758263119E-3</v>
      </c>
      <c r="CW118" s="305">
        <v>4.5589482612383376E-3</v>
      </c>
      <c r="CX118" s="305">
        <v>1.367664434816857E-2</v>
      </c>
      <c r="CY118" s="305">
        <v>0.10586648685097774</v>
      </c>
      <c r="CZ118" s="305">
        <v>1.173791581566777E-5</v>
      </c>
      <c r="DA118" s="306">
        <v>5.1684118606391176E-3</v>
      </c>
    </row>
    <row r="119" spans="2:105" ht="20.100000000000001" customHeight="1" x14ac:dyDescent="0.4">
      <c r="B119" s="12">
        <v>64</v>
      </c>
      <c r="C119" s="9" t="s">
        <v>22</v>
      </c>
      <c r="D119" s="305">
        <v>7.8634606408062146E-3</v>
      </c>
      <c r="E119" s="305">
        <v>5.8712518347661981E-3</v>
      </c>
      <c r="F119" s="305">
        <v>5.945224517708827E-3</v>
      </c>
      <c r="G119" s="305">
        <v>1.2198818002727686E-2</v>
      </c>
      <c r="H119" s="305">
        <v>1.0870200455847115E-2</v>
      </c>
      <c r="I119" s="305">
        <v>1.0150074152686504E-2</v>
      </c>
      <c r="J119" s="305">
        <v>5.9745499689633767E-2</v>
      </c>
      <c r="K119" s="305">
        <v>4.0690374986764285E-3</v>
      </c>
      <c r="L119" s="305">
        <v>5.1935482261613146E-3</v>
      </c>
      <c r="M119" s="305">
        <v>4.6745033340207603E-4</v>
      </c>
      <c r="N119" s="305">
        <v>5.8011561169282674E-3</v>
      </c>
      <c r="O119" s="305">
        <v>1.6422384325863376E-2</v>
      </c>
      <c r="P119" s="305">
        <v>4.2074739520404827E-3</v>
      </c>
      <c r="Q119" s="305">
        <v>1.6085790884718499E-2</v>
      </c>
      <c r="R119" s="305">
        <v>1.888042398145081E-2</v>
      </c>
      <c r="S119" s="305">
        <v>8.0374337508554699E-3</v>
      </c>
      <c r="T119" s="305">
        <v>1.612094289603783E-2</v>
      </c>
      <c r="U119" s="305">
        <v>7.9524365935803153E-3</v>
      </c>
      <c r="V119" s="305">
        <v>8.8415483152325253E-3</v>
      </c>
      <c r="W119" s="305">
        <v>1.2084176605820054E-2</v>
      </c>
      <c r="X119" s="305">
        <v>1.4374213532087891E-2</v>
      </c>
      <c r="Y119" s="305">
        <v>3.8954400437135354E-3</v>
      </c>
      <c r="Z119" s="305">
        <v>4.3899418360351192E-3</v>
      </c>
      <c r="AA119" s="305">
        <v>7.6229841441929798E-3</v>
      </c>
      <c r="AB119" s="305">
        <v>6.0836501901140681E-3</v>
      </c>
      <c r="AC119" s="305">
        <v>7.8362386054693749E-3</v>
      </c>
      <c r="AD119" s="305">
        <v>9.376642143983184E-3</v>
      </c>
      <c r="AE119" s="305">
        <v>1.8761726078799251E-2</v>
      </c>
      <c r="AF119" s="305">
        <v>1.4153804677495451E-2</v>
      </c>
      <c r="AG119" s="305">
        <v>4.2034468263976461E-3</v>
      </c>
      <c r="AH119" s="305">
        <v>9.0097402597402593E-3</v>
      </c>
      <c r="AI119" s="305">
        <v>7.5387031635629348E-3</v>
      </c>
      <c r="AJ119" s="305">
        <v>9.0318418506059629E-3</v>
      </c>
      <c r="AK119" s="305">
        <v>1.4936263833456788E-2</v>
      </c>
      <c r="AL119" s="305">
        <v>8.7477400149752541E-3</v>
      </c>
      <c r="AM119" s="305">
        <v>7.2173667888356359E-3</v>
      </c>
      <c r="AN119" s="305">
        <v>6.9230996260176998E-3</v>
      </c>
      <c r="AO119" s="305">
        <v>1.0961344134824533E-2</v>
      </c>
      <c r="AP119" s="305">
        <v>4.7253010474054393E-3</v>
      </c>
      <c r="AQ119" s="305">
        <v>7.4706384827412107E-3</v>
      </c>
      <c r="AR119" s="305">
        <v>7.5218540353730436E-3</v>
      </c>
      <c r="AS119" s="305">
        <v>8.283479061205707E-3</v>
      </c>
      <c r="AT119" s="305">
        <v>8.6387654113897518E-3</v>
      </c>
      <c r="AU119" s="305">
        <v>9.4892231407844533E-3</v>
      </c>
      <c r="AV119" s="305">
        <v>1.2561227613653757E-2</v>
      </c>
      <c r="AW119" s="305">
        <v>1.0564905849025162E-2</v>
      </c>
      <c r="AX119" s="305">
        <v>4.6735114641132435E-3</v>
      </c>
      <c r="AY119" s="305">
        <v>3.6384527001148987E-3</v>
      </c>
      <c r="AZ119" s="305">
        <v>4.6837517516566517E-3</v>
      </c>
      <c r="BA119" s="305">
        <v>1.4968722073279714E-2</v>
      </c>
      <c r="BB119" s="305">
        <v>3.2251562185043338E-3</v>
      </c>
      <c r="BC119" s="305">
        <v>4.2115778957884223E-2</v>
      </c>
      <c r="BD119" s="305">
        <v>3.0585493737256045E-3</v>
      </c>
      <c r="BE119" s="305">
        <v>1.0457725011760271E-2</v>
      </c>
      <c r="BF119" s="305">
        <v>5.3854753918979991E-3</v>
      </c>
      <c r="BG119" s="305">
        <v>1.5546735340448503E-2</v>
      </c>
      <c r="BH119" s="305">
        <v>1.3923918526378042E-2</v>
      </c>
      <c r="BI119" s="305">
        <v>2.1208186862315202E-2</v>
      </c>
      <c r="BJ119" s="305">
        <v>7.5598139122729285E-3</v>
      </c>
      <c r="BK119" s="305">
        <v>1.6718564285924775E-2</v>
      </c>
      <c r="BL119" s="305">
        <v>2.4281328495674017E-2</v>
      </c>
      <c r="BM119" s="305">
        <v>2.2234469775549826E-2</v>
      </c>
      <c r="BN119" s="305">
        <v>1.6233347459969412E-2</v>
      </c>
      <c r="BO119" s="305">
        <v>7.6074961902805577E-2</v>
      </c>
      <c r="BP119" s="305">
        <v>0.10150224699256236</v>
      </c>
      <c r="BQ119" s="305">
        <v>7.2641172650204949E-2</v>
      </c>
      <c r="BR119" s="305">
        <v>7.0573060622811865E-2</v>
      </c>
      <c r="BS119" s="305">
        <v>6.6172036329745443E-2</v>
      </c>
      <c r="BT119" s="305">
        <v>1.5180230642504119E-2</v>
      </c>
      <c r="BU119" s="305">
        <v>4.7745950311149116E-2</v>
      </c>
      <c r="BV119" s="305">
        <v>3.868066621553775E-2</v>
      </c>
      <c r="BW119" s="305">
        <v>2.5400646101222526E-2</v>
      </c>
      <c r="BX119" s="305">
        <v>1.2543223269374194E-2</v>
      </c>
      <c r="BY119" s="305">
        <v>7.2154376806189986E-3</v>
      </c>
      <c r="BZ119" s="305">
        <v>1.0841851931279338E-2</v>
      </c>
      <c r="CA119" s="305">
        <v>4.8171490506202077E-4</v>
      </c>
      <c r="CB119" s="305">
        <v>1.0830167256212062E-2</v>
      </c>
      <c r="CC119" s="305">
        <v>4.2055753913759954E-3</v>
      </c>
      <c r="CD119" s="305">
        <v>3.2560710580716488E-3</v>
      </c>
      <c r="CE119" s="305">
        <v>3.7752302745126536E-3</v>
      </c>
      <c r="CF119" s="305">
        <v>3.8170465326655342E-3</v>
      </c>
      <c r="CG119" s="305">
        <v>1.955701882033372E-2</v>
      </c>
      <c r="CH119" s="305">
        <v>1.3621486790734863E-2</v>
      </c>
      <c r="CI119" s="305">
        <v>2.0506693496548448E-3</v>
      </c>
      <c r="CJ119" s="305">
        <v>4.156256953052986E-3</v>
      </c>
      <c r="CK119" s="305">
        <v>2.2195978682170544E-2</v>
      </c>
      <c r="CL119" s="305">
        <v>1.7663586779767648E-2</v>
      </c>
      <c r="CM119" s="305">
        <v>9.8450732708233665E-3</v>
      </c>
      <c r="CN119" s="305">
        <v>1.6465603354592257E-2</v>
      </c>
      <c r="CO119" s="305">
        <v>6.069591102464636E-2</v>
      </c>
      <c r="CP119" s="305">
        <v>2.4164317358034634E-3</v>
      </c>
      <c r="CQ119" s="305">
        <v>8.1263576644246115E-3</v>
      </c>
      <c r="CR119" s="305">
        <v>4.1016671148755724E-3</v>
      </c>
      <c r="CS119" s="305">
        <v>3.0088326872974518E-2</v>
      </c>
      <c r="CT119" s="305">
        <v>1.0210967780686784E-2</v>
      </c>
      <c r="CU119" s="305">
        <v>4.6980307786876245E-3</v>
      </c>
      <c r="CV119" s="305">
        <v>1.7109526895657808E-2</v>
      </c>
      <c r="CW119" s="305">
        <v>1.823579304495335E-2</v>
      </c>
      <c r="CX119" s="305">
        <v>8.989759747932256E-3</v>
      </c>
      <c r="CY119" s="305">
        <v>0</v>
      </c>
      <c r="CZ119" s="305">
        <v>3.4603375824588584E-2</v>
      </c>
      <c r="DA119" s="306">
        <v>2.0401712907812595E-2</v>
      </c>
    </row>
    <row r="120" spans="2:105" ht="20.100000000000001" customHeight="1" x14ac:dyDescent="0.4">
      <c r="B120" s="12">
        <v>65</v>
      </c>
      <c r="C120" s="9" t="s">
        <v>871</v>
      </c>
      <c r="D120" s="305">
        <v>0</v>
      </c>
      <c r="E120" s="305">
        <v>4.6597236783858716E-4</v>
      </c>
      <c r="F120" s="305">
        <v>0</v>
      </c>
      <c r="G120" s="305">
        <v>2.8792241248674043E-3</v>
      </c>
      <c r="H120" s="305">
        <v>1.6948162001051955E-3</v>
      </c>
      <c r="I120" s="305">
        <v>7.0751187123283942E-4</v>
      </c>
      <c r="J120" s="305">
        <v>6.3625077591558041E-3</v>
      </c>
      <c r="K120" s="305">
        <v>4.5984661695079336E-3</v>
      </c>
      <c r="L120" s="305">
        <v>1.7810727346201625E-3</v>
      </c>
      <c r="M120" s="305">
        <v>3.4371348044270298E-4</v>
      </c>
      <c r="N120" s="305">
        <v>5.2457262759457732E-3</v>
      </c>
      <c r="O120" s="305">
        <v>2.2687831959792956E-3</v>
      </c>
      <c r="P120" s="305">
        <v>1.1513695612002672E-3</v>
      </c>
      <c r="Q120" s="305">
        <v>2.6809651474530832E-3</v>
      </c>
      <c r="R120" s="305">
        <v>5.7414154797394285E-3</v>
      </c>
      <c r="S120" s="305">
        <v>2.0690423517053685E-3</v>
      </c>
      <c r="T120" s="305">
        <v>6.2334312531346281E-3</v>
      </c>
      <c r="U120" s="305">
        <v>2.3919169702385046E-3</v>
      </c>
      <c r="V120" s="305">
        <v>1.8448900027847395E-3</v>
      </c>
      <c r="W120" s="305">
        <v>5.9536674984771972E-3</v>
      </c>
      <c r="X120" s="305">
        <v>3.7266479527635274E-3</v>
      </c>
      <c r="Y120" s="305">
        <v>5.4138307007007766E-4</v>
      </c>
      <c r="Z120" s="305">
        <v>4.3899418360351192E-3</v>
      </c>
      <c r="AA120" s="305">
        <v>2.7442742919094728E-3</v>
      </c>
      <c r="AB120" s="305">
        <v>3.041825095057034E-3</v>
      </c>
      <c r="AC120" s="305">
        <v>3.0385415000799615E-3</v>
      </c>
      <c r="AD120" s="305">
        <v>5.6982396216500265E-3</v>
      </c>
      <c r="AE120" s="305">
        <v>3.8733886098166193E-3</v>
      </c>
      <c r="AF120" s="305">
        <v>4.0102446586237107E-3</v>
      </c>
      <c r="AG120" s="305">
        <v>1.8050095195707538E-3</v>
      </c>
      <c r="AH120" s="305">
        <v>3.246753246753247E-3</v>
      </c>
      <c r="AI120" s="305">
        <v>1.211577294144043E-3</v>
      </c>
      <c r="AJ120" s="305">
        <v>1.9200344070165738E-3</v>
      </c>
      <c r="AK120" s="305">
        <v>4.7428994704315046E-3</v>
      </c>
      <c r="AL120" s="305">
        <v>3.2142009240827656E-3</v>
      </c>
      <c r="AM120" s="305">
        <v>5.1310967014378348E-3</v>
      </c>
      <c r="AN120" s="305">
        <v>2.864948962167495E-3</v>
      </c>
      <c r="AO120" s="305">
        <v>2.3121585284395499E-3</v>
      </c>
      <c r="AP120" s="305">
        <v>1.3500860135444114E-3</v>
      </c>
      <c r="AQ120" s="305">
        <v>2.2866905218292348E-3</v>
      </c>
      <c r="AR120" s="305">
        <v>2.9985769465338485E-3</v>
      </c>
      <c r="AS120" s="305">
        <v>3.4514496088357111E-3</v>
      </c>
      <c r="AT120" s="305">
        <v>2.0967877212111044E-3</v>
      </c>
      <c r="AU120" s="305">
        <v>5.168003771245995E-3</v>
      </c>
      <c r="AV120" s="305">
        <v>4.1998316240624521E-3</v>
      </c>
      <c r="AW120" s="305">
        <v>2.7328778536910513E-3</v>
      </c>
      <c r="AX120" s="305">
        <v>1.1484869030981473E-3</v>
      </c>
      <c r="AY120" s="305">
        <v>7.659900421294523E-4</v>
      </c>
      <c r="AZ120" s="305">
        <v>9.8330285252832346E-4</v>
      </c>
      <c r="BA120" s="305">
        <v>2.9788501638367592E-3</v>
      </c>
      <c r="BB120" s="305">
        <v>2.0157226365652087E-3</v>
      </c>
      <c r="BC120" s="305">
        <v>2.0330546646336119E-3</v>
      </c>
      <c r="BD120" s="305">
        <v>1.4564520827264782E-4</v>
      </c>
      <c r="BE120" s="305">
        <v>8.5540046905223256E-3</v>
      </c>
      <c r="BF120" s="305">
        <v>3.2350912248150527E-3</v>
      </c>
      <c r="BG120" s="305">
        <v>2.0088851130108496E-3</v>
      </c>
      <c r="BH120" s="305">
        <v>2.1307682941677829E-3</v>
      </c>
      <c r="BI120" s="305">
        <v>5.750646105606114E-3</v>
      </c>
      <c r="BJ120" s="305">
        <v>1.6365750996898538E-2</v>
      </c>
      <c r="BK120" s="305">
        <v>1.2769761205465458E-3</v>
      </c>
      <c r="BL120" s="305">
        <v>1.4652525816355011E-3</v>
      </c>
      <c r="BM120" s="305">
        <v>3.1765887330078096E-2</v>
      </c>
      <c r="BN120" s="305">
        <v>3.9095465349818503E-2</v>
      </c>
      <c r="BO120" s="305">
        <v>1.8511175973210149E-2</v>
      </c>
      <c r="BP120" s="305">
        <v>4.6495084090507684E-2</v>
      </c>
      <c r="BQ120" s="305">
        <v>0.17578140121032779</v>
      </c>
      <c r="BR120" s="305">
        <v>1.8208152286364576E-2</v>
      </c>
      <c r="BS120" s="305">
        <v>2.8325505747336488E-3</v>
      </c>
      <c r="BT120" s="305">
        <v>1.3034596375617793E-2</v>
      </c>
      <c r="BU120" s="305">
        <v>2.4293382737162129E-2</v>
      </c>
      <c r="BV120" s="305">
        <v>8.3975464408111586E-2</v>
      </c>
      <c r="BW120" s="305">
        <v>3.6739089123962753E-3</v>
      </c>
      <c r="BX120" s="305">
        <v>8.3870092887653402E-2</v>
      </c>
      <c r="BY120" s="305">
        <v>9.7175351915726668E-2</v>
      </c>
      <c r="BZ120" s="305">
        <v>2.7982303555968577E-2</v>
      </c>
      <c r="CA120" s="305">
        <v>1.7100879129701738E-2</v>
      </c>
      <c r="CB120" s="305">
        <v>1.2511463382680466E-2</v>
      </c>
      <c r="CC120" s="305">
        <v>8.9776160395495744E-3</v>
      </c>
      <c r="CD120" s="305">
        <v>3.4487850311598428E-2</v>
      </c>
      <c r="CE120" s="305">
        <v>6.4585869229511469E-2</v>
      </c>
      <c r="CF120" s="305">
        <v>2.1446064911854908E-2</v>
      </c>
      <c r="CG120" s="305">
        <v>3.7379947613504073E-3</v>
      </c>
      <c r="CH120" s="305">
        <v>1.4518618837477547E-3</v>
      </c>
      <c r="CI120" s="305">
        <v>1.5455129817500909E-2</v>
      </c>
      <c r="CJ120" s="305">
        <v>2.4579002574616191E-2</v>
      </c>
      <c r="CK120" s="305">
        <v>1.2051841085271318E-2</v>
      </c>
      <c r="CL120" s="305">
        <v>5.8434322700348157E-3</v>
      </c>
      <c r="CM120" s="305">
        <v>8.0151523372184209E-3</v>
      </c>
      <c r="CN120" s="305">
        <v>2.2711555560434252E-2</v>
      </c>
      <c r="CO120" s="305">
        <v>2.7603611205519161E-2</v>
      </c>
      <c r="CP120" s="305">
        <v>2.1031905848659777E-3</v>
      </c>
      <c r="CQ120" s="305">
        <v>3.2147748785190224E-3</v>
      </c>
      <c r="CR120" s="305">
        <v>1.0403632492404526E-2</v>
      </c>
      <c r="CS120" s="305">
        <v>1.4647010230666582E-2</v>
      </c>
      <c r="CT120" s="305">
        <v>5.649244423716298E-2</v>
      </c>
      <c r="CU120" s="305">
        <v>2.9801760663871264E-2</v>
      </c>
      <c r="CV120" s="305">
        <v>7.8289047310434214E-3</v>
      </c>
      <c r="CW120" s="305">
        <v>2.6823579304495335E-2</v>
      </c>
      <c r="CX120" s="305">
        <v>2.2942103190232373E-2</v>
      </c>
      <c r="CY120" s="305">
        <v>0</v>
      </c>
      <c r="CZ120" s="305">
        <v>1.9109326947907131E-2</v>
      </c>
      <c r="DA120" s="306">
        <v>1.7271810928137173E-2</v>
      </c>
    </row>
    <row r="121" spans="2:105" ht="20.100000000000001" customHeight="1" x14ac:dyDescent="0.4">
      <c r="B121" s="12">
        <v>66</v>
      </c>
      <c r="C121" s="9" t="s">
        <v>321</v>
      </c>
      <c r="D121" s="305">
        <v>0</v>
      </c>
      <c r="E121" s="305">
        <v>0</v>
      </c>
      <c r="F121" s="305">
        <v>0</v>
      </c>
      <c r="G121" s="305">
        <v>0</v>
      </c>
      <c r="H121" s="305">
        <v>0</v>
      </c>
      <c r="I121" s="305">
        <v>0</v>
      </c>
      <c r="J121" s="305">
        <v>0</v>
      </c>
      <c r="K121" s="305">
        <v>0</v>
      </c>
      <c r="L121" s="305">
        <v>0</v>
      </c>
      <c r="M121" s="305">
        <v>0</v>
      </c>
      <c r="N121" s="305">
        <v>0</v>
      </c>
      <c r="O121" s="305">
        <v>0</v>
      </c>
      <c r="P121" s="305">
        <v>0</v>
      </c>
      <c r="Q121" s="305">
        <v>0</v>
      </c>
      <c r="R121" s="305">
        <v>0</v>
      </c>
      <c r="S121" s="305">
        <v>0</v>
      </c>
      <c r="T121" s="305">
        <v>0</v>
      </c>
      <c r="U121" s="305">
        <v>0</v>
      </c>
      <c r="V121" s="305">
        <v>0</v>
      </c>
      <c r="W121" s="305">
        <v>0</v>
      </c>
      <c r="X121" s="305">
        <v>0</v>
      </c>
      <c r="Y121" s="305">
        <v>0</v>
      </c>
      <c r="Z121" s="305">
        <v>0</v>
      </c>
      <c r="AA121" s="305">
        <v>0</v>
      </c>
      <c r="AB121" s="305">
        <v>0</v>
      </c>
      <c r="AC121" s="305">
        <v>0</v>
      </c>
      <c r="AD121" s="305">
        <v>0</v>
      </c>
      <c r="AE121" s="305">
        <v>0</v>
      </c>
      <c r="AF121" s="305">
        <v>0</v>
      </c>
      <c r="AG121" s="305">
        <v>0</v>
      </c>
      <c r="AH121" s="305">
        <v>0</v>
      </c>
      <c r="AI121" s="305">
        <v>0</v>
      </c>
      <c r="AJ121" s="305">
        <v>0</v>
      </c>
      <c r="AK121" s="305">
        <v>0</v>
      </c>
      <c r="AL121" s="305">
        <v>0</v>
      </c>
      <c r="AM121" s="305">
        <v>0</v>
      </c>
      <c r="AN121" s="305">
        <v>0</v>
      </c>
      <c r="AO121" s="305">
        <v>0</v>
      </c>
      <c r="AP121" s="305">
        <v>0</v>
      </c>
      <c r="AQ121" s="305">
        <v>0</v>
      </c>
      <c r="AR121" s="305">
        <v>0</v>
      </c>
      <c r="AS121" s="305">
        <v>0</v>
      </c>
      <c r="AT121" s="305">
        <v>0</v>
      </c>
      <c r="AU121" s="305">
        <v>0</v>
      </c>
      <c r="AV121" s="305">
        <v>0</v>
      </c>
      <c r="AW121" s="305">
        <v>0</v>
      </c>
      <c r="AX121" s="305">
        <v>0</v>
      </c>
      <c r="AY121" s="305">
        <v>0</v>
      </c>
      <c r="AZ121" s="305">
        <v>0</v>
      </c>
      <c r="BA121" s="305">
        <v>0</v>
      </c>
      <c r="BB121" s="305">
        <v>0</v>
      </c>
      <c r="BC121" s="305">
        <v>0</v>
      </c>
      <c r="BD121" s="305">
        <v>0</v>
      </c>
      <c r="BE121" s="305">
        <v>0</v>
      </c>
      <c r="BF121" s="305">
        <v>0</v>
      </c>
      <c r="BG121" s="305">
        <v>0</v>
      </c>
      <c r="BH121" s="305">
        <v>0</v>
      </c>
      <c r="BI121" s="305">
        <v>0</v>
      </c>
      <c r="BJ121" s="305">
        <v>0</v>
      </c>
      <c r="BK121" s="305">
        <v>0</v>
      </c>
      <c r="BL121" s="305">
        <v>0</v>
      </c>
      <c r="BM121" s="305">
        <v>0</v>
      </c>
      <c r="BN121" s="305">
        <v>0</v>
      </c>
      <c r="BO121" s="305">
        <v>0</v>
      </c>
      <c r="BP121" s="305">
        <v>0</v>
      </c>
      <c r="BQ121" s="305">
        <v>0</v>
      </c>
      <c r="BR121" s="305">
        <v>0</v>
      </c>
      <c r="BS121" s="305">
        <v>0</v>
      </c>
      <c r="BT121" s="305">
        <v>0</v>
      </c>
      <c r="BU121" s="305">
        <v>0</v>
      </c>
      <c r="BV121" s="305">
        <v>0</v>
      </c>
      <c r="BW121" s="305">
        <v>0</v>
      </c>
      <c r="BX121" s="305">
        <v>0</v>
      </c>
      <c r="BY121" s="305">
        <v>0</v>
      </c>
      <c r="BZ121" s="305">
        <v>0</v>
      </c>
      <c r="CA121" s="305">
        <v>0</v>
      </c>
      <c r="CB121" s="305">
        <v>0</v>
      </c>
      <c r="CC121" s="305">
        <v>0</v>
      </c>
      <c r="CD121" s="305">
        <v>0</v>
      </c>
      <c r="CE121" s="305">
        <v>0</v>
      </c>
      <c r="CF121" s="305">
        <v>0</v>
      </c>
      <c r="CG121" s="305">
        <v>0</v>
      </c>
      <c r="CH121" s="305">
        <v>0</v>
      </c>
      <c r="CI121" s="305">
        <v>0</v>
      </c>
      <c r="CJ121" s="305">
        <v>0</v>
      </c>
      <c r="CK121" s="305">
        <v>0</v>
      </c>
      <c r="CL121" s="305">
        <v>0</v>
      </c>
      <c r="CM121" s="305">
        <v>0</v>
      </c>
      <c r="CN121" s="305">
        <v>0</v>
      </c>
      <c r="CO121" s="305">
        <v>0</v>
      </c>
      <c r="CP121" s="305">
        <v>0</v>
      </c>
      <c r="CQ121" s="305">
        <v>0</v>
      </c>
      <c r="CR121" s="305">
        <v>0</v>
      </c>
      <c r="CS121" s="305">
        <v>0</v>
      </c>
      <c r="CT121" s="305">
        <v>0</v>
      </c>
      <c r="CU121" s="305">
        <v>0</v>
      </c>
      <c r="CV121" s="305">
        <v>0</v>
      </c>
      <c r="CW121" s="305">
        <v>0</v>
      </c>
      <c r="CX121" s="305">
        <v>0</v>
      </c>
      <c r="CY121" s="305">
        <v>0</v>
      </c>
      <c r="CZ121" s="305">
        <v>0</v>
      </c>
      <c r="DA121" s="306">
        <v>0</v>
      </c>
    </row>
    <row r="122" spans="2:105" ht="20.100000000000001" customHeight="1" x14ac:dyDescent="0.4">
      <c r="B122" s="12">
        <v>67</v>
      </c>
      <c r="C122" s="9" t="s">
        <v>322</v>
      </c>
      <c r="D122" s="305">
        <v>0</v>
      </c>
      <c r="E122" s="305">
        <v>0</v>
      </c>
      <c r="F122" s="305">
        <v>0</v>
      </c>
      <c r="G122" s="305">
        <v>0</v>
      </c>
      <c r="H122" s="305">
        <v>0</v>
      </c>
      <c r="I122" s="305">
        <v>0</v>
      </c>
      <c r="J122" s="305">
        <v>0</v>
      </c>
      <c r="K122" s="305">
        <v>0</v>
      </c>
      <c r="L122" s="305">
        <v>0</v>
      </c>
      <c r="M122" s="305">
        <v>0</v>
      </c>
      <c r="N122" s="305">
        <v>0</v>
      </c>
      <c r="O122" s="305">
        <v>0</v>
      </c>
      <c r="P122" s="305">
        <v>0</v>
      </c>
      <c r="Q122" s="305">
        <v>0</v>
      </c>
      <c r="R122" s="305">
        <v>0</v>
      </c>
      <c r="S122" s="305">
        <v>0</v>
      </c>
      <c r="T122" s="305">
        <v>0</v>
      </c>
      <c r="U122" s="305">
        <v>0</v>
      </c>
      <c r="V122" s="305">
        <v>0</v>
      </c>
      <c r="W122" s="305">
        <v>0</v>
      </c>
      <c r="X122" s="305">
        <v>0</v>
      </c>
      <c r="Y122" s="305">
        <v>0</v>
      </c>
      <c r="Z122" s="305">
        <v>0</v>
      </c>
      <c r="AA122" s="305">
        <v>0</v>
      </c>
      <c r="AB122" s="305">
        <v>0</v>
      </c>
      <c r="AC122" s="305">
        <v>0</v>
      </c>
      <c r="AD122" s="305">
        <v>0</v>
      </c>
      <c r="AE122" s="305">
        <v>0</v>
      </c>
      <c r="AF122" s="305">
        <v>0</v>
      </c>
      <c r="AG122" s="305">
        <v>0</v>
      </c>
      <c r="AH122" s="305">
        <v>0</v>
      </c>
      <c r="AI122" s="305">
        <v>0</v>
      </c>
      <c r="AJ122" s="305">
        <v>0</v>
      </c>
      <c r="AK122" s="305">
        <v>0</v>
      </c>
      <c r="AL122" s="305">
        <v>0</v>
      </c>
      <c r="AM122" s="305">
        <v>0</v>
      </c>
      <c r="AN122" s="305">
        <v>0</v>
      </c>
      <c r="AO122" s="305">
        <v>0</v>
      </c>
      <c r="AP122" s="305">
        <v>0</v>
      </c>
      <c r="AQ122" s="305">
        <v>0</v>
      </c>
      <c r="AR122" s="305">
        <v>0</v>
      </c>
      <c r="AS122" s="305">
        <v>0</v>
      </c>
      <c r="AT122" s="305">
        <v>0</v>
      </c>
      <c r="AU122" s="305">
        <v>0</v>
      </c>
      <c r="AV122" s="305">
        <v>0</v>
      </c>
      <c r="AW122" s="305">
        <v>0</v>
      </c>
      <c r="AX122" s="305">
        <v>0</v>
      </c>
      <c r="AY122" s="305">
        <v>0</v>
      </c>
      <c r="AZ122" s="305">
        <v>0</v>
      </c>
      <c r="BA122" s="305">
        <v>0</v>
      </c>
      <c r="BB122" s="305">
        <v>0</v>
      </c>
      <c r="BC122" s="305">
        <v>0</v>
      </c>
      <c r="BD122" s="305">
        <v>0</v>
      </c>
      <c r="BE122" s="305">
        <v>0</v>
      </c>
      <c r="BF122" s="305">
        <v>0</v>
      </c>
      <c r="BG122" s="305">
        <v>0</v>
      </c>
      <c r="BH122" s="305">
        <v>0</v>
      </c>
      <c r="BI122" s="305">
        <v>0</v>
      </c>
      <c r="BJ122" s="305">
        <v>0</v>
      </c>
      <c r="BK122" s="305">
        <v>0</v>
      </c>
      <c r="BL122" s="305">
        <v>0</v>
      </c>
      <c r="BM122" s="305">
        <v>0</v>
      </c>
      <c r="BN122" s="305">
        <v>0</v>
      </c>
      <c r="BO122" s="305">
        <v>0</v>
      </c>
      <c r="BP122" s="305">
        <v>0</v>
      </c>
      <c r="BQ122" s="305">
        <v>0</v>
      </c>
      <c r="BR122" s="305">
        <v>0</v>
      </c>
      <c r="BS122" s="305">
        <v>0</v>
      </c>
      <c r="BT122" s="305">
        <v>0</v>
      </c>
      <c r="BU122" s="305">
        <v>0</v>
      </c>
      <c r="BV122" s="305">
        <v>0</v>
      </c>
      <c r="BW122" s="305">
        <v>0</v>
      </c>
      <c r="BX122" s="305">
        <v>0</v>
      </c>
      <c r="BY122" s="305">
        <v>0</v>
      </c>
      <c r="BZ122" s="305">
        <v>0</v>
      </c>
      <c r="CA122" s="305">
        <v>0</v>
      </c>
      <c r="CB122" s="305">
        <v>0</v>
      </c>
      <c r="CC122" s="305">
        <v>0</v>
      </c>
      <c r="CD122" s="305">
        <v>0</v>
      </c>
      <c r="CE122" s="305">
        <v>0</v>
      </c>
      <c r="CF122" s="305">
        <v>0</v>
      </c>
      <c r="CG122" s="305">
        <v>0</v>
      </c>
      <c r="CH122" s="305">
        <v>0</v>
      </c>
      <c r="CI122" s="305">
        <v>0</v>
      </c>
      <c r="CJ122" s="305">
        <v>0</v>
      </c>
      <c r="CK122" s="305">
        <v>0</v>
      </c>
      <c r="CL122" s="305">
        <v>0</v>
      </c>
      <c r="CM122" s="305">
        <v>0</v>
      </c>
      <c r="CN122" s="305">
        <v>0</v>
      </c>
      <c r="CO122" s="305">
        <v>0</v>
      </c>
      <c r="CP122" s="305">
        <v>0</v>
      </c>
      <c r="CQ122" s="305">
        <v>0</v>
      </c>
      <c r="CR122" s="305">
        <v>0</v>
      </c>
      <c r="CS122" s="305">
        <v>0</v>
      </c>
      <c r="CT122" s="305">
        <v>0</v>
      </c>
      <c r="CU122" s="305">
        <v>0</v>
      </c>
      <c r="CV122" s="305">
        <v>0</v>
      </c>
      <c r="CW122" s="305">
        <v>0</v>
      </c>
      <c r="CX122" s="305">
        <v>0</v>
      </c>
      <c r="CY122" s="305">
        <v>0</v>
      </c>
      <c r="CZ122" s="305">
        <v>0</v>
      </c>
      <c r="DA122" s="306">
        <v>0</v>
      </c>
    </row>
    <row r="123" spans="2:105" ht="20.100000000000001" customHeight="1" x14ac:dyDescent="0.4">
      <c r="B123" s="12">
        <v>68</v>
      </c>
      <c r="C123" s="9" t="s">
        <v>872</v>
      </c>
      <c r="D123" s="305">
        <v>1.9149980251582864E-4</v>
      </c>
      <c r="E123" s="305">
        <v>1.1649309195964679E-4</v>
      </c>
      <c r="F123" s="305">
        <v>8.8240809168220068E-5</v>
      </c>
      <c r="G123" s="305">
        <v>1.5153811183512653E-4</v>
      </c>
      <c r="H123" s="305">
        <v>1.1688387586932382E-3</v>
      </c>
      <c r="I123" s="305">
        <v>3.5375593561641971E-4</v>
      </c>
      <c r="J123" s="305">
        <v>2.1725636250775914E-3</v>
      </c>
      <c r="K123" s="305">
        <v>5.5211847100999868E-4</v>
      </c>
      <c r="L123" s="305">
        <v>3.6918594499129421E-4</v>
      </c>
      <c r="M123" s="305">
        <v>1.6360761669072662E-3</v>
      </c>
      <c r="N123" s="305">
        <v>4.4022957766760612E-4</v>
      </c>
      <c r="O123" s="305">
        <v>3.455762483941973E-4</v>
      </c>
      <c r="P123" s="305">
        <v>2.8428878054327585E-4</v>
      </c>
      <c r="Q123" s="305">
        <v>1.3404825737265416E-3</v>
      </c>
      <c r="R123" s="305">
        <v>1.3249420337860219E-3</v>
      </c>
      <c r="S123" s="305">
        <v>5.2521844312520887E-4</v>
      </c>
      <c r="T123" s="305">
        <v>7.8813498602851612E-4</v>
      </c>
      <c r="U123" s="305">
        <v>7.0795243659358027E-4</v>
      </c>
      <c r="V123" s="305">
        <v>1.2531328320802004E-3</v>
      </c>
      <c r="W123" s="305">
        <v>1.5915744797909339E-3</v>
      </c>
      <c r="X123" s="305">
        <v>1.1421933985093409E-3</v>
      </c>
      <c r="Y123" s="305">
        <v>1.3093916113322807E-4</v>
      </c>
      <c r="Z123" s="305">
        <v>1.7803038680142425E-3</v>
      </c>
      <c r="AA123" s="305">
        <v>8.6393820300853779E-4</v>
      </c>
      <c r="AB123" s="305">
        <v>7.6045627376425851E-4</v>
      </c>
      <c r="AC123" s="305">
        <v>9.5953942107788266E-4</v>
      </c>
      <c r="AD123" s="305">
        <v>1.0181292695743563E-3</v>
      </c>
      <c r="AE123" s="305">
        <v>1.0288688494825395E-3</v>
      </c>
      <c r="AF123" s="305">
        <v>2.1230707016243176E-3</v>
      </c>
      <c r="AG123" s="305">
        <v>3.461662092327473E-4</v>
      </c>
      <c r="AH123" s="305">
        <v>9.7402597402597403E-4</v>
      </c>
      <c r="AI123" s="305">
        <v>1.3461969934933812E-4</v>
      </c>
      <c r="AJ123" s="305">
        <v>7.065726617820991E-4</v>
      </c>
      <c r="AK123" s="305">
        <v>1.4814651026522647E-3</v>
      </c>
      <c r="AL123" s="305">
        <v>6.2092517851598881E-4</v>
      </c>
      <c r="AM123" s="305">
        <v>7.3301381449111921E-4</v>
      </c>
      <c r="AN123" s="305">
        <v>7.8000817954523415E-4</v>
      </c>
      <c r="AO123" s="305">
        <v>8.0497370990117664E-4</v>
      </c>
      <c r="AP123" s="305">
        <v>9.1457439627202054E-4</v>
      </c>
      <c r="AQ123" s="305">
        <v>1.8639903483460387E-3</v>
      </c>
      <c r="AR123" s="305">
        <v>1.5755234803821916E-3</v>
      </c>
      <c r="AS123" s="305">
        <v>9.2038656235618964E-4</v>
      </c>
      <c r="AT123" s="305">
        <v>2.0967877212111044E-3</v>
      </c>
      <c r="AU123" s="305">
        <v>9.9518991540885728E-4</v>
      </c>
      <c r="AV123" s="305">
        <v>5.6061533751722023E-3</v>
      </c>
      <c r="AW123" s="305">
        <v>2.3662722879520082E-3</v>
      </c>
      <c r="AX123" s="305">
        <v>5.3965047254009323E-4</v>
      </c>
      <c r="AY123" s="305">
        <v>1.9149751053236308E-4</v>
      </c>
      <c r="AZ123" s="305">
        <v>4.0377170272902171E-4</v>
      </c>
      <c r="BA123" s="305">
        <v>3.723562704795949E-4</v>
      </c>
      <c r="BB123" s="305">
        <v>1.0078613182826044E-3</v>
      </c>
      <c r="BC123" s="305">
        <v>1.2969486653697179E-3</v>
      </c>
      <c r="BD123" s="305">
        <v>2.1118555199533934E-3</v>
      </c>
      <c r="BE123" s="305">
        <v>2.2297812504776283E-3</v>
      </c>
      <c r="BF123" s="305">
        <v>1.6223030995028427E-3</v>
      </c>
      <c r="BG123" s="305">
        <v>8.8497141542328184E-4</v>
      </c>
      <c r="BH123" s="305">
        <v>8.653528378354873E-4</v>
      </c>
      <c r="BI123" s="305">
        <v>7.1040995553813555E-4</v>
      </c>
      <c r="BJ123" s="305">
        <v>8.8613203367301726E-4</v>
      </c>
      <c r="BK123" s="305">
        <v>1.8368810349400312E-3</v>
      </c>
      <c r="BL123" s="305">
        <v>1.3989673457996094E-2</v>
      </c>
      <c r="BM123" s="305">
        <v>8.0637753495971208E-3</v>
      </c>
      <c r="BN123" s="305">
        <v>1.8368465663061303E-3</v>
      </c>
      <c r="BO123" s="305">
        <v>7.7460314427252276E-3</v>
      </c>
      <c r="BP123" s="305">
        <v>6.9421276762760757E-4</v>
      </c>
      <c r="BQ123" s="305">
        <v>1.3763500058064766E-4</v>
      </c>
      <c r="BR123" s="305">
        <v>1.029407071820702E-6</v>
      </c>
      <c r="BS123" s="305">
        <v>3.6549039673982567E-4</v>
      </c>
      <c r="BT123" s="305">
        <v>1.4207578253706754E-3</v>
      </c>
      <c r="BU123" s="305">
        <v>2.3751840767659494E-4</v>
      </c>
      <c r="BV123" s="305">
        <v>1.6153325620484164E-3</v>
      </c>
      <c r="BW123" s="305">
        <v>5.0674605688224488E-4</v>
      </c>
      <c r="BX123" s="305">
        <v>5.3562953420570889E-3</v>
      </c>
      <c r="BY123" s="305">
        <v>9.5087163232963554E-4</v>
      </c>
      <c r="BZ123" s="305">
        <v>7.1484738008435202E-4</v>
      </c>
      <c r="CA123" s="305">
        <v>1.0838585363895468E-3</v>
      </c>
      <c r="CB123" s="305">
        <v>1.2664308485086685E-3</v>
      </c>
      <c r="CC123" s="305">
        <v>2.2143641856632794E-3</v>
      </c>
      <c r="CD123" s="305">
        <v>7.723703440076934E-4</v>
      </c>
      <c r="CE123" s="305">
        <v>1.7949603037625129E-3</v>
      </c>
      <c r="CF123" s="305">
        <v>1.7430443704079606E-3</v>
      </c>
      <c r="CG123" s="305">
        <v>6.6685664855775451E-3</v>
      </c>
      <c r="CH123" s="305">
        <v>3.0548398265417185E-3</v>
      </c>
      <c r="CI123" s="305">
        <v>1.0773874402615914E-2</v>
      </c>
      <c r="CJ123" s="305">
        <v>1.5180699914179459E-3</v>
      </c>
      <c r="CK123" s="305">
        <v>4.6329941860465121E-3</v>
      </c>
      <c r="CL123" s="305">
        <v>1.236930918474523E-3</v>
      </c>
      <c r="CM123" s="305">
        <v>3.9952451650134902E-4</v>
      </c>
      <c r="CN123" s="305">
        <v>7.4204985784695771E-3</v>
      </c>
      <c r="CO123" s="305">
        <v>9.8835460444329846E-4</v>
      </c>
      <c r="CP123" s="305">
        <v>4.9223609433033516E-4</v>
      </c>
      <c r="CQ123" s="305">
        <v>5.2343688659739853E-4</v>
      </c>
      <c r="CR123" s="305">
        <v>8.6456164057794498E-4</v>
      </c>
      <c r="CS123" s="305">
        <v>2.2240579525957934E-4</v>
      </c>
      <c r="CT123" s="305">
        <v>8.5150284953132015E-4</v>
      </c>
      <c r="CU123" s="305">
        <v>1.1196241575377049E-3</v>
      </c>
      <c r="CV123" s="305">
        <v>1.2788939295744221E-3</v>
      </c>
      <c r="CW123" s="305">
        <v>3.1806615776081427E-4</v>
      </c>
      <c r="CX123" s="305">
        <v>1.6443481685703032E-3</v>
      </c>
      <c r="CY123" s="305">
        <v>6.7430883344571813E-4</v>
      </c>
      <c r="CZ123" s="305">
        <v>2.8170997957602646E-4</v>
      </c>
      <c r="DA123" s="306">
        <v>2.2210936815328587E-3</v>
      </c>
    </row>
    <row r="124" spans="2:105" ht="20.100000000000001" customHeight="1" x14ac:dyDescent="0.4">
      <c r="B124" s="12">
        <v>69</v>
      </c>
      <c r="C124" s="9" t="s">
        <v>873</v>
      </c>
      <c r="D124" s="305">
        <v>8.6414285885267686E-3</v>
      </c>
      <c r="E124" s="305">
        <v>1.1090142354558375E-2</v>
      </c>
      <c r="F124" s="305">
        <v>3.7568524503369699E-2</v>
      </c>
      <c r="G124" s="305">
        <v>7.8799818154265799E-3</v>
      </c>
      <c r="H124" s="305">
        <v>3.056513353982818E-2</v>
      </c>
      <c r="I124" s="305">
        <v>1.0898404016490469E-2</v>
      </c>
      <c r="J124" s="305">
        <v>1.11731843575419E-2</v>
      </c>
      <c r="K124" s="305">
        <v>1.4854255850186814E-2</v>
      </c>
      <c r="L124" s="305">
        <v>2.1791948752999637E-2</v>
      </c>
      <c r="M124" s="305">
        <v>3.4371348044270299E-2</v>
      </c>
      <c r="N124" s="305">
        <v>2.1669992388554032E-2</v>
      </c>
      <c r="O124" s="305">
        <v>1.1742079918263705E-2</v>
      </c>
      <c r="P124" s="305">
        <v>3.137126693295049E-2</v>
      </c>
      <c r="Q124" s="305">
        <v>9.3833780160857902E-3</v>
      </c>
      <c r="R124" s="305">
        <v>1.0047477089544E-2</v>
      </c>
      <c r="S124" s="305">
        <v>2.3268768601486526E-2</v>
      </c>
      <c r="T124" s="305">
        <v>2.0348212366554416E-2</v>
      </c>
      <c r="U124" s="305">
        <v>1.3994088940820675E-2</v>
      </c>
      <c r="V124" s="305">
        <v>2.3670286828181564E-2</v>
      </c>
      <c r="W124" s="305">
        <v>1.302733185310357E-2</v>
      </c>
      <c r="X124" s="305">
        <v>1.3280418158939116E-2</v>
      </c>
      <c r="Y124" s="305">
        <v>4.5929428828270771E-3</v>
      </c>
      <c r="Z124" s="305">
        <v>9.2774841320742204E-3</v>
      </c>
      <c r="AA124" s="305">
        <v>8.334462664317659E-3</v>
      </c>
      <c r="AB124" s="305">
        <v>1.2167300380228136E-2</v>
      </c>
      <c r="AC124" s="305">
        <v>1.6791939868862946E-2</v>
      </c>
      <c r="AD124" s="305">
        <v>4.1562664214398318E-2</v>
      </c>
      <c r="AE124" s="305">
        <v>2.1182593959934638E-2</v>
      </c>
      <c r="AF124" s="305">
        <v>2.3353777717867494E-2</v>
      </c>
      <c r="AG124" s="305">
        <v>2.4973419380362486E-3</v>
      </c>
      <c r="AH124" s="305">
        <v>3.3279220779220776E-2</v>
      </c>
      <c r="AI124" s="305">
        <v>1.7859546780345525E-2</v>
      </c>
      <c r="AJ124" s="305">
        <v>1.4315776538715574E-2</v>
      </c>
      <c r="AK124" s="305">
        <v>1.1807497982332976E-2</v>
      </c>
      <c r="AL124" s="305">
        <v>1.0245265445513815E-2</v>
      </c>
      <c r="AM124" s="305">
        <v>9.7547223005356645E-3</v>
      </c>
      <c r="AN124" s="305">
        <v>6.7122866045189883E-3</v>
      </c>
      <c r="AO124" s="305">
        <v>8.8033295082809524E-3</v>
      </c>
      <c r="AP124" s="305">
        <v>9.1675195435838245E-3</v>
      </c>
      <c r="AQ124" s="305">
        <v>8.1399137574229372E-3</v>
      </c>
      <c r="AR124" s="305">
        <v>1.0901606017483228E-2</v>
      </c>
      <c r="AS124" s="305">
        <v>9.6640589047399909E-3</v>
      </c>
      <c r="AT124" s="305">
        <v>7.129078252117756E-3</v>
      </c>
      <c r="AU124" s="305">
        <v>1.2972387844715454E-2</v>
      </c>
      <c r="AV124" s="305">
        <v>8.5814327261594988E-3</v>
      </c>
      <c r="AW124" s="305">
        <v>1.3731044825862355E-2</v>
      </c>
      <c r="AX124" s="305">
        <v>1.386486598679932E-2</v>
      </c>
      <c r="AY124" s="305">
        <v>1.3213328226733052E-2</v>
      </c>
      <c r="AZ124" s="305">
        <v>9.7855259720209965E-3</v>
      </c>
      <c r="BA124" s="305">
        <v>1.675603217158177E-2</v>
      </c>
      <c r="BB124" s="305">
        <v>5.2408788550695421E-3</v>
      </c>
      <c r="BC124" s="305">
        <v>1.5756173650910494E-2</v>
      </c>
      <c r="BD124" s="305">
        <v>0.50560734051849698</v>
      </c>
      <c r="BE124" s="305">
        <v>1.9619697476594089E-2</v>
      </c>
      <c r="BF124" s="305">
        <v>1.9467637194034111E-2</v>
      </c>
      <c r="BG124" s="305">
        <v>1.736313917060479E-2</v>
      </c>
      <c r="BH124" s="305">
        <v>1.8624654293715539E-2</v>
      </c>
      <c r="BI124" s="305">
        <v>7.6644660289308334E-3</v>
      </c>
      <c r="BJ124" s="305">
        <v>2.3897873283119184E-2</v>
      </c>
      <c r="BK124" s="305">
        <v>8.8504268047110597E-3</v>
      </c>
      <c r="BL124" s="305">
        <v>3.69976276862964E-2</v>
      </c>
      <c r="BM124" s="305">
        <v>5.2884660042666898E-3</v>
      </c>
      <c r="BN124" s="305">
        <v>4.3266661753054115E-3</v>
      </c>
      <c r="BO124" s="305">
        <v>8.4530389379600928E-3</v>
      </c>
      <c r="BP124" s="305">
        <v>8.3158349196381267E-4</v>
      </c>
      <c r="BQ124" s="305">
        <v>8.3441219102017644E-4</v>
      </c>
      <c r="BR124" s="305">
        <v>5.14703535910351E-5</v>
      </c>
      <c r="BS124" s="305">
        <v>1.0050985910345206E-3</v>
      </c>
      <c r="BT124" s="305">
        <v>3.3186161449752882E-3</v>
      </c>
      <c r="BU124" s="305">
        <v>3.0972400361027981E-3</v>
      </c>
      <c r="BV124" s="305">
        <v>2.597629390321102E-3</v>
      </c>
      <c r="BW124" s="305">
        <v>3.8639386837271174E-3</v>
      </c>
      <c r="BX124" s="305">
        <v>5.0172893077496776E-3</v>
      </c>
      <c r="BY124" s="305">
        <v>2.2187004754358162E-3</v>
      </c>
      <c r="BZ124" s="305">
        <v>2.6369925576444986E-3</v>
      </c>
      <c r="CA124" s="305">
        <v>8.1329533137971172E-2</v>
      </c>
      <c r="CB124" s="305">
        <v>4.6144664250258377E-3</v>
      </c>
      <c r="CC124" s="305">
        <v>3.3987915407854984E-3</v>
      </c>
      <c r="CD124" s="305">
        <v>7.1898592317186753E-3</v>
      </c>
      <c r="CE124" s="305">
        <v>7.0962701887615134E-3</v>
      </c>
      <c r="CF124" s="305">
        <v>1.7783465348719194E-2</v>
      </c>
      <c r="CG124" s="305">
        <v>6.2592969861596168E-3</v>
      </c>
      <c r="CH124" s="305">
        <v>3.0376240729794923E-3</v>
      </c>
      <c r="CI124" s="305">
        <v>1.0836756938039743E-2</v>
      </c>
      <c r="CJ124" s="305">
        <v>9.0906201328629088E-3</v>
      </c>
      <c r="CK124" s="305">
        <v>6.2984496124031007E-3</v>
      </c>
      <c r="CL124" s="305">
        <v>4.4732113818970898E-3</v>
      </c>
      <c r="CM124" s="305">
        <v>3.3145737665297103E-3</v>
      </c>
      <c r="CN124" s="305">
        <v>1.3776221473342188E-2</v>
      </c>
      <c r="CO124" s="305">
        <v>2.9924095928994731E-3</v>
      </c>
      <c r="CP124" s="305">
        <v>2.61034292447905E-3</v>
      </c>
      <c r="CQ124" s="305">
        <v>9.2517469706090184E-3</v>
      </c>
      <c r="CR124" s="305">
        <v>3.1604284136294031E-3</v>
      </c>
      <c r="CS124" s="305">
        <v>7.2599606024019827E-3</v>
      </c>
      <c r="CT124" s="305">
        <v>1.2553483918609047E-2</v>
      </c>
      <c r="CU124" s="305">
        <v>3.3478957651862746E-3</v>
      </c>
      <c r="CV124" s="305">
        <v>3.6033700583279326E-3</v>
      </c>
      <c r="CW124" s="305">
        <v>5.5131467345207802E-3</v>
      </c>
      <c r="CX124" s="305">
        <v>1.7113036628593935E-2</v>
      </c>
      <c r="CY124" s="305">
        <v>4.7126695137484076E-2</v>
      </c>
      <c r="CZ124" s="305">
        <v>2.6022959363335447E-2</v>
      </c>
      <c r="DA124" s="306">
        <v>9.2864815764780902E-3</v>
      </c>
    </row>
    <row r="125" spans="2:105" ht="20.100000000000001" customHeight="1" x14ac:dyDescent="0.4">
      <c r="B125" s="12">
        <v>70</v>
      </c>
      <c r="C125" s="9" t="s">
        <v>874</v>
      </c>
      <c r="D125" s="305">
        <v>4.253689363382844E-2</v>
      </c>
      <c r="E125" s="305">
        <v>8.1545164371752757E-2</v>
      </c>
      <c r="F125" s="305">
        <v>1.4945787052867275E-2</v>
      </c>
      <c r="G125" s="305">
        <v>1.719957569328686E-2</v>
      </c>
      <c r="H125" s="305">
        <v>3.4714511133189178E-2</v>
      </c>
      <c r="I125" s="305">
        <v>2.7035117079608692E-2</v>
      </c>
      <c r="J125" s="305">
        <v>0.26598386095592802</v>
      </c>
      <c r="K125" s="305">
        <v>4.6135927029602626E-3</v>
      </c>
      <c r="L125" s="305">
        <v>9.7734495437560177E-3</v>
      </c>
      <c r="M125" s="305">
        <v>4.0145734515707708E-3</v>
      </c>
      <c r="N125" s="305">
        <v>6.7104153380922018E-3</v>
      </c>
      <c r="O125" s="305">
        <v>8.0308915115955854E-3</v>
      </c>
      <c r="P125" s="305">
        <v>2.2885246833733706E-3</v>
      </c>
      <c r="Q125" s="305">
        <v>1.2064343163538873E-2</v>
      </c>
      <c r="R125" s="305">
        <v>8.6121232196091427E-3</v>
      </c>
      <c r="S125" s="305">
        <v>1.5183587719437857E-2</v>
      </c>
      <c r="T125" s="305">
        <v>9.3143225621551903E-3</v>
      </c>
      <c r="U125" s="305">
        <v>5.8079593099182071E-3</v>
      </c>
      <c r="V125" s="305">
        <v>3.7245892509050402E-3</v>
      </c>
      <c r="W125" s="305">
        <v>1.2437859823551372E-2</v>
      </c>
      <c r="X125" s="305">
        <v>2.507017713677282E-3</v>
      </c>
      <c r="Y125" s="305">
        <v>5.7411786035338464E-4</v>
      </c>
      <c r="Z125" s="305">
        <v>1.5149169560121193E-3</v>
      </c>
      <c r="AA125" s="305">
        <v>1.9142160184306817E-3</v>
      </c>
      <c r="AB125" s="305">
        <v>1.5209125475285171E-2</v>
      </c>
      <c r="AC125" s="305">
        <v>7.0366224212378061E-3</v>
      </c>
      <c r="AD125" s="305">
        <v>3.7949947451392539E-2</v>
      </c>
      <c r="AE125" s="305">
        <v>4.7206923682140047E-3</v>
      </c>
      <c r="AF125" s="305">
        <v>4.0877535890004715E-2</v>
      </c>
      <c r="AG125" s="305">
        <v>5.6746532156368226E-3</v>
      </c>
      <c r="AH125" s="305">
        <v>5.4383116883116884E-3</v>
      </c>
      <c r="AI125" s="305">
        <v>4.0834642135965894E-3</v>
      </c>
      <c r="AJ125" s="305">
        <v>4.454479824278451E-3</v>
      </c>
      <c r="AK125" s="305">
        <v>9.5079103603055801E-3</v>
      </c>
      <c r="AL125" s="305">
        <v>9.0034150884818372E-3</v>
      </c>
      <c r="AM125" s="305">
        <v>7.8376092472511975E-3</v>
      </c>
      <c r="AN125" s="305">
        <v>4.4460466234078344E-3</v>
      </c>
      <c r="AO125" s="305">
        <v>7.7928305958518164E-3</v>
      </c>
      <c r="AP125" s="305">
        <v>4.2680138492694293E-3</v>
      </c>
      <c r="AQ125" s="305">
        <v>8.9823786865179196E-4</v>
      </c>
      <c r="AR125" s="305">
        <v>2.8461069323033137E-3</v>
      </c>
      <c r="AS125" s="305">
        <v>2.3009664058904738E-3</v>
      </c>
      <c r="AT125" s="305">
        <v>2.9355028096955463E-3</v>
      </c>
      <c r="AU125" s="305">
        <v>3.7101378425330204E-3</v>
      </c>
      <c r="AV125" s="305">
        <v>1.6263584876779428E-4</v>
      </c>
      <c r="AW125" s="305">
        <v>4.2326278953507745E-3</v>
      </c>
      <c r="AX125" s="305">
        <v>1.4494458204762761E-3</v>
      </c>
      <c r="AY125" s="305">
        <v>1.1489850631941786E-3</v>
      </c>
      <c r="AZ125" s="305">
        <v>1.4203263425409116E-3</v>
      </c>
      <c r="BA125" s="305">
        <v>1.3404825737265416E-3</v>
      </c>
      <c r="BB125" s="305">
        <v>8.0628905462608346E-4</v>
      </c>
      <c r="BC125" s="305">
        <v>4.1467304625199361E-2</v>
      </c>
      <c r="BD125" s="305">
        <v>1.4564520827264784E-2</v>
      </c>
      <c r="BE125" s="305">
        <v>1.8860586875707953E-2</v>
      </c>
      <c r="BF125" s="305">
        <v>1.9729298984276507E-2</v>
      </c>
      <c r="BG125" s="305">
        <v>2.223048195543284E-2</v>
      </c>
      <c r="BH125" s="305">
        <v>1.1166965264128298E-2</v>
      </c>
      <c r="BI125" s="305">
        <v>4.3451367539164409E-3</v>
      </c>
      <c r="BJ125" s="305">
        <v>6.507532122286221E-3</v>
      </c>
      <c r="BK125" s="305">
        <v>8.064595345913186E-3</v>
      </c>
      <c r="BL125" s="305">
        <v>2.1019397153223554E-2</v>
      </c>
      <c r="BM125" s="305">
        <v>3.961911485280746E-2</v>
      </c>
      <c r="BN125" s="305">
        <v>3.4803348012750826E-2</v>
      </c>
      <c r="BO125" s="305">
        <v>9.9578184041694343E-3</v>
      </c>
      <c r="BP125" s="305">
        <v>4.0033753949408326E-3</v>
      </c>
      <c r="BQ125" s="305">
        <v>3.1871104821956223E-3</v>
      </c>
      <c r="BR125" s="305">
        <v>8.4514320596479635E-4</v>
      </c>
      <c r="BS125" s="305">
        <v>3.2528645309844485E-3</v>
      </c>
      <c r="BT125" s="305">
        <v>2.3723228995057659E-3</v>
      </c>
      <c r="BU125" s="305">
        <v>0</v>
      </c>
      <c r="BV125" s="305">
        <v>5.5663486935452183E-3</v>
      </c>
      <c r="BW125" s="305">
        <v>2.8504465699626274E-3</v>
      </c>
      <c r="BX125" s="305">
        <v>3.118855515628178E-3</v>
      </c>
      <c r="BY125" s="305">
        <v>8.5951337745874892E-3</v>
      </c>
      <c r="BZ125" s="305">
        <v>3.6933781304358186E-3</v>
      </c>
      <c r="CA125" s="305">
        <v>8.9117257436473855E-3</v>
      </c>
      <c r="CB125" s="305">
        <v>7.7368735170385899E-3</v>
      </c>
      <c r="CC125" s="305">
        <v>7.4670420214226858E-3</v>
      </c>
      <c r="CD125" s="305">
        <v>1.3209804560013933E-2</v>
      </c>
      <c r="CE125" s="305">
        <v>9.6288356375924273E-4</v>
      </c>
      <c r="CF125" s="305">
        <v>1.5201994572292214E-2</v>
      </c>
      <c r="CG125" s="305">
        <v>1.320273088863019E-2</v>
      </c>
      <c r="CH125" s="305">
        <v>1.4631477666385477E-2</v>
      </c>
      <c r="CI125" s="305">
        <v>7.7555127022721554E-3</v>
      </c>
      <c r="CJ125" s="305">
        <v>4.584723943930581E-3</v>
      </c>
      <c r="CK125" s="305">
        <v>9.750484496124031E-3</v>
      </c>
      <c r="CL125" s="305">
        <v>6.4192449389798515E-3</v>
      </c>
      <c r="CM125" s="305">
        <v>6.7327279632634742E-3</v>
      </c>
      <c r="CN125" s="305">
        <v>1.5126400948418753E-2</v>
      </c>
      <c r="CO125" s="305">
        <v>1.0442181255640066E-2</v>
      </c>
      <c r="CP125" s="305">
        <v>9.0839933771870943E-3</v>
      </c>
      <c r="CQ125" s="305">
        <v>5.400123880063161E-3</v>
      </c>
      <c r="CR125" s="305">
        <v>6.5453317005194035E-3</v>
      </c>
      <c r="CS125" s="305">
        <v>5.5871512994852893E-2</v>
      </c>
      <c r="CT125" s="305">
        <v>5.9675863604082974E-3</v>
      </c>
      <c r="CU125" s="305">
        <v>2.1613136923448441E-2</v>
      </c>
      <c r="CV125" s="305">
        <v>3.7917476776841652E-2</v>
      </c>
      <c r="CW125" s="305">
        <v>1.2616624257845632E-2</v>
      </c>
      <c r="CX125" s="305">
        <v>3.2690035447026387E-2</v>
      </c>
      <c r="CY125" s="305">
        <v>0</v>
      </c>
      <c r="CZ125" s="305">
        <v>7.8996173439444088E-3</v>
      </c>
      <c r="DA125" s="306">
        <v>1.2018672876114493E-2</v>
      </c>
    </row>
    <row r="126" spans="2:105" ht="20.100000000000001" customHeight="1" x14ac:dyDescent="0.4">
      <c r="B126" s="12">
        <v>71</v>
      </c>
      <c r="C126" s="9" t="s">
        <v>875</v>
      </c>
      <c r="D126" s="305">
        <v>1.9269667628155258E-3</v>
      </c>
      <c r="E126" s="305">
        <v>2.1434728920575008E-3</v>
      </c>
      <c r="F126" s="305">
        <v>4.1362879297603163E-3</v>
      </c>
      <c r="G126" s="305">
        <v>6.8192150325806938E-4</v>
      </c>
      <c r="H126" s="305">
        <v>1.0519548828239144E-3</v>
      </c>
      <c r="I126" s="305">
        <v>1.809597670653224E-3</v>
      </c>
      <c r="J126" s="305">
        <v>1.5518311607697082E-4</v>
      </c>
      <c r="K126" s="305">
        <v>4.6135927029602628E-4</v>
      </c>
      <c r="L126" s="305">
        <v>6.5355890261972348E-4</v>
      </c>
      <c r="M126" s="305">
        <v>3.1621640200728673E-3</v>
      </c>
      <c r="N126" s="305">
        <v>7.6937318713871344E-4</v>
      </c>
      <c r="O126" s="305">
        <v>6.911524967883946E-4</v>
      </c>
      <c r="P126" s="305">
        <v>4.83290926923569E-3</v>
      </c>
      <c r="Q126" s="305">
        <v>0</v>
      </c>
      <c r="R126" s="305">
        <v>0</v>
      </c>
      <c r="S126" s="305">
        <v>2.5465136636373766E-3</v>
      </c>
      <c r="T126" s="305">
        <v>1.074729526402522E-3</v>
      </c>
      <c r="U126" s="305">
        <v>2.0688707127637638E-3</v>
      </c>
      <c r="V126" s="305">
        <v>1.3575605680868838E-3</v>
      </c>
      <c r="W126" s="305">
        <v>6.6806830015915747E-4</v>
      </c>
      <c r="X126" s="305">
        <v>1.7810473332688025E-3</v>
      </c>
      <c r="Y126" s="305">
        <v>4.8145322324371553E-3</v>
      </c>
      <c r="Z126" s="305">
        <v>4.3125373200345003E-4</v>
      </c>
      <c r="AA126" s="305">
        <v>7.453584496544247E-4</v>
      </c>
      <c r="AB126" s="305">
        <v>7.6045627376425851E-4</v>
      </c>
      <c r="AC126" s="305">
        <v>2.0790020790020791E-3</v>
      </c>
      <c r="AD126" s="305">
        <v>8.5227272727272721E-3</v>
      </c>
      <c r="AE126" s="305">
        <v>1.876172607879925E-3</v>
      </c>
      <c r="AF126" s="305">
        <v>4.5494372177663951E-3</v>
      </c>
      <c r="AG126" s="305">
        <v>4.5743391934327326E-4</v>
      </c>
      <c r="AH126" s="305">
        <v>7.7922077922077922E-3</v>
      </c>
      <c r="AI126" s="305">
        <v>4.5321965447610501E-3</v>
      </c>
      <c r="AJ126" s="305">
        <v>2.1350782606024301E-3</v>
      </c>
      <c r="AK126" s="305">
        <v>2.0895291373229704E-3</v>
      </c>
      <c r="AL126" s="305">
        <v>1.5888379567909126E-3</v>
      </c>
      <c r="AM126" s="305">
        <v>1.1277135607555681E-3</v>
      </c>
      <c r="AN126" s="305">
        <v>7.1254801266564633E-4</v>
      </c>
      <c r="AO126" s="305">
        <v>5.8232140716255336E-4</v>
      </c>
      <c r="AP126" s="305">
        <v>4.5728719813601027E-4</v>
      </c>
      <c r="AQ126" s="305">
        <v>5.0489187388270658E-4</v>
      </c>
      <c r="AR126" s="305">
        <v>8.1317340922951815E-4</v>
      </c>
      <c r="AS126" s="305">
        <v>9.2038656235618964E-4</v>
      </c>
      <c r="AT126" s="305">
        <v>3.3548603539377674E-4</v>
      </c>
      <c r="AU126" s="305">
        <v>9.078925544080802E-4</v>
      </c>
      <c r="AV126" s="305">
        <v>5.453084341037808E-4</v>
      </c>
      <c r="AW126" s="305">
        <v>4.3326112314614232E-4</v>
      </c>
      <c r="AX126" s="305">
        <v>2.9300253220606344E-3</v>
      </c>
      <c r="AY126" s="305">
        <v>3.0639601685178092E-3</v>
      </c>
      <c r="AZ126" s="305">
        <v>1.5153314490653873E-3</v>
      </c>
      <c r="BA126" s="305">
        <v>2.3830801310694072E-3</v>
      </c>
      <c r="BB126" s="305">
        <v>8.0628905462608346E-4</v>
      </c>
      <c r="BC126" s="305">
        <v>7.5363233257970104E-4</v>
      </c>
      <c r="BD126" s="305">
        <v>0.11921060297116225</v>
      </c>
      <c r="BE126" s="305">
        <v>8.796852153445632E-4</v>
      </c>
      <c r="BF126" s="305">
        <v>7.6595542234591683E-4</v>
      </c>
      <c r="BG126" s="305">
        <v>1.68808297491991E-3</v>
      </c>
      <c r="BH126" s="305">
        <v>1.9437825050877529E-3</v>
      </c>
      <c r="BI126" s="305">
        <v>4.7217765148267459E-3</v>
      </c>
      <c r="BJ126" s="305">
        <v>4.5137350465219318E-3</v>
      </c>
      <c r="BK126" s="305">
        <v>3.8309283616396372E-4</v>
      </c>
      <c r="BL126" s="305">
        <v>5.6691320122802117E-4</v>
      </c>
      <c r="BM126" s="305">
        <v>2.0641943810564752E-4</v>
      </c>
      <c r="BN126" s="305">
        <v>1.6237953971734445E-4</v>
      </c>
      <c r="BO126" s="305">
        <v>2.4363096119579808E-4</v>
      </c>
      <c r="BP126" s="305">
        <v>1.2755852974076181E-4</v>
      </c>
      <c r="BQ126" s="305">
        <v>8.6021875362904784E-5</v>
      </c>
      <c r="BR126" s="305">
        <v>1.2352884861848424E-5</v>
      </c>
      <c r="BS126" s="305">
        <v>7.3098079347965126E-5</v>
      </c>
      <c r="BT126" s="305">
        <v>6.0336079077429987E-3</v>
      </c>
      <c r="BU126" s="305">
        <v>6.5222554747992973E-3</v>
      </c>
      <c r="BV126" s="305">
        <v>0.24799720591124402</v>
      </c>
      <c r="BW126" s="305">
        <v>1.7102679419775766E-3</v>
      </c>
      <c r="BX126" s="305">
        <v>2.0340362058444641E-4</v>
      </c>
      <c r="BY126" s="305">
        <v>9.3222709051925053E-5</v>
      </c>
      <c r="BZ126" s="305">
        <v>3.0182444936894864E-4</v>
      </c>
      <c r="CA126" s="305">
        <v>1.3648588976757257E-3</v>
      </c>
      <c r="CB126" s="305">
        <v>9.0979227622749179E-5</v>
      </c>
      <c r="CC126" s="305">
        <v>6.866245536940401E-5</v>
      </c>
      <c r="CD126" s="305">
        <v>4.0511581769030978E-4</v>
      </c>
      <c r="CE126" s="305">
        <v>1.4170739240230366E-4</v>
      </c>
      <c r="CF126" s="305">
        <v>5.5159631974935461E-4</v>
      </c>
      <c r="CG126" s="305">
        <v>2.6577253912818524E-4</v>
      </c>
      <c r="CH126" s="305">
        <v>2.0850190425363013E-4</v>
      </c>
      <c r="CI126" s="305">
        <v>4.2271037701573463E-4</v>
      </c>
      <c r="CJ126" s="305">
        <v>2.1614061854359365E-4</v>
      </c>
      <c r="CK126" s="305">
        <v>4.8449612403100775E-4</v>
      </c>
      <c r="CL126" s="305">
        <v>1.8660595752848405E-4</v>
      </c>
      <c r="CM126" s="305">
        <v>1.6770164890180081E-4</v>
      </c>
      <c r="CN126" s="305">
        <v>6.037387896683827E-4</v>
      </c>
      <c r="CO126" s="305">
        <v>1.0157003840128759E-4</v>
      </c>
      <c r="CP126" s="305">
        <v>5.9664981130949715E-5</v>
      </c>
      <c r="CQ126" s="305">
        <v>8.4622296666579428E-4</v>
      </c>
      <c r="CR126" s="305">
        <v>1.5002033609000332E-4</v>
      </c>
      <c r="CS126" s="305">
        <v>4.4481159051915867E-4</v>
      </c>
      <c r="CT126" s="305">
        <v>3.568538912973582E-4</v>
      </c>
      <c r="CU126" s="305">
        <v>2.1953414853680489E-4</v>
      </c>
      <c r="CV126" s="305">
        <v>2.4195290559516093E-4</v>
      </c>
      <c r="CW126" s="305">
        <v>2.1204410517387616E-4</v>
      </c>
      <c r="CX126" s="305">
        <v>3.0523828278849943E-4</v>
      </c>
      <c r="CY126" s="305">
        <v>3.0718513523638269E-3</v>
      </c>
      <c r="CZ126" s="305">
        <v>2.347583163133554E-4</v>
      </c>
      <c r="DA126" s="306">
        <v>1.7491048512310275E-3</v>
      </c>
    </row>
    <row r="127" spans="2:105" ht="20.100000000000001" customHeight="1" x14ac:dyDescent="0.4">
      <c r="B127" s="12">
        <v>72</v>
      </c>
      <c r="C127" s="9" t="s">
        <v>333</v>
      </c>
      <c r="D127" s="305">
        <v>0</v>
      </c>
      <c r="E127" s="305">
        <v>0</v>
      </c>
      <c r="F127" s="305">
        <v>0</v>
      </c>
      <c r="G127" s="305">
        <v>3.0307622367025305E-4</v>
      </c>
      <c r="H127" s="305">
        <v>2.3376775173864766E-4</v>
      </c>
      <c r="I127" s="305">
        <v>9.5241982665959161E-5</v>
      </c>
      <c r="J127" s="305">
        <v>1.0862818125387957E-3</v>
      </c>
      <c r="K127" s="305">
        <v>1.0588573416630111E-4</v>
      </c>
      <c r="L127" s="305">
        <v>1.2971398067261687E-4</v>
      </c>
      <c r="M127" s="305">
        <v>1.3748539217708119E-5</v>
      </c>
      <c r="N127" s="305">
        <v>6.5828721894221478E-5</v>
      </c>
      <c r="O127" s="305">
        <v>6.7612744251038608E-5</v>
      </c>
      <c r="P127" s="305">
        <v>1.4214439027163793E-5</v>
      </c>
      <c r="Q127" s="305">
        <v>0</v>
      </c>
      <c r="R127" s="305">
        <v>7.7288285304184605E-4</v>
      </c>
      <c r="S127" s="305">
        <v>2.2281994556827043E-4</v>
      </c>
      <c r="T127" s="305">
        <v>5.7318908074801178E-4</v>
      </c>
      <c r="U127" s="305">
        <v>1.2371984328819849E-4</v>
      </c>
      <c r="V127" s="305">
        <v>2.0885547201336674E-4</v>
      </c>
      <c r="W127" s="305">
        <v>6.4841923250741752E-4</v>
      </c>
      <c r="X127" s="305">
        <v>1.0260381376439841E-3</v>
      </c>
      <c r="Y127" s="305">
        <v>2.0144486328188934E-5</v>
      </c>
      <c r="Z127" s="305">
        <v>3.2067585200256542E-4</v>
      </c>
      <c r="AA127" s="305">
        <v>4.573790486515788E-4</v>
      </c>
      <c r="AB127" s="305">
        <v>0</v>
      </c>
      <c r="AC127" s="305">
        <v>3.1984647369262754E-4</v>
      </c>
      <c r="AD127" s="305">
        <v>2.6274303730951129E-4</v>
      </c>
      <c r="AE127" s="305">
        <v>4.2365187919869273E-4</v>
      </c>
      <c r="AF127" s="305">
        <v>3.7069488441059513E-4</v>
      </c>
      <c r="AG127" s="305">
        <v>5.9342778725613831E-4</v>
      </c>
      <c r="AH127" s="305">
        <v>3.2467532467532468E-4</v>
      </c>
      <c r="AI127" s="305">
        <v>1.3461969934933812E-4</v>
      </c>
      <c r="AJ127" s="305">
        <v>1.8432330307359109E-4</v>
      </c>
      <c r="AK127" s="305">
        <v>6.6334258327713344E-4</v>
      </c>
      <c r="AL127" s="305">
        <v>5.8440016801504827E-4</v>
      </c>
      <c r="AM127" s="305">
        <v>6.766281364533409E-4</v>
      </c>
      <c r="AN127" s="305">
        <v>9.5498298738916506E-4</v>
      </c>
      <c r="AO127" s="305">
        <v>6.8508400842653332E-4</v>
      </c>
      <c r="AP127" s="305">
        <v>2.1775580863619536E-4</v>
      </c>
      <c r="AQ127" s="305">
        <v>6.0469608151068346E-4</v>
      </c>
      <c r="AR127" s="305">
        <v>4.57410042691604E-4</v>
      </c>
      <c r="AS127" s="305">
        <v>0</v>
      </c>
      <c r="AT127" s="305">
        <v>4.1935754424222093E-4</v>
      </c>
      <c r="AU127" s="305">
        <v>3.753786523033409E-4</v>
      </c>
      <c r="AV127" s="305">
        <v>4.8790754630338284E-4</v>
      </c>
      <c r="AW127" s="305">
        <v>2.3329445092484585E-4</v>
      </c>
      <c r="AX127" s="305">
        <v>1.9372068245028989E-4</v>
      </c>
      <c r="AY127" s="305">
        <v>0</v>
      </c>
      <c r="AZ127" s="305">
        <v>3.2301736218321732E-4</v>
      </c>
      <c r="BA127" s="305">
        <v>0</v>
      </c>
      <c r="BB127" s="305">
        <v>0</v>
      </c>
      <c r="BC127" s="305">
        <v>4.0310566626356099E-4</v>
      </c>
      <c r="BD127" s="305">
        <v>0</v>
      </c>
      <c r="BE127" s="305">
        <v>1.1208344442614125E-4</v>
      </c>
      <c r="BF127" s="305">
        <v>2.1408691928923143E-4</v>
      </c>
      <c r="BG127" s="305">
        <v>9.0709570080886389E-5</v>
      </c>
      <c r="BH127" s="305">
        <v>2.4786488319910943E-4</v>
      </c>
      <c r="BI127" s="305">
        <v>1.8678882451649253E-4</v>
      </c>
      <c r="BJ127" s="305">
        <v>1.3845813026140894E-4</v>
      </c>
      <c r="BK127" s="305">
        <v>7.8583145879787433E-4</v>
      </c>
      <c r="BL127" s="305">
        <v>4.1341054981858779E-3</v>
      </c>
      <c r="BM127" s="305">
        <v>2.8960647166222349E-3</v>
      </c>
      <c r="BN127" s="305">
        <v>6.8061211328333728E-4</v>
      </c>
      <c r="BO127" s="305">
        <v>7.5955534961042934E-4</v>
      </c>
      <c r="BP127" s="305">
        <v>1.226524324430402E-4</v>
      </c>
      <c r="BQ127" s="305">
        <v>1.1182843797177622E-4</v>
      </c>
      <c r="BR127" s="305">
        <v>0</v>
      </c>
      <c r="BS127" s="305">
        <v>0</v>
      </c>
      <c r="BT127" s="305">
        <v>1.4233937397034596E-4</v>
      </c>
      <c r="BU127" s="305">
        <v>0</v>
      </c>
      <c r="BV127" s="305">
        <v>2.1828818406059681E-4</v>
      </c>
      <c r="BW127" s="305">
        <v>2.913789827072908E-3</v>
      </c>
      <c r="BX127" s="305">
        <v>8.8141568919926773E-4</v>
      </c>
      <c r="BY127" s="305">
        <v>1.6780087629346508E-4</v>
      </c>
      <c r="BZ127" s="305">
        <v>1.8268321935488996E-4</v>
      </c>
      <c r="CA127" s="305">
        <v>2.3764601983059692E-2</v>
      </c>
      <c r="CB127" s="305">
        <v>7.6058634292618305E-4</v>
      </c>
      <c r="CC127" s="305">
        <v>2.8151606701455646E-3</v>
      </c>
      <c r="CD127" s="305">
        <v>2.4004058730435177E-3</v>
      </c>
      <c r="CE127" s="305">
        <v>9.8468470105190489E-4</v>
      </c>
      <c r="CF127" s="305">
        <v>8.8917326743595971E-3</v>
      </c>
      <c r="CG127" s="305">
        <v>9.7416246281205538E-4</v>
      </c>
      <c r="CH127" s="305">
        <v>1.4365589916924425E-3</v>
      </c>
      <c r="CI127" s="305">
        <v>3.039322545485034E-3</v>
      </c>
      <c r="CJ127" s="305">
        <v>4.1702425224881602E-4</v>
      </c>
      <c r="CK127" s="305">
        <v>9.0843023255813952E-5</v>
      </c>
      <c r="CL127" s="305">
        <v>6.9310784224865506E-5</v>
      </c>
      <c r="CM127" s="305">
        <v>1.4303964171035952E-4</v>
      </c>
      <c r="CN127" s="305">
        <v>3.2601894642092667E-3</v>
      </c>
      <c r="CO127" s="305">
        <v>1.3204104992167386E-3</v>
      </c>
      <c r="CP127" s="305">
        <v>1.8794469056249161E-3</v>
      </c>
      <c r="CQ127" s="305">
        <v>2.0065080652900276E-4</v>
      </c>
      <c r="CR127" s="305">
        <v>2.0847270407766388E-3</v>
      </c>
      <c r="CS127" s="305">
        <v>3.3360869288936898E-4</v>
      </c>
      <c r="CT127" s="305">
        <v>1.6606072169283006E-4</v>
      </c>
      <c r="CU127" s="305">
        <v>6.1469561590305377E-4</v>
      </c>
      <c r="CV127" s="305">
        <v>1.0801468999783971E-3</v>
      </c>
      <c r="CW127" s="305">
        <v>6.3613231552162855E-4</v>
      </c>
      <c r="CX127" s="305">
        <v>6.8924773532886966E-4</v>
      </c>
      <c r="CY127" s="305">
        <v>0</v>
      </c>
      <c r="CZ127" s="305">
        <v>2.5471277319999062E-3</v>
      </c>
      <c r="DA127" s="306">
        <v>8.4286574352799518E-4</v>
      </c>
    </row>
    <row r="128" spans="2:105" ht="20.100000000000001" customHeight="1" x14ac:dyDescent="0.4">
      <c r="B128" s="12">
        <v>73</v>
      </c>
      <c r="C128" s="9" t="s">
        <v>334</v>
      </c>
      <c r="D128" s="305">
        <v>6.8221804646263957E-4</v>
      </c>
      <c r="E128" s="305">
        <v>7.6885440693366886E-4</v>
      </c>
      <c r="F128" s="305">
        <v>2.2170503303515295E-3</v>
      </c>
      <c r="G128" s="305">
        <v>4.546143355053796E-4</v>
      </c>
      <c r="H128" s="305">
        <v>2.3376775173864766E-4</v>
      </c>
      <c r="I128" s="305">
        <v>9.3881382913588315E-4</v>
      </c>
      <c r="J128" s="305">
        <v>1.5518311607697082E-4</v>
      </c>
      <c r="K128" s="305">
        <v>8.9246547368739503E-4</v>
      </c>
      <c r="L128" s="305">
        <v>2.3448296506203819E-3</v>
      </c>
      <c r="M128" s="305">
        <v>3.1759125592905756E-3</v>
      </c>
      <c r="N128" s="305">
        <v>1.4276604060809281E-3</v>
      </c>
      <c r="O128" s="305">
        <v>7.6627776817843752E-4</v>
      </c>
      <c r="P128" s="305">
        <v>1.8905203906127844E-3</v>
      </c>
      <c r="Q128" s="305">
        <v>0</v>
      </c>
      <c r="R128" s="305">
        <v>5.5205918074417574E-4</v>
      </c>
      <c r="S128" s="305">
        <v>1.2732568318186883E-3</v>
      </c>
      <c r="T128" s="305">
        <v>1.1463781614960236E-3</v>
      </c>
      <c r="U128" s="305">
        <v>9.6226544779709944E-4</v>
      </c>
      <c r="V128" s="305">
        <v>1.4967975494291283E-3</v>
      </c>
      <c r="W128" s="305">
        <v>1.1985931267561355E-3</v>
      </c>
      <c r="X128" s="305">
        <v>9.5828090213919272E-4</v>
      </c>
      <c r="Y128" s="305">
        <v>6.2951519775590419E-4</v>
      </c>
      <c r="Z128" s="305">
        <v>5.0865824800406926E-4</v>
      </c>
      <c r="AA128" s="305">
        <v>5.0819894294619862E-4</v>
      </c>
      <c r="AB128" s="305">
        <v>7.6045627376425851E-4</v>
      </c>
      <c r="AC128" s="305">
        <v>1.1194626579241963E-3</v>
      </c>
      <c r="AD128" s="305">
        <v>3.1364950078822912E-3</v>
      </c>
      <c r="AE128" s="305">
        <v>1.2709556375960782E-3</v>
      </c>
      <c r="AF128" s="305">
        <v>1.4490800026959628E-3</v>
      </c>
      <c r="AG128" s="305">
        <v>1.4835694681403458E-4</v>
      </c>
      <c r="AH128" s="305">
        <v>2.1103896103896102E-3</v>
      </c>
      <c r="AI128" s="305">
        <v>1.0320843616782589E-3</v>
      </c>
      <c r="AJ128" s="305">
        <v>8.294548638311599E-4</v>
      </c>
      <c r="AK128" s="305">
        <v>6.6334258327713344E-4</v>
      </c>
      <c r="AL128" s="305">
        <v>5.8440016801504827E-4</v>
      </c>
      <c r="AM128" s="305">
        <v>5.0747110234000562E-4</v>
      </c>
      <c r="AN128" s="305">
        <v>3.5416587611783603E-4</v>
      </c>
      <c r="AO128" s="305">
        <v>4.6243170568790998E-4</v>
      </c>
      <c r="AP128" s="305">
        <v>5.0083835986324931E-4</v>
      </c>
      <c r="AQ128" s="305">
        <v>4.1095850199755188E-4</v>
      </c>
      <c r="AR128" s="305">
        <v>5.3364504980687132E-4</v>
      </c>
      <c r="AS128" s="305">
        <v>4.6019328117809482E-4</v>
      </c>
      <c r="AT128" s="305">
        <v>5.0322905309066511E-4</v>
      </c>
      <c r="AU128" s="305">
        <v>7.5075730460668179E-4</v>
      </c>
      <c r="AV128" s="305">
        <v>5.6444206337058012E-4</v>
      </c>
      <c r="AW128" s="305">
        <v>4.9991668055324114E-4</v>
      </c>
      <c r="AX128" s="305">
        <v>1.0101149870622259E-3</v>
      </c>
      <c r="AY128" s="305">
        <v>9.5748755266181543E-4</v>
      </c>
      <c r="AZ128" s="305">
        <v>6.0803268175664441E-4</v>
      </c>
      <c r="BA128" s="305">
        <v>8.9365504915102768E-4</v>
      </c>
      <c r="BB128" s="305">
        <v>2.0157226365652087E-4</v>
      </c>
      <c r="BC128" s="305">
        <v>8.9384299910615702E-4</v>
      </c>
      <c r="BD128" s="305">
        <v>1.7477424992717739E-3</v>
      </c>
      <c r="BE128" s="305">
        <v>9.2383929951243696E-4</v>
      </c>
      <c r="BF128" s="305">
        <v>9.5149741906325083E-4</v>
      </c>
      <c r="BG128" s="305">
        <v>8.6727198711481618E-4</v>
      </c>
      <c r="BH128" s="305">
        <v>9.697169991824807E-4</v>
      </c>
      <c r="BI128" s="305">
        <v>5.542422497948385E-4</v>
      </c>
      <c r="BJ128" s="305">
        <v>1.5230394328754984E-3</v>
      </c>
      <c r="BK128" s="305">
        <v>2.2592654440438886E-4</v>
      </c>
      <c r="BL128" s="305">
        <v>2.0060005581914596E-4</v>
      </c>
      <c r="BM128" s="305">
        <v>1.1353069095810614E-4</v>
      </c>
      <c r="BN128" s="305">
        <v>1.485600044222513E-4</v>
      </c>
      <c r="BO128" s="305">
        <v>1.3136963593891074E-4</v>
      </c>
      <c r="BP128" s="305">
        <v>7.6044508114684936E-5</v>
      </c>
      <c r="BQ128" s="305">
        <v>6.8817500290323832E-5</v>
      </c>
      <c r="BR128" s="305">
        <v>5.14703535910351E-6</v>
      </c>
      <c r="BS128" s="305">
        <v>6.4691800222949139E-3</v>
      </c>
      <c r="BT128" s="305">
        <v>1.0148270181219111E-3</v>
      </c>
      <c r="BU128" s="305">
        <v>5.2729086504204074E-4</v>
      </c>
      <c r="BV128" s="305">
        <v>3.056034576848355E-4</v>
      </c>
      <c r="BW128" s="305">
        <v>6.3343257110280607E-4</v>
      </c>
      <c r="BX128" s="305">
        <v>3.6612651705200351E-3</v>
      </c>
      <c r="BY128" s="305">
        <v>9.3222709051925053E-5</v>
      </c>
      <c r="BZ128" s="305">
        <v>7.9427486676039106E-5</v>
      </c>
      <c r="CA128" s="305">
        <v>8.2292962948095211E-3</v>
      </c>
      <c r="CB128" s="305">
        <v>7.64225512031093E-5</v>
      </c>
      <c r="CC128" s="305">
        <v>8.5828069211755012E-5</v>
      </c>
      <c r="CD128" s="305">
        <v>4.0890194682760241E-4</v>
      </c>
      <c r="CE128" s="305">
        <v>1.162727322275312E-4</v>
      </c>
      <c r="CF128" s="305">
        <v>1.0149372283388125E-3</v>
      </c>
      <c r="CG128" s="305">
        <v>1.1014907515198551E-4</v>
      </c>
      <c r="CH128" s="305">
        <v>1.51116059046209E-4</v>
      </c>
      <c r="CI128" s="305">
        <v>3.1091920292892876E-4</v>
      </c>
      <c r="CJ128" s="305">
        <v>6.0265090111566704E-4</v>
      </c>
      <c r="CK128" s="305">
        <v>4.2393410852713178E-4</v>
      </c>
      <c r="CL128" s="305">
        <v>2.7191153811293394E-4</v>
      </c>
      <c r="CM128" s="305">
        <v>2.1209326184639516E-4</v>
      </c>
      <c r="CN128" s="305">
        <v>5.0494516954082921E-4</v>
      </c>
      <c r="CO128" s="305">
        <v>1.0547657833979866E-4</v>
      </c>
      <c r="CP128" s="305">
        <v>6.5631479244044688E-4</v>
      </c>
      <c r="CQ128" s="305">
        <v>5.6705662714718176E-4</v>
      </c>
      <c r="CR128" s="305">
        <v>1.3890771860185493E-4</v>
      </c>
      <c r="CS128" s="305">
        <v>5.8778674461460248E-4</v>
      </c>
      <c r="CT128" s="305">
        <v>7.9143833317433902E-4</v>
      </c>
      <c r="CU128" s="305">
        <v>2.3051085596364514E-4</v>
      </c>
      <c r="CV128" s="305">
        <v>1.5554115359688918E-4</v>
      </c>
      <c r="CW128" s="305">
        <v>3.1806615776081427E-4</v>
      </c>
      <c r="CX128" s="305">
        <v>2.0677432059866088E-4</v>
      </c>
      <c r="CY128" s="305">
        <v>3.1093129542219223E-3</v>
      </c>
      <c r="CZ128" s="305">
        <v>8.2165410709674397E-5</v>
      </c>
      <c r="DA128" s="306">
        <v>5.1800588572983137E-4</v>
      </c>
    </row>
    <row r="129" spans="2:105" ht="20.100000000000001" customHeight="1" x14ac:dyDescent="0.4">
      <c r="B129" s="12">
        <v>74</v>
      </c>
      <c r="C129" s="9" t="s">
        <v>335</v>
      </c>
      <c r="D129" s="305">
        <v>1.9628729757872436E-3</v>
      </c>
      <c r="E129" s="305">
        <v>3.9607651266279909E-3</v>
      </c>
      <c r="F129" s="305">
        <v>7.0261744300195231E-3</v>
      </c>
      <c r="G129" s="305">
        <v>1.6669192301863919E-3</v>
      </c>
      <c r="H129" s="305">
        <v>8.7662906901992874E-4</v>
      </c>
      <c r="I129" s="305">
        <v>4.1770412397784942E-3</v>
      </c>
      <c r="J129" s="305">
        <v>4.6554934823091247E-4</v>
      </c>
      <c r="K129" s="305">
        <v>4.9539397056376586E-3</v>
      </c>
      <c r="L129" s="305">
        <v>1.0681447408464335E-2</v>
      </c>
      <c r="M129" s="305">
        <v>1.6718223688733071E-2</v>
      </c>
      <c r="N129" s="305">
        <v>5.6036699512456026E-3</v>
      </c>
      <c r="O129" s="305">
        <v>3.6961633523901107E-3</v>
      </c>
      <c r="P129" s="305">
        <v>3.9899930349248769E-2</v>
      </c>
      <c r="Q129" s="305">
        <v>2.6809651474530832E-3</v>
      </c>
      <c r="R129" s="305">
        <v>2.7602959037208788E-3</v>
      </c>
      <c r="S129" s="305">
        <v>4.1858318346039373E-3</v>
      </c>
      <c r="T129" s="305">
        <v>3.2241885792075663E-3</v>
      </c>
      <c r="U129" s="305">
        <v>4.9075537837652075E-3</v>
      </c>
      <c r="V129" s="305">
        <v>5.2213868003341685E-3</v>
      </c>
      <c r="W129" s="305">
        <v>3.2813942978405673E-3</v>
      </c>
      <c r="X129" s="305">
        <v>2.9522795469944826E-3</v>
      </c>
      <c r="Y129" s="305">
        <v>9.4754627566218698E-3</v>
      </c>
      <c r="Z129" s="305">
        <v>3.0077183360240618E-3</v>
      </c>
      <c r="AA129" s="305">
        <v>2.456294890906627E-3</v>
      </c>
      <c r="AB129" s="305">
        <v>5.3231939163498098E-3</v>
      </c>
      <c r="AC129" s="305">
        <v>7.6763153686230613E-3</v>
      </c>
      <c r="AD129" s="305">
        <v>6.3058328954282714E-3</v>
      </c>
      <c r="AE129" s="305">
        <v>8.1099074018035466E-3</v>
      </c>
      <c r="AF129" s="305">
        <v>5.5267237312125097E-3</v>
      </c>
      <c r="AG129" s="305">
        <v>6.9233241846549461E-4</v>
      </c>
      <c r="AH129" s="305">
        <v>7.305194805194805E-3</v>
      </c>
      <c r="AI129" s="305">
        <v>3.9039712811308053E-3</v>
      </c>
      <c r="AJ129" s="305">
        <v>8.6017541434342502E-3</v>
      </c>
      <c r="AK129" s="305">
        <v>2.6754817525511052E-3</v>
      </c>
      <c r="AL129" s="305">
        <v>3.0498383768285332E-3</v>
      </c>
      <c r="AM129" s="305">
        <v>2.368198477586693E-3</v>
      </c>
      <c r="AN129" s="305">
        <v>1.627476525970056E-3</v>
      </c>
      <c r="AO129" s="305">
        <v>2.3977940294928664E-3</v>
      </c>
      <c r="AP129" s="305">
        <v>2.308211571543671E-3</v>
      </c>
      <c r="AQ129" s="305">
        <v>2.0019549883023599E-3</v>
      </c>
      <c r="AR129" s="305">
        <v>3.0494002846106934E-3</v>
      </c>
      <c r="AS129" s="305">
        <v>2.5310630464795212E-3</v>
      </c>
      <c r="AT129" s="305">
        <v>2.0967877212111044E-3</v>
      </c>
      <c r="AU129" s="305">
        <v>5.1854632434461508E-3</v>
      </c>
      <c r="AV129" s="305">
        <v>2.7361089851523036E-3</v>
      </c>
      <c r="AW129" s="305">
        <v>2.5329111814697551E-3</v>
      </c>
      <c r="AX129" s="305">
        <v>2.6186885109798115E-3</v>
      </c>
      <c r="AY129" s="305">
        <v>2.4894676369207201E-3</v>
      </c>
      <c r="AZ129" s="305">
        <v>2.1566159181055982E-3</v>
      </c>
      <c r="BA129" s="305">
        <v>3.2767351802204347E-3</v>
      </c>
      <c r="BB129" s="305">
        <v>1.0078613182826044E-3</v>
      </c>
      <c r="BC129" s="305">
        <v>3.4877403298455931E-3</v>
      </c>
      <c r="BD129" s="305">
        <v>2.7599766967666764E-2</v>
      </c>
      <c r="BE129" s="305">
        <v>2.2569529945809354E-3</v>
      </c>
      <c r="BF129" s="305">
        <v>2.4929232379457171E-3</v>
      </c>
      <c r="BG129" s="305">
        <v>2.4203968211826757E-3</v>
      </c>
      <c r="BH129" s="305">
        <v>2.5786644866152963E-3</v>
      </c>
      <c r="BI129" s="305">
        <v>8.3136337469225767E-3</v>
      </c>
      <c r="BJ129" s="305">
        <v>2.724856003544528E-2</v>
      </c>
      <c r="BK129" s="305">
        <v>8.9388328438258209E-4</v>
      </c>
      <c r="BL129" s="305">
        <v>6.8901758303097961E-4</v>
      </c>
      <c r="BM129" s="305">
        <v>5.2843376155045771E-4</v>
      </c>
      <c r="BN129" s="305">
        <v>6.0575629710158275E-4</v>
      </c>
      <c r="BO129" s="305">
        <v>6.8073356804708289E-4</v>
      </c>
      <c r="BP129" s="305">
        <v>5.2985850815393367E-4</v>
      </c>
      <c r="BQ129" s="305">
        <v>3.9139953290121676E-4</v>
      </c>
      <c r="BR129" s="305">
        <v>1.029407071820702E-5</v>
      </c>
      <c r="BS129" s="305">
        <v>2.923923173918605E-4</v>
      </c>
      <c r="BT129" s="305">
        <v>2.3196046128500823E-4</v>
      </c>
      <c r="BU129" s="305">
        <v>1.2208446154576981E-3</v>
      </c>
      <c r="BV129" s="305">
        <v>8.5132391783632752E-4</v>
      </c>
      <c r="BW129" s="305">
        <v>1.2668651422056121E-3</v>
      </c>
      <c r="BX129" s="305">
        <v>4.7460844803037496E-4</v>
      </c>
      <c r="BY129" s="305">
        <v>3.3560175258693015E-4</v>
      </c>
      <c r="BZ129" s="305">
        <v>3.3359544403936426E-4</v>
      </c>
      <c r="CA129" s="305">
        <v>2.0071454377584198E-4</v>
      </c>
      <c r="CB129" s="305">
        <v>4.8764866005793559E-4</v>
      </c>
      <c r="CC129" s="305">
        <v>8.7544630595990118E-4</v>
      </c>
      <c r="CD129" s="305">
        <v>1.306214552365952E-3</v>
      </c>
      <c r="CE129" s="305">
        <v>8.3571026288538049E-4</v>
      </c>
      <c r="CF129" s="305">
        <v>3.2875140657061537E-3</v>
      </c>
      <c r="CG129" s="305">
        <v>4.8556541844522053E-3</v>
      </c>
      <c r="CH129" s="305">
        <v>7.4410312618956073E-4</v>
      </c>
      <c r="CI129" s="305">
        <v>1.177300802101674E-3</v>
      </c>
      <c r="CJ129" s="305">
        <v>1.1226598010234893E-3</v>
      </c>
      <c r="CK129" s="305">
        <v>1.7562984496124032E-3</v>
      </c>
      <c r="CL129" s="305">
        <v>1.0130037694403421E-3</v>
      </c>
      <c r="CM129" s="305">
        <v>7.2506301142837416E-4</v>
      </c>
      <c r="CN129" s="305">
        <v>1.7563310244898408E-3</v>
      </c>
      <c r="CO129" s="305">
        <v>3.3986897465046234E-4</v>
      </c>
      <c r="CP129" s="305">
        <v>4.4748735848212289E-4</v>
      </c>
      <c r="CQ129" s="305">
        <v>1.7447896219913283E-3</v>
      </c>
      <c r="CR129" s="305">
        <v>5.2340428369178934E-4</v>
      </c>
      <c r="CS129" s="305">
        <v>2.5417805172523351E-3</v>
      </c>
      <c r="CT129" s="305">
        <v>2.8018330277109413E-3</v>
      </c>
      <c r="CU129" s="305">
        <v>8.2325305701301836E-4</v>
      </c>
      <c r="CV129" s="305">
        <v>4.8390581119032186E-4</v>
      </c>
      <c r="CW129" s="305">
        <v>8.4817642069550466E-4</v>
      </c>
      <c r="CX129" s="305">
        <v>7.5817250886175665E-4</v>
      </c>
      <c r="CY129" s="305">
        <v>7.5672435753352816E-3</v>
      </c>
      <c r="CZ129" s="305">
        <v>2.2302040049768763E-4</v>
      </c>
      <c r="DA129" s="306">
        <v>2.4140684301018913E-3</v>
      </c>
    </row>
    <row r="130" spans="2:105" ht="20.100000000000001" customHeight="1" x14ac:dyDescent="0.4">
      <c r="B130" s="12">
        <v>75</v>
      </c>
      <c r="C130" s="9" t="s">
        <v>876</v>
      </c>
      <c r="D130" s="305">
        <v>0</v>
      </c>
      <c r="E130" s="305">
        <v>2.3298618391929358E-5</v>
      </c>
      <c r="F130" s="305">
        <v>0</v>
      </c>
      <c r="G130" s="305">
        <v>7.5769055917563263E-5</v>
      </c>
      <c r="H130" s="305">
        <v>0</v>
      </c>
      <c r="I130" s="305">
        <v>2.925289467597317E-3</v>
      </c>
      <c r="J130" s="305">
        <v>1.5518311607697082E-4</v>
      </c>
      <c r="K130" s="305">
        <v>8.0926953969958704E-4</v>
      </c>
      <c r="L130" s="305">
        <v>5.8371291302677594E-4</v>
      </c>
      <c r="M130" s="305">
        <v>1.3748539217708119E-5</v>
      </c>
      <c r="N130" s="305">
        <v>3.8262944601016229E-4</v>
      </c>
      <c r="O130" s="305">
        <v>1.0893164351556219E-3</v>
      </c>
      <c r="P130" s="305">
        <v>4.264331708149138E-4</v>
      </c>
      <c r="Q130" s="305">
        <v>0</v>
      </c>
      <c r="R130" s="305">
        <v>2.2082367229767032E-4</v>
      </c>
      <c r="S130" s="305">
        <v>4.4563989113654087E-4</v>
      </c>
      <c r="T130" s="305">
        <v>1.074729526402522E-3</v>
      </c>
      <c r="U130" s="305">
        <v>4.3508144889683143E-3</v>
      </c>
      <c r="V130" s="305">
        <v>1.3923698134224449E-4</v>
      </c>
      <c r="W130" s="305">
        <v>2.3775371858605308E-3</v>
      </c>
      <c r="X130" s="305">
        <v>2.865163101345465E-3</v>
      </c>
      <c r="Y130" s="305">
        <v>1.0072243164094467E-5</v>
      </c>
      <c r="Z130" s="305">
        <v>2.2115576000176925E-3</v>
      </c>
      <c r="AA130" s="305">
        <v>5.9289876677056513E-4</v>
      </c>
      <c r="AB130" s="305">
        <v>7.6045627376425851E-4</v>
      </c>
      <c r="AC130" s="305">
        <v>1.103470334239565E-2</v>
      </c>
      <c r="AD130" s="305">
        <v>4.926431949553337E-5</v>
      </c>
      <c r="AE130" s="305">
        <v>5.8706046117533136E-3</v>
      </c>
      <c r="AF130" s="305">
        <v>5.0549302419626606E-4</v>
      </c>
      <c r="AG130" s="305">
        <v>1.6566525727567194E-3</v>
      </c>
      <c r="AH130" s="305">
        <v>2.4350649350649351E-4</v>
      </c>
      <c r="AI130" s="305">
        <v>4.9360556428090644E-4</v>
      </c>
      <c r="AJ130" s="305">
        <v>1.3977850483080656E-3</v>
      </c>
      <c r="AK130" s="305">
        <v>6.6334258327713352E-5</v>
      </c>
      <c r="AL130" s="305">
        <v>9.679127782749237E-4</v>
      </c>
      <c r="AM130" s="305">
        <v>3.9469974626444882E-4</v>
      </c>
      <c r="AN130" s="305">
        <v>2.8038131859328685E-4</v>
      </c>
      <c r="AO130" s="305">
        <v>1.38729511706373E-3</v>
      </c>
      <c r="AP130" s="305">
        <v>3.9196045554515168E-4</v>
      </c>
      <c r="AQ130" s="305">
        <v>1.0743629409364569E-3</v>
      </c>
      <c r="AR130" s="305">
        <v>2.7698719251880465E-3</v>
      </c>
      <c r="AS130" s="305">
        <v>2.3009664058904741E-4</v>
      </c>
      <c r="AT130" s="305">
        <v>1.4258156504235512E-3</v>
      </c>
      <c r="AU130" s="305">
        <v>1.3007306789115764E-3</v>
      </c>
      <c r="AV130" s="305">
        <v>4.5920710240318386E-4</v>
      </c>
      <c r="AW130" s="305">
        <v>2.6328945175804032E-3</v>
      </c>
      <c r="AX130" s="305">
        <v>1.1761612863053315E-4</v>
      </c>
      <c r="AY130" s="305">
        <v>7.659900421294523E-4</v>
      </c>
      <c r="AZ130" s="305">
        <v>8.7879723535140011E-4</v>
      </c>
      <c r="BA130" s="305">
        <v>3.723562704795949E-4</v>
      </c>
      <c r="BB130" s="305">
        <v>2.0157226365652087E-4</v>
      </c>
      <c r="BC130" s="305">
        <v>1.8928439981071559E-3</v>
      </c>
      <c r="BD130" s="305">
        <v>4.3693562481794348E-4</v>
      </c>
      <c r="BE130" s="305">
        <v>0</v>
      </c>
      <c r="BF130" s="305">
        <v>0</v>
      </c>
      <c r="BG130" s="305">
        <v>2.2124285385582045E-5</v>
      </c>
      <c r="BH130" s="305">
        <v>0</v>
      </c>
      <c r="BI130" s="305">
        <v>0</v>
      </c>
      <c r="BJ130" s="305">
        <v>0</v>
      </c>
      <c r="BK130" s="305">
        <v>0</v>
      </c>
      <c r="BL130" s="305">
        <v>0</v>
      </c>
      <c r="BM130" s="305">
        <v>1.0052626635745035E-2</v>
      </c>
      <c r="BN130" s="305">
        <v>6.0690792504284057E-4</v>
      </c>
      <c r="BO130" s="305">
        <v>7.1656165057587667E-6</v>
      </c>
      <c r="BP130" s="305">
        <v>0</v>
      </c>
      <c r="BQ130" s="305">
        <v>0</v>
      </c>
      <c r="BR130" s="305">
        <v>0</v>
      </c>
      <c r="BS130" s="305">
        <v>2.5949818168527622E-3</v>
      </c>
      <c r="BT130" s="305">
        <v>2.5418121911037893E-2</v>
      </c>
      <c r="BU130" s="305">
        <v>0.12692508669421881</v>
      </c>
      <c r="BV130" s="305">
        <v>5.7824539957652091E-2</v>
      </c>
      <c r="BW130" s="305">
        <v>0.28973205802242352</v>
      </c>
      <c r="BX130" s="305">
        <v>4.6918435148145636E-2</v>
      </c>
      <c r="BY130" s="305">
        <v>1.5512258786240327E-2</v>
      </c>
      <c r="BZ130" s="305">
        <v>9.0388479837332503E-3</v>
      </c>
      <c r="CA130" s="305">
        <v>0</v>
      </c>
      <c r="CB130" s="305">
        <v>0</v>
      </c>
      <c r="CC130" s="305">
        <v>0</v>
      </c>
      <c r="CD130" s="305">
        <v>0</v>
      </c>
      <c r="CE130" s="305">
        <v>0</v>
      </c>
      <c r="CF130" s="305">
        <v>2.4932153652670831E-3</v>
      </c>
      <c r="CG130" s="305">
        <v>2.455616996507567E-4</v>
      </c>
      <c r="CH130" s="305">
        <v>0</v>
      </c>
      <c r="CI130" s="305">
        <v>2.4454319331488779E-5</v>
      </c>
      <c r="CJ130" s="305">
        <v>0</v>
      </c>
      <c r="CK130" s="305">
        <v>0</v>
      </c>
      <c r="CL130" s="305">
        <v>0</v>
      </c>
      <c r="CM130" s="305">
        <v>0</v>
      </c>
      <c r="CN130" s="305">
        <v>0</v>
      </c>
      <c r="CO130" s="305">
        <v>2.3986155222457915E-3</v>
      </c>
      <c r="CP130" s="305">
        <v>0</v>
      </c>
      <c r="CQ130" s="305">
        <v>0</v>
      </c>
      <c r="CR130" s="305">
        <v>0</v>
      </c>
      <c r="CS130" s="305">
        <v>2.3018999809366461E-2</v>
      </c>
      <c r="CT130" s="305">
        <v>3.1692865395418846E-3</v>
      </c>
      <c r="CU130" s="305">
        <v>0</v>
      </c>
      <c r="CV130" s="305">
        <v>2.1516526247569671E-3</v>
      </c>
      <c r="CW130" s="305">
        <v>0</v>
      </c>
      <c r="CX130" s="305">
        <v>0</v>
      </c>
      <c r="CY130" s="305">
        <v>0</v>
      </c>
      <c r="CZ130" s="305">
        <v>1.4555015611428034E-2</v>
      </c>
      <c r="DA130" s="306">
        <v>3.7318347530965169E-3</v>
      </c>
    </row>
    <row r="131" spans="2:105" ht="20.100000000000001" customHeight="1" x14ac:dyDescent="0.4">
      <c r="B131" s="12">
        <v>76</v>
      </c>
      <c r="C131" s="9" t="s">
        <v>345</v>
      </c>
      <c r="D131" s="305">
        <v>3.5906212971717876E-5</v>
      </c>
      <c r="E131" s="305">
        <v>1.1649309195964679E-4</v>
      </c>
      <c r="F131" s="305">
        <v>1.5442141604438513E-4</v>
      </c>
      <c r="G131" s="305">
        <v>1.5153811183512653E-4</v>
      </c>
      <c r="H131" s="305">
        <v>1.7532581380398575E-4</v>
      </c>
      <c r="I131" s="305">
        <v>2.7211995047416902E-4</v>
      </c>
      <c r="J131" s="305">
        <v>7.7591558038485418E-4</v>
      </c>
      <c r="K131" s="305">
        <v>1.2857553434479421E-4</v>
      </c>
      <c r="L131" s="305">
        <v>6.4856990336308433E-5</v>
      </c>
      <c r="M131" s="305">
        <v>0</v>
      </c>
      <c r="N131" s="305">
        <v>5.7600131657443788E-5</v>
      </c>
      <c r="O131" s="305">
        <v>1.6527559705809436E-4</v>
      </c>
      <c r="P131" s="305">
        <v>0</v>
      </c>
      <c r="Q131" s="305">
        <v>0</v>
      </c>
      <c r="R131" s="305">
        <v>2.2082367229767032E-4</v>
      </c>
      <c r="S131" s="305">
        <v>7.957855198866802E-5</v>
      </c>
      <c r="T131" s="305">
        <v>3.5824317546750734E-4</v>
      </c>
      <c r="U131" s="305">
        <v>7.5606570898343527E-5</v>
      </c>
      <c r="V131" s="305">
        <v>2.0885547201336674E-4</v>
      </c>
      <c r="W131" s="305">
        <v>2.9473601477609889E-4</v>
      </c>
      <c r="X131" s="305">
        <v>1.7423289129803505E-4</v>
      </c>
      <c r="Y131" s="305">
        <v>2.7698668701259785E-5</v>
      </c>
      <c r="Z131" s="305">
        <v>1.8798239600150386E-4</v>
      </c>
      <c r="AA131" s="305">
        <v>1.5245968288385959E-4</v>
      </c>
      <c r="AB131" s="305">
        <v>0</v>
      </c>
      <c r="AC131" s="305">
        <v>1.5992323684631377E-4</v>
      </c>
      <c r="AD131" s="305">
        <v>1.9705727798213348E-4</v>
      </c>
      <c r="AE131" s="305">
        <v>1.2104339405676935E-4</v>
      </c>
      <c r="AF131" s="305">
        <v>1.0109860483925321E-4</v>
      </c>
      <c r="AG131" s="305">
        <v>7.4178473407017289E-5</v>
      </c>
      <c r="AH131" s="305">
        <v>8.1168831168831169E-5</v>
      </c>
      <c r="AI131" s="305">
        <v>8.9746466232892074E-5</v>
      </c>
      <c r="AJ131" s="305">
        <v>3.0720550512265179E-5</v>
      </c>
      <c r="AK131" s="305">
        <v>1.4372422637671227E-4</v>
      </c>
      <c r="AL131" s="305">
        <v>1.6436254725423234E-4</v>
      </c>
      <c r="AM131" s="305">
        <v>1.6915703411333522E-4</v>
      </c>
      <c r="AN131" s="305">
        <v>1.3492033375917564E-4</v>
      </c>
      <c r="AO131" s="305">
        <v>1.5414390189596999E-4</v>
      </c>
      <c r="AP131" s="305">
        <v>6.5326742590858614E-5</v>
      </c>
      <c r="AQ131" s="305">
        <v>9.0997954013743624E-5</v>
      </c>
      <c r="AR131" s="305">
        <v>2.0329335230737954E-4</v>
      </c>
      <c r="AS131" s="305">
        <v>4.6019328117809482E-4</v>
      </c>
      <c r="AT131" s="305">
        <v>8.3871508848444186E-5</v>
      </c>
      <c r="AU131" s="305">
        <v>1.1348656930101002E-4</v>
      </c>
      <c r="AV131" s="305">
        <v>2.2960355120159193E-4</v>
      </c>
      <c r="AW131" s="305">
        <v>6.6655557407098822E-5</v>
      </c>
      <c r="AX131" s="305">
        <v>5.8808064315266576E-5</v>
      </c>
      <c r="AY131" s="305">
        <v>0</v>
      </c>
      <c r="AZ131" s="305">
        <v>9.0254851198251905E-5</v>
      </c>
      <c r="BA131" s="305">
        <v>7.4471254095918974E-5</v>
      </c>
      <c r="BB131" s="305">
        <v>2.0157226365652087E-4</v>
      </c>
      <c r="BC131" s="305">
        <v>1.92789666473877E-4</v>
      </c>
      <c r="BD131" s="305">
        <v>9.4669385377221089E-4</v>
      </c>
      <c r="BE131" s="305">
        <v>2.6492450500724299E-4</v>
      </c>
      <c r="BF131" s="305">
        <v>9.1819500939603702E-4</v>
      </c>
      <c r="BG131" s="305">
        <v>4.823094214056886E-4</v>
      </c>
      <c r="BH131" s="305">
        <v>5.0442677984380161E-4</v>
      </c>
      <c r="BI131" s="305">
        <v>1.1023602758350379E-3</v>
      </c>
      <c r="BJ131" s="305">
        <v>4.0152857775808595E-3</v>
      </c>
      <c r="BK131" s="305">
        <v>7.6618567232792745E-4</v>
      </c>
      <c r="BL131" s="305">
        <v>1.665852637454647E-3</v>
      </c>
      <c r="BM131" s="305">
        <v>1.1621414365347955E-3</v>
      </c>
      <c r="BN131" s="305">
        <v>1.5984595824657735E-3</v>
      </c>
      <c r="BO131" s="305">
        <v>7.8941208505109092E-3</v>
      </c>
      <c r="BP131" s="305">
        <v>3.7531644327570303E-4</v>
      </c>
      <c r="BQ131" s="305">
        <v>4.3010937681452394E-4</v>
      </c>
      <c r="BR131" s="305">
        <v>0</v>
      </c>
      <c r="BS131" s="305">
        <v>1.3340399481003636E-3</v>
      </c>
      <c r="BT131" s="305">
        <v>3.5584843492586493E-4</v>
      </c>
      <c r="BU131" s="305">
        <v>0</v>
      </c>
      <c r="BV131" s="305">
        <v>1.3533867411757001E-3</v>
      </c>
      <c r="BW131" s="305">
        <v>5.7008931399252553E-4</v>
      </c>
      <c r="BX131" s="305">
        <v>3.118855515628178E-3</v>
      </c>
      <c r="BY131" s="305">
        <v>8.3900438146732547E-4</v>
      </c>
      <c r="BZ131" s="305">
        <v>7.0690463141674805E-4</v>
      </c>
      <c r="CA131" s="305">
        <v>1.6498735498374214E-2</v>
      </c>
      <c r="CB131" s="305">
        <v>2.7985210416757644E-3</v>
      </c>
      <c r="CC131" s="305">
        <v>2.5748420763526503E-3</v>
      </c>
      <c r="CD131" s="305">
        <v>9.6924905914690942E-4</v>
      </c>
      <c r="CE131" s="305">
        <v>2.0202387224533547E-3</v>
      </c>
      <c r="CF131" s="305">
        <v>4.4568982635747852E-3</v>
      </c>
      <c r="CG131" s="305">
        <v>4.3018771827706631E-3</v>
      </c>
      <c r="CH131" s="305">
        <v>1.2337956719595544E-3</v>
      </c>
      <c r="CI131" s="305">
        <v>5.9458930717419863E-3</v>
      </c>
      <c r="CJ131" s="305">
        <v>3.6108197450812119E-4</v>
      </c>
      <c r="CK131" s="305">
        <v>5.9350775193798451E-3</v>
      </c>
      <c r="CL131" s="305">
        <v>3.7694403420753782E-3</v>
      </c>
      <c r="CM131" s="305">
        <v>1.6276924746351255E-3</v>
      </c>
      <c r="CN131" s="305">
        <v>3.6114556691072349E-3</v>
      </c>
      <c r="CO131" s="305">
        <v>1.6134009946050683E-3</v>
      </c>
      <c r="CP131" s="305">
        <v>1.9391118867558658E-4</v>
      </c>
      <c r="CQ131" s="305">
        <v>9.6399626615020892E-4</v>
      </c>
      <c r="CR131" s="305">
        <v>1.3457379778147704E-3</v>
      </c>
      <c r="CS131" s="305">
        <v>1.4138654127216115E-3</v>
      </c>
      <c r="CT131" s="305">
        <v>6.4304364570415046E-4</v>
      </c>
      <c r="CU131" s="305">
        <v>1.8440868477091611E-3</v>
      </c>
      <c r="CV131" s="305">
        <v>7.0857636638582851E-4</v>
      </c>
      <c r="CW131" s="305">
        <v>1.8023748939779475E-3</v>
      </c>
      <c r="CX131" s="305">
        <v>2.1268215833005122E-3</v>
      </c>
      <c r="CY131" s="305">
        <v>0</v>
      </c>
      <c r="CZ131" s="305">
        <v>2.2302040049768763E-4</v>
      </c>
      <c r="DA131" s="306">
        <v>1.2505106265998562E-3</v>
      </c>
    </row>
    <row r="132" spans="2:105" ht="20.100000000000001" customHeight="1" x14ac:dyDescent="0.4">
      <c r="B132" s="12">
        <v>77</v>
      </c>
      <c r="C132" s="9" t="s">
        <v>877</v>
      </c>
      <c r="D132" s="305">
        <v>5.9843688286196453E-5</v>
      </c>
      <c r="E132" s="305">
        <v>2.795834207031523E-4</v>
      </c>
      <c r="F132" s="305">
        <v>2.0957192177452268E-4</v>
      </c>
      <c r="G132" s="305">
        <v>1.136535838763449E-3</v>
      </c>
      <c r="H132" s="305">
        <v>1.8117000759745193E-3</v>
      </c>
      <c r="I132" s="305">
        <v>3.2790454032137367E-3</v>
      </c>
      <c r="J132" s="305">
        <v>1.707014276846679E-3</v>
      </c>
      <c r="K132" s="305">
        <v>5.748082711884917E-4</v>
      </c>
      <c r="L132" s="305">
        <v>8.7307486991184443E-4</v>
      </c>
      <c r="M132" s="305">
        <v>1.6498247061249742E-4</v>
      </c>
      <c r="N132" s="305">
        <v>1.1190882722017651E-3</v>
      </c>
      <c r="O132" s="305">
        <v>3.6811382981121019E-4</v>
      </c>
      <c r="P132" s="305">
        <v>2.9850321957043967E-4</v>
      </c>
      <c r="Q132" s="305">
        <v>0</v>
      </c>
      <c r="R132" s="305">
        <v>1.4353538699348571E-3</v>
      </c>
      <c r="S132" s="305">
        <v>6.2071270551161055E-4</v>
      </c>
      <c r="T132" s="305">
        <v>1.7912158773375367E-3</v>
      </c>
      <c r="U132" s="305">
        <v>4.5363942539006116E-4</v>
      </c>
      <c r="V132" s="305">
        <v>1.0442773600668337E-3</v>
      </c>
      <c r="W132" s="305">
        <v>1.7094688857013734E-3</v>
      </c>
      <c r="X132" s="305">
        <v>2.3424644274513602E-3</v>
      </c>
      <c r="Y132" s="305">
        <v>1.5863782983448787E-4</v>
      </c>
      <c r="Z132" s="305">
        <v>9.1779640400734236E-4</v>
      </c>
      <c r="AA132" s="305">
        <v>1.0163978858923972E-3</v>
      </c>
      <c r="AB132" s="305">
        <v>7.6045627376425851E-4</v>
      </c>
      <c r="AC132" s="305">
        <v>1.4393091316168239E-3</v>
      </c>
      <c r="AD132" s="305">
        <v>1.2644508670520231E-3</v>
      </c>
      <c r="AE132" s="305">
        <v>7.8678206136900079E-4</v>
      </c>
      <c r="AF132" s="305">
        <v>8.087888387140257E-4</v>
      </c>
      <c r="AG132" s="305">
        <v>4.3270776154093416E-4</v>
      </c>
      <c r="AH132" s="305">
        <v>4.0584415584415587E-4</v>
      </c>
      <c r="AI132" s="305">
        <v>6.2822526363024453E-4</v>
      </c>
      <c r="AJ132" s="305">
        <v>6.1441101024530356E-4</v>
      </c>
      <c r="AK132" s="305">
        <v>7.738996804899891E-4</v>
      </c>
      <c r="AL132" s="305">
        <v>8.583377467721022E-4</v>
      </c>
      <c r="AM132" s="305">
        <v>1.0149422046800112E-3</v>
      </c>
      <c r="AN132" s="305">
        <v>6.746016687958782E-4</v>
      </c>
      <c r="AO132" s="305">
        <v>9.4199051158648333E-4</v>
      </c>
      <c r="AP132" s="305">
        <v>4.7906277899962982E-4</v>
      </c>
      <c r="AQ132" s="305">
        <v>5.6066481343951713E-4</v>
      </c>
      <c r="AR132" s="305">
        <v>1.1943484448058549E-3</v>
      </c>
      <c r="AS132" s="305">
        <v>1.3805798435342844E-3</v>
      </c>
      <c r="AT132" s="305">
        <v>5.871005619391093E-4</v>
      </c>
      <c r="AU132" s="305">
        <v>6.5473020750582715E-4</v>
      </c>
      <c r="AV132" s="305">
        <v>1.2436859023419562E-3</v>
      </c>
      <c r="AW132" s="305">
        <v>4.665889018496917E-4</v>
      </c>
      <c r="AX132" s="305">
        <v>3.7706347119788569E-4</v>
      </c>
      <c r="AY132" s="305">
        <v>5.7449253159708928E-4</v>
      </c>
      <c r="AZ132" s="305">
        <v>5.3202859653706381E-4</v>
      </c>
      <c r="BA132" s="305">
        <v>3.723562704795949E-4</v>
      </c>
      <c r="BB132" s="305">
        <v>1.6125781092521669E-3</v>
      </c>
      <c r="BC132" s="305">
        <v>1.279422332053911E-3</v>
      </c>
      <c r="BD132" s="305">
        <v>2.1846781240897174E-4</v>
      </c>
      <c r="BE132" s="305">
        <v>4.8416651524080109E-3</v>
      </c>
      <c r="BF132" s="305">
        <v>4.909726682366374E-3</v>
      </c>
      <c r="BG132" s="305">
        <v>4.6062762172781819E-3</v>
      </c>
      <c r="BH132" s="305">
        <v>4.9659946774277715E-3</v>
      </c>
      <c r="BI132" s="305">
        <v>3.184596352412332E-4</v>
      </c>
      <c r="BJ132" s="305">
        <v>1.1076650420912715E-3</v>
      </c>
      <c r="BK132" s="305">
        <v>1.2082158679017317E-3</v>
      </c>
      <c r="BL132" s="305">
        <v>5.3377058331007532E-3</v>
      </c>
      <c r="BM132" s="305">
        <v>1.2128174085897321E-2</v>
      </c>
      <c r="BN132" s="305">
        <v>1.0743537063993662E-2</v>
      </c>
      <c r="BO132" s="305">
        <v>1.2002407647145935E-2</v>
      </c>
      <c r="BP132" s="305">
        <v>3.7678827246501951E-3</v>
      </c>
      <c r="BQ132" s="305">
        <v>2.5333442294375461E-3</v>
      </c>
      <c r="BR132" s="305">
        <v>0</v>
      </c>
      <c r="BS132" s="305">
        <v>4.4224338005518903E-3</v>
      </c>
      <c r="BT132" s="305">
        <v>2.5542009884678748E-3</v>
      </c>
      <c r="BU132" s="305">
        <v>0</v>
      </c>
      <c r="BV132" s="305">
        <v>8.1858069022723804E-3</v>
      </c>
      <c r="BW132" s="305">
        <v>2.5970735415215052E-3</v>
      </c>
      <c r="BX132" s="305">
        <v>5.491897755780053E-3</v>
      </c>
      <c r="BY132" s="305">
        <v>1.5661415120723408E-3</v>
      </c>
      <c r="BZ132" s="305">
        <v>2.1842558835910757E-3</v>
      </c>
      <c r="CA132" s="305">
        <v>2.6895748865962826E-3</v>
      </c>
      <c r="CB132" s="305">
        <v>0.2505859062258905</v>
      </c>
      <c r="CC132" s="305">
        <v>3.472603680307608E-2</v>
      </c>
      <c r="CD132" s="305">
        <v>1.4303995880691499E-2</v>
      </c>
      <c r="CE132" s="305">
        <v>3.1291899060734332E-2</v>
      </c>
      <c r="CF132" s="305">
        <v>1.0061116872228229E-2</v>
      </c>
      <c r="CG132" s="305">
        <v>7.1010784503945153E-3</v>
      </c>
      <c r="CH132" s="305">
        <v>6.5037291235077292E-4</v>
      </c>
      <c r="CI132" s="305">
        <v>1.2118861965847796E-2</v>
      </c>
      <c r="CJ132" s="305">
        <v>1.8969517815708337E-3</v>
      </c>
      <c r="CK132" s="305">
        <v>5.7836724806201549E-3</v>
      </c>
      <c r="CL132" s="305">
        <v>7.4749014987124185E-3</v>
      </c>
      <c r="CM132" s="305">
        <v>2.4908627263355711E-3</v>
      </c>
      <c r="CN132" s="305">
        <v>1.4127487678240156E-2</v>
      </c>
      <c r="CO132" s="305">
        <v>3.5041663248444222E-3</v>
      </c>
      <c r="CP132" s="305">
        <v>4.3704598678420666E-3</v>
      </c>
      <c r="CQ132" s="305">
        <v>2.5343069259424044E-3</v>
      </c>
      <c r="CR132" s="305">
        <v>3.4826943207857063E-3</v>
      </c>
      <c r="CS132" s="305">
        <v>5.7984368049818899E-3</v>
      </c>
      <c r="CT132" s="305">
        <v>5.5718671938211279E-3</v>
      </c>
      <c r="CU132" s="305">
        <v>7.6507650765076504E-3</v>
      </c>
      <c r="CV132" s="305">
        <v>1.9529055951609418E-3</v>
      </c>
      <c r="CW132" s="305">
        <v>5.7251908396946565E-3</v>
      </c>
      <c r="CX132" s="305">
        <v>4.1945647892871205E-3</v>
      </c>
      <c r="CY132" s="305">
        <v>0</v>
      </c>
      <c r="CZ132" s="305">
        <v>1.3240369040073245E-2</v>
      </c>
      <c r="DA132" s="306">
        <v>8.5838365378274762E-3</v>
      </c>
    </row>
    <row r="133" spans="2:105" ht="20.100000000000001" customHeight="1" x14ac:dyDescent="0.4">
      <c r="B133" s="12">
        <v>78</v>
      </c>
      <c r="C133" s="9" t="s">
        <v>878</v>
      </c>
      <c r="D133" s="305">
        <v>1.196873765723929E-5</v>
      </c>
      <c r="E133" s="305">
        <v>2.3298618391929358E-5</v>
      </c>
      <c r="F133" s="305">
        <v>1.1030101146027508E-5</v>
      </c>
      <c r="G133" s="305">
        <v>0</v>
      </c>
      <c r="H133" s="305">
        <v>0</v>
      </c>
      <c r="I133" s="305">
        <v>0</v>
      </c>
      <c r="J133" s="305">
        <v>0</v>
      </c>
      <c r="K133" s="305">
        <v>7.5632667261643649E-6</v>
      </c>
      <c r="L133" s="305">
        <v>4.9889992566391108E-6</v>
      </c>
      <c r="M133" s="305">
        <v>0</v>
      </c>
      <c r="N133" s="305">
        <v>8.2285902367776847E-6</v>
      </c>
      <c r="O133" s="305">
        <v>0</v>
      </c>
      <c r="P133" s="305">
        <v>0</v>
      </c>
      <c r="Q133" s="305">
        <v>0</v>
      </c>
      <c r="R133" s="305">
        <v>0</v>
      </c>
      <c r="S133" s="305">
        <v>0</v>
      </c>
      <c r="T133" s="305">
        <v>0</v>
      </c>
      <c r="U133" s="305">
        <v>6.8733246271221392E-6</v>
      </c>
      <c r="V133" s="305">
        <v>0</v>
      </c>
      <c r="W133" s="305">
        <v>1.9649067651739924E-5</v>
      </c>
      <c r="X133" s="305">
        <v>0</v>
      </c>
      <c r="Y133" s="305">
        <v>0</v>
      </c>
      <c r="Z133" s="305">
        <v>1.1057788000088462E-5</v>
      </c>
      <c r="AA133" s="305">
        <v>1.6939964764873288E-5</v>
      </c>
      <c r="AB133" s="305">
        <v>0</v>
      </c>
      <c r="AC133" s="305">
        <v>0</v>
      </c>
      <c r="AD133" s="305">
        <v>0</v>
      </c>
      <c r="AE133" s="305">
        <v>0</v>
      </c>
      <c r="AF133" s="305">
        <v>0</v>
      </c>
      <c r="AG133" s="305">
        <v>0</v>
      </c>
      <c r="AH133" s="305">
        <v>0</v>
      </c>
      <c r="AI133" s="305">
        <v>0</v>
      </c>
      <c r="AJ133" s="305">
        <v>0</v>
      </c>
      <c r="AK133" s="305">
        <v>2.2111419442571115E-5</v>
      </c>
      <c r="AL133" s="305">
        <v>1.8262505250470259E-5</v>
      </c>
      <c r="AM133" s="305">
        <v>0</v>
      </c>
      <c r="AN133" s="305">
        <v>1.2648781289922716E-5</v>
      </c>
      <c r="AO133" s="305">
        <v>0</v>
      </c>
      <c r="AP133" s="305">
        <v>2.1775580863619537E-5</v>
      </c>
      <c r="AQ133" s="305">
        <v>2.9354178714110846E-6</v>
      </c>
      <c r="AR133" s="305">
        <v>0</v>
      </c>
      <c r="AS133" s="305">
        <v>0</v>
      </c>
      <c r="AT133" s="305">
        <v>0</v>
      </c>
      <c r="AU133" s="305">
        <v>1.7459472200155391E-5</v>
      </c>
      <c r="AV133" s="305">
        <v>0</v>
      </c>
      <c r="AW133" s="305">
        <v>0</v>
      </c>
      <c r="AX133" s="305">
        <v>3.4592979008980337E-6</v>
      </c>
      <c r="AY133" s="305">
        <v>0</v>
      </c>
      <c r="AZ133" s="305">
        <v>0</v>
      </c>
      <c r="BA133" s="305">
        <v>0</v>
      </c>
      <c r="BB133" s="305">
        <v>0</v>
      </c>
      <c r="BC133" s="305">
        <v>1.7526333315807001E-5</v>
      </c>
      <c r="BD133" s="305">
        <v>7.2822604136323909E-5</v>
      </c>
      <c r="BE133" s="305">
        <v>8.4911700322834281E-6</v>
      </c>
      <c r="BF133" s="305">
        <v>9.5149741906325084E-6</v>
      </c>
      <c r="BG133" s="305">
        <v>6.6372856156746134E-6</v>
      </c>
      <c r="BH133" s="305">
        <v>4.3485067227913931E-5</v>
      </c>
      <c r="BI133" s="305">
        <v>3.0621118773195496E-6</v>
      </c>
      <c r="BJ133" s="305">
        <v>0</v>
      </c>
      <c r="BK133" s="305">
        <v>0</v>
      </c>
      <c r="BL133" s="305">
        <v>2.0060005581914596E-4</v>
      </c>
      <c r="BM133" s="305">
        <v>4.3348082002185979E-5</v>
      </c>
      <c r="BN133" s="305">
        <v>1.2552744559709607E-4</v>
      </c>
      <c r="BO133" s="305">
        <v>3.0334443207712114E-4</v>
      </c>
      <c r="BP133" s="305">
        <v>5.1514021626076887E-5</v>
      </c>
      <c r="BQ133" s="305">
        <v>4.3010937681452395E-6</v>
      </c>
      <c r="BR133" s="305">
        <v>0</v>
      </c>
      <c r="BS133" s="305">
        <v>2.7411779755486925E-4</v>
      </c>
      <c r="BT133" s="305">
        <v>1.8451400329489292E-5</v>
      </c>
      <c r="BU133" s="305">
        <v>0</v>
      </c>
      <c r="BV133" s="305">
        <v>8.7315273624238718E-5</v>
      </c>
      <c r="BW133" s="305">
        <v>0</v>
      </c>
      <c r="BX133" s="305">
        <v>6.7801206861482137E-5</v>
      </c>
      <c r="BY133" s="305">
        <v>1.8644541810385009E-5</v>
      </c>
      <c r="BZ133" s="305">
        <v>7.2279012875195588E-4</v>
      </c>
      <c r="CA133" s="305">
        <v>8.0285817510336805E-5</v>
      </c>
      <c r="CB133" s="305">
        <v>3.639169104909967E-6</v>
      </c>
      <c r="CC133" s="305">
        <v>3.220269156825048E-2</v>
      </c>
      <c r="CD133" s="305">
        <v>1.8930645686463074E-5</v>
      </c>
      <c r="CE133" s="305">
        <v>7.2670457642207E-6</v>
      </c>
      <c r="CF133" s="305">
        <v>0</v>
      </c>
      <c r="CG133" s="305">
        <v>7.073793817099987E-6</v>
      </c>
      <c r="CH133" s="305">
        <v>1.0138165986644401E-4</v>
      </c>
      <c r="CI133" s="305">
        <v>5.5895587043402922E-5</v>
      </c>
      <c r="CJ133" s="305">
        <v>2.6699723467149805E-5</v>
      </c>
      <c r="CK133" s="305">
        <v>3.0281007751937984E-5</v>
      </c>
      <c r="CL133" s="305">
        <v>5.8647586651809281E-5</v>
      </c>
      <c r="CM133" s="305">
        <v>7.398602157432389E-5</v>
      </c>
      <c r="CN133" s="305">
        <v>5.7080758295919827E-4</v>
      </c>
      <c r="CO133" s="305">
        <v>9.7272844468925424E-4</v>
      </c>
      <c r="CP133" s="305">
        <v>0.27453349442878239</v>
      </c>
      <c r="CQ133" s="305">
        <v>2.6171844329869927E-5</v>
      </c>
      <c r="CR133" s="305">
        <v>2.0002711478667108E-5</v>
      </c>
      <c r="CS133" s="305">
        <v>3.7014678782487133E-3</v>
      </c>
      <c r="CT133" s="305">
        <v>2.8760303714460357E-3</v>
      </c>
      <c r="CU133" s="305">
        <v>3.984544795943009E-3</v>
      </c>
      <c r="CV133" s="305">
        <v>1.4085115575718297E-3</v>
      </c>
      <c r="CW133" s="305">
        <v>1.0602205258693808E-4</v>
      </c>
      <c r="CX133" s="305">
        <v>1.1815675462780622E-4</v>
      </c>
      <c r="CY133" s="305">
        <v>0</v>
      </c>
      <c r="CZ133" s="305">
        <v>5.3524896119445031E-3</v>
      </c>
      <c r="DA133" s="306">
        <v>1.3286711090824022E-3</v>
      </c>
    </row>
    <row r="134" spans="2:105" ht="20.100000000000001" customHeight="1" x14ac:dyDescent="0.4">
      <c r="B134" s="12">
        <v>79</v>
      </c>
      <c r="C134" s="9" t="s">
        <v>352</v>
      </c>
      <c r="D134" s="305">
        <v>4.4284329331785379E-4</v>
      </c>
      <c r="E134" s="305">
        <v>3.9141678898441321E-3</v>
      </c>
      <c r="F134" s="305">
        <v>2.5589834658783822E-3</v>
      </c>
      <c r="G134" s="305">
        <v>7.7284437035914531E-3</v>
      </c>
      <c r="H134" s="305">
        <v>0</v>
      </c>
      <c r="I134" s="305">
        <v>9.1160183408846621E-4</v>
      </c>
      <c r="J134" s="305">
        <v>6.207324643078833E-4</v>
      </c>
      <c r="K134" s="305">
        <v>1.3613880107095856E-3</v>
      </c>
      <c r="L134" s="305">
        <v>1.5066777755050114E-3</v>
      </c>
      <c r="M134" s="305">
        <v>9.0740358836873577E-4</v>
      </c>
      <c r="N134" s="305">
        <v>2.4850342515068606E-3</v>
      </c>
      <c r="O134" s="305">
        <v>3.8539264223092008E-3</v>
      </c>
      <c r="P134" s="305">
        <v>7.2493639038535341E-4</v>
      </c>
      <c r="Q134" s="305">
        <v>0</v>
      </c>
      <c r="R134" s="305">
        <v>1.3249420337860219E-3</v>
      </c>
      <c r="S134" s="305">
        <v>1.7984752749438972E-3</v>
      </c>
      <c r="T134" s="305">
        <v>1.2896754316830265E-3</v>
      </c>
      <c r="U134" s="305">
        <v>5.3130799367654136E-3</v>
      </c>
      <c r="V134" s="305">
        <v>1.4619883040935672E-3</v>
      </c>
      <c r="W134" s="305">
        <v>1.6701707503978937E-3</v>
      </c>
      <c r="X134" s="305">
        <v>5.4205788403833121E-3</v>
      </c>
      <c r="Y134" s="305">
        <v>4.0288972656377868E-4</v>
      </c>
      <c r="Z134" s="305">
        <v>1.9682862640157464E-3</v>
      </c>
      <c r="AA134" s="305">
        <v>5.0819894294619862E-4</v>
      </c>
      <c r="AB134" s="305">
        <v>7.6045627376425855E-3</v>
      </c>
      <c r="AC134" s="305">
        <v>3.0385415000799615E-3</v>
      </c>
      <c r="AD134" s="305">
        <v>2.0034156594850236E-3</v>
      </c>
      <c r="AE134" s="305">
        <v>6.354778187980391E-3</v>
      </c>
      <c r="AF134" s="305">
        <v>3.6395497742131157E-3</v>
      </c>
      <c r="AG134" s="305">
        <v>9.0250475978537691E-4</v>
      </c>
      <c r="AH134" s="305">
        <v>4.3831168831168828E-3</v>
      </c>
      <c r="AI134" s="305">
        <v>3.3206192506170071E-3</v>
      </c>
      <c r="AJ134" s="305">
        <v>1.4131453235641982E-3</v>
      </c>
      <c r="AK134" s="305">
        <v>6.7439829299841903E-3</v>
      </c>
      <c r="AL134" s="305">
        <v>2.83068831382289E-3</v>
      </c>
      <c r="AM134" s="305">
        <v>3.1575979701155906E-3</v>
      </c>
      <c r="AN134" s="305">
        <v>7.7768923630874833E-3</v>
      </c>
      <c r="AO134" s="305">
        <v>1.7640913216983233E-3</v>
      </c>
      <c r="AP134" s="305">
        <v>3.1792348060884525E-3</v>
      </c>
      <c r="AQ134" s="305">
        <v>4.0655537519043525E-3</v>
      </c>
      <c r="AR134" s="305">
        <v>9.4531408822931488E-3</v>
      </c>
      <c r="AS134" s="305">
        <v>1.8407731247123793E-3</v>
      </c>
      <c r="AT134" s="305">
        <v>1.0232324079510191E-2</v>
      </c>
      <c r="AU134" s="305">
        <v>3.1427049960279702E-3</v>
      </c>
      <c r="AV134" s="305">
        <v>7.0794428287157506E-3</v>
      </c>
      <c r="AW134" s="305">
        <v>3.7727045492417934E-2</v>
      </c>
      <c r="AX134" s="305">
        <v>1.3214517981430488E-3</v>
      </c>
      <c r="AY134" s="305">
        <v>9.5748755266181543E-4</v>
      </c>
      <c r="AZ134" s="305">
        <v>1.3918248105835689E-3</v>
      </c>
      <c r="BA134" s="305">
        <v>2.4575513851653264E-3</v>
      </c>
      <c r="BB134" s="305">
        <v>2.2172949002217295E-3</v>
      </c>
      <c r="BC134" s="305">
        <v>3.4877403298455931E-3</v>
      </c>
      <c r="BD134" s="305">
        <v>7.2822604136323909E-5</v>
      </c>
      <c r="BE134" s="305">
        <v>1.7627668987020397E-3</v>
      </c>
      <c r="BF134" s="305">
        <v>2.0457194509859891E-3</v>
      </c>
      <c r="BG134" s="305">
        <v>2.0243721127807574E-3</v>
      </c>
      <c r="BH134" s="305">
        <v>2.7960898227548658E-3</v>
      </c>
      <c r="BI134" s="305">
        <v>1.0827627598201928E-2</v>
      </c>
      <c r="BJ134" s="305">
        <v>1.3070447496677004E-2</v>
      </c>
      <c r="BK134" s="305">
        <v>2.9468679704920286E-2</v>
      </c>
      <c r="BL134" s="305">
        <v>2.6950181412224391E-3</v>
      </c>
      <c r="BM134" s="305">
        <v>1.0527391343388023E-2</v>
      </c>
      <c r="BN134" s="305">
        <v>1.7632575408597594E-2</v>
      </c>
      <c r="BO134" s="305">
        <v>3.8290666067939599E-2</v>
      </c>
      <c r="BP134" s="305">
        <v>3.3999254273210746E-3</v>
      </c>
      <c r="BQ134" s="305">
        <v>3.0408732940786841E-3</v>
      </c>
      <c r="BR134" s="305">
        <v>0</v>
      </c>
      <c r="BS134" s="305">
        <v>4.9341203559876464E-4</v>
      </c>
      <c r="BT134" s="305">
        <v>2.8494233937397034E-3</v>
      </c>
      <c r="BU134" s="305">
        <v>0</v>
      </c>
      <c r="BV134" s="305">
        <v>3.4489533081574295E-3</v>
      </c>
      <c r="BW134" s="305">
        <v>4.1806549692785201E-3</v>
      </c>
      <c r="BX134" s="305">
        <v>3.7968675842429997E-3</v>
      </c>
      <c r="BY134" s="305">
        <v>9.4714272396755842E-3</v>
      </c>
      <c r="BZ134" s="305">
        <v>2.1223024439837649E-2</v>
      </c>
      <c r="CA134" s="305">
        <v>2.1677170727790935E-3</v>
      </c>
      <c r="CB134" s="305">
        <v>1.7726392710016449E-2</v>
      </c>
      <c r="CC134" s="305">
        <v>4.2914034605877503E-3</v>
      </c>
      <c r="CD134" s="305">
        <v>2.8062789165612861E-2</v>
      </c>
      <c r="CE134" s="305">
        <v>5.4379303453663499E-2</v>
      </c>
      <c r="CF134" s="305">
        <v>2.4799770535930986E-2</v>
      </c>
      <c r="CG134" s="305">
        <v>1.4860019725779329E-2</v>
      </c>
      <c r="CH134" s="305">
        <v>4.7458093986537282E-3</v>
      </c>
      <c r="CI134" s="305">
        <v>2.7930326150750397E-2</v>
      </c>
      <c r="CJ134" s="305">
        <v>5.8472394393058076E-3</v>
      </c>
      <c r="CK134" s="305">
        <v>1.292999031007752E-2</v>
      </c>
      <c r="CL134" s="305">
        <v>5.3262671877415879E-3</v>
      </c>
      <c r="CM134" s="305">
        <v>1.0308719006022463E-3</v>
      </c>
      <c r="CN134" s="305">
        <v>4.4951097158036864E-2</v>
      </c>
      <c r="CO134" s="305">
        <v>1.3813525222575113E-2</v>
      </c>
      <c r="CP134" s="305">
        <v>3.400903924464134E-3</v>
      </c>
      <c r="CQ134" s="305">
        <v>1.984698195015136E-3</v>
      </c>
      <c r="CR134" s="305">
        <v>1.3695189792394081E-2</v>
      </c>
      <c r="CS134" s="305">
        <v>1.4345173794242867E-2</v>
      </c>
      <c r="CT134" s="305">
        <v>7.4550664419547111E-4</v>
      </c>
      <c r="CU134" s="305">
        <v>2.9637110052468664E-4</v>
      </c>
      <c r="CV134" s="305">
        <v>7.7943400302441131E-3</v>
      </c>
      <c r="CW134" s="305">
        <v>7.421543681085666E-4</v>
      </c>
      <c r="CX134" s="305">
        <v>5.6518314296967308E-3</v>
      </c>
      <c r="CY134" s="305">
        <v>0</v>
      </c>
      <c r="CZ134" s="305">
        <v>2.9110031222856071E-3</v>
      </c>
      <c r="DA134" s="306">
        <v>8.9581390383063446E-3</v>
      </c>
    </row>
    <row r="135" spans="2:105" ht="20.100000000000001" customHeight="1" x14ac:dyDescent="0.4">
      <c r="B135" s="12">
        <v>80</v>
      </c>
      <c r="C135" s="9" t="s">
        <v>353</v>
      </c>
      <c r="D135" s="305">
        <v>1.196873765723929E-5</v>
      </c>
      <c r="E135" s="305">
        <v>4.6597236783858716E-5</v>
      </c>
      <c r="F135" s="305">
        <v>4.4120404584110034E-5</v>
      </c>
      <c r="G135" s="305">
        <v>2.273071677526898E-4</v>
      </c>
      <c r="H135" s="305">
        <v>0</v>
      </c>
      <c r="I135" s="305">
        <v>1.3605997523708451E-4</v>
      </c>
      <c r="J135" s="305">
        <v>0</v>
      </c>
      <c r="K135" s="305">
        <v>1.036167541484518E-3</v>
      </c>
      <c r="L135" s="305">
        <v>6.4856990336308441E-4</v>
      </c>
      <c r="M135" s="305">
        <v>1.512339313947893E-4</v>
      </c>
      <c r="N135" s="305">
        <v>6.2537285799510402E-4</v>
      </c>
      <c r="O135" s="305">
        <v>2.0283823275311582E-4</v>
      </c>
      <c r="P135" s="305">
        <v>7.1072195135818962E-5</v>
      </c>
      <c r="Q135" s="305">
        <v>0</v>
      </c>
      <c r="R135" s="305">
        <v>1.1041183614883516E-4</v>
      </c>
      <c r="S135" s="305">
        <v>4.6155560153427448E-4</v>
      </c>
      <c r="T135" s="305">
        <v>3.5824317546750734E-4</v>
      </c>
      <c r="U135" s="305">
        <v>1.5877379888652142E-3</v>
      </c>
      <c r="V135" s="305">
        <v>2.0885547201336674E-4</v>
      </c>
      <c r="W135" s="305">
        <v>3.1438508242783878E-4</v>
      </c>
      <c r="X135" s="305">
        <v>1.7229697028361243E-3</v>
      </c>
      <c r="Y135" s="305">
        <v>1.1583079638708637E-4</v>
      </c>
      <c r="Z135" s="305">
        <v>3.9808036800318466E-4</v>
      </c>
      <c r="AA135" s="305">
        <v>7.1147852012467812E-4</v>
      </c>
      <c r="AB135" s="305">
        <v>0</v>
      </c>
      <c r="AC135" s="305">
        <v>4.7976971053894133E-4</v>
      </c>
      <c r="AD135" s="305">
        <v>1.8063583815028901E-4</v>
      </c>
      <c r="AE135" s="305">
        <v>2.3603461841070024E-3</v>
      </c>
      <c r="AF135" s="305">
        <v>6.4029116398193705E-4</v>
      </c>
      <c r="AG135" s="305">
        <v>1.607200257152041E-4</v>
      </c>
      <c r="AH135" s="305">
        <v>8.1168831168831169E-5</v>
      </c>
      <c r="AI135" s="305">
        <v>0</v>
      </c>
      <c r="AJ135" s="305">
        <v>3.0720550512265179E-5</v>
      </c>
      <c r="AK135" s="305">
        <v>1.8794706526185448E-4</v>
      </c>
      <c r="AL135" s="305">
        <v>1.8262505250470261E-4</v>
      </c>
      <c r="AM135" s="305">
        <v>1.6351846630955737E-3</v>
      </c>
      <c r="AN135" s="305">
        <v>7.2098053352559477E-4</v>
      </c>
      <c r="AO135" s="305">
        <v>3.4254200421326665E-5</v>
      </c>
      <c r="AP135" s="305">
        <v>2.6130697036343446E-4</v>
      </c>
      <c r="AQ135" s="305">
        <v>2.9354178714110845E-4</v>
      </c>
      <c r="AR135" s="305">
        <v>2.5411669038422443E-4</v>
      </c>
      <c r="AS135" s="305">
        <v>4.6019328117809482E-4</v>
      </c>
      <c r="AT135" s="305">
        <v>8.3871508848444186E-5</v>
      </c>
      <c r="AU135" s="305">
        <v>1.0475683320093233E-4</v>
      </c>
      <c r="AV135" s="305">
        <v>1.2436859023419561E-4</v>
      </c>
      <c r="AW135" s="305">
        <v>9.9983336110648219E-5</v>
      </c>
      <c r="AX135" s="305">
        <v>1.1761612863053315E-4</v>
      </c>
      <c r="AY135" s="305">
        <v>5.7449253159708928E-4</v>
      </c>
      <c r="AZ135" s="305">
        <v>7.1253829893356771E-5</v>
      </c>
      <c r="BA135" s="305">
        <v>1.7128388442061364E-3</v>
      </c>
      <c r="BB135" s="305">
        <v>0</v>
      </c>
      <c r="BC135" s="305">
        <v>7.7115866589550798E-4</v>
      </c>
      <c r="BD135" s="305">
        <v>7.2822604136323909E-5</v>
      </c>
      <c r="BE135" s="305">
        <v>1.2566931647779473E-4</v>
      </c>
      <c r="BF135" s="305">
        <v>1.2845215157353886E-4</v>
      </c>
      <c r="BG135" s="305">
        <v>1.1504628400502663E-4</v>
      </c>
      <c r="BH135" s="305">
        <v>1.261066949609504E-4</v>
      </c>
      <c r="BI135" s="305">
        <v>1.8372671263917298E-5</v>
      </c>
      <c r="BJ135" s="305">
        <v>5.5383252104563579E-5</v>
      </c>
      <c r="BK135" s="305">
        <v>2.4557233087433574E-4</v>
      </c>
      <c r="BL135" s="305">
        <v>4.7097404409712529E-4</v>
      </c>
      <c r="BM135" s="305">
        <v>6.0965981044502999E-3</v>
      </c>
      <c r="BN135" s="305">
        <v>1.8039100071861585E-2</v>
      </c>
      <c r="BO135" s="305">
        <v>3.5207062431628078E-3</v>
      </c>
      <c r="BP135" s="305">
        <v>1.0548109190101458E-4</v>
      </c>
      <c r="BQ135" s="305">
        <v>6.5806734652622159E-4</v>
      </c>
      <c r="BR135" s="305">
        <v>0</v>
      </c>
      <c r="BS135" s="305">
        <v>1.2974909084263811E-3</v>
      </c>
      <c r="BT135" s="305">
        <v>9.805601317957166E-4</v>
      </c>
      <c r="BU135" s="305">
        <v>0</v>
      </c>
      <c r="BV135" s="305">
        <v>4.8023400493331294E-4</v>
      </c>
      <c r="BW135" s="305">
        <v>2.5337302844112244E-4</v>
      </c>
      <c r="BX135" s="305">
        <v>2.5086446538748388E-3</v>
      </c>
      <c r="BY135" s="305">
        <v>7.4578167241540043E-4</v>
      </c>
      <c r="BZ135" s="305">
        <v>6.3541989340831285E-4</v>
      </c>
      <c r="CA135" s="305">
        <v>1.9670025290032516E-3</v>
      </c>
      <c r="CB135" s="305">
        <v>2.0881552323973391E-2</v>
      </c>
      <c r="CC135" s="305">
        <v>1.1569623729744575E-2</v>
      </c>
      <c r="CD135" s="305">
        <v>1.9691657643058889E-2</v>
      </c>
      <c r="CE135" s="305">
        <v>0.12023327216903149</v>
      </c>
      <c r="CF135" s="305">
        <v>8.7152218520398037E-3</v>
      </c>
      <c r="CG135" s="305">
        <v>3.4105791618160653E-3</v>
      </c>
      <c r="CH135" s="305">
        <v>1.6068036658077917E-4</v>
      </c>
      <c r="CI135" s="305">
        <v>1.1877812246723122E-3</v>
      </c>
      <c r="CJ135" s="305">
        <v>5.4670862337497216E-5</v>
      </c>
      <c r="CK135" s="305">
        <v>8.4786821705426355E-4</v>
      </c>
      <c r="CL135" s="305">
        <v>7.9440821919268931E-4</v>
      </c>
      <c r="CM135" s="305">
        <v>3.9459211506306077E-5</v>
      </c>
      <c r="CN135" s="305">
        <v>8.1230309882655133E-4</v>
      </c>
      <c r="CO135" s="305">
        <v>6.1098284638313001E-3</v>
      </c>
      <c r="CP135" s="305">
        <v>0.22593636729762384</v>
      </c>
      <c r="CQ135" s="305">
        <v>2.4994111335025779E-3</v>
      </c>
      <c r="CR135" s="305">
        <v>7.828839020400543E-3</v>
      </c>
      <c r="CS135" s="305">
        <v>6.3862235495964923E-3</v>
      </c>
      <c r="CT135" s="305">
        <v>8.5397609432248996E-3</v>
      </c>
      <c r="CU135" s="305">
        <v>5.8396083510790101E-3</v>
      </c>
      <c r="CV135" s="305">
        <v>1.5122056599697559E-3</v>
      </c>
      <c r="CW135" s="305">
        <v>3.7107718405428331E-3</v>
      </c>
      <c r="CX135" s="305">
        <v>1.0043324143363529E-3</v>
      </c>
      <c r="CY135" s="305">
        <v>0</v>
      </c>
      <c r="CZ135" s="305">
        <v>2.1785571753879383E-2</v>
      </c>
      <c r="DA135" s="306">
        <v>5.9984887450903485E-3</v>
      </c>
    </row>
    <row r="136" spans="2:105" ht="20.100000000000001" customHeight="1" x14ac:dyDescent="0.4">
      <c r="B136" s="12">
        <v>81</v>
      </c>
      <c r="C136" s="9" t="s">
        <v>879</v>
      </c>
      <c r="D136" s="305">
        <v>6.5828057114816101E-4</v>
      </c>
      <c r="E136" s="305">
        <v>6.9895855175788077E-4</v>
      </c>
      <c r="F136" s="305">
        <v>4.7429434927918288E-4</v>
      </c>
      <c r="G136" s="305">
        <v>2.3488407334444615E-3</v>
      </c>
      <c r="H136" s="305">
        <v>7.5974519315060492E-4</v>
      </c>
      <c r="I136" s="305">
        <v>7.3472386628025636E-4</v>
      </c>
      <c r="J136" s="305">
        <v>1.707014276846679E-3</v>
      </c>
      <c r="K136" s="305">
        <v>6.4287767172397097E-4</v>
      </c>
      <c r="L136" s="305">
        <v>1.0227448476110177E-3</v>
      </c>
      <c r="M136" s="305">
        <v>5.4994156870832475E-5</v>
      </c>
      <c r="N136" s="305">
        <v>1.0450309600707659E-3</v>
      </c>
      <c r="O136" s="305">
        <v>5.8597711684233464E-4</v>
      </c>
      <c r="P136" s="305">
        <v>2.9850321957043967E-4</v>
      </c>
      <c r="Q136" s="305">
        <v>0</v>
      </c>
      <c r="R136" s="305">
        <v>1.987413050679033E-3</v>
      </c>
      <c r="S136" s="305">
        <v>7.6395409909121295E-4</v>
      </c>
      <c r="T136" s="305">
        <v>1.2180267965895249E-3</v>
      </c>
      <c r="U136" s="305">
        <v>3.9865282837308404E-4</v>
      </c>
      <c r="V136" s="305">
        <v>6.9618490671122246E-4</v>
      </c>
      <c r="W136" s="305">
        <v>1.5326272768357142E-3</v>
      </c>
      <c r="X136" s="305">
        <v>1.1228341883651148E-3</v>
      </c>
      <c r="Y136" s="305">
        <v>1.4604752587936979E-4</v>
      </c>
      <c r="Z136" s="305">
        <v>3.2067585200256542E-4</v>
      </c>
      <c r="AA136" s="305">
        <v>9.1475809730315761E-4</v>
      </c>
      <c r="AB136" s="305">
        <v>7.6045627376425851E-4</v>
      </c>
      <c r="AC136" s="305">
        <v>3.1984647369262754E-4</v>
      </c>
      <c r="AD136" s="305">
        <v>3.7769311613242249E-4</v>
      </c>
      <c r="AE136" s="305">
        <v>1.5735641227380016E-3</v>
      </c>
      <c r="AF136" s="305">
        <v>1.0783851182853677E-3</v>
      </c>
      <c r="AG136" s="305">
        <v>1.1126771011052593E-4</v>
      </c>
      <c r="AH136" s="305">
        <v>1.6233766233766234E-4</v>
      </c>
      <c r="AI136" s="305">
        <v>1.3461969934933812E-4</v>
      </c>
      <c r="AJ136" s="305">
        <v>4.9152880819624287E-4</v>
      </c>
      <c r="AK136" s="305">
        <v>5.8595261522813454E-4</v>
      </c>
      <c r="AL136" s="305">
        <v>5.8440016801504827E-4</v>
      </c>
      <c r="AM136" s="305">
        <v>5.6385678037778404E-4</v>
      </c>
      <c r="AN136" s="305">
        <v>5.5233011632662527E-4</v>
      </c>
      <c r="AO136" s="305">
        <v>6.3370270779454334E-4</v>
      </c>
      <c r="AP136" s="305">
        <v>6.9681858763582518E-4</v>
      </c>
      <c r="AQ136" s="305">
        <v>8.3365867548074808E-4</v>
      </c>
      <c r="AR136" s="305">
        <v>1.2197601138442774E-3</v>
      </c>
      <c r="AS136" s="305">
        <v>6.9028992176714218E-4</v>
      </c>
      <c r="AT136" s="305">
        <v>1.0064581061813302E-3</v>
      </c>
      <c r="AU136" s="305">
        <v>5.4124363820481707E-4</v>
      </c>
      <c r="AV136" s="305">
        <v>1.2628195316087556E-3</v>
      </c>
      <c r="AW136" s="305">
        <v>2.1329778370271623E-3</v>
      </c>
      <c r="AX136" s="305">
        <v>2.1447646985567808E-4</v>
      </c>
      <c r="AY136" s="305">
        <v>0</v>
      </c>
      <c r="AZ136" s="305">
        <v>1.9476046837517516E-4</v>
      </c>
      <c r="BA136" s="305">
        <v>1.4149538278224606E-3</v>
      </c>
      <c r="BB136" s="305">
        <v>2.0157226365652087E-3</v>
      </c>
      <c r="BC136" s="305">
        <v>1.612422665054244E-3</v>
      </c>
      <c r="BD136" s="305">
        <v>1.4564520827264782E-3</v>
      </c>
      <c r="BE136" s="305">
        <v>1.5216176697851905E-3</v>
      </c>
      <c r="BF136" s="305">
        <v>1.3558838221651324E-3</v>
      </c>
      <c r="BG136" s="305">
        <v>1.4159542646772509E-3</v>
      </c>
      <c r="BH136" s="305">
        <v>1.1871423353220505E-3</v>
      </c>
      <c r="BI136" s="305">
        <v>2.2965839079896623E-4</v>
      </c>
      <c r="BJ136" s="305">
        <v>2.492246344705361E-4</v>
      </c>
      <c r="BK136" s="305">
        <v>1.2671532273115724E-3</v>
      </c>
      <c r="BL136" s="305">
        <v>1.1076611777839798E-3</v>
      </c>
      <c r="BM136" s="305">
        <v>1.7731429733275122E-3</v>
      </c>
      <c r="BN136" s="305">
        <v>2.4760000737041881E-3</v>
      </c>
      <c r="BO136" s="305">
        <v>2.8853549129855302E-3</v>
      </c>
      <c r="BP136" s="305">
        <v>8.9290970818533275E-4</v>
      </c>
      <c r="BQ136" s="305">
        <v>5.9355094000404301E-4</v>
      </c>
      <c r="BR136" s="305">
        <v>0</v>
      </c>
      <c r="BS136" s="305">
        <v>1.9005500630470934E-3</v>
      </c>
      <c r="BT136" s="305">
        <v>1.286326194398682E-3</v>
      </c>
      <c r="BU136" s="305">
        <v>0</v>
      </c>
      <c r="BV136" s="305">
        <v>7.6400864421208878E-4</v>
      </c>
      <c r="BW136" s="305">
        <v>1.5835814277570153E-3</v>
      </c>
      <c r="BX136" s="305">
        <v>3.118855515628178E-3</v>
      </c>
      <c r="BY136" s="305">
        <v>2.3865013517292812E-3</v>
      </c>
      <c r="BZ136" s="305">
        <v>8.8958785077163799E-4</v>
      </c>
      <c r="CA136" s="305">
        <v>3.0107181566376299E-3</v>
      </c>
      <c r="CB136" s="305">
        <v>3.9666943243518637E-3</v>
      </c>
      <c r="CC136" s="305">
        <v>0.17992996429552321</v>
      </c>
      <c r="CD136" s="305">
        <v>5.0847714313839816E-3</v>
      </c>
      <c r="CE136" s="305">
        <v>6.2641934487582436E-3</v>
      </c>
      <c r="CF136" s="305">
        <v>4.9753988041391785E-2</v>
      </c>
      <c r="CG136" s="305">
        <v>4.8415065968180054E-3</v>
      </c>
      <c r="CH136" s="305">
        <v>4.0361377795886198E-3</v>
      </c>
      <c r="CI136" s="305">
        <v>1.3198345490623516E-2</v>
      </c>
      <c r="CJ136" s="305">
        <v>2.685229331553352E-3</v>
      </c>
      <c r="CK136" s="305">
        <v>4.0273740310077522E-3</v>
      </c>
      <c r="CL136" s="305">
        <v>9.884784150223128E-3</v>
      </c>
      <c r="CM136" s="305">
        <v>1.7066108976477377E-3</v>
      </c>
      <c r="CN136" s="305">
        <v>2.0011196610281123E-2</v>
      </c>
      <c r="CO136" s="305">
        <v>1.4337001574335595E-3</v>
      </c>
      <c r="CP136" s="305">
        <v>0.18888441401530406</v>
      </c>
      <c r="CQ136" s="305">
        <v>3.925776649480489E-4</v>
      </c>
      <c r="CR136" s="305">
        <v>3.3571217431696298E-3</v>
      </c>
      <c r="CS136" s="305">
        <v>4.130393340535045E-3</v>
      </c>
      <c r="CT136" s="305">
        <v>2.1587893820067907E-3</v>
      </c>
      <c r="CU136" s="305">
        <v>4.6760773638339446E-3</v>
      </c>
      <c r="CV136" s="305">
        <v>2.3115143659537696E-2</v>
      </c>
      <c r="CW136" s="305">
        <v>3.1806615776081423E-3</v>
      </c>
      <c r="CX136" s="305">
        <v>2.461599054745963E-3</v>
      </c>
      <c r="CY136" s="305">
        <v>0</v>
      </c>
      <c r="CZ136" s="305">
        <v>1.6433082141934879E-4</v>
      </c>
      <c r="DA136" s="306">
        <v>3.7714573789861348E-3</v>
      </c>
    </row>
    <row r="137" spans="2:105" ht="20.100000000000001" customHeight="1" x14ac:dyDescent="0.4">
      <c r="B137" s="12">
        <v>82</v>
      </c>
      <c r="C137" s="9" t="s">
        <v>26</v>
      </c>
      <c r="D137" s="305">
        <v>0</v>
      </c>
      <c r="E137" s="305">
        <v>0</v>
      </c>
      <c r="F137" s="305">
        <v>0</v>
      </c>
      <c r="G137" s="305">
        <v>0</v>
      </c>
      <c r="H137" s="305">
        <v>0</v>
      </c>
      <c r="I137" s="305">
        <v>0</v>
      </c>
      <c r="J137" s="305">
        <v>0</v>
      </c>
      <c r="K137" s="305">
        <v>0</v>
      </c>
      <c r="L137" s="305">
        <v>0</v>
      </c>
      <c r="M137" s="305">
        <v>0</v>
      </c>
      <c r="N137" s="305">
        <v>0</v>
      </c>
      <c r="O137" s="305">
        <v>0</v>
      </c>
      <c r="P137" s="305">
        <v>0</v>
      </c>
      <c r="Q137" s="305">
        <v>0</v>
      </c>
      <c r="R137" s="305">
        <v>0</v>
      </c>
      <c r="S137" s="305">
        <v>0</v>
      </c>
      <c r="T137" s="305">
        <v>0</v>
      </c>
      <c r="U137" s="305">
        <v>0</v>
      </c>
      <c r="V137" s="305">
        <v>0</v>
      </c>
      <c r="W137" s="305">
        <v>0</v>
      </c>
      <c r="X137" s="305">
        <v>0</v>
      </c>
      <c r="Y137" s="305">
        <v>0</v>
      </c>
      <c r="Z137" s="305">
        <v>0</v>
      </c>
      <c r="AA137" s="305">
        <v>0</v>
      </c>
      <c r="AB137" s="305">
        <v>0</v>
      </c>
      <c r="AC137" s="305">
        <v>0</v>
      </c>
      <c r="AD137" s="305">
        <v>0</v>
      </c>
      <c r="AE137" s="305">
        <v>0</v>
      </c>
      <c r="AF137" s="305">
        <v>0</v>
      </c>
      <c r="AG137" s="305">
        <v>0</v>
      </c>
      <c r="AH137" s="305">
        <v>0</v>
      </c>
      <c r="AI137" s="305">
        <v>0</v>
      </c>
      <c r="AJ137" s="305">
        <v>0</v>
      </c>
      <c r="AK137" s="305">
        <v>0</v>
      </c>
      <c r="AL137" s="305">
        <v>0</v>
      </c>
      <c r="AM137" s="305">
        <v>0</v>
      </c>
      <c r="AN137" s="305">
        <v>0</v>
      </c>
      <c r="AO137" s="305">
        <v>0</v>
      </c>
      <c r="AP137" s="305">
        <v>0</v>
      </c>
      <c r="AQ137" s="305">
        <v>0</v>
      </c>
      <c r="AR137" s="305">
        <v>0</v>
      </c>
      <c r="AS137" s="305">
        <v>0</v>
      </c>
      <c r="AT137" s="305">
        <v>0</v>
      </c>
      <c r="AU137" s="305">
        <v>0</v>
      </c>
      <c r="AV137" s="305">
        <v>0</v>
      </c>
      <c r="AW137" s="305">
        <v>0</v>
      </c>
      <c r="AX137" s="305">
        <v>0</v>
      </c>
      <c r="AY137" s="305">
        <v>0</v>
      </c>
      <c r="AZ137" s="305">
        <v>0</v>
      </c>
      <c r="BA137" s="305">
        <v>0</v>
      </c>
      <c r="BB137" s="305">
        <v>0</v>
      </c>
      <c r="BC137" s="305">
        <v>0</v>
      </c>
      <c r="BD137" s="305">
        <v>0</v>
      </c>
      <c r="BE137" s="305">
        <v>0</v>
      </c>
      <c r="BF137" s="305">
        <v>0</v>
      </c>
      <c r="BG137" s="305">
        <v>0</v>
      </c>
      <c r="BH137" s="305">
        <v>0</v>
      </c>
      <c r="BI137" s="305">
        <v>0</v>
      </c>
      <c r="BJ137" s="305">
        <v>0</v>
      </c>
      <c r="BK137" s="305">
        <v>0</v>
      </c>
      <c r="BL137" s="305">
        <v>0</v>
      </c>
      <c r="BM137" s="305">
        <v>0</v>
      </c>
      <c r="BN137" s="305">
        <v>0</v>
      </c>
      <c r="BO137" s="305">
        <v>0</v>
      </c>
      <c r="BP137" s="305">
        <v>0</v>
      </c>
      <c r="BQ137" s="305">
        <v>0</v>
      </c>
      <c r="BR137" s="305">
        <v>0</v>
      </c>
      <c r="BS137" s="305">
        <v>0</v>
      </c>
      <c r="BT137" s="305">
        <v>0</v>
      </c>
      <c r="BU137" s="305">
        <v>0</v>
      </c>
      <c r="BV137" s="305">
        <v>0</v>
      </c>
      <c r="BW137" s="305">
        <v>0</v>
      </c>
      <c r="BX137" s="305">
        <v>0</v>
      </c>
      <c r="BY137" s="305">
        <v>0</v>
      </c>
      <c r="BZ137" s="305">
        <v>0</v>
      </c>
      <c r="CA137" s="305">
        <v>0</v>
      </c>
      <c r="CB137" s="305">
        <v>0</v>
      </c>
      <c r="CC137" s="305">
        <v>0</v>
      </c>
      <c r="CD137" s="305">
        <v>0</v>
      </c>
      <c r="CE137" s="305">
        <v>0</v>
      </c>
      <c r="CF137" s="305">
        <v>0</v>
      </c>
      <c r="CG137" s="305">
        <v>0</v>
      </c>
      <c r="CH137" s="305">
        <v>0</v>
      </c>
      <c r="CI137" s="305">
        <v>0</v>
      </c>
      <c r="CJ137" s="305">
        <v>0</v>
      </c>
      <c r="CK137" s="305">
        <v>0</v>
      </c>
      <c r="CL137" s="305">
        <v>0</v>
      </c>
      <c r="CM137" s="305">
        <v>0</v>
      </c>
      <c r="CN137" s="305">
        <v>0</v>
      </c>
      <c r="CO137" s="305">
        <v>0</v>
      </c>
      <c r="CP137" s="305">
        <v>0</v>
      </c>
      <c r="CQ137" s="305">
        <v>0</v>
      </c>
      <c r="CR137" s="305">
        <v>0</v>
      </c>
      <c r="CS137" s="305">
        <v>0</v>
      </c>
      <c r="CT137" s="305">
        <v>0</v>
      </c>
      <c r="CU137" s="305">
        <v>0</v>
      </c>
      <c r="CV137" s="305">
        <v>0</v>
      </c>
      <c r="CW137" s="305">
        <v>0</v>
      </c>
      <c r="CX137" s="305">
        <v>0</v>
      </c>
      <c r="CY137" s="305">
        <v>0</v>
      </c>
      <c r="CZ137" s="305">
        <v>0.10148602014226354</v>
      </c>
      <c r="DA137" s="306">
        <v>4.9362712311474947E-4</v>
      </c>
    </row>
    <row r="138" spans="2:105" ht="20.100000000000001" customHeight="1" x14ac:dyDescent="0.4">
      <c r="B138" s="12">
        <v>83</v>
      </c>
      <c r="C138" s="9" t="s">
        <v>880</v>
      </c>
      <c r="D138" s="305">
        <v>0</v>
      </c>
      <c r="E138" s="305">
        <v>0</v>
      </c>
      <c r="F138" s="305">
        <v>0</v>
      </c>
      <c r="G138" s="305">
        <v>0</v>
      </c>
      <c r="H138" s="305">
        <v>4.0909356554263342E-4</v>
      </c>
      <c r="I138" s="305">
        <v>0</v>
      </c>
      <c r="J138" s="305">
        <v>1.5518311607697082E-4</v>
      </c>
      <c r="K138" s="305">
        <v>1.8151840142794476E-4</v>
      </c>
      <c r="L138" s="305">
        <v>3.9911994053112886E-4</v>
      </c>
      <c r="M138" s="305">
        <v>1.3748539217708119E-5</v>
      </c>
      <c r="N138" s="305">
        <v>2.3451482174816399E-4</v>
      </c>
      <c r="O138" s="305">
        <v>5.2587689973030028E-5</v>
      </c>
      <c r="P138" s="305">
        <v>3.5536097567909485E-4</v>
      </c>
      <c r="Q138" s="305">
        <v>0</v>
      </c>
      <c r="R138" s="305">
        <v>1.1041183614883516E-4</v>
      </c>
      <c r="S138" s="305">
        <v>1.1140997278413522E-4</v>
      </c>
      <c r="T138" s="305">
        <v>2.8659454037400589E-4</v>
      </c>
      <c r="U138" s="305">
        <v>3.2991958210186267E-4</v>
      </c>
      <c r="V138" s="305">
        <v>3.4809245335561123E-5</v>
      </c>
      <c r="W138" s="305">
        <v>1.9649067651739924E-5</v>
      </c>
      <c r="X138" s="305">
        <v>3.6782499274029621E-4</v>
      </c>
      <c r="Y138" s="305">
        <v>7.5541823730708508E-6</v>
      </c>
      <c r="Z138" s="305">
        <v>1.8798239600150386E-4</v>
      </c>
      <c r="AA138" s="305">
        <v>1.6939964764873288E-5</v>
      </c>
      <c r="AB138" s="305">
        <v>0</v>
      </c>
      <c r="AC138" s="305">
        <v>0</v>
      </c>
      <c r="AD138" s="305">
        <v>2.6274303730951129E-4</v>
      </c>
      <c r="AE138" s="305">
        <v>1.7551292138231556E-3</v>
      </c>
      <c r="AF138" s="305">
        <v>2.0219720967850643E-4</v>
      </c>
      <c r="AG138" s="305">
        <v>2.4726157802339094E-5</v>
      </c>
      <c r="AH138" s="305">
        <v>6.4935064935064935E-4</v>
      </c>
      <c r="AI138" s="305">
        <v>0</v>
      </c>
      <c r="AJ138" s="305">
        <v>3.0720550512265179E-5</v>
      </c>
      <c r="AK138" s="305">
        <v>5.0856264717913564E-4</v>
      </c>
      <c r="AL138" s="305">
        <v>2.9220008400752414E-4</v>
      </c>
      <c r="AM138" s="305">
        <v>9.5855652664223292E-4</v>
      </c>
      <c r="AN138" s="305">
        <v>2.7827318837829977E-4</v>
      </c>
      <c r="AO138" s="305">
        <v>3.0828780379193999E-4</v>
      </c>
      <c r="AP138" s="305">
        <v>7.6214533022668377E-4</v>
      </c>
      <c r="AQ138" s="305">
        <v>1.6731881867043184E-3</v>
      </c>
      <c r="AR138" s="305">
        <v>1.4230534661516568E-3</v>
      </c>
      <c r="AS138" s="305">
        <v>2.3009664058904738E-3</v>
      </c>
      <c r="AT138" s="305">
        <v>1.0064581061813302E-3</v>
      </c>
      <c r="AU138" s="305">
        <v>1.2134333179107996E-3</v>
      </c>
      <c r="AV138" s="305">
        <v>2.8700443900198992E-3</v>
      </c>
      <c r="AW138" s="305">
        <v>4.665889018496917E-4</v>
      </c>
      <c r="AX138" s="305">
        <v>1.1761612863053315E-4</v>
      </c>
      <c r="AY138" s="305">
        <v>1.9149751053236308E-4</v>
      </c>
      <c r="AZ138" s="305">
        <v>3.8477068142412653E-4</v>
      </c>
      <c r="BA138" s="305">
        <v>5.2129877867143279E-4</v>
      </c>
      <c r="BB138" s="305">
        <v>0</v>
      </c>
      <c r="BC138" s="305">
        <v>1.05157999894842E-4</v>
      </c>
      <c r="BD138" s="305">
        <v>0</v>
      </c>
      <c r="BE138" s="305">
        <v>2.4114922891684936E-4</v>
      </c>
      <c r="BF138" s="305">
        <v>2.8544922571897525E-5</v>
      </c>
      <c r="BG138" s="305">
        <v>1.1062142692791023E-4</v>
      </c>
      <c r="BH138" s="305">
        <v>1.8698578908002991E-4</v>
      </c>
      <c r="BI138" s="305">
        <v>6.2773293485050765E-4</v>
      </c>
      <c r="BJ138" s="305">
        <v>6.9229065130704478E-4</v>
      </c>
      <c r="BK138" s="305">
        <v>1.2769761205465457E-4</v>
      </c>
      <c r="BL138" s="305">
        <v>2.5293050516327103E-4</v>
      </c>
      <c r="BM138" s="305">
        <v>1.7132813362768744E-4</v>
      </c>
      <c r="BN138" s="305">
        <v>2.6602605443054302E-4</v>
      </c>
      <c r="BO138" s="305">
        <v>1.9347164565548672E-4</v>
      </c>
      <c r="BP138" s="305">
        <v>7.3591459465824122E-6</v>
      </c>
      <c r="BQ138" s="305">
        <v>0</v>
      </c>
      <c r="BR138" s="305">
        <v>0</v>
      </c>
      <c r="BS138" s="305">
        <v>6.0488660660441146E-3</v>
      </c>
      <c r="BT138" s="305">
        <v>2.1878088962108732E-4</v>
      </c>
      <c r="BU138" s="305">
        <v>4.8453755166025366E-4</v>
      </c>
      <c r="BV138" s="305">
        <v>1.5280172884241775E-4</v>
      </c>
      <c r="BW138" s="305">
        <v>6.3343257110280609E-5</v>
      </c>
      <c r="BX138" s="305">
        <v>6.1021086175333918E-4</v>
      </c>
      <c r="BY138" s="305">
        <v>3.5424629439731518E-4</v>
      </c>
      <c r="BZ138" s="305">
        <v>2.1445421402530561E-4</v>
      </c>
      <c r="CA138" s="305">
        <v>2.8100036128617882E-4</v>
      </c>
      <c r="CB138" s="305">
        <v>6.2484533531304131E-3</v>
      </c>
      <c r="CC138" s="305">
        <v>8.7544630595990118E-4</v>
      </c>
      <c r="CD138" s="305">
        <v>4.60393303094782E-3</v>
      </c>
      <c r="CE138" s="305">
        <v>8.2371963737441628E-3</v>
      </c>
      <c r="CF138" s="305">
        <v>9.4874566996889001E-4</v>
      </c>
      <c r="CG138" s="305">
        <v>1.9200297503557109E-4</v>
      </c>
      <c r="CH138" s="305">
        <v>3.8257230138280755E-6</v>
      </c>
      <c r="CI138" s="305">
        <v>0</v>
      </c>
      <c r="CJ138" s="305">
        <v>1.2587012491656335E-4</v>
      </c>
      <c r="CK138" s="305">
        <v>0</v>
      </c>
      <c r="CL138" s="305">
        <v>5.8647586651809281E-5</v>
      </c>
      <c r="CM138" s="305">
        <v>1.9729605753153038E-5</v>
      </c>
      <c r="CN138" s="305">
        <v>0</v>
      </c>
      <c r="CO138" s="305">
        <v>8.0865376727178972E-4</v>
      </c>
      <c r="CP138" s="305">
        <v>1.3424620754463686E-4</v>
      </c>
      <c r="CQ138" s="305">
        <v>0</v>
      </c>
      <c r="CR138" s="305">
        <v>5.9230251211830941E-4</v>
      </c>
      <c r="CS138" s="305">
        <v>2.541780517252335E-4</v>
      </c>
      <c r="CT138" s="305">
        <v>6.3951043885962218E-4</v>
      </c>
      <c r="CU138" s="305">
        <v>1.0208337906961427E-3</v>
      </c>
      <c r="CV138" s="305">
        <v>1.6418232879671636E-4</v>
      </c>
      <c r="CW138" s="305">
        <v>7.421543681085666E-4</v>
      </c>
      <c r="CX138" s="305">
        <v>4.4308782985427335E-4</v>
      </c>
      <c r="CY138" s="305">
        <v>0</v>
      </c>
      <c r="CZ138" s="305">
        <v>2.453224405474564E-3</v>
      </c>
      <c r="DA138" s="306">
        <v>5.9256950159703727E-4</v>
      </c>
    </row>
    <row r="139" spans="2:105" ht="20.100000000000001" customHeight="1" x14ac:dyDescent="0.4">
      <c r="B139" s="12">
        <v>84</v>
      </c>
      <c r="C139" s="9" t="s">
        <v>911</v>
      </c>
      <c r="D139" s="305">
        <v>0</v>
      </c>
      <c r="E139" s="305">
        <v>0</v>
      </c>
      <c r="F139" s="305">
        <v>0</v>
      </c>
      <c r="G139" s="305">
        <v>0</v>
      </c>
      <c r="H139" s="305">
        <v>0</v>
      </c>
      <c r="I139" s="305">
        <v>0</v>
      </c>
      <c r="J139" s="305">
        <v>0</v>
      </c>
      <c r="K139" s="305">
        <v>0</v>
      </c>
      <c r="L139" s="305">
        <v>0</v>
      </c>
      <c r="M139" s="305">
        <v>0</v>
      </c>
      <c r="N139" s="305">
        <v>0</v>
      </c>
      <c r="O139" s="305">
        <v>0</v>
      </c>
      <c r="P139" s="305">
        <v>0</v>
      </c>
      <c r="Q139" s="305">
        <v>0</v>
      </c>
      <c r="R139" s="305">
        <v>0</v>
      </c>
      <c r="S139" s="305">
        <v>0</v>
      </c>
      <c r="T139" s="305">
        <v>0</v>
      </c>
      <c r="U139" s="305">
        <v>0</v>
      </c>
      <c r="V139" s="305">
        <v>0</v>
      </c>
      <c r="W139" s="305">
        <v>0</v>
      </c>
      <c r="X139" s="305">
        <v>0</v>
      </c>
      <c r="Y139" s="305">
        <v>0</v>
      </c>
      <c r="Z139" s="305">
        <v>0</v>
      </c>
      <c r="AA139" s="305">
        <v>0</v>
      </c>
      <c r="AB139" s="305">
        <v>0</v>
      </c>
      <c r="AC139" s="305">
        <v>0</v>
      </c>
      <c r="AD139" s="305">
        <v>0</v>
      </c>
      <c r="AE139" s="305">
        <v>0</v>
      </c>
      <c r="AF139" s="305">
        <v>0</v>
      </c>
      <c r="AG139" s="305">
        <v>0</v>
      </c>
      <c r="AH139" s="305">
        <v>0</v>
      </c>
      <c r="AI139" s="305">
        <v>0</v>
      </c>
      <c r="AJ139" s="305">
        <v>0</v>
      </c>
      <c r="AK139" s="305">
        <v>0</v>
      </c>
      <c r="AL139" s="305">
        <v>0</v>
      </c>
      <c r="AM139" s="305">
        <v>0</v>
      </c>
      <c r="AN139" s="305">
        <v>0</v>
      </c>
      <c r="AO139" s="305">
        <v>0</v>
      </c>
      <c r="AP139" s="305">
        <v>0</v>
      </c>
      <c r="AQ139" s="305">
        <v>0</v>
      </c>
      <c r="AR139" s="305">
        <v>0</v>
      </c>
      <c r="AS139" s="305">
        <v>0</v>
      </c>
      <c r="AT139" s="305">
        <v>0</v>
      </c>
      <c r="AU139" s="305">
        <v>0</v>
      </c>
      <c r="AV139" s="305">
        <v>0</v>
      </c>
      <c r="AW139" s="305">
        <v>0</v>
      </c>
      <c r="AX139" s="305">
        <v>0</v>
      </c>
      <c r="AY139" s="305">
        <v>0</v>
      </c>
      <c r="AZ139" s="305">
        <v>0</v>
      </c>
      <c r="BA139" s="305">
        <v>0</v>
      </c>
      <c r="BB139" s="305">
        <v>0</v>
      </c>
      <c r="BC139" s="305">
        <v>0</v>
      </c>
      <c r="BD139" s="305">
        <v>0</v>
      </c>
      <c r="BE139" s="305">
        <v>0</v>
      </c>
      <c r="BF139" s="305">
        <v>0</v>
      </c>
      <c r="BG139" s="305">
        <v>0</v>
      </c>
      <c r="BH139" s="305">
        <v>0</v>
      </c>
      <c r="BI139" s="305">
        <v>0</v>
      </c>
      <c r="BJ139" s="305">
        <v>0</v>
      </c>
      <c r="BK139" s="305">
        <v>0</v>
      </c>
      <c r="BL139" s="305">
        <v>0</v>
      </c>
      <c r="BM139" s="305">
        <v>0</v>
      </c>
      <c r="BN139" s="305">
        <v>0</v>
      </c>
      <c r="BO139" s="305">
        <v>0</v>
      </c>
      <c r="BP139" s="305">
        <v>0</v>
      </c>
      <c r="BQ139" s="305">
        <v>0</v>
      </c>
      <c r="BR139" s="305">
        <v>0</v>
      </c>
      <c r="BS139" s="305">
        <v>0</v>
      </c>
      <c r="BT139" s="305">
        <v>0</v>
      </c>
      <c r="BU139" s="305">
        <v>0</v>
      </c>
      <c r="BV139" s="305">
        <v>0</v>
      </c>
      <c r="BW139" s="305">
        <v>0</v>
      </c>
      <c r="BX139" s="305">
        <v>0</v>
      </c>
      <c r="BY139" s="305">
        <v>0</v>
      </c>
      <c r="BZ139" s="305">
        <v>0</v>
      </c>
      <c r="CA139" s="305">
        <v>0</v>
      </c>
      <c r="CB139" s="305">
        <v>0</v>
      </c>
      <c r="CC139" s="305">
        <v>0</v>
      </c>
      <c r="CD139" s="305">
        <v>0</v>
      </c>
      <c r="CE139" s="305">
        <v>0</v>
      </c>
      <c r="CF139" s="305">
        <v>0</v>
      </c>
      <c r="CG139" s="305">
        <v>0</v>
      </c>
      <c r="CH139" s="305">
        <v>0</v>
      </c>
      <c r="CI139" s="305">
        <v>0</v>
      </c>
      <c r="CJ139" s="305">
        <v>0</v>
      </c>
      <c r="CK139" s="305">
        <v>0</v>
      </c>
      <c r="CL139" s="305">
        <v>0</v>
      </c>
      <c r="CM139" s="305">
        <v>0</v>
      </c>
      <c r="CN139" s="305">
        <v>0</v>
      </c>
      <c r="CO139" s="305">
        <v>0</v>
      </c>
      <c r="CP139" s="305">
        <v>0</v>
      </c>
      <c r="CQ139" s="305">
        <v>0</v>
      </c>
      <c r="CR139" s="305">
        <v>0</v>
      </c>
      <c r="CS139" s="305">
        <v>0</v>
      </c>
      <c r="CT139" s="305">
        <v>0</v>
      </c>
      <c r="CU139" s="305">
        <v>0</v>
      </c>
      <c r="CV139" s="305">
        <v>0</v>
      </c>
      <c r="CW139" s="305">
        <v>0</v>
      </c>
      <c r="CX139" s="305">
        <v>0</v>
      </c>
      <c r="CY139" s="305">
        <v>0</v>
      </c>
      <c r="CZ139" s="305">
        <v>0</v>
      </c>
      <c r="DA139" s="306">
        <v>0</v>
      </c>
    </row>
    <row r="140" spans="2:105" ht="20.100000000000001" customHeight="1" x14ac:dyDescent="0.4">
      <c r="B140" s="12">
        <v>85</v>
      </c>
      <c r="C140" s="9" t="s">
        <v>881</v>
      </c>
      <c r="D140" s="305">
        <v>0</v>
      </c>
      <c r="E140" s="305">
        <v>0</v>
      </c>
      <c r="F140" s="305">
        <v>0</v>
      </c>
      <c r="G140" s="305">
        <v>0</v>
      </c>
      <c r="H140" s="305">
        <v>0</v>
      </c>
      <c r="I140" s="305">
        <v>0</v>
      </c>
      <c r="J140" s="305">
        <v>0</v>
      </c>
      <c r="K140" s="305">
        <v>0</v>
      </c>
      <c r="L140" s="305">
        <v>0</v>
      </c>
      <c r="M140" s="305">
        <v>0</v>
      </c>
      <c r="N140" s="305">
        <v>0</v>
      </c>
      <c r="O140" s="305">
        <v>0</v>
      </c>
      <c r="P140" s="305">
        <v>0</v>
      </c>
      <c r="Q140" s="305">
        <v>0</v>
      </c>
      <c r="R140" s="305">
        <v>0</v>
      </c>
      <c r="S140" s="305">
        <v>0</v>
      </c>
      <c r="T140" s="305">
        <v>0</v>
      </c>
      <c r="U140" s="305">
        <v>0</v>
      </c>
      <c r="V140" s="305">
        <v>0</v>
      </c>
      <c r="W140" s="305">
        <v>0</v>
      </c>
      <c r="X140" s="305">
        <v>0</v>
      </c>
      <c r="Y140" s="305">
        <v>0</v>
      </c>
      <c r="Z140" s="305">
        <v>0</v>
      </c>
      <c r="AA140" s="305">
        <v>0</v>
      </c>
      <c r="AB140" s="305">
        <v>0</v>
      </c>
      <c r="AC140" s="305">
        <v>0</v>
      </c>
      <c r="AD140" s="305">
        <v>0</v>
      </c>
      <c r="AE140" s="305">
        <v>0</v>
      </c>
      <c r="AF140" s="305">
        <v>0</v>
      </c>
      <c r="AG140" s="305">
        <v>0</v>
      </c>
      <c r="AH140" s="305">
        <v>0</v>
      </c>
      <c r="AI140" s="305">
        <v>0</v>
      </c>
      <c r="AJ140" s="305">
        <v>0</v>
      </c>
      <c r="AK140" s="305">
        <v>0</v>
      </c>
      <c r="AL140" s="305">
        <v>0</v>
      </c>
      <c r="AM140" s="305">
        <v>0</v>
      </c>
      <c r="AN140" s="305">
        <v>0</v>
      </c>
      <c r="AO140" s="305">
        <v>0</v>
      </c>
      <c r="AP140" s="305">
        <v>0</v>
      </c>
      <c r="AQ140" s="305">
        <v>0</v>
      </c>
      <c r="AR140" s="305">
        <v>0</v>
      </c>
      <c r="AS140" s="305">
        <v>0</v>
      </c>
      <c r="AT140" s="305">
        <v>0</v>
      </c>
      <c r="AU140" s="305">
        <v>0</v>
      </c>
      <c r="AV140" s="305">
        <v>0</v>
      </c>
      <c r="AW140" s="305">
        <v>0</v>
      </c>
      <c r="AX140" s="305">
        <v>0</v>
      </c>
      <c r="AY140" s="305">
        <v>0</v>
      </c>
      <c r="AZ140" s="305">
        <v>0</v>
      </c>
      <c r="BA140" s="305">
        <v>0</v>
      </c>
      <c r="BB140" s="305">
        <v>0</v>
      </c>
      <c r="BC140" s="305">
        <v>0</v>
      </c>
      <c r="BD140" s="305">
        <v>0</v>
      </c>
      <c r="BE140" s="305">
        <v>0</v>
      </c>
      <c r="BF140" s="305">
        <v>0</v>
      </c>
      <c r="BG140" s="305">
        <v>0</v>
      </c>
      <c r="BH140" s="305">
        <v>0</v>
      </c>
      <c r="BI140" s="305">
        <v>0</v>
      </c>
      <c r="BJ140" s="305">
        <v>0</v>
      </c>
      <c r="BK140" s="305">
        <v>0</v>
      </c>
      <c r="BL140" s="305">
        <v>0</v>
      </c>
      <c r="BM140" s="305">
        <v>0</v>
      </c>
      <c r="BN140" s="305">
        <v>0</v>
      </c>
      <c r="BO140" s="305">
        <v>0</v>
      </c>
      <c r="BP140" s="305">
        <v>0</v>
      </c>
      <c r="BQ140" s="305">
        <v>0</v>
      </c>
      <c r="BR140" s="305">
        <v>0</v>
      </c>
      <c r="BS140" s="305">
        <v>0</v>
      </c>
      <c r="BT140" s="305">
        <v>0</v>
      </c>
      <c r="BU140" s="305">
        <v>0</v>
      </c>
      <c r="BV140" s="305">
        <v>0</v>
      </c>
      <c r="BW140" s="305">
        <v>0</v>
      </c>
      <c r="BX140" s="305">
        <v>0</v>
      </c>
      <c r="BY140" s="305">
        <v>0</v>
      </c>
      <c r="BZ140" s="305">
        <v>0</v>
      </c>
      <c r="CA140" s="305">
        <v>0</v>
      </c>
      <c r="CB140" s="305">
        <v>0</v>
      </c>
      <c r="CC140" s="305">
        <v>0</v>
      </c>
      <c r="CD140" s="305">
        <v>0</v>
      </c>
      <c r="CE140" s="305">
        <v>0</v>
      </c>
      <c r="CF140" s="305">
        <v>0</v>
      </c>
      <c r="CG140" s="305">
        <v>0</v>
      </c>
      <c r="CH140" s="305">
        <v>0</v>
      </c>
      <c r="CI140" s="305">
        <v>0</v>
      </c>
      <c r="CJ140" s="305">
        <v>1.0259050888401513E-2</v>
      </c>
      <c r="CK140" s="305">
        <v>0</v>
      </c>
      <c r="CL140" s="305">
        <v>0</v>
      </c>
      <c r="CM140" s="305">
        <v>5.4256415821170854E-4</v>
      </c>
      <c r="CN140" s="305">
        <v>0</v>
      </c>
      <c r="CO140" s="305">
        <v>0</v>
      </c>
      <c r="CP140" s="305">
        <v>0</v>
      </c>
      <c r="CQ140" s="305">
        <v>0</v>
      </c>
      <c r="CR140" s="305">
        <v>0</v>
      </c>
      <c r="CS140" s="305">
        <v>0</v>
      </c>
      <c r="CT140" s="305">
        <v>0</v>
      </c>
      <c r="CU140" s="305">
        <v>0</v>
      </c>
      <c r="CV140" s="305">
        <v>0</v>
      </c>
      <c r="CW140" s="305">
        <v>0</v>
      </c>
      <c r="CX140" s="305">
        <v>0</v>
      </c>
      <c r="CY140" s="305">
        <v>0</v>
      </c>
      <c r="CZ140" s="305">
        <v>0</v>
      </c>
      <c r="DA140" s="306">
        <v>4.669646356645311E-4</v>
      </c>
    </row>
    <row r="141" spans="2:105" ht="20.100000000000001" customHeight="1" x14ac:dyDescent="0.4">
      <c r="B141" s="12">
        <v>86</v>
      </c>
      <c r="C141" s="9" t="s">
        <v>378</v>
      </c>
      <c r="D141" s="305">
        <v>0</v>
      </c>
      <c r="E141" s="305">
        <v>0</v>
      </c>
      <c r="F141" s="305">
        <v>0</v>
      </c>
      <c r="G141" s="305">
        <v>0</v>
      </c>
      <c r="H141" s="305">
        <v>0</v>
      </c>
      <c r="I141" s="305">
        <v>0</v>
      </c>
      <c r="J141" s="305">
        <v>0</v>
      </c>
      <c r="K141" s="305">
        <v>0</v>
      </c>
      <c r="L141" s="305">
        <v>0</v>
      </c>
      <c r="M141" s="305">
        <v>0</v>
      </c>
      <c r="N141" s="305">
        <v>0</v>
      </c>
      <c r="O141" s="305">
        <v>0</v>
      </c>
      <c r="P141" s="305">
        <v>0</v>
      </c>
      <c r="Q141" s="305">
        <v>0</v>
      </c>
      <c r="R141" s="305">
        <v>0</v>
      </c>
      <c r="S141" s="305">
        <v>0</v>
      </c>
      <c r="T141" s="305">
        <v>0</v>
      </c>
      <c r="U141" s="305">
        <v>0</v>
      </c>
      <c r="V141" s="305">
        <v>0</v>
      </c>
      <c r="W141" s="305">
        <v>0</v>
      </c>
      <c r="X141" s="305">
        <v>0</v>
      </c>
      <c r="Y141" s="305">
        <v>0</v>
      </c>
      <c r="Z141" s="305">
        <v>0</v>
      </c>
      <c r="AA141" s="305">
        <v>0</v>
      </c>
      <c r="AB141" s="305">
        <v>0</v>
      </c>
      <c r="AC141" s="305">
        <v>0</v>
      </c>
      <c r="AD141" s="305">
        <v>0</v>
      </c>
      <c r="AE141" s="305">
        <v>0</v>
      </c>
      <c r="AF141" s="305">
        <v>0</v>
      </c>
      <c r="AG141" s="305">
        <v>0</v>
      </c>
      <c r="AH141" s="305">
        <v>0</v>
      </c>
      <c r="AI141" s="305">
        <v>0</v>
      </c>
      <c r="AJ141" s="305">
        <v>0</v>
      </c>
      <c r="AK141" s="305">
        <v>0</v>
      </c>
      <c r="AL141" s="305">
        <v>0</v>
      </c>
      <c r="AM141" s="305">
        <v>0</v>
      </c>
      <c r="AN141" s="305">
        <v>0</v>
      </c>
      <c r="AO141" s="305">
        <v>0</v>
      </c>
      <c r="AP141" s="305">
        <v>0</v>
      </c>
      <c r="AQ141" s="305">
        <v>0</v>
      </c>
      <c r="AR141" s="305">
        <v>0</v>
      </c>
      <c r="AS141" s="305">
        <v>0</v>
      </c>
      <c r="AT141" s="305">
        <v>0</v>
      </c>
      <c r="AU141" s="305">
        <v>0</v>
      </c>
      <c r="AV141" s="305">
        <v>0</v>
      </c>
      <c r="AW141" s="305">
        <v>0</v>
      </c>
      <c r="AX141" s="305">
        <v>0</v>
      </c>
      <c r="AY141" s="305">
        <v>0</v>
      </c>
      <c r="AZ141" s="305">
        <v>0</v>
      </c>
      <c r="BA141" s="305">
        <v>0</v>
      </c>
      <c r="BB141" s="305">
        <v>0</v>
      </c>
      <c r="BC141" s="305">
        <v>0</v>
      </c>
      <c r="BD141" s="305">
        <v>0</v>
      </c>
      <c r="BE141" s="305">
        <v>0</v>
      </c>
      <c r="BF141" s="305">
        <v>0</v>
      </c>
      <c r="BG141" s="305">
        <v>0</v>
      </c>
      <c r="BH141" s="305">
        <v>0</v>
      </c>
      <c r="BI141" s="305">
        <v>0</v>
      </c>
      <c r="BJ141" s="305">
        <v>0</v>
      </c>
      <c r="BK141" s="305">
        <v>1.2769761205465457E-4</v>
      </c>
      <c r="BL141" s="305">
        <v>0</v>
      </c>
      <c r="BM141" s="305">
        <v>1.4449360667395328E-5</v>
      </c>
      <c r="BN141" s="305">
        <v>2.4184186766413002E-5</v>
      </c>
      <c r="BO141" s="305">
        <v>9.7930092245369823E-5</v>
      </c>
      <c r="BP141" s="305">
        <v>2.6983535137468845E-5</v>
      </c>
      <c r="BQ141" s="305">
        <v>3.0107656377016675E-5</v>
      </c>
      <c r="BR141" s="305">
        <v>0</v>
      </c>
      <c r="BS141" s="305">
        <v>3.6549039673982563E-5</v>
      </c>
      <c r="BT141" s="305">
        <v>2.6359143327841843E-6</v>
      </c>
      <c r="BU141" s="305">
        <v>0</v>
      </c>
      <c r="BV141" s="305">
        <v>1.3097291043635809E-4</v>
      </c>
      <c r="BW141" s="305">
        <v>0</v>
      </c>
      <c r="BX141" s="305">
        <v>0</v>
      </c>
      <c r="BY141" s="305">
        <v>1.083247879183369E-2</v>
      </c>
      <c r="BZ141" s="305">
        <v>7.1484738008435202E-4</v>
      </c>
      <c r="CA141" s="305">
        <v>4.0142908755168402E-5</v>
      </c>
      <c r="CB141" s="305">
        <v>6.2957625514942423E-4</v>
      </c>
      <c r="CC141" s="305">
        <v>3.7764350453172205E-4</v>
      </c>
      <c r="CD141" s="305">
        <v>9.843935756960798E-5</v>
      </c>
      <c r="CE141" s="305">
        <v>1.8530966698762785E-4</v>
      </c>
      <c r="CF141" s="305">
        <v>8.8255411159896739E-5</v>
      </c>
      <c r="CG141" s="305">
        <v>2.1221381451299962E-5</v>
      </c>
      <c r="CH141" s="305">
        <v>9.5643075345701892E-6</v>
      </c>
      <c r="CI141" s="305">
        <v>1.3973896760850731E-5</v>
      </c>
      <c r="CJ141" s="305">
        <v>8.7638663742411246E-3</v>
      </c>
      <c r="CK141" s="305">
        <v>4.466448643410853E-2</v>
      </c>
      <c r="CL141" s="305">
        <v>1.7647591983408065E-3</v>
      </c>
      <c r="CM141" s="305">
        <v>9.4702107615134579E-4</v>
      </c>
      <c r="CN141" s="305">
        <v>0</v>
      </c>
      <c r="CO141" s="305">
        <v>0</v>
      </c>
      <c r="CP141" s="305">
        <v>1.4916245282737429E-5</v>
      </c>
      <c r="CQ141" s="305">
        <v>0</v>
      </c>
      <c r="CR141" s="305">
        <v>3.6671637710889698E-5</v>
      </c>
      <c r="CS141" s="305">
        <v>0</v>
      </c>
      <c r="CT141" s="305">
        <v>4.3811764872150909E-4</v>
      </c>
      <c r="CU141" s="305">
        <v>0</v>
      </c>
      <c r="CV141" s="305">
        <v>1.0369410239792612E-4</v>
      </c>
      <c r="CW141" s="305">
        <v>3.604749787955895E-3</v>
      </c>
      <c r="CX141" s="305">
        <v>8.8617565970854664E-5</v>
      </c>
      <c r="CY141" s="305">
        <v>0</v>
      </c>
      <c r="CZ141" s="305">
        <v>1.2911707397234546E-4</v>
      </c>
      <c r="DA141" s="306">
        <v>5.8286367104770729E-4</v>
      </c>
    </row>
    <row r="142" spans="2:105" ht="20.100000000000001" customHeight="1" x14ac:dyDescent="0.4">
      <c r="B142" s="12">
        <v>87</v>
      </c>
      <c r="C142" s="9" t="s">
        <v>882</v>
      </c>
      <c r="D142" s="305">
        <v>0</v>
      </c>
      <c r="E142" s="305">
        <v>0</v>
      </c>
      <c r="F142" s="305">
        <v>0</v>
      </c>
      <c r="G142" s="305">
        <v>0</v>
      </c>
      <c r="H142" s="305">
        <v>0</v>
      </c>
      <c r="I142" s="305">
        <v>0</v>
      </c>
      <c r="J142" s="305">
        <v>0</v>
      </c>
      <c r="K142" s="305">
        <v>0</v>
      </c>
      <c r="L142" s="305">
        <v>0</v>
      </c>
      <c r="M142" s="305">
        <v>0</v>
      </c>
      <c r="N142" s="305">
        <v>0</v>
      </c>
      <c r="O142" s="305">
        <v>0</v>
      </c>
      <c r="P142" s="305">
        <v>0</v>
      </c>
      <c r="Q142" s="305">
        <v>0</v>
      </c>
      <c r="R142" s="305">
        <v>0</v>
      </c>
      <c r="S142" s="305">
        <v>0</v>
      </c>
      <c r="T142" s="305">
        <v>0</v>
      </c>
      <c r="U142" s="305">
        <v>0</v>
      </c>
      <c r="V142" s="305">
        <v>0</v>
      </c>
      <c r="W142" s="305">
        <v>0</v>
      </c>
      <c r="X142" s="305">
        <v>0</v>
      </c>
      <c r="Y142" s="305">
        <v>0</v>
      </c>
      <c r="Z142" s="305">
        <v>0</v>
      </c>
      <c r="AA142" s="305">
        <v>0</v>
      </c>
      <c r="AB142" s="305">
        <v>0</v>
      </c>
      <c r="AC142" s="305">
        <v>0</v>
      </c>
      <c r="AD142" s="305">
        <v>0</v>
      </c>
      <c r="AE142" s="305">
        <v>0</v>
      </c>
      <c r="AF142" s="305">
        <v>0</v>
      </c>
      <c r="AG142" s="305">
        <v>0</v>
      </c>
      <c r="AH142" s="305">
        <v>0</v>
      </c>
      <c r="AI142" s="305">
        <v>0</v>
      </c>
      <c r="AJ142" s="305">
        <v>0</v>
      </c>
      <c r="AK142" s="305">
        <v>0</v>
      </c>
      <c r="AL142" s="305">
        <v>0</v>
      </c>
      <c r="AM142" s="305">
        <v>0</v>
      </c>
      <c r="AN142" s="305">
        <v>0</v>
      </c>
      <c r="AO142" s="305">
        <v>0</v>
      </c>
      <c r="AP142" s="305">
        <v>0</v>
      </c>
      <c r="AQ142" s="305">
        <v>0</v>
      </c>
      <c r="AR142" s="305">
        <v>0</v>
      </c>
      <c r="AS142" s="305">
        <v>0</v>
      </c>
      <c r="AT142" s="305">
        <v>0</v>
      </c>
      <c r="AU142" s="305">
        <v>0</v>
      </c>
      <c r="AV142" s="305">
        <v>0</v>
      </c>
      <c r="AW142" s="305">
        <v>0</v>
      </c>
      <c r="AX142" s="305">
        <v>0</v>
      </c>
      <c r="AY142" s="305">
        <v>0</v>
      </c>
      <c r="AZ142" s="305">
        <v>0</v>
      </c>
      <c r="BA142" s="305">
        <v>0</v>
      </c>
      <c r="BB142" s="305">
        <v>0</v>
      </c>
      <c r="BC142" s="305">
        <v>0</v>
      </c>
      <c r="BD142" s="305">
        <v>0</v>
      </c>
      <c r="BE142" s="305">
        <v>0</v>
      </c>
      <c r="BF142" s="305">
        <v>0</v>
      </c>
      <c r="BG142" s="305">
        <v>0</v>
      </c>
      <c r="BH142" s="305">
        <v>0</v>
      </c>
      <c r="BI142" s="305">
        <v>0</v>
      </c>
      <c r="BJ142" s="305">
        <v>0</v>
      </c>
      <c r="BK142" s="305">
        <v>0</v>
      </c>
      <c r="BL142" s="305">
        <v>0</v>
      </c>
      <c r="BM142" s="305">
        <v>0</v>
      </c>
      <c r="BN142" s="305">
        <v>0</v>
      </c>
      <c r="BO142" s="305">
        <v>0</v>
      </c>
      <c r="BP142" s="305">
        <v>0</v>
      </c>
      <c r="BQ142" s="305">
        <v>0</v>
      </c>
      <c r="BR142" s="305">
        <v>0</v>
      </c>
      <c r="BS142" s="305">
        <v>0</v>
      </c>
      <c r="BT142" s="305">
        <v>0</v>
      </c>
      <c r="BU142" s="305">
        <v>0</v>
      </c>
      <c r="BV142" s="305">
        <v>0</v>
      </c>
      <c r="BW142" s="305">
        <v>0</v>
      </c>
      <c r="BX142" s="305">
        <v>0</v>
      </c>
      <c r="BY142" s="305">
        <v>0</v>
      </c>
      <c r="BZ142" s="305">
        <v>0</v>
      </c>
      <c r="CA142" s="305">
        <v>0</v>
      </c>
      <c r="CB142" s="305">
        <v>0</v>
      </c>
      <c r="CC142" s="305">
        <v>0</v>
      </c>
      <c r="CD142" s="305">
        <v>0</v>
      </c>
      <c r="CE142" s="305">
        <v>0</v>
      </c>
      <c r="CF142" s="305">
        <v>0</v>
      </c>
      <c r="CG142" s="305">
        <v>0</v>
      </c>
      <c r="CH142" s="305">
        <v>0</v>
      </c>
      <c r="CI142" s="305">
        <v>0</v>
      </c>
      <c r="CJ142" s="305">
        <v>0</v>
      </c>
      <c r="CK142" s="305">
        <v>0</v>
      </c>
      <c r="CL142" s="305">
        <v>0</v>
      </c>
      <c r="CM142" s="305">
        <v>0</v>
      </c>
      <c r="CN142" s="305">
        <v>0</v>
      </c>
      <c r="CO142" s="305">
        <v>0</v>
      </c>
      <c r="CP142" s="305">
        <v>0</v>
      </c>
      <c r="CQ142" s="305">
        <v>0</v>
      </c>
      <c r="CR142" s="305">
        <v>0</v>
      </c>
      <c r="CS142" s="305">
        <v>0</v>
      </c>
      <c r="CT142" s="305">
        <v>0</v>
      </c>
      <c r="CU142" s="305">
        <v>0</v>
      </c>
      <c r="CV142" s="305">
        <v>0</v>
      </c>
      <c r="CW142" s="305">
        <v>0</v>
      </c>
      <c r="CX142" s="305">
        <v>0</v>
      </c>
      <c r="CY142" s="305">
        <v>0</v>
      </c>
      <c r="CZ142" s="305">
        <v>0</v>
      </c>
      <c r="DA142" s="306">
        <v>0</v>
      </c>
    </row>
    <row r="143" spans="2:105" ht="20.100000000000001" customHeight="1" x14ac:dyDescent="0.4">
      <c r="B143" s="12">
        <v>88</v>
      </c>
      <c r="C143" s="9" t="s">
        <v>883</v>
      </c>
      <c r="D143" s="305">
        <v>0</v>
      </c>
      <c r="E143" s="305">
        <v>0</v>
      </c>
      <c r="F143" s="305">
        <v>0</v>
      </c>
      <c r="G143" s="305">
        <v>0</v>
      </c>
      <c r="H143" s="305">
        <v>0</v>
      </c>
      <c r="I143" s="305">
        <v>0</v>
      </c>
      <c r="J143" s="305">
        <v>0</v>
      </c>
      <c r="K143" s="305">
        <v>0</v>
      </c>
      <c r="L143" s="305">
        <v>0</v>
      </c>
      <c r="M143" s="305">
        <v>0</v>
      </c>
      <c r="N143" s="305">
        <v>0</v>
      </c>
      <c r="O143" s="305">
        <v>0</v>
      </c>
      <c r="P143" s="305">
        <v>0</v>
      </c>
      <c r="Q143" s="305">
        <v>0</v>
      </c>
      <c r="R143" s="305">
        <v>0</v>
      </c>
      <c r="S143" s="305">
        <v>0</v>
      </c>
      <c r="T143" s="305">
        <v>0</v>
      </c>
      <c r="U143" s="305">
        <v>0</v>
      </c>
      <c r="V143" s="305">
        <v>0</v>
      </c>
      <c r="W143" s="305">
        <v>0</v>
      </c>
      <c r="X143" s="305">
        <v>0</v>
      </c>
      <c r="Y143" s="305">
        <v>0</v>
      </c>
      <c r="Z143" s="305">
        <v>0</v>
      </c>
      <c r="AA143" s="305">
        <v>0</v>
      </c>
      <c r="AB143" s="305">
        <v>0</v>
      </c>
      <c r="AC143" s="305">
        <v>0</v>
      </c>
      <c r="AD143" s="305">
        <v>0</v>
      </c>
      <c r="AE143" s="305">
        <v>0</v>
      </c>
      <c r="AF143" s="305">
        <v>0</v>
      </c>
      <c r="AG143" s="305">
        <v>0</v>
      </c>
      <c r="AH143" s="305">
        <v>0</v>
      </c>
      <c r="AI143" s="305">
        <v>0</v>
      </c>
      <c r="AJ143" s="305">
        <v>0</v>
      </c>
      <c r="AK143" s="305">
        <v>0</v>
      </c>
      <c r="AL143" s="305">
        <v>0</v>
      </c>
      <c r="AM143" s="305">
        <v>0</v>
      </c>
      <c r="AN143" s="305">
        <v>0</v>
      </c>
      <c r="AO143" s="305">
        <v>0</v>
      </c>
      <c r="AP143" s="305">
        <v>0</v>
      </c>
      <c r="AQ143" s="305">
        <v>0</v>
      </c>
      <c r="AR143" s="305">
        <v>0</v>
      </c>
      <c r="AS143" s="305">
        <v>0</v>
      </c>
      <c r="AT143" s="305">
        <v>0</v>
      </c>
      <c r="AU143" s="305">
        <v>0</v>
      </c>
      <c r="AV143" s="305">
        <v>0</v>
      </c>
      <c r="AW143" s="305">
        <v>0</v>
      </c>
      <c r="AX143" s="305">
        <v>0</v>
      </c>
      <c r="AY143" s="305">
        <v>0</v>
      </c>
      <c r="AZ143" s="305">
        <v>0</v>
      </c>
      <c r="BA143" s="305">
        <v>0</v>
      </c>
      <c r="BB143" s="305">
        <v>0</v>
      </c>
      <c r="BC143" s="305">
        <v>0</v>
      </c>
      <c r="BD143" s="305">
        <v>0</v>
      </c>
      <c r="BE143" s="305">
        <v>0</v>
      </c>
      <c r="BF143" s="305">
        <v>0</v>
      </c>
      <c r="BG143" s="305">
        <v>0</v>
      </c>
      <c r="BH143" s="305">
        <v>0</v>
      </c>
      <c r="BI143" s="305">
        <v>0</v>
      </c>
      <c r="BJ143" s="305">
        <v>0</v>
      </c>
      <c r="BK143" s="305">
        <v>0</v>
      </c>
      <c r="BL143" s="305">
        <v>0</v>
      </c>
      <c r="BM143" s="305">
        <v>0</v>
      </c>
      <c r="BN143" s="305">
        <v>0</v>
      </c>
      <c r="BO143" s="305">
        <v>0</v>
      </c>
      <c r="BP143" s="305">
        <v>0</v>
      </c>
      <c r="BQ143" s="305">
        <v>0</v>
      </c>
      <c r="BR143" s="305">
        <v>0</v>
      </c>
      <c r="BS143" s="305">
        <v>0</v>
      </c>
      <c r="BT143" s="305">
        <v>0</v>
      </c>
      <c r="BU143" s="305">
        <v>0</v>
      </c>
      <c r="BV143" s="305">
        <v>0</v>
      </c>
      <c r="BW143" s="305">
        <v>0</v>
      </c>
      <c r="BX143" s="305">
        <v>0</v>
      </c>
      <c r="BY143" s="305">
        <v>0</v>
      </c>
      <c r="BZ143" s="305">
        <v>0</v>
      </c>
      <c r="CA143" s="305">
        <v>0</v>
      </c>
      <c r="CB143" s="305">
        <v>0</v>
      </c>
      <c r="CC143" s="305">
        <v>0</v>
      </c>
      <c r="CD143" s="305">
        <v>0</v>
      </c>
      <c r="CE143" s="305">
        <v>0</v>
      </c>
      <c r="CF143" s="305">
        <v>0</v>
      </c>
      <c r="CG143" s="305">
        <v>0</v>
      </c>
      <c r="CH143" s="305">
        <v>0</v>
      </c>
      <c r="CI143" s="305">
        <v>0</v>
      </c>
      <c r="CJ143" s="305">
        <v>0</v>
      </c>
      <c r="CK143" s="305">
        <v>0</v>
      </c>
      <c r="CL143" s="305">
        <v>0</v>
      </c>
      <c r="CM143" s="305">
        <v>0</v>
      </c>
      <c r="CN143" s="305">
        <v>0</v>
      </c>
      <c r="CO143" s="305">
        <v>0</v>
      </c>
      <c r="CP143" s="305">
        <v>0</v>
      </c>
      <c r="CQ143" s="305">
        <v>0</v>
      </c>
      <c r="CR143" s="305">
        <v>0</v>
      </c>
      <c r="CS143" s="305">
        <v>0</v>
      </c>
      <c r="CT143" s="305">
        <v>0</v>
      </c>
      <c r="CU143" s="305">
        <v>0</v>
      </c>
      <c r="CV143" s="305">
        <v>0</v>
      </c>
      <c r="CW143" s="305">
        <v>0</v>
      </c>
      <c r="CX143" s="305">
        <v>0</v>
      </c>
      <c r="CY143" s="305">
        <v>0</v>
      </c>
      <c r="CZ143" s="305">
        <v>0</v>
      </c>
      <c r="DA143" s="306">
        <v>0</v>
      </c>
    </row>
    <row r="144" spans="2:105" ht="20.100000000000001" customHeight="1" x14ac:dyDescent="0.4">
      <c r="B144" s="12">
        <v>89</v>
      </c>
      <c r="C144" s="9" t="s">
        <v>29</v>
      </c>
      <c r="D144" s="305">
        <v>2.1064978276741152E-3</v>
      </c>
      <c r="E144" s="305">
        <v>2.7026397334638055E-3</v>
      </c>
      <c r="F144" s="305">
        <v>1.6103947673200164E-3</v>
      </c>
      <c r="G144" s="305">
        <v>1.5153811183512653E-4</v>
      </c>
      <c r="H144" s="305">
        <v>1.402606510431886E-3</v>
      </c>
      <c r="I144" s="305">
        <v>1.2789637672285943E-2</v>
      </c>
      <c r="J144" s="305">
        <v>1.8621973929236499E-3</v>
      </c>
      <c r="K144" s="305">
        <v>7.7901647279492961E-4</v>
      </c>
      <c r="L144" s="305">
        <v>2.9185645651338796E-3</v>
      </c>
      <c r="M144" s="305">
        <v>1.1961229119406063E-3</v>
      </c>
      <c r="N144" s="305">
        <v>8.2697331879615728E-4</v>
      </c>
      <c r="O144" s="305">
        <v>8.9399072954151042E-4</v>
      </c>
      <c r="P144" s="305">
        <v>8.6708078065699142E-4</v>
      </c>
      <c r="Q144" s="305">
        <v>0</v>
      </c>
      <c r="R144" s="305">
        <v>1.6561775422325273E-3</v>
      </c>
      <c r="S144" s="305">
        <v>2.0690423517053685E-3</v>
      </c>
      <c r="T144" s="305">
        <v>6.4483771584151323E-4</v>
      </c>
      <c r="U144" s="305">
        <v>7.4231905972919096E-4</v>
      </c>
      <c r="V144" s="305">
        <v>3.8290169869117235E-4</v>
      </c>
      <c r="W144" s="305">
        <v>5.8947202955219778E-4</v>
      </c>
      <c r="X144" s="305">
        <v>1.2680282644468106E-3</v>
      </c>
      <c r="Y144" s="305">
        <v>1.7626425537165319E-4</v>
      </c>
      <c r="Z144" s="305">
        <v>4.4231152000353847E-4</v>
      </c>
      <c r="AA144" s="305">
        <v>6.606586258300583E-4</v>
      </c>
      <c r="AB144" s="305">
        <v>0</v>
      </c>
      <c r="AC144" s="305">
        <v>1.5992323684631377E-4</v>
      </c>
      <c r="AD144" s="305">
        <v>1.4450867052023121E-3</v>
      </c>
      <c r="AE144" s="305">
        <v>4.2365187919869273E-4</v>
      </c>
      <c r="AF144" s="305">
        <v>4.7179348924984834E-4</v>
      </c>
      <c r="AG144" s="305">
        <v>7.2942165516900331E-4</v>
      </c>
      <c r="AH144" s="305">
        <v>2.4350649350649351E-4</v>
      </c>
      <c r="AI144" s="305">
        <v>7.1797172986313659E-4</v>
      </c>
      <c r="AJ144" s="305">
        <v>1.536027525613259E-3</v>
      </c>
      <c r="AK144" s="305">
        <v>2.4322561386828229E-4</v>
      </c>
      <c r="AL144" s="305">
        <v>1.8262505250470261E-4</v>
      </c>
      <c r="AM144" s="305">
        <v>1.9734987313222443E-3</v>
      </c>
      <c r="AN144" s="305">
        <v>4.6168051708217911E-4</v>
      </c>
      <c r="AO144" s="305">
        <v>2.0552520252796E-4</v>
      </c>
      <c r="AP144" s="305">
        <v>5.4438952159048841E-4</v>
      </c>
      <c r="AQ144" s="305">
        <v>3.46379308826508E-4</v>
      </c>
      <c r="AR144" s="305">
        <v>5.8446838788371624E-4</v>
      </c>
      <c r="AS144" s="305">
        <v>0</v>
      </c>
      <c r="AT144" s="305">
        <v>4.1935754424222093E-4</v>
      </c>
      <c r="AU144" s="305">
        <v>4.3648680500388474E-5</v>
      </c>
      <c r="AV144" s="305">
        <v>1.7220266340119394E-4</v>
      </c>
      <c r="AW144" s="305">
        <v>9.9983336110648219E-5</v>
      </c>
      <c r="AX144" s="305">
        <v>3.459297900898034E-5</v>
      </c>
      <c r="AY144" s="305">
        <v>1.9149751053236308E-4</v>
      </c>
      <c r="AZ144" s="305">
        <v>4.7502553262237843E-5</v>
      </c>
      <c r="BA144" s="305">
        <v>6.7024128686327079E-4</v>
      </c>
      <c r="BB144" s="305">
        <v>2.0157226365652087E-4</v>
      </c>
      <c r="BC144" s="305">
        <v>1.2268433321064899E-3</v>
      </c>
      <c r="BD144" s="305">
        <v>1.9662103116807458E-3</v>
      </c>
      <c r="BE144" s="305">
        <v>8.0156645104755562E-4</v>
      </c>
      <c r="BF144" s="305">
        <v>1.5081234092152525E-3</v>
      </c>
      <c r="BG144" s="305">
        <v>7.5886298872546414E-4</v>
      </c>
      <c r="BH144" s="305">
        <v>9.1753491850898406E-4</v>
      </c>
      <c r="BI144" s="305">
        <v>1.1023602758350379E-3</v>
      </c>
      <c r="BJ144" s="305">
        <v>5.8706247230837392E-3</v>
      </c>
      <c r="BK144" s="305">
        <v>9.233519640875024E-3</v>
      </c>
      <c r="BL144" s="305">
        <v>1.866452693273793E-3</v>
      </c>
      <c r="BM144" s="305">
        <v>3.4884885039854435E-4</v>
      </c>
      <c r="BN144" s="305">
        <v>8.0844281476294888E-4</v>
      </c>
      <c r="BO144" s="305">
        <v>3.0573297091237408E-3</v>
      </c>
      <c r="BP144" s="305">
        <v>5.2740545950507288E-4</v>
      </c>
      <c r="BQ144" s="305">
        <v>6.2365859638105969E-4</v>
      </c>
      <c r="BR144" s="305">
        <v>0</v>
      </c>
      <c r="BS144" s="305">
        <v>6.0305915462071237E-4</v>
      </c>
      <c r="BT144" s="305">
        <v>1.5472817133443163E-3</v>
      </c>
      <c r="BU144" s="305">
        <v>0</v>
      </c>
      <c r="BV144" s="305">
        <v>1.2005850123332825E-3</v>
      </c>
      <c r="BW144" s="305">
        <v>6.3343257110280609E-5</v>
      </c>
      <c r="BX144" s="305">
        <v>8.1361448233778564E-4</v>
      </c>
      <c r="BY144" s="305">
        <v>3.5238184021627668E-3</v>
      </c>
      <c r="BZ144" s="305">
        <v>3.2644697023852076E-3</v>
      </c>
      <c r="CA144" s="305">
        <v>8.0285817510336805E-5</v>
      </c>
      <c r="CB144" s="305">
        <v>1.1681732826760993E-3</v>
      </c>
      <c r="CC144" s="305">
        <v>3.5017852238396047E-3</v>
      </c>
      <c r="CD144" s="305">
        <v>2.2338161910026428E-4</v>
      </c>
      <c r="CE144" s="305">
        <v>6.3950002725142159E-4</v>
      </c>
      <c r="CF144" s="305">
        <v>3.5743441519758179E-3</v>
      </c>
      <c r="CG144" s="305">
        <v>3.03162592161428E-6</v>
      </c>
      <c r="CH144" s="305">
        <v>4.1317808549343221E-4</v>
      </c>
      <c r="CI144" s="305">
        <v>4.6987227858360583E-3</v>
      </c>
      <c r="CJ144" s="305">
        <v>1.5155271606115508E-3</v>
      </c>
      <c r="CK144" s="305">
        <v>4.5421511627906976E-4</v>
      </c>
      <c r="CL144" s="305">
        <v>1.0663197573056232E-5</v>
      </c>
      <c r="CM144" s="305">
        <v>3.3047089636531338E-4</v>
      </c>
      <c r="CN144" s="305">
        <v>0</v>
      </c>
      <c r="CO144" s="305">
        <v>1.336036658970783E-3</v>
      </c>
      <c r="CP144" s="305">
        <v>2.5357616980653628E-4</v>
      </c>
      <c r="CQ144" s="305">
        <v>1.6401022446718486E-3</v>
      </c>
      <c r="CR144" s="305">
        <v>2.0458328795681193E-3</v>
      </c>
      <c r="CS144" s="305">
        <v>1.2867763868589948E-3</v>
      </c>
      <c r="CT144" s="305">
        <v>1.0528956396694332E-3</v>
      </c>
      <c r="CU144" s="305">
        <v>1.4928322100502733E-3</v>
      </c>
      <c r="CV144" s="305">
        <v>7.2845106934543097E-3</v>
      </c>
      <c r="CW144" s="305">
        <v>2.3324851569126379E-3</v>
      </c>
      <c r="CX144" s="305">
        <v>2.3631350925561244E-3</v>
      </c>
      <c r="CY144" s="305">
        <v>0</v>
      </c>
      <c r="CZ144" s="305">
        <v>2.347583163133554E-4</v>
      </c>
      <c r="DA144" s="306">
        <v>1.0895080257227346E-3</v>
      </c>
    </row>
    <row r="145" spans="2:119" ht="20.100000000000001" customHeight="1" x14ac:dyDescent="0.4">
      <c r="B145" s="12">
        <v>90</v>
      </c>
      <c r="C145" s="9" t="s">
        <v>884</v>
      </c>
      <c r="D145" s="305">
        <v>3.1118717908822156E-3</v>
      </c>
      <c r="E145" s="305">
        <v>3.2618065748701104E-4</v>
      </c>
      <c r="F145" s="305">
        <v>2.5038329601482444E-3</v>
      </c>
      <c r="G145" s="305">
        <v>1.5153811183512653E-3</v>
      </c>
      <c r="H145" s="305">
        <v>7.3052422418327396E-3</v>
      </c>
      <c r="I145" s="305">
        <v>8.0275385389879858E-4</v>
      </c>
      <c r="J145" s="305">
        <v>4.0347610180012415E-3</v>
      </c>
      <c r="K145" s="305">
        <v>1.3311349438049282E-3</v>
      </c>
      <c r="L145" s="305">
        <v>1.3619967970624773E-3</v>
      </c>
      <c r="M145" s="305">
        <v>6.5992988244998967E-4</v>
      </c>
      <c r="N145" s="305">
        <v>2.7565777293205242E-3</v>
      </c>
      <c r="O145" s="305">
        <v>2.5843093358174757E-3</v>
      </c>
      <c r="P145" s="305">
        <v>6.2543531719520687E-4</v>
      </c>
      <c r="Q145" s="305">
        <v>1.3404825737265416E-3</v>
      </c>
      <c r="R145" s="305">
        <v>1.5457657060836921E-3</v>
      </c>
      <c r="S145" s="305">
        <v>4.2176632553994047E-3</v>
      </c>
      <c r="T145" s="305">
        <v>4.0123235652360818E-3</v>
      </c>
      <c r="U145" s="305">
        <v>7.2857241047494671E-4</v>
      </c>
      <c r="V145" s="305">
        <v>1.3923698134224449E-3</v>
      </c>
      <c r="W145" s="305">
        <v>6.1894563102980766E-3</v>
      </c>
      <c r="X145" s="305">
        <v>1.0937953731487756E-3</v>
      </c>
      <c r="Y145" s="305">
        <v>6.0433458984566807E-4</v>
      </c>
      <c r="Z145" s="305">
        <v>2.0014596280160117E-3</v>
      </c>
      <c r="AA145" s="305">
        <v>2.3038352080227672E-3</v>
      </c>
      <c r="AB145" s="305">
        <v>7.6045627376425851E-4</v>
      </c>
      <c r="AC145" s="305">
        <v>1.4393091316168239E-3</v>
      </c>
      <c r="AD145" s="305">
        <v>2.6110089332632685E-3</v>
      </c>
      <c r="AE145" s="305">
        <v>9.6834715245415481E-4</v>
      </c>
      <c r="AF145" s="305">
        <v>3.9091460537844574E-3</v>
      </c>
      <c r="AG145" s="305">
        <v>4.5743391934327326E-4</v>
      </c>
      <c r="AH145" s="305">
        <v>2.7597402597402598E-3</v>
      </c>
      <c r="AI145" s="305">
        <v>1.8398025577742877E-3</v>
      </c>
      <c r="AJ145" s="305">
        <v>1.7203508286868501E-3</v>
      </c>
      <c r="AK145" s="305">
        <v>1.4704093929309792E-3</v>
      </c>
      <c r="AL145" s="305">
        <v>2.8854758295743009E-3</v>
      </c>
      <c r="AM145" s="305">
        <v>2.7628982238511418E-3</v>
      </c>
      <c r="AN145" s="305">
        <v>3.5964701467680257E-3</v>
      </c>
      <c r="AO145" s="305">
        <v>1.8668539229623033E-3</v>
      </c>
      <c r="AP145" s="305">
        <v>5.4221196350412648E-3</v>
      </c>
      <c r="AQ145" s="305">
        <v>2.8679032603686296E-3</v>
      </c>
      <c r="AR145" s="305">
        <v>9.2244358609473477E-3</v>
      </c>
      <c r="AS145" s="305">
        <v>2.7611596870685687E-3</v>
      </c>
      <c r="AT145" s="305">
        <v>2.1806592300595488E-3</v>
      </c>
      <c r="AU145" s="305">
        <v>2.6014613578231528E-3</v>
      </c>
      <c r="AV145" s="305">
        <v>1.5498239706107455E-3</v>
      </c>
      <c r="AW145" s="305">
        <v>8.3319446758873519E-4</v>
      </c>
      <c r="AX145" s="305">
        <v>2.0894159321424126E-3</v>
      </c>
      <c r="AY145" s="305">
        <v>1.7234775947912676E-3</v>
      </c>
      <c r="AZ145" s="305">
        <v>2.1946179607153886E-3</v>
      </c>
      <c r="BA145" s="305">
        <v>9.7557342865653863E-3</v>
      </c>
      <c r="BB145" s="305">
        <v>7.861318282604314E-3</v>
      </c>
      <c r="BC145" s="305">
        <v>3.6980563296352769E-3</v>
      </c>
      <c r="BD145" s="305">
        <v>5.5199533935333528E-2</v>
      </c>
      <c r="BE145" s="305">
        <v>2.1679655326426048E-2</v>
      </c>
      <c r="BF145" s="305">
        <v>1.2412283831680106E-2</v>
      </c>
      <c r="BG145" s="305">
        <v>4.1014000247791997E-2</v>
      </c>
      <c r="BH145" s="305">
        <v>5.2173383660051136E-2</v>
      </c>
      <c r="BI145" s="305">
        <v>2.1434783141236848E-3</v>
      </c>
      <c r="BJ145" s="305">
        <v>3.5168365086397872E-3</v>
      </c>
      <c r="BK145" s="305">
        <v>7.2689409938803378E-4</v>
      </c>
      <c r="BL145" s="305">
        <v>3.279374825565169E-3</v>
      </c>
      <c r="BM145" s="305">
        <v>3.8744928532430042E-3</v>
      </c>
      <c r="BN145" s="305">
        <v>6.001133201894198E-3</v>
      </c>
      <c r="BO145" s="305">
        <v>2.6703864178127673E-3</v>
      </c>
      <c r="BP145" s="305">
        <v>1.138214573071413E-3</v>
      </c>
      <c r="BQ145" s="305">
        <v>5.3763672101815488E-4</v>
      </c>
      <c r="BR145" s="305">
        <v>0</v>
      </c>
      <c r="BS145" s="305">
        <v>1.169569269567442E-3</v>
      </c>
      <c r="BT145" s="305">
        <v>4.8948929159802305E-3</v>
      </c>
      <c r="BU145" s="305">
        <v>0.18265640587145504</v>
      </c>
      <c r="BV145" s="305">
        <v>1.6808190172665953E-3</v>
      </c>
      <c r="BW145" s="305">
        <v>6.1506302654082474E-2</v>
      </c>
      <c r="BX145" s="305">
        <v>5.8987049969489455E-3</v>
      </c>
      <c r="BY145" s="305">
        <v>4.083154656474317E-3</v>
      </c>
      <c r="BZ145" s="305">
        <v>2.1445421402530558E-3</v>
      </c>
      <c r="CA145" s="305">
        <v>2.0071454377584198E-4</v>
      </c>
      <c r="CB145" s="305">
        <v>6.1028865889340145E-3</v>
      </c>
      <c r="CC145" s="305">
        <v>9.4239219994507011E-3</v>
      </c>
      <c r="CD145" s="305">
        <v>3.2939323494445747E-3</v>
      </c>
      <c r="CE145" s="305">
        <v>3.4271387824064824E-2</v>
      </c>
      <c r="CF145" s="305">
        <v>3.8611742382454826E-3</v>
      </c>
      <c r="CG145" s="305">
        <v>5.1133423877894194E-3</v>
      </c>
      <c r="CH145" s="305">
        <v>7.6131887975178713E-4</v>
      </c>
      <c r="CI145" s="305">
        <v>1.6524132919705989E-3</v>
      </c>
      <c r="CJ145" s="305">
        <v>7.0004132100060391E-3</v>
      </c>
      <c r="CK145" s="305">
        <v>9.4476744186046506E-3</v>
      </c>
      <c r="CL145" s="305">
        <v>4.2492842328629085E-3</v>
      </c>
      <c r="CM145" s="305">
        <v>1.136425291381615E-2</v>
      </c>
      <c r="CN145" s="305">
        <v>3.4467996355613123E-3</v>
      </c>
      <c r="CO145" s="305">
        <v>2.9963161328379843E-3</v>
      </c>
      <c r="CP145" s="305">
        <v>8.35309735833296E-4</v>
      </c>
      <c r="CQ145" s="305">
        <v>4.3139923403735592E-3</v>
      </c>
      <c r="CR145" s="305">
        <v>5.514080797619233E-3</v>
      </c>
      <c r="CS145" s="305">
        <v>9.1980682468068876E-3</v>
      </c>
      <c r="CT145" s="305">
        <v>1.1836242929169803E-3</v>
      </c>
      <c r="CU145" s="305">
        <v>3.0405479572347478E-3</v>
      </c>
      <c r="CV145" s="305">
        <v>2.4195290559516094E-3</v>
      </c>
      <c r="CW145" s="305">
        <v>1.4843087362171332E-3</v>
      </c>
      <c r="CX145" s="305">
        <v>1.8314296967309966E-3</v>
      </c>
      <c r="CY145" s="305">
        <v>0</v>
      </c>
      <c r="CZ145" s="305">
        <v>3.9908913773270419E-4</v>
      </c>
      <c r="DA145" s="306">
        <v>8.3907476030166857E-3</v>
      </c>
    </row>
    <row r="146" spans="2:119" ht="20.100000000000001" customHeight="1" x14ac:dyDescent="0.4">
      <c r="B146" s="12">
        <v>91</v>
      </c>
      <c r="C146" s="9" t="s">
        <v>390</v>
      </c>
      <c r="D146" s="305">
        <v>0</v>
      </c>
      <c r="E146" s="305">
        <v>7.2225717014981017E-4</v>
      </c>
      <c r="F146" s="305">
        <v>0</v>
      </c>
      <c r="G146" s="305">
        <v>3.0307622367025305E-4</v>
      </c>
      <c r="H146" s="305">
        <v>2.2207936415171528E-3</v>
      </c>
      <c r="I146" s="305">
        <v>1.1292977944678015E-3</v>
      </c>
      <c r="J146" s="305">
        <v>4.6554934823091247E-4</v>
      </c>
      <c r="K146" s="305">
        <v>3.0631230240965677E-3</v>
      </c>
      <c r="L146" s="305">
        <v>1.3819527940890338E-3</v>
      </c>
      <c r="M146" s="305">
        <v>3.2996494122499484E-4</v>
      </c>
      <c r="N146" s="305">
        <v>8.1751044002386294E-3</v>
      </c>
      <c r="O146" s="305">
        <v>4.9582679117428315E-2</v>
      </c>
      <c r="P146" s="305">
        <v>9.9501073190146552E-5</v>
      </c>
      <c r="Q146" s="305">
        <v>0</v>
      </c>
      <c r="R146" s="305">
        <v>6.1830628243347684E-3</v>
      </c>
      <c r="S146" s="305">
        <v>1.082268307045885E-3</v>
      </c>
      <c r="T146" s="305">
        <v>6.8066203338826396E-3</v>
      </c>
      <c r="U146" s="305">
        <v>1.5602446903567255E-3</v>
      </c>
      <c r="V146" s="305">
        <v>1.4619883040935672E-3</v>
      </c>
      <c r="W146" s="305">
        <v>1.0021024502387362E-3</v>
      </c>
      <c r="X146" s="305">
        <v>2.1459684444874651E-2</v>
      </c>
      <c r="Y146" s="305">
        <v>2.2410741040110191E-4</v>
      </c>
      <c r="Z146" s="305">
        <v>5.8163964880465309E-3</v>
      </c>
      <c r="AA146" s="305">
        <v>9.113701043501829E-3</v>
      </c>
      <c r="AB146" s="305">
        <v>3.041825095057034E-3</v>
      </c>
      <c r="AC146" s="305">
        <v>2.7186950263873339E-3</v>
      </c>
      <c r="AD146" s="305">
        <v>3.6127167630057802E-4</v>
      </c>
      <c r="AE146" s="305">
        <v>7.3836470374629305E-3</v>
      </c>
      <c r="AF146" s="305">
        <v>2.2241693064635709E-3</v>
      </c>
      <c r="AG146" s="305">
        <v>4.6979699824444281E-4</v>
      </c>
      <c r="AH146" s="305">
        <v>7.3051948051948055E-4</v>
      </c>
      <c r="AI146" s="305">
        <v>1.7949293246578415E-4</v>
      </c>
      <c r="AJ146" s="305">
        <v>1.4592261493325961E-3</v>
      </c>
      <c r="AK146" s="305">
        <v>1.4372422637671225E-3</v>
      </c>
      <c r="AL146" s="305">
        <v>1.6618879777927937E-3</v>
      </c>
      <c r="AM146" s="305">
        <v>4.6800112771356074E-3</v>
      </c>
      <c r="AN146" s="305">
        <v>2.3589977105705866E-3</v>
      </c>
      <c r="AO146" s="305">
        <v>2.6204463322314899E-3</v>
      </c>
      <c r="AP146" s="305">
        <v>3.0485813209067351E-3</v>
      </c>
      <c r="AQ146" s="305">
        <v>2.0019549883023599E-3</v>
      </c>
      <c r="AR146" s="305">
        <v>3.9388087009554788E-3</v>
      </c>
      <c r="AS146" s="305">
        <v>1.0584445467096181E-2</v>
      </c>
      <c r="AT146" s="305">
        <v>3.1871173362408791E-3</v>
      </c>
      <c r="AU146" s="305">
        <v>1.1086764847098671E-3</v>
      </c>
      <c r="AV146" s="305">
        <v>7.0698760140823508E-3</v>
      </c>
      <c r="AW146" s="305">
        <v>7.3654390934844195E-3</v>
      </c>
      <c r="AX146" s="305">
        <v>7.8456876392367404E-3</v>
      </c>
      <c r="AY146" s="305">
        <v>8.4258904634239747E-3</v>
      </c>
      <c r="AZ146" s="305">
        <v>4.3084815808849724E-3</v>
      </c>
      <c r="BA146" s="305">
        <v>1.4149538278224606E-3</v>
      </c>
      <c r="BB146" s="305">
        <v>4.2330175367869382E-3</v>
      </c>
      <c r="BC146" s="305">
        <v>5.9764796606901873E-3</v>
      </c>
      <c r="BD146" s="305">
        <v>1.4564520827264782E-4</v>
      </c>
      <c r="BE146" s="305">
        <v>2.3741311410264464E-3</v>
      </c>
      <c r="BF146" s="305">
        <v>4.9477865791289037E-4</v>
      </c>
      <c r="BG146" s="305">
        <v>8.274482734207685E-4</v>
      </c>
      <c r="BH146" s="305">
        <v>1.017550573133186E-3</v>
      </c>
      <c r="BI146" s="305">
        <v>2.7895839202381097E-3</v>
      </c>
      <c r="BJ146" s="305">
        <v>1.5119627824545857E-2</v>
      </c>
      <c r="BK146" s="305">
        <v>7.7993772285689031E-3</v>
      </c>
      <c r="BL146" s="305">
        <v>1.1687133686854592E-3</v>
      </c>
      <c r="BM146" s="305">
        <v>5.1718390217369986E-3</v>
      </c>
      <c r="BN146" s="305">
        <v>1.7420675867406164E-2</v>
      </c>
      <c r="BO146" s="305">
        <v>3.5257221747168388E-2</v>
      </c>
      <c r="BP146" s="305">
        <v>2.1451910434287732E-2</v>
      </c>
      <c r="BQ146" s="305">
        <v>1.8236637576935815E-2</v>
      </c>
      <c r="BR146" s="305">
        <v>0</v>
      </c>
      <c r="BS146" s="305">
        <v>4.3493357212039258E-3</v>
      </c>
      <c r="BT146" s="305">
        <v>3.8932454695222406E-3</v>
      </c>
      <c r="BU146" s="305">
        <v>0</v>
      </c>
      <c r="BV146" s="305">
        <v>2.2265394774180873E-3</v>
      </c>
      <c r="BW146" s="305">
        <v>1.1211756508519669E-2</v>
      </c>
      <c r="BX146" s="305">
        <v>3.5256627567970709E-3</v>
      </c>
      <c r="BY146" s="305">
        <v>5.0340262888039526E-4</v>
      </c>
      <c r="BZ146" s="305">
        <v>9.4995274064542772E-3</v>
      </c>
      <c r="CA146" s="305">
        <v>9.2328690136887315E-4</v>
      </c>
      <c r="CB146" s="305">
        <v>2.8582034149962882E-2</v>
      </c>
      <c r="CC146" s="305">
        <v>1.7629085416094481E-2</v>
      </c>
      <c r="CD146" s="305">
        <v>1.5371684297408017E-2</v>
      </c>
      <c r="CE146" s="305">
        <v>3.2981487200915649E-2</v>
      </c>
      <c r="CF146" s="305">
        <v>3.5566930697438388E-2</v>
      </c>
      <c r="CG146" s="305">
        <v>1.5340027163368258E-3</v>
      </c>
      <c r="CH146" s="305">
        <v>4.3154155595980697E-3</v>
      </c>
      <c r="CI146" s="305">
        <v>2.497834046002068E-3</v>
      </c>
      <c r="CJ146" s="305">
        <v>1.5307841454499222E-3</v>
      </c>
      <c r="CK146" s="305">
        <v>5.7533914728682169E-3</v>
      </c>
      <c r="CL146" s="305">
        <v>5.331598786528116E-4</v>
      </c>
      <c r="CM146" s="305">
        <v>1.5043824386779191E-3</v>
      </c>
      <c r="CN146" s="305">
        <v>4.7091625594133856E-3</v>
      </c>
      <c r="CO146" s="305">
        <v>1.4719842488309679E-2</v>
      </c>
      <c r="CP146" s="305">
        <v>8.35309735833296E-4</v>
      </c>
      <c r="CQ146" s="305">
        <v>2.0195939874549625E-3</v>
      </c>
      <c r="CR146" s="305">
        <v>1.5494322563725306E-2</v>
      </c>
      <c r="CS146" s="305">
        <v>3.6220372370845779E-3</v>
      </c>
      <c r="CT146" s="305">
        <v>9.8011157867215013E-3</v>
      </c>
      <c r="CU146" s="305">
        <v>1.5575947838686308E-2</v>
      </c>
      <c r="CV146" s="305">
        <v>1.077554547418449E-2</v>
      </c>
      <c r="CW146" s="305">
        <v>3.8167938931297708E-3</v>
      </c>
      <c r="CX146" s="305">
        <v>1.0063016935801496E-2</v>
      </c>
      <c r="CY146" s="305">
        <v>0</v>
      </c>
      <c r="CZ146" s="305">
        <v>3.3805197549123178E-3</v>
      </c>
      <c r="DA146" s="306">
        <v>7.5553039652028848E-3</v>
      </c>
    </row>
    <row r="147" spans="2:119" ht="20.100000000000001" customHeight="1" x14ac:dyDescent="0.4">
      <c r="B147" s="12">
        <v>92</v>
      </c>
      <c r="C147" s="9" t="s">
        <v>885</v>
      </c>
      <c r="D147" s="305">
        <v>7.0352239949252549E-2</v>
      </c>
      <c r="E147" s="305">
        <v>1.6309032874350551E-2</v>
      </c>
      <c r="F147" s="305">
        <v>5.5702010787438919E-3</v>
      </c>
      <c r="G147" s="305">
        <v>6.8419457493559627E-2</v>
      </c>
      <c r="H147" s="305">
        <v>9.8766875109578631E-3</v>
      </c>
      <c r="I147" s="305">
        <v>1.7143556879872647E-3</v>
      </c>
      <c r="J147" s="305">
        <v>1.4121663563004346E-2</v>
      </c>
      <c r="K147" s="305">
        <v>4.159796699390401E-3</v>
      </c>
      <c r="L147" s="305">
        <v>2.9435095614170756E-3</v>
      </c>
      <c r="M147" s="305">
        <v>7.9741527462707086E-4</v>
      </c>
      <c r="N147" s="305">
        <v>5.1593260784596083E-3</v>
      </c>
      <c r="O147" s="305">
        <v>6.8739623321889248E-3</v>
      </c>
      <c r="P147" s="305">
        <v>2.3453824394820259E-3</v>
      </c>
      <c r="Q147" s="305">
        <v>8.0428954423592495E-3</v>
      </c>
      <c r="R147" s="305">
        <v>4.8581207905487468E-3</v>
      </c>
      <c r="S147" s="305">
        <v>8.4830736419920106E-3</v>
      </c>
      <c r="T147" s="305">
        <v>2.149459052805044E-3</v>
      </c>
      <c r="U147" s="305">
        <v>4.886933809883841E-3</v>
      </c>
      <c r="V147" s="305">
        <v>1.6708437761069339E-3</v>
      </c>
      <c r="W147" s="305">
        <v>3.0063073507162084E-3</v>
      </c>
      <c r="X147" s="305">
        <v>6.7757235504791406E-3</v>
      </c>
      <c r="Y147" s="305">
        <v>2.4601453928300735E-3</v>
      </c>
      <c r="Z147" s="305">
        <v>8.1164163920649322E-3</v>
      </c>
      <c r="AA147" s="305">
        <v>1.8210462122238785E-2</v>
      </c>
      <c r="AB147" s="305">
        <v>5.3231939163498098E-3</v>
      </c>
      <c r="AC147" s="305">
        <v>8.156085079162002E-3</v>
      </c>
      <c r="AD147" s="305">
        <v>1.2940094587493432E-2</v>
      </c>
      <c r="AE147" s="305">
        <v>1.1620165829449858E-2</v>
      </c>
      <c r="AF147" s="305">
        <v>1.4928893981263059E-2</v>
      </c>
      <c r="AG147" s="305">
        <v>5.4150285587122619E-3</v>
      </c>
      <c r="AH147" s="305">
        <v>9.74025974025974E-3</v>
      </c>
      <c r="AI147" s="305">
        <v>1.6154363921920575E-3</v>
      </c>
      <c r="AJ147" s="305">
        <v>6.8353224889790027E-3</v>
      </c>
      <c r="AK147" s="305">
        <v>8.0706680965384574E-3</v>
      </c>
      <c r="AL147" s="305">
        <v>7.5424146684442174E-3</v>
      </c>
      <c r="AM147" s="305">
        <v>6.9918240766845222E-3</v>
      </c>
      <c r="AN147" s="305">
        <v>8.9342558511154111E-3</v>
      </c>
      <c r="AO147" s="305">
        <v>4.1790124514018536E-3</v>
      </c>
      <c r="AP147" s="305">
        <v>8.2529451473118045E-3</v>
      </c>
      <c r="AQ147" s="305">
        <v>1.10166232714058E-2</v>
      </c>
      <c r="AR147" s="305">
        <v>6.9882089855661722E-3</v>
      </c>
      <c r="AS147" s="305">
        <v>5.7524160147261853E-3</v>
      </c>
      <c r="AT147" s="305">
        <v>6.0387486370879814E-3</v>
      </c>
      <c r="AU147" s="305">
        <v>3.0903265794275038E-3</v>
      </c>
      <c r="AV147" s="305">
        <v>4.8216745752334301E-3</v>
      </c>
      <c r="AW147" s="305">
        <v>5.5657390434927512E-3</v>
      </c>
      <c r="AX147" s="305">
        <v>2.8919730451507563E-3</v>
      </c>
      <c r="AY147" s="305">
        <v>3.4469551895825352E-3</v>
      </c>
      <c r="AZ147" s="305">
        <v>5.0352706457972114E-3</v>
      </c>
      <c r="BA147" s="305">
        <v>1.3404825737265416E-3</v>
      </c>
      <c r="BB147" s="305">
        <v>2.0157226365652087E-3</v>
      </c>
      <c r="BC147" s="305">
        <v>2.1206863312126468E-3</v>
      </c>
      <c r="BD147" s="305">
        <v>3.4954849985435479E-3</v>
      </c>
      <c r="BE147" s="305">
        <v>3.2775916324614034E-3</v>
      </c>
      <c r="BF147" s="305">
        <v>8.311329955517496E-3</v>
      </c>
      <c r="BG147" s="305">
        <v>9.75902228358024E-3</v>
      </c>
      <c r="BH147" s="305">
        <v>5.7356803673618484E-3</v>
      </c>
      <c r="BI147" s="305">
        <v>3.1432578420685177E-2</v>
      </c>
      <c r="BJ147" s="305">
        <v>2.6307044749667701E-3</v>
      </c>
      <c r="BK147" s="305">
        <v>2.2779289411903381E-2</v>
      </c>
      <c r="BL147" s="305">
        <v>1.7277770025118617E-2</v>
      </c>
      <c r="BM147" s="305">
        <v>7.400136856087464E-4</v>
      </c>
      <c r="BN147" s="305">
        <v>9.9155165742293295E-4</v>
      </c>
      <c r="BO147" s="305">
        <v>3.4060563790706674E-3</v>
      </c>
      <c r="BP147" s="305">
        <v>2.4604077948073865E-3</v>
      </c>
      <c r="BQ147" s="305">
        <v>1.4494685998649457E-3</v>
      </c>
      <c r="BR147" s="305">
        <v>0</v>
      </c>
      <c r="BS147" s="305">
        <v>1.9919226622320497E-3</v>
      </c>
      <c r="BT147" s="305">
        <v>3.1514991762767709E-2</v>
      </c>
      <c r="BU147" s="305">
        <v>0.19404778870362452</v>
      </c>
      <c r="BV147" s="305">
        <v>1.0696121018969242E-3</v>
      </c>
      <c r="BW147" s="305">
        <v>7.4745043390131117E-3</v>
      </c>
      <c r="BX147" s="305">
        <v>9.6277713743304627E-3</v>
      </c>
      <c r="BY147" s="305">
        <v>7.1595040551878436E-3</v>
      </c>
      <c r="BZ147" s="305">
        <v>1.1588470306034106E-2</v>
      </c>
      <c r="CA147" s="305">
        <v>2.7698607041066197E-3</v>
      </c>
      <c r="CB147" s="305">
        <v>8.009811199906838E-3</v>
      </c>
      <c r="CC147" s="305">
        <v>1.0882999176050536E-2</v>
      </c>
      <c r="CD147" s="305">
        <v>1.7904604690256776E-2</v>
      </c>
      <c r="CE147" s="305">
        <v>5.1923041985356905E-3</v>
      </c>
      <c r="CF147" s="305">
        <v>4.5672175275246561E-3</v>
      </c>
      <c r="CG147" s="305">
        <v>1.1896100116414435E-2</v>
      </c>
      <c r="CH147" s="305">
        <v>3.2384745312054662E-3</v>
      </c>
      <c r="CI147" s="305">
        <v>1.4368659344344763E-2</v>
      </c>
      <c r="CJ147" s="305">
        <v>2.4576459743809796E-3</v>
      </c>
      <c r="CK147" s="305">
        <v>1.414123062015504E-2</v>
      </c>
      <c r="CL147" s="305">
        <v>8.0133929761517578E-3</v>
      </c>
      <c r="CM147" s="305">
        <v>2.6930911853053898E-3</v>
      </c>
      <c r="CN147" s="305">
        <v>8.2328016772961286E-3</v>
      </c>
      <c r="CO147" s="305">
        <v>0.13674061746770269</v>
      </c>
      <c r="CP147" s="305">
        <v>1.9689443773213407E-3</v>
      </c>
      <c r="CQ147" s="305">
        <v>3.36613537822677E-2</v>
      </c>
      <c r="CR147" s="305">
        <v>4.0616616919182374E-3</v>
      </c>
      <c r="CS147" s="305">
        <v>3.7173540064815405E-3</v>
      </c>
      <c r="CT147" s="305">
        <v>2.0881252451162248E-3</v>
      </c>
      <c r="CU147" s="305">
        <v>7.4641610502513668E-3</v>
      </c>
      <c r="CV147" s="305">
        <v>5.2279109958954422E-3</v>
      </c>
      <c r="CW147" s="305">
        <v>1.9083969465648854E-3</v>
      </c>
      <c r="CX147" s="305">
        <v>1.6345017723513194E-3</v>
      </c>
      <c r="CY147" s="305">
        <v>0</v>
      </c>
      <c r="CZ147" s="305">
        <v>9.0381951780641834E-4</v>
      </c>
      <c r="DA147" s="306">
        <v>1.1260190765244791E-2</v>
      </c>
    </row>
    <row r="148" spans="2:119" ht="20.100000000000001" customHeight="1" x14ac:dyDescent="0.4">
      <c r="B148" s="12">
        <v>93</v>
      </c>
      <c r="C148" s="9" t="s">
        <v>398</v>
      </c>
      <c r="D148" s="305">
        <v>7.1812425943435751E-5</v>
      </c>
      <c r="E148" s="305">
        <v>5.5916684140630459E-4</v>
      </c>
      <c r="F148" s="305">
        <v>5.8459536073945798E-4</v>
      </c>
      <c r="G148" s="305">
        <v>1.8260342476132747E-2</v>
      </c>
      <c r="H148" s="305">
        <v>2.9220968967330957E-3</v>
      </c>
      <c r="I148" s="305">
        <v>8.4901424547940731E-3</v>
      </c>
      <c r="J148" s="305">
        <v>1.11731843575419E-2</v>
      </c>
      <c r="K148" s="305">
        <v>2.4368845391701584E-2</v>
      </c>
      <c r="L148" s="305">
        <v>8.6958257043219696E-3</v>
      </c>
      <c r="M148" s="305">
        <v>8.2491235306248714E-4</v>
      </c>
      <c r="N148" s="305">
        <v>2.5994116557980704E-2</v>
      </c>
      <c r="O148" s="305">
        <v>1.3019209531894433E-2</v>
      </c>
      <c r="P148" s="305">
        <v>2.4306690736450088E-3</v>
      </c>
      <c r="Q148" s="305">
        <v>5.3619302949061663E-3</v>
      </c>
      <c r="R148" s="305">
        <v>3.1467373302418021E-2</v>
      </c>
      <c r="S148" s="305">
        <v>1.0440706020913243E-2</v>
      </c>
      <c r="T148" s="305">
        <v>3.224188579207566E-2</v>
      </c>
      <c r="U148" s="305">
        <v>8.9559419891401468E-3</v>
      </c>
      <c r="V148" s="305">
        <v>8.8763575605680864E-3</v>
      </c>
      <c r="W148" s="305">
        <v>3.0829387145579944E-2</v>
      </c>
      <c r="X148" s="305">
        <v>1.8149259510211985E-2</v>
      </c>
      <c r="Y148" s="305">
        <v>2.4173383593826723E-3</v>
      </c>
      <c r="Z148" s="305">
        <v>2.6605037928212841E-2</v>
      </c>
      <c r="AA148" s="305">
        <v>1.6211546279983738E-2</v>
      </c>
      <c r="AB148" s="305">
        <v>2.0532319391634982E-2</v>
      </c>
      <c r="AC148" s="305">
        <v>5.5973132896209817E-2</v>
      </c>
      <c r="AD148" s="305">
        <v>5.0019705727798215E-2</v>
      </c>
      <c r="AE148" s="305">
        <v>1.5856684621436787E-2</v>
      </c>
      <c r="AF148" s="305">
        <v>4.0540540540540543E-2</v>
      </c>
      <c r="AG148" s="305">
        <v>2.5097050169374181E-3</v>
      </c>
      <c r="AH148" s="305">
        <v>1.4935064935064935E-2</v>
      </c>
      <c r="AI148" s="305">
        <v>6.4617455687682301E-3</v>
      </c>
      <c r="AJ148" s="305">
        <v>1.3517042225396679E-2</v>
      </c>
      <c r="AK148" s="305">
        <v>1.4084974184917802E-2</v>
      </c>
      <c r="AL148" s="305">
        <v>2.5658819876910714E-2</v>
      </c>
      <c r="AM148" s="305">
        <v>3.0617423174513672E-2</v>
      </c>
      <c r="AN148" s="305">
        <v>3.0983189769665694E-2</v>
      </c>
      <c r="AO148" s="305">
        <v>3.1102813982564613E-2</v>
      </c>
      <c r="AP148" s="305">
        <v>3.8259695577379529E-2</v>
      </c>
      <c r="AQ148" s="305">
        <v>2.7736763466963341E-2</v>
      </c>
      <c r="AR148" s="305">
        <v>3.0900589550721693E-2</v>
      </c>
      <c r="AS148" s="305">
        <v>2.3009664058904741E-2</v>
      </c>
      <c r="AT148" s="305">
        <v>2.7174368866895917E-2</v>
      </c>
      <c r="AU148" s="305">
        <v>1.9633176489074734E-2</v>
      </c>
      <c r="AV148" s="305">
        <v>2.3696999846930966E-2</v>
      </c>
      <c r="AW148" s="305">
        <v>2.7828695217463756E-2</v>
      </c>
      <c r="AX148" s="305">
        <v>1.5234747955554941E-2</v>
      </c>
      <c r="AY148" s="305">
        <v>1.4170815779394868E-2</v>
      </c>
      <c r="AZ148" s="305">
        <v>1.9433294539581501E-2</v>
      </c>
      <c r="BA148" s="305">
        <v>1.1840929401251117E-2</v>
      </c>
      <c r="BB148" s="305">
        <v>2.5398105220721629E-2</v>
      </c>
      <c r="BC148" s="305">
        <v>1.5020067651646599E-2</v>
      </c>
      <c r="BD148" s="305">
        <v>2.2866297698805708E-2</v>
      </c>
      <c r="BE148" s="305">
        <v>7.0064040404383479E-2</v>
      </c>
      <c r="BF148" s="305">
        <v>3.0276647874592642E-2</v>
      </c>
      <c r="BG148" s="305">
        <v>0.11631843041469761</v>
      </c>
      <c r="BH148" s="305">
        <v>5.1299333808770067E-2</v>
      </c>
      <c r="BI148" s="305">
        <v>3.7654789755398502E-2</v>
      </c>
      <c r="BJ148" s="305">
        <v>3.4060700044306599E-2</v>
      </c>
      <c r="BK148" s="305">
        <v>0.10616583008359282</v>
      </c>
      <c r="BL148" s="305">
        <v>4.2265559586938319E-2</v>
      </c>
      <c r="BM148" s="305">
        <v>4.9571628061071252E-2</v>
      </c>
      <c r="BN148" s="305">
        <v>7.0835483038823685E-2</v>
      </c>
      <c r="BO148" s="305">
        <v>8.0687230393678977E-2</v>
      </c>
      <c r="BP148" s="305">
        <v>4.4608689679533728E-2</v>
      </c>
      <c r="BQ148" s="305">
        <v>3.5410904993139758E-2</v>
      </c>
      <c r="BR148" s="305">
        <v>1.3094057953559328E-3</v>
      </c>
      <c r="BS148" s="305">
        <v>2.3555856069881764E-2</v>
      </c>
      <c r="BT148" s="305">
        <v>1.9337067545304776E-2</v>
      </c>
      <c r="BU148" s="305">
        <v>6.1754785995914684E-4</v>
      </c>
      <c r="BV148" s="305">
        <v>7.0725371635633359E-3</v>
      </c>
      <c r="BW148" s="305">
        <v>1.0831696965857984E-2</v>
      </c>
      <c r="BX148" s="305">
        <v>5.9800664451827246E-2</v>
      </c>
      <c r="BY148" s="305">
        <v>0.1267455952269973</v>
      </c>
      <c r="BZ148" s="305">
        <v>0.16512974479948531</v>
      </c>
      <c r="CA148" s="305">
        <v>1.4290875516839951E-2</v>
      </c>
      <c r="CB148" s="305">
        <v>0.10075039666943243</v>
      </c>
      <c r="CC148" s="305">
        <v>9.4462372974457573E-2</v>
      </c>
      <c r="CD148" s="305">
        <v>0.13513073503911072</v>
      </c>
      <c r="CE148" s="305">
        <v>0.16296713478553132</v>
      </c>
      <c r="CF148" s="305">
        <v>4.359817311298899E-2</v>
      </c>
      <c r="CG148" s="305">
        <v>7.6584934031819943E-2</v>
      </c>
      <c r="CH148" s="305">
        <v>4.9284876725640185E-2</v>
      </c>
      <c r="CI148" s="305">
        <v>0.13718174450127163</v>
      </c>
      <c r="CJ148" s="305">
        <v>2.9337910428784846E-2</v>
      </c>
      <c r="CK148" s="305">
        <v>7.170542635658915E-2</v>
      </c>
      <c r="CL148" s="305">
        <v>4.9279967583879376E-2</v>
      </c>
      <c r="CM148" s="305">
        <v>2.5924701959643092E-2</v>
      </c>
      <c r="CN148" s="305">
        <v>9.4029572223624847E-2</v>
      </c>
      <c r="CO148" s="305">
        <v>9.3292080271582659E-2</v>
      </c>
      <c r="CP148" s="305">
        <v>4.6419355319878883E-2</v>
      </c>
      <c r="CQ148" s="305">
        <v>4.0217400786900122E-2</v>
      </c>
      <c r="CR148" s="305">
        <v>0.13430264991476623</v>
      </c>
      <c r="CS148" s="305">
        <v>2.8817436614348352E-2</v>
      </c>
      <c r="CT148" s="305">
        <v>1.3740641418370555E-2</v>
      </c>
      <c r="CU148" s="305">
        <v>3.778182696318412E-2</v>
      </c>
      <c r="CV148" s="305">
        <v>3.0062648520198746E-2</v>
      </c>
      <c r="CW148" s="305">
        <v>1.7069550466497031E-2</v>
      </c>
      <c r="CX148" s="305">
        <v>2.1711303662859394E-2</v>
      </c>
      <c r="CY148" s="305">
        <v>0</v>
      </c>
      <c r="CZ148" s="305">
        <v>2.3604948705307886E-2</v>
      </c>
      <c r="DA148" s="306">
        <v>5.1889996400278728E-2</v>
      </c>
    </row>
    <row r="149" spans="2:119" ht="20.100000000000001" customHeight="1" x14ac:dyDescent="0.4">
      <c r="B149" s="12">
        <v>94</v>
      </c>
      <c r="C149" s="9" t="s">
        <v>399</v>
      </c>
      <c r="D149" s="305">
        <v>0</v>
      </c>
      <c r="E149" s="305">
        <v>0</v>
      </c>
      <c r="F149" s="305">
        <v>0</v>
      </c>
      <c r="G149" s="305">
        <v>0</v>
      </c>
      <c r="H149" s="305">
        <v>0</v>
      </c>
      <c r="I149" s="305">
        <v>0</v>
      </c>
      <c r="J149" s="305">
        <v>0</v>
      </c>
      <c r="K149" s="305">
        <v>0</v>
      </c>
      <c r="L149" s="305">
        <v>0</v>
      </c>
      <c r="M149" s="305">
        <v>0</v>
      </c>
      <c r="N149" s="305">
        <v>0</v>
      </c>
      <c r="O149" s="305">
        <v>0</v>
      </c>
      <c r="P149" s="305">
        <v>0</v>
      </c>
      <c r="Q149" s="305">
        <v>0</v>
      </c>
      <c r="R149" s="305">
        <v>0</v>
      </c>
      <c r="S149" s="305">
        <v>0</v>
      </c>
      <c r="T149" s="305">
        <v>0</v>
      </c>
      <c r="U149" s="305">
        <v>0</v>
      </c>
      <c r="V149" s="305">
        <v>0</v>
      </c>
      <c r="W149" s="305">
        <v>0</v>
      </c>
      <c r="X149" s="305">
        <v>0</v>
      </c>
      <c r="Y149" s="305">
        <v>0</v>
      </c>
      <c r="Z149" s="305">
        <v>0</v>
      </c>
      <c r="AA149" s="305">
        <v>0</v>
      </c>
      <c r="AB149" s="305">
        <v>0</v>
      </c>
      <c r="AC149" s="305">
        <v>0</v>
      </c>
      <c r="AD149" s="305">
        <v>0</v>
      </c>
      <c r="AE149" s="305">
        <v>0</v>
      </c>
      <c r="AF149" s="305">
        <v>0</v>
      </c>
      <c r="AG149" s="305">
        <v>0</v>
      </c>
      <c r="AH149" s="305">
        <v>0</v>
      </c>
      <c r="AI149" s="305">
        <v>0</v>
      </c>
      <c r="AJ149" s="305">
        <v>0</v>
      </c>
      <c r="AK149" s="305">
        <v>0</v>
      </c>
      <c r="AL149" s="305">
        <v>0</v>
      </c>
      <c r="AM149" s="305">
        <v>0</v>
      </c>
      <c r="AN149" s="305">
        <v>0</v>
      </c>
      <c r="AO149" s="305">
        <v>0</v>
      </c>
      <c r="AP149" s="305">
        <v>0</v>
      </c>
      <c r="AQ149" s="305">
        <v>0</v>
      </c>
      <c r="AR149" s="305">
        <v>0</v>
      </c>
      <c r="AS149" s="305">
        <v>0</v>
      </c>
      <c r="AT149" s="305">
        <v>0</v>
      </c>
      <c r="AU149" s="305">
        <v>0</v>
      </c>
      <c r="AV149" s="305">
        <v>0</v>
      </c>
      <c r="AW149" s="305">
        <v>0</v>
      </c>
      <c r="AX149" s="305">
        <v>0</v>
      </c>
      <c r="AY149" s="305">
        <v>0</v>
      </c>
      <c r="AZ149" s="305">
        <v>0</v>
      </c>
      <c r="BA149" s="305">
        <v>0</v>
      </c>
      <c r="BB149" s="305">
        <v>0</v>
      </c>
      <c r="BC149" s="305">
        <v>0</v>
      </c>
      <c r="BD149" s="305">
        <v>0</v>
      </c>
      <c r="BE149" s="305">
        <v>0</v>
      </c>
      <c r="BF149" s="305">
        <v>0</v>
      </c>
      <c r="BG149" s="305">
        <v>0</v>
      </c>
      <c r="BH149" s="305">
        <v>0</v>
      </c>
      <c r="BI149" s="305">
        <v>0</v>
      </c>
      <c r="BJ149" s="305">
        <v>0</v>
      </c>
      <c r="BK149" s="305">
        <v>0</v>
      </c>
      <c r="BL149" s="305">
        <v>0</v>
      </c>
      <c r="BM149" s="305">
        <v>0</v>
      </c>
      <c r="BN149" s="305">
        <v>0</v>
      </c>
      <c r="BO149" s="305">
        <v>0</v>
      </c>
      <c r="BP149" s="305">
        <v>0</v>
      </c>
      <c r="BQ149" s="305">
        <v>0</v>
      </c>
      <c r="BR149" s="305">
        <v>0</v>
      </c>
      <c r="BS149" s="305">
        <v>0</v>
      </c>
      <c r="BT149" s="305">
        <v>0</v>
      </c>
      <c r="BU149" s="305">
        <v>0</v>
      </c>
      <c r="BV149" s="305">
        <v>0</v>
      </c>
      <c r="BW149" s="305">
        <v>0</v>
      </c>
      <c r="BX149" s="305">
        <v>0</v>
      </c>
      <c r="BY149" s="305">
        <v>0</v>
      </c>
      <c r="BZ149" s="305">
        <v>0</v>
      </c>
      <c r="CA149" s="305">
        <v>0</v>
      </c>
      <c r="CB149" s="305">
        <v>0</v>
      </c>
      <c r="CC149" s="305">
        <v>0</v>
      </c>
      <c r="CD149" s="305">
        <v>0</v>
      </c>
      <c r="CE149" s="305">
        <v>0</v>
      </c>
      <c r="CF149" s="305">
        <v>0</v>
      </c>
      <c r="CG149" s="305">
        <v>0</v>
      </c>
      <c r="CH149" s="305">
        <v>0</v>
      </c>
      <c r="CI149" s="305">
        <v>0</v>
      </c>
      <c r="CJ149" s="305">
        <v>0</v>
      </c>
      <c r="CK149" s="305">
        <v>0</v>
      </c>
      <c r="CL149" s="305">
        <v>0</v>
      </c>
      <c r="CM149" s="305">
        <v>0</v>
      </c>
      <c r="CN149" s="305">
        <v>0</v>
      </c>
      <c r="CO149" s="305">
        <v>0</v>
      </c>
      <c r="CP149" s="305">
        <v>0</v>
      </c>
      <c r="CQ149" s="305">
        <v>0</v>
      </c>
      <c r="CR149" s="305">
        <v>0</v>
      </c>
      <c r="CS149" s="305">
        <v>1.2232318739276863E-3</v>
      </c>
      <c r="CT149" s="305">
        <v>0</v>
      </c>
      <c r="CU149" s="305">
        <v>0</v>
      </c>
      <c r="CV149" s="305">
        <v>0</v>
      </c>
      <c r="CW149" s="305">
        <v>0</v>
      </c>
      <c r="CX149" s="305">
        <v>0</v>
      </c>
      <c r="CY149" s="305">
        <v>0</v>
      </c>
      <c r="CZ149" s="305">
        <v>0</v>
      </c>
      <c r="DA149" s="306">
        <v>4.3961703076377179E-6</v>
      </c>
    </row>
    <row r="150" spans="2:119" ht="20.100000000000001" customHeight="1" x14ac:dyDescent="0.4">
      <c r="B150" s="12">
        <v>95</v>
      </c>
      <c r="C150" s="9" t="s">
        <v>886</v>
      </c>
      <c r="D150" s="305">
        <v>0</v>
      </c>
      <c r="E150" s="305">
        <v>0</v>
      </c>
      <c r="F150" s="305">
        <v>0</v>
      </c>
      <c r="G150" s="305">
        <v>0</v>
      </c>
      <c r="H150" s="305">
        <v>0</v>
      </c>
      <c r="I150" s="305">
        <v>0</v>
      </c>
      <c r="J150" s="305">
        <v>0</v>
      </c>
      <c r="K150" s="305">
        <v>0</v>
      </c>
      <c r="L150" s="305">
        <v>0</v>
      </c>
      <c r="M150" s="305">
        <v>0</v>
      </c>
      <c r="N150" s="305">
        <v>0</v>
      </c>
      <c r="O150" s="305">
        <v>0</v>
      </c>
      <c r="P150" s="305">
        <v>0</v>
      </c>
      <c r="Q150" s="305">
        <v>0</v>
      </c>
      <c r="R150" s="305">
        <v>0</v>
      </c>
      <c r="S150" s="305">
        <v>0</v>
      </c>
      <c r="T150" s="305">
        <v>0</v>
      </c>
      <c r="U150" s="305">
        <v>0</v>
      </c>
      <c r="V150" s="305">
        <v>0</v>
      </c>
      <c r="W150" s="305">
        <v>0</v>
      </c>
      <c r="X150" s="305">
        <v>0</v>
      </c>
      <c r="Y150" s="305">
        <v>0</v>
      </c>
      <c r="Z150" s="305">
        <v>0</v>
      </c>
      <c r="AA150" s="305">
        <v>0</v>
      </c>
      <c r="AB150" s="305">
        <v>0</v>
      </c>
      <c r="AC150" s="305">
        <v>0</v>
      </c>
      <c r="AD150" s="305">
        <v>0</v>
      </c>
      <c r="AE150" s="305">
        <v>0</v>
      </c>
      <c r="AF150" s="305">
        <v>0</v>
      </c>
      <c r="AG150" s="305">
        <v>0</v>
      </c>
      <c r="AH150" s="305">
        <v>0</v>
      </c>
      <c r="AI150" s="305">
        <v>0</v>
      </c>
      <c r="AJ150" s="305">
        <v>0</v>
      </c>
      <c r="AK150" s="305">
        <v>0</v>
      </c>
      <c r="AL150" s="305">
        <v>0</v>
      </c>
      <c r="AM150" s="305">
        <v>0</v>
      </c>
      <c r="AN150" s="305">
        <v>0</v>
      </c>
      <c r="AO150" s="305">
        <v>0</v>
      </c>
      <c r="AP150" s="305">
        <v>0</v>
      </c>
      <c r="AQ150" s="305">
        <v>0</v>
      </c>
      <c r="AR150" s="305">
        <v>0</v>
      </c>
      <c r="AS150" s="305">
        <v>0</v>
      </c>
      <c r="AT150" s="305">
        <v>0</v>
      </c>
      <c r="AU150" s="305">
        <v>0</v>
      </c>
      <c r="AV150" s="305">
        <v>0</v>
      </c>
      <c r="AW150" s="305">
        <v>0</v>
      </c>
      <c r="AX150" s="305">
        <v>0</v>
      </c>
      <c r="AY150" s="305">
        <v>0</v>
      </c>
      <c r="AZ150" s="305">
        <v>0</v>
      </c>
      <c r="BA150" s="305">
        <v>0</v>
      </c>
      <c r="BB150" s="305">
        <v>0</v>
      </c>
      <c r="BC150" s="305">
        <v>0</v>
      </c>
      <c r="BD150" s="305">
        <v>0</v>
      </c>
      <c r="BE150" s="305">
        <v>0</v>
      </c>
      <c r="BF150" s="305">
        <v>0</v>
      </c>
      <c r="BG150" s="305">
        <v>0</v>
      </c>
      <c r="BH150" s="305">
        <v>0</v>
      </c>
      <c r="BI150" s="305">
        <v>0</v>
      </c>
      <c r="BJ150" s="305">
        <v>0</v>
      </c>
      <c r="BK150" s="305">
        <v>0</v>
      </c>
      <c r="BL150" s="305">
        <v>0</v>
      </c>
      <c r="BM150" s="305">
        <v>0</v>
      </c>
      <c r="BN150" s="305">
        <v>0</v>
      </c>
      <c r="BO150" s="305">
        <v>0</v>
      </c>
      <c r="BP150" s="305">
        <v>0</v>
      </c>
      <c r="BQ150" s="305">
        <v>0</v>
      </c>
      <c r="BR150" s="305">
        <v>0</v>
      </c>
      <c r="BS150" s="305">
        <v>0</v>
      </c>
      <c r="BT150" s="305">
        <v>0</v>
      </c>
      <c r="BU150" s="305">
        <v>0</v>
      </c>
      <c r="BV150" s="305">
        <v>0</v>
      </c>
      <c r="BW150" s="305">
        <v>0</v>
      </c>
      <c r="BX150" s="305">
        <v>0</v>
      </c>
      <c r="BY150" s="305">
        <v>0</v>
      </c>
      <c r="BZ150" s="305">
        <v>0</v>
      </c>
      <c r="CA150" s="305">
        <v>0</v>
      </c>
      <c r="CB150" s="305">
        <v>0</v>
      </c>
      <c r="CC150" s="305">
        <v>0</v>
      </c>
      <c r="CD150" s="305">
        <v>0</v>
      </c>
      <c r="CE150" s="305">
        <v>0</v>
      </c>
      <c r="CF150" s="305">
        <v>0</v>
      </c>
      <c r="CG150" s="305">
        <v>0</v>
      </c>
      <c r="CH150" s="305">
        <v>8.9713204674268382E-3</v>
      </c>
      <c r="CI150" s="305">
        <v>0</v>
      </c>
      <c r="CJ150" s="305">
        <v>7.6984202663615267E-3</v>
      </c>
      <c r="CK150" s="305">
        <v>0</v>
      </c>
      <c r="CL150" s="305">
        <v>1.4597917477513982E-2</v>
      </c>
      <c r="CM150" s="305">
        <v>2.824786303707686E-2</v>
      </c>
      <c r="CN150" s="305">
        <v>0</v>
      </c>
      <c r="CO150" s="305">
        <v>0</v>
      </c>
      <c r="CP150" s="305">
        <v>0</v>
      </c>
      <c r="CQ150" s="305">
        <v>0</v>
      </c>
      <c r="CR150" s="305">
        <v>0</v>
      </c>
      <c r="CS150" s="305">
        <v>2.1922856961301392E-3</v>
      </c>
      <c r="CT150" s="305">
        <v>5.5648007801320709E-3</v>
      </c>
      <c r="CU150" s="305">
        <v>0</v>
      </c>
      <c r="CV150" s="305">
        <v>0</v>
      </c>
      <c r="CW150" s="305">
        <v>0</v>
      </c>
      <c r="CX150" s="305">
        <v>0</v>
      </c>
      <c r="CY150" s="305">
        <v>0</v>
      </c>
      <c r="CZ150" s="305">
        <v>0</v>
      </c>
      <c r="DA150" s="306">
        <v>1.1945593681390125E-3</v>
      </c>
    </row>
    <row r="151" spans="2:119" ht="20.100000000000001" customHeight="1" x14ac:dyDescent="0.4">
      <c r="B151" s="12">
        <v>96</v>
      </c>
      <c r="C151" s="9" t="s">
        <v>887</v>
      </c>
      <c r="D151" s="305">
        <v>0</v>
      </c>
      <c r="E151" s="305">
        <v>0</v>
      </c>
      <c r="F151" s="305">
        <v>0</v>
      </c>
      <c r="G151" s="305">
        <v>0</v>
      </c>
      <c r="H151" s="305">
        <v>0</v>
      </c>
      <c r="I151" s="305">
        <v>4.0817992571125354E-5</v>
      </c>
      <c r="J151" s="305">
        <v>0</v>
      </c>
      <c r="K151" s="305">
        <v>1.6639186797561602E-4</v>
      </c>
      <c r="L151" s="305">
        <v>8.9801986619503994E-5</v>
      </c>
      <c r="M151" s="305">
        <v>1.2373685295937308E-4</v>
      </c>
      <c r="N151" s="305">
        <v>7.4057312130999161E-5</v>
      </c>
      <c r="O151" s="305">
        <v>1.2771296136307293E-4</v>
      </c>
      <c r="P151" s="305">
        <v>1.4214439027163793E-5</v>
      </c>
      <c r="Q151" s="305">
        <v>0</v>
      </c>
      <c r="R151" s="305">
        <v>0</v>
      </c>
      <c r="S151" s="305">
        <v>1.1140997278413522E-4</v>
      </c>
      <c r="T151" s="305">
        <v>0</v>
      </c>
      <c r="U151" s="305">
        <v>5.4986597016977113E-5</v>
      </c>
      <c r="V151" s="305">
        <v>3.4809245335561123E-5</v>
      </c>
      <c r="W151" s="305">
        <v>5.8947202955219772E-5</v>
      </c>
      <c r="X151" s="305">
        <v>2.9038815216339172E-5</v>
      </c>
      <c r="Y151" s="305">
        <v>5.0361215820472336E-6</v>
      </c>
      <c r="Z151" s="305">
        <v>5.5288940000442308E-5</v>
      </c>
      <c r="AA151" s="305">
        <v>3.3879929529746575E-5</v>
      </c>
      <c r="AB151" s="305">
        <v>0</v>
      </c>
      <c r="AC151" s="305">
        <v>0</v>
      </c>
      <c r="AD151" s="305">
        <v>0</v>
      </c>
      <c r="AE151" s="305">
        <v>0</v>
      </c>
      <c r="AF151" s="305">
        <v>0</v>
      </c>
      <c r="AG151" s="305">
        <v>1.2363078901169547E-5</v>
      </c>
      <c r="AH151" s="305">
        <v>0</v>
      </c>
      <c r="AI151" s="305">
        <v>4.4873233116446037E-5</v>
      </c>
      <c r="AJ151" s="305">
        <v>1.536027525613259E-5</v>
      </c>
      <c r="AK151" s="305">
        <v>3.3167129163856676E-5</v>
      </c>
      <c r="AL151" s="305">
        <v>1.8262505250470259E-5</v>
      </c>
      <c r="AM151" s="305">
        <v>5.6385678037778406E-5</v>
      </c>
      <c r="AN151" s="305">
        <v>2.1081302149871194E-6</v>
      </c>
      <c r="AO151" s="305">
        <v>3.4254200421326665E-5</v>
      </c>
      <c r="AP151" s="305">
        <v>1.0887790431809768E-4</v>
      </c>
      <c r="AQ151" s="305">
        <v>9.686878975656579E-5</v>
      </c>
      <c r="AR151" s="305">
        <v>0</v>
      </c>
      <c r="AS151" s="305">
        <v>0</v>
      </c>
      <c r="AT151" s="305">
        <v>0</v>
      </c>
      <c r="AU151" s="305">
        <v>7.8567624900699256E-5</v>
      </c>
      <c r="AV151" s="305">
        <v>1.9133629266799327E-5</v>
      </c>
      <c r="AW151" s="305">
        <v>6.6655557407098822E-5</v>
      </c>
      <c r="AX151" s="305">
        <v>3.459297900898034E-5</v>
      </c>
      <c r="AY151" s="305">
        <v>0</v>
      </c>
      <c r="AZ151" s="305">
        <v>3.3251787283566488E-5</v>
      </c>
      <c r="BA151" s="305">
        <v>1.4894250819183795E-4</v>
      </c>
      <c r="BB151" s="305">
        <v>0</v>
      </c>
      <c r="BC151" s="305">
        <v>5.2578999947420998E-5</v>
      </c>
      <c r="BD151" s="305">
        <v>0</v>
      </c>
      <c r="BE151" s="305">
        <v>1.1887638045196801E-5</v>
      </c>
      <c r="BF151" s="305">
        <v>1.9029948381265017E-5</v>
      </c>
      <c r="BG151" s="305">
        <v>8.1859855926653572E-5</v>
      </c>
      <c r="BH151" s="305">
        <v>3.0439547059539753E-5</v>
      </c>
      <c r="BI151" s="305">
        <v>6.4304349423710547E-5</v>
      </c>
      <c r="BJ151" s="305">
        <v>0</v>
      </c>
      <c r="BK151" s="305">
        <v>4.9114466174867146E-5</v>
      </c>
      <c r="BL151" s="305">
        <v>6.9773932458833384E-5</v>
      </c>
      <c r="BM151" s="305">
        <v>7.1214706146448403E-5</v>
      </c>
      <c r="BN151" s="305">
        <v>6.794604853420796E-5</v>
      </c>
      <c r="BO151" s="305">
        <v>6.9267626222334743E-5</v>
      </c>
      <c r="BP151" s="305">
        <v>5.8873167572659298E-5</v>
      </c>
      <c r="BQ151" s="305">
        <v>3.4408750145161916E-5</v>
      </c>
      <c r="BR151" s="305">
        <v>0</v>
      </c>
      <c r="BS151" s="305">
        <v>1.8274519836991283E-3</v>
      </c>
      <c r="BT151" s="305">
        <v>7.6441515650741353E-5</v>
      </c>
      <c r="BU151" s="305">
        <v>1.4251104460595696E-5</v>
      </c>
      <c r="BV151" s="305">
        <v>8.7315273624238718E-5</v>
      </c>
      <c r="BW151" s="305">
        <v>2.5337302844112244E-4</v>
      </c>
      <c r="BX151" s="305">
        <v>6.7801206861482137E-5</v>
      </c>
      <c r="BY151" s="305">
        <v>3.7289083620770019E-5</v>
      </c>
      <c r="BZ151" s="305">
        <v>3.9713743338019553E-5</v>
      </c>
      <c r="CA151" s="305">
        <v>3.2114327004134722E-4</v>
      </c>
      <c r="CB151" s="305">
        <v>5.6407121126104487E-4</v>
      </c>
      <c r="CC151" s="305">
        <v>1.2187585828069211E-3</v>
      </c>
      <c r="CD151" s="305">
        <v>4.5433549647511374E-5</v>
      </c>
      <c r="CE151" s="305">
        <v>5.3412786367022151E-4</v>
      </c>
      <c r="CF151" s="305">
        <v>9.2668181717891574E-4</v>
      </c>
      <c r="CG151" s="305">
        <v>1.3238099857715689E-4</v>
      </c>
      <c r="CH151" s="305">
        <v>2.3719482685734071E-4</v>
      </c>
      <c r="CI151" s="305">
        <v>1.2925854503786926E-4</v>
      </c>
      <c r="CJ151" s="305">
        <v>1.0838816312259624E-2</v>
      </c>
      <c r="CK151" s="305">
        <v>8.3272771317829449E-3</v>
      </c>
      <c r="CL151" s="305">
        <v>1.3830167252253934E-2</v>
      </c>
      <c r="CM151" s="305">
        <v>1.0047301729793184E-2</v>
      </c>
      <c r="CN151" s="305">
        <v>9.8793620127553543E-5</v>
      </c>
      <c r="CO151" s="305">
        <v>1.1328965821682078E-4</v>
      </c>
      <c r="CP151" s="305">
        <v>6.413985471577095E-4</v>
      </c>
      <c r="CQ151" s="305">
        <v>2.1809870274891604E-5</v>
      </c>
      <c r="CR151" s="305">
        <v>9.9457926518928112E-4</v>
      </c>
      <c r="CS151" s="305">
        <v>1.0913770095952215E-2</v>
      </c>
      <c r="CT151" s="305">
        <v>1.9008652823562251E-3</v>
      </c>
      <c r="CU151" s="305">
        <v>2.286448157010823E-2</v>
      </c>
      <c r="CV151" s="305">
        <v>2.0738820479585223E-4</v>
      </c>
      <c r="CW151" s="305">
        <v>4.2408821034775233E-4</v>
      </c>
      <c r="CX151" s="305">
        <v>3.85978731784167E-3</v>
      </c>
      <c r="CY151" s="305">
        <v>0</v>
      </c>
      <c r="CZ151" s="305">
        <v>1.6080944667464846E-3</v>
      </c>
      <c r="DA151" s="306">
        <v>1.1209092422058613E-3</v>
      </c>
    </row>
    <row r="152" spans="2:119" ht="20.100000000000001" customHeight="1" x14ac:dyDescent="0.4">
      <c r="B152" s="12">
        <v>97</v>
      </c>
      <c r="C152" s="9" t="s">
        <v>888</v>
      </c>
      <c r="D152" s="305">
        <v>0</v>
      </c>
      <c r="E152" s="305">
        <v>0</v>
      </c>
      <c r="F152" s="305">
        <v>0</v>
      </c>
      <c r="G152" s="305">
        <v>0</v>
      </c>
      <c r="H152" s="305">
        <v>0</v>
      </c>
      <c r="I152" s="305">
        <v>0</v>
      </c>
      <c r="J152" s="305">
        <v>0</v>
      </c>
      <c r="K152" s="305">
        <v>0</v>
      </c>
      <c r="L152" s="305">
        <v>0</v>
      </c>
      <c r="M152" s="305">
        <v>0</v>
      </c>
      <c r="N152" s="305">
        <v>0</v>
      </c>
      <c r="O152" s="305">
        <v>0</v>
      </c>
      <c r="P152" s="305">
        <v>0</v>
      </c>
      <c r="Q152" s="305">
        <v>0</v>
      </c>
      <c r="R152" s="305">
        <v>0</v>
      </c>
      <c r="S152" s="305">
        <v>0</v>
      </c>
      <c r="T152" s="305">
        <v>0</v>
      </c>
      <c r="U152" s="305">
        <v>0</v>
      </c>
      <c r="V152" s="305">
        <v>0</v>
      </c>
      <c r="W152" s="305">
        <v>0</v>
      </c>
      <c r="X152" s="305">
        <v>0</v>
      </c>
      <c r="Y152" s="305">
        <v>0</v>
      </c>
      <c r="Z152" s="305">
        <v>0</v>
      </c>
      <c r="AA152" s="305">
        <v>0</v>
      </c>
      <c r="AB152" s="305">
        <v>0</v>
      </c>
      <c r="AC152" s="305">
        <v>0</v>
      </c>
      <c r="AD152" s="305">
        <v>0</v>
      </c>
      <c r="AE152" s="305">
        <v>0</v>
      </c>
      <c r="AF152" s="305">
        <v>0</v>
      </c>
      <c r="AG152" s="305">
        <v>0</v>
      </c>
      <c r="AH152" s="305">
        <v>0</v>
      </c>
      <c r="AI152" s="305">
        <v>0</v>
      </c>
      <c r="AJ152" s="305">
        <v>0</v>
      </c>
      <c r="AK152" s="305">
        <v>0</v>
      </c>
      <c r="AL152" s="305">
        <v>0</v>
      </c>
      <c r="AM152" s="305">
        <v>0</v>
      </c>
      <c r="AN152" s="305">
        <v>0</v>
      </c>
      <c r="AO152" s="305">
        <v>0</v>
      </c>
      <c r="AP152" s="305">
        <v>0</v>
      </c>
      <c r="AQ152" s="305">
        <v>0</v>
      </c>
      <c r="AR152" s="305">
        <v>0</v>
      </c>
      <c r="AS152" s="305">
        <v>0</v>
      </c>
      <c r="AT152" s="305">
        <v>0</v>
      </c>
      <c r="AU152" s="305">
        <v>0</v>
      </c>
      <c r="AV152" s="305">
        <v>0</v>
      </c>
      <c r="AW152" s="305">
        <v>0</v>
      </c>
      <c r="AX152" s="305">
        <v>0</v>
      </c>
      <c r="AY152" s="305">
        <v>0</v>
      </c>
      <c r="AZ152" s="305">
        <v>0</v>
      </c>
      <c r="BA152" s="305">
        <v>0</v>
      </c>
      <c r="BB152" s="305">
        <v>0</v>
      </c>
      <c r="BC152" s="305">
        <v>0</v>
      </c>
      <c r="BD152" s="305">
        <v>0</v>
      </c>
      <c r="BE152" s="305">
        <v>0</v>
      </c>
      <c r="BF152" s="305">
        <v>0</v>
      </c>
      <c r="BG152" s="305">
        <v>0</v>
      </c>
      <c r="BH152" s="305">
        <v>0</v>
      </c>
      <c r="BI152" s="305">
        <v>0</v>
      </c>
      <c r="BJ152" s="305">
        <v>0</v>
      </c>
      <c r="BK152" s="305">
        <v>0</v>
      </c>
      <c r="BL152" s="305">
        <v>0</v>
      </c>
      <c r="BM152" s="305">
        <v>0</v>
      </c>
      <c r="BN152" s="305">
        <v>3.4548838237732862E-5</v>
      </c>
      <c r="BO152" s="305">
        <v>0</v>
      </c>
      <c r="BP152" s="305">
        <v>0</v>
      </c>
      <c r="BQ152" s="305">
        <v>0</v>
      </c>
      <c r="BR152" s="305">
        <v>0</v>
      </c>
      <c r="BS152" s="305">
        <v>0</v>
      </c>
      <c r="BT152" s="305">
        <v>0</v>
      </c>
      <c r="BU152" s="305">
        <v>0</v>
      </c>
      <c r="BV152" s="305">
        <v>0</v>
      </c>
      <c r="BW152" s="305">
        <v>0</v>
      </c>
      <c r="BX152" s="305">
        <v>0</v>
      </c>
      <c r="BY152" s="305">
        <v>0</v>
      </c>
      <c r="BZ152" s="305">
        <v>0</v>
      </c>
      <c r="CA152" s="305">
        <v>0</v>
      </c>
      <c r="CB152" s="305">
        <v>1.4556676419639868E-5</v>
      </c>
      <c r="CC152" s="305">
        <v>4.5591870365284261E-2</v>
      </c>
      <c r="CD152" s="305">
        <v>0</v>
      </c>
      <c r="CE152" s="305">
        <v>2.9431535345093835E-4</v>
      </c>
      <c r="CF152" s="305">
        <v>2.7822518368157446E-2</v>
      </c>
      <c r="CG152" s="305">
        <v>0</v>
      </c>
      <c r="CH152" s="305">
        <v>1.4729033603238091E-4</v>
      </c>
      <c r="CI152" s="305">
        <v>6.9869483804253653E-6</v>
      </c>
      <c r="CJ152" s="305">
        <v>0</v>
      </c>
      <c r="CK152" s="305">
        <v>0</v>
      </c>
      <c r="CL152" s="305">
        <v>0</v>
      </c>
      <c r="CM152" s="305">
        <v>0</v>
      </c>
      <c r="CN152" s="305">
        <v>0</v>
      </c>
      <c r="CO152" s="305">
        <v>0</v>
      </c>
      <c r="CP152" s="305">
        <v>1.4274846735579719E-2</v>
      </c>
      <c r="CQ152" s="305">
        <v>0</v>
      </c>
      <c r="CR152" s="305">
        <v>0</v>
      </c>
      <c r="CS152" s="305">
        <v>1.668043464446845E-3</v>
      </c>
      <c r="CT152" s="305">
        <v>1.4486148062566026E-4</v>
      </c>
      <c r="CU152" s="305">
        <v>0</v>
      </c>
      <c r="CV152" s="305">
        <v>3.8193994383236118E-2</v>
      </c>
      <c r="CW152" s="305">
        <v>0</v>
      </c>
      <c r="CX152" s="305">
        <v>1.2898779046868847E-3</v>
      </c>
      <c r="CY152" s="305">
        <v>0</v>
      </c>
      <c r="CZ152" s="305">
        <v>3.4039955865436535E-4</v>
      </c>
      <c r="DA152" s="306">
        <v>5.5917002588316638E-4</v>
      </c>
    </row>
    <row r="153" spans="2:119" ht="20.100000000000001" customHeight="1" x14ac:dyDescent="0.4">
      <c r="B153" s="12">
        <v>98</v>
      </c>
      <c r="C153" s="9" t="s">
        <v>1481</v>
      </c>
      <c r="D153" s="305">
        <v>0</v>
      </c>
      <c r="E153" s="305">
        <v>0</v>
      </c>
      <c r="F153" s="305">
        <v>5.283418448947177E-3</v>
      </c>
      <c r="G153" s="305">
        <v>0</v>
      </c>
      <c r="H153" s="305">
        <v>0</v>
      </c>
      <c r="I153" s="305">
        <v>0</v>
      </c>
      <c r="J153" s="305">
        <v>0</v>
      </c>
      <c r="K153" s="305">
        <v>0</v>
      </c>
      <c r="L153" s="305">
        <v>0</v>
      </c>
      <c r="M153" s="305">
        <v>0</v>
      </c>
      <c r="N153" s="305">
        <v>0</v>
      </c>
      <c r="O153" s="305">
        <v>0</v>
      </c>
      <c r="P153" s="305">
        <v>0</v>
      </c>
      <c r="Q153" s="305">
        <v>0</v>
      </c>
      <c r="R153" s="305">
        <v>0</v>
      </c>
      <c r="S153" s="305">
        <v>0</v>
      </c>
      <c r="T153" s="305">
        <v>0</v>
      </c>
      <c r="U153" s="305">
        <v>0</v>
      </c>
      <c r="V153" s="305">
        <v>0</v>
      </c>
      <c r="W153" s="305">
        <v>0</v>
      </c>
      <c r="X153" s="305">
        <v>0</v>
      </c>
      <c r="Y153" s="305">
        <v>0</v>
      </c>
      <c r="Z153" s="305">
        <v>0</v>
      </c>
      <c r="AA153" s="305">
        <v>0</v>
      </c>
      <c r="AB153" s="305">
        <v>0</v>
      </c>
      <c r="AC153" s="305">
        <v>0</v>
      </c>
      <c r="AD153" s="305">
        <v>0</v>
      </c>
      <c r="AE153" s="305">
        <v>0</v>
      </c>
      <c r="AF153" s="305">
        <v>0</v>
      </c>
      <c r="AG153" s="305">
        <v>0</v>
      </c>
      <c r="AH153" s="305">
        <v>0</v>
      </c>
      <c r="AI153" s="305">
        <v>0</v>
      </c>
      <c r="AJ153" s="305">
        <v>0</v>
      </c>
      <c r="AK153" s="305">
        <v>0</v>
      </c>
      <c r="AL153" s="305">
        <v>0</v>
      </c>
      <c r="AM153" s="305">
        <v>0</v>
      </c>
      <c r="AN153" s="305">
        <v>0</v>
      </c>
      <c r="AO153" s="305">
        <v>0</v>
      </c>
      <c r="AP153" s="305">
        <v>0</v>
      </c>
      <c r="AQ153" s="305">
        <v>0</v>
      </c>
      <c r="AR153" s="305">
        <v>0</v>
      </c>
      <c r="AS153" s="305">
        <v>0</v>
      </c>
      <c r="AT153" s="305">
        <v>0</v>
      </c>
      <c r="AU153" s="305">
        <v>0</v>
      </c>
      <c r="AV153" s="305">
        <v>0</v>
      </c>
      <c r="AW153" s="305">
        <v>0</v>
      </c>
      <c r="AX153" s="305">
        <v>0</v>
      </c>
      <c r="AY153" s="305">
        <v>0</v>
      </c>
      <c r="AZ153" s="305">
        <v>0</v>
      </c>
      <c r="BA153" s="305">
        <v>0</v>
      </c>
      <c r="BB153" s="305">
        <v>0</v>
      </c>
      <c r="BC153" s="305">
        <v>0</v>
      </c>
      <c r="BD153" s="305">
        <v>0</v>
      </c>
      <c r="BE153" s="305">
        <v>0</v>
      </c>
      <c r="BF153" s="305">
        <v>0</v>
      </c>
      <c r="BG153" s="305">
        <v>0</v>
      </c>
      <c r="BH153" s="305">
        <v>0</v>
      </c>
      <c r="BI153" s="305">
        <v>0</v>
      </c>
      <c r="BJ153" s="305">
        <v>0</v>
      </c>
      <c r="BK153" s="305">
        <v>0</v>
      </c>
      <c r="BL153" s="305">
        <v>0</v>
      </c>
      <c r="BM153" s="305">
        <v>0</v>
      </c>
      <c r="BN153" s="305">
        <v>0</v>
      </c>
      <c r="BO153" s="305">
        <v>0</v>
      </c>
      <c r="BP153" s="305">
        <v>0</v>
      </c>
      <c r="BQ153" s="305">
        <v>0</v>
      </c>
      <c r="BR153" s="305">
        <v>0</v>
      </c>
      <c r="BS153" s="305">
        <v>0</v>
      </c>
      <c r="BT153" s="305">
        <v>0</v>
      </c>
      <c r="BU153" s="305">
        <v>0</v>
      </c>
      <c r="BV153" s="305">
        <v>0</v>
      </c>
      <c r="BW153" s="305">
        <v>0</v>
      </c>
      <c r="BX153" s="305">
        <v>0</v>
      </c>
      <c r="BY153" s="305">
        <v>0</v>
      </c>
      <c r="BZ153" s="305">
        <v>0</v>
      </c>
      <c r="CA153" s="305">
        <v>0</v>
      </c>
      <c r="CB153" s="305">
        <v>0</v>
      </c>
      <c r="CC153" s="305">
        <v>0</v>
      </c>
      <c r="CD153" s="305">
        <v>0</v>
      </c>
      <c r="CE153" s="305">
        <v>0</v>
      </c>
      <c r="CF153" s="305">
        <v>0</v>
      </c>
      <c r="CG153" s="305">
        <v>0</v>
      </c>
      <c r="CH153" s="305">
        <v>4.4760959261788485E-4</v>
      </c>
      <c r="CI153" s="305">
        <v>0</v>
      </c>
      <c r="CJ153" s="305">
        <v>0</v>
      </c>
      <c r="CK153" s="305">
        <v>0</v>
      </c>
      <c r="CL153" s="305">
        <v>0</v>
      </c>
      <c r="CM153" s="305">
        <v>0</v>
      </c>
      <c r="CN153" s="305">
        <v>0</v>
      </c>
      <c r="CO153" s="305">
        <v>0</v>
      </c>
      <c r="CP153" s="305">
        <v>0</v>
      </c>
      <c r="CQ153" s="305">
        <v>0</v>
      </c>
      <c r="CR153" s="305">
        <v>0</v>
      </c>
      <c r="CS153" s="305">
        <v>0</v>
      </c>
      <c r="CT153" s="305">
        <v>0</v>
      </c>
      <c r="CU153" s="305">
        <v>0</v>
      </c>
      <c r="CV153" s="305">
        <v>3.4564700799308707E-4</v>
      </c>
      <c r="CW153" s="305">
        <v>2.3324851569126379E-3</v>
      </c>
      <c r="CX153" s="305">
        <v>0</v>
      </c>
      <c r="CY153" s="305">
        <v>0</v>
      </c>
      <c r="CZ153" s="305">
        <v>0</v>
      </c>
      <c r="DA153" s="306">
        <v>4.4247168680769241E-5</v>
      </c>
    </row>
    <row r="154" spans="2:119" ht="20.100000000000001" customHeight="1" x14ac:dyDescent="0.4">
      <c r="B154" s="12">
        <v>99</v>
      </c>
      <c r="C154" s="9" t="s">
        <v>415</v>
      </c>
      <c r="D154" s="305">
        <v>0</v>
      </c>
      <c r="E154" s="305">
        <v>2.3298618391929358E-5</v>
      </c>
      <c r="F154" s="305">
        <v>0</v>
      </c>
      <c r="G154" s="305">
        <v>2.5003788452795878E-3</v>
      </c>
      <c r="H154" s="305">
        <v>5.8441937934661916E-5</v>
      </c>
      <c r="I154" s="305">
        <v>1.1020857994203845E-3</v>
      </c>
      <c r="J154" s="305">
        <v>1.5518311607697082E-4</v>
      </c>
      <c r="K154" s="305">
        <v>1.3613880107095857E-4</v>
      </c>
      <c r="L154" s="305">
        <v>1.8459297249564711E-4</v>
      </c>
      <c r="M154" s="305">
        <v>0</v>
      </c>
      <c r="N154" s="305">
        <v>1.9748616568266442E-4</v>
      </c>
      <c r="O154" s="305">
        <v>9.0150325668051482E-5</v>
      </c>
      <c r="P154" s="305">
        <v>2.8428878054327587E-5</v>
      </c>
      <c r="Q154" s="305">
        <v>0</v>
      </c>
      <c r="R154" s="305">
        <v>0</v>
      </c>
      <c r="S154" s="305">
        <v>1.1140997278413522E-4</v>
      </c>
      <c r="T154" s="305">
        <v>7.1648635093501473E-5</v>
      </c>
      <c r="U154" s="305">
        <v>3.4366623135610693E-5</v>
      </c>
      <c r="V154" s="305">
        <v>0</v>
      </c>
      <c r="W154" s="305">
        <v>1.1789440591043954E-4</v>
      </c>
      <c r="X154" s="305">
        <v>1.4519407608169587E-4</v>
      </c>
      <c r="Y154" s="305">
        <v>4.5325094238425105E-5</v>
      </c>
      <c r="Z154" s="305">
        <v>4.4231152000353849E-5</v>
      </c>
      <c r="AA154" s="305">
        <v>1.0163978858923973E-4</v>
      </c>
      <c r="AB154" s="305">
        <v>0</v>
      </c>
      <c r="AC154" s="305">
        <v>1.5992323684631377E-4</v>
      </c>
      <c r="AD154" s="305">
        <v>9.852863899106674E-5</v>
      </c>
      <c r="AE154" s="305">
        <v>1.876172607879925E-3</v>
      </c>
      <c r="AF154" s="305">
        <v>2.3589674462492417E-4</v>
      </c>
      <c r="AG154" s="305">
        <v>2.4726157802339094E-5</v>
      </c>
      <c r="AH154" s="305">
        <v>0</v>
      </c>
      <c r="AI154" s="305">
        <v>0</v>
      </c>
      <c r="AJ154" s="305">
        <v>3.0720550512265179E-5</v>
      </c>
      <c r="AK154" s="305">
        <v>4.422283888514223E-5</v>
      </c>
      <c r="AL154" s="305">
        <v>1.8262505250470259E-5</v>
      </c>
      <c r="AM154" s="305">
        <v>1.1277135607555681E-4</v>
      </c>
      <c r="AN154" s="305">
        <v>5.0595125159690865E-5</v>
      </c>
      <c r="AO154" s="305">
        <v>6.8508400842653329E-5</v>
      </c>
      <c r="AP154" s="305">
        <v>1.0887790431809768E-4</v>
      </c>
      <c r="AQ154" s="305">
        <v>2.7005844416981979E-4</v>
      </c>
      <c r="AR154" s="305">
        <v>7.6235007115267337E-5</v>
      </c>
      <c r="AS154" s="305">
        <v>0</v>
      </c>
      <c r="AT154" s="305">
        <v>0</v>
      </c>
      <c r="AU154" s="305">
        <v>8.7297361000776948E-5</v>
      </c>
      <c r="AV154" s="305">
        <v>1.1480177560079596E-4</v>
      </c>
      <c r="AW154" s="305">
        <v>3.3327778703549411E-5</v>
      </c>
      <c r="AX154" s="305">
        <v>5.1889468513470503E-5</v>
      </c>
      <c r="AY154" s="305">
        <v>0</v>
      </c>
      <c r="AZ154" s="305">
        <v>5.7003063914685416E-5</v>
      </c>
      <c r="BA154" s="305">
        <v>1.4894250819183795E-4</v>
      </c>
      <c r="BB154" s="305">
        <v>0</v>
      </c>
      <c r="BC154" s="305">
        <v>1.92789666473877E-4</v>
      </c>
      <c r="BD154" s="305">
        <v>7.2822604136323909E-5</v>
      </c>
      <c r="BE154" s="305">
        <v>2.4624393093621944E-4</v>
      </c>
      <c r="BF154" s="305">
        <v>1.2845215157353886E-4</v>
      </c>
      <c r="BG154" s="305">
        <v>4.00449565479035E-4</v>
      </c>
      <c r="BH154" s="305">
        <v>4.3919917900193072E-4</v>
      </c>
      <c r="BI154" s="305">
        <v>3.6745342527834595E-5</v>
      </c>
      <c r="BJ154" s="305">
        <v>5.5383252104563579E-5</v>
      </c>
      <c r="BK154" s="305">
        <v>3.0450969028417629E-4</v>
      </c>
      <c r="BL154" s="305">
        <v>0</v>
      </c>
      <c r="BM154" s="305">
        <v>7.12147061464484E-4</v>
      </c>
      <c r="BN154" s="305">
        <v>4.5834792062058926E-4</v>
      </c>
      <c r="BO154" s="305">
        <v>2.0302580099649839E-4</v>
      </c>
      <c r="BP154" s="305">
        <v>1.4693761406676218E-3</v>
      </c>
      <c r="BQ154" s="305">
        <v>9.3763844145566214E-4</v>
      </c>
      <c r="BR154" s="305">
        <v>4.3338037723651555E-4</v>
      </c>
      <c r="BS154" s="305">
        <v>2.3756875788088667E-4</v>
      </c>
      <c r="BT154" s="305">
        <v>4.4810543657331138E-4</v>
      </c>
      <c r="BU154" s="305">
        <v>0</v>
      </c>
      <c r="BV154" s="305">
        <v>2.4011700246665647E-4</v>
      </c>
      <c r="BW154" s="305">
        <v>6.3343257110280609E-5</v>
      </c>
      <c r="BX154" s="305">
        <v>2.0340362058444641E-4</v>
      </c>
      <c r="BY154" s="305">
        <v>2.4237904353500511E-4</v>
      </c>
      <c r="BZ154" s="305">
        <v>5.7982065273508548E-4</v>
      </c>
      <c r="CA154" s="305">
        <v>2.8100036128617882E-4</v>
      </c>
      <c r="CB154" s="305">
        <v>4.0758693974991632E-4</v>
      </c>
      <c r="CC154" s="305">
        <v>1.2702554243339743E-3</v>
      </c>
      <c r="CD154" s="305">
        <v>9.3138776777398327E-4</v>
      </c>
      <c r="CE154" s="305">
        <v>9.8105117816979449E-5</v>
      </c>
      <c r="CF154" s="305">
        <v>3.3095779184961279E-3</v>
      </c>
      <c r="CG154" s="305">
        <v>3.4762643901177081E-4</v>
      </c>
      <c r="CH154" s="305">
        <v>3.6650426472472969E-3</v>
      </c>
      <c r="CI154" s="305">
        <v>2.3685755009641989E-3</v>
      </c>
      <c r="CJ154" s="305">
        <v>2.6191157305870762E-4</v>
      </c>
      <c r="CK154" s="305">
        <v>2.4224806201550387E-4</v>
      </c>
      <c r="CL154" s="305">
        <v>2.0260075388806842E-4</v>
      </c>
      <c r="CM154" s="305">
        <v>2.5155247335270121E-4</v>
      </c>
      <c r="CN154" s="305">
        <v>2.2722532629337313E-3</v>
      </c>
      <c r="CO154" s="305">
        <v>8.3209300690285611E-4</v>
      </c>
      <c r="CP154" s="305">
        <v>1.4916245282737429E-3</v>
      </c>
      <c r="CQ154" s="305">
        <v>5.2779886065237684E-4</v>
      </c>
      <c r="CR154" s="305">
        <v>8.7234047281964887E-4</v>
      </c>
      <c r="CS154" s="305">
        <v>1.7474741056109804E-3</v>
      </c>
      <c r="CT154" s="305">
        <v>4.5931688978867891E-4</v>
      </c>
      <c r="CU154" s="305">
        <v>1.5696691620381551E-3</v>
      </c>
      <c r="CV154" s="305">
        <v>2.5318643335493626E-3</v>
      </c>
      <c r="CW154" s="305">
        <v>1.378286683630195E-3</v>
      </c>
      <c r="CX154" s="305">
        <v>4.1748719968491528E-3</v>
      </c>
      <c r="CY154" s="305">
        <v>0</v>
      </c>
      <c r="CZ154" s="305">
        <v>1.4672394769584712E-3</v>
      </c>
      <c r="DA154" s="306">
        <v>5.8571832709162792E-4</v>
      </c>
    </row>
    <row r="155" spans="2:119" ht="20.100000000000001" customHeight="1" x14ac:dyDescent="0.4">
      <c r="B155" s="12">
        <v>100</v>
      </c>
      <c r="C155" s="9" t="s">
        <v>32</v>
      </c>
      <c r="D155" s="305">
        <v>4.7874950628957161E-5</v>
      </c>
      <c r="E155" s="305">
        <v>4.1937513105472847E-4</v>
      </c>
      <c r="F155" s="305">
        <v>2.647224275046602E-4</v>
      </c>
      <c r="G155" s="305">
        <v>9.0922867101075921E-4</v>
      </c>
      <c r="H155" s="305">
        <v>4.2078195312956574E-3</v>
      </c>
      <c r="I155" s="305">
        <v>1.0884798018966761E-3</v>
      </c>
      <c r="J155" s="305">
        <v>7.7591558038485418E-4</v>
      </c>
      <c r="K155" s="305">
        <v>9.1515527386588815E-4</v>
      </c>
      <c r="L155" s="305">
        <v>4.3404293532760263E-4</v>
      </c>
      <c r="M155" s="305">
        <v>1.3748539217708119E-5</v>
      </c>
      <c r="N155" s="305">
        <v>1.3042315525292629E-3</v>
      </c>
      <c r="O155" s="305">
        <v>3.756263569502145E-4</v>
      </c>
      <c r="P155" s="305">
        <v>0</v>
      </c>
      <c r="Q155" s="305">
        <v>0</v>
      </c>
      <c r="R155" s="305">
        <v>1.2145301976371867E-3</v>
      </c>
      <c r="S155" s="305">
        <v>7.9578551988668017E-4</v>
      </c>
      <c r="T155" s="305">
        <v>1.1463781614960236E-3</v>
      </c>
      <c r="U155" s="305">
        <v>7.9730565674616808E-4</v>
      </c>
      <c r="V155" s="305">
        <v>5.9175717070453909E-4</v>
      </c>
      <c r="W155" s="305">
        <v>9.2350617963177651E-4</v>
      </c>
      <c r="X155" s="305">
        <v>6.3885393475946177E-4</v>
      </c>
      <c r="Y155" s="305">
        <v>2.5180607910236167E-5</v>
      </c>
      <c r="Z155" s="305">
        <v>1.4375124400115E-4</v>
      </c>
      <c r="AA155" s="305">
        <v>3.2185933053259248E-4</v>
      </c>
      <c r="AB155" s="305">
        <v>1.520912547528517E-3</v>
      </c>
      <c r="AC155" s="305">
        <v>1.2793858947705101E-3</v>
      </c>
      <c r="AD155" s="305">
        <v>6.7327903310562267E-4</v>
      </c>
      <c r="AE155" s="305">
        <v>1.3314773346244629E-3</v>
      </c>
      <c r="AF155" s="305">
        <v>1.1457841881782032E-3</v>
      </c>
      <c r="AG155" s="305">
        <v>6.1815394505847739E-5</v>
      </c>
      <c r="AH155" s="305">
        <v>2.4350649350649351E-4</v>
      </c>
      <c r="AI155" s="305">
        <v>5.833520305137985E-4</v>
      </c>
      <c r="AJ155" s="305">
        <v>5.5296990922077327E-4</v>
      </c>
      <c r="AK155" s="305">
        <v>6.8545400271970462E-4</v>
      </c>
      <c r="AL155" s="305">
        <v>4.7482513651222677E-4</v>
      </c>
      <c r="AM155" s="305">
        <v>7.3301381449111921E-4</v>
      </c>
      <c r="AN155" s="305">
        <v>7.5471061696538873E-4</v>
      </c>
      <c r="AO155" s="305">
        <v>7.0221110863719668E-4</v>
      </c>
      <c r="AP155" s="305">
        <v>1.132330204908216E-3</v>
      </c>
      <c r="AQ155" s="305">
        <v>6.6927527468172733E-4</v>
      </c>
      <c r="AR155" s="305">
        <v>1.0672900996137426E-3</v>
      </c>
      <c r="AS155" s="305">
        <v>6.9028992176714218E-4</v>
      </c>
      <c r="AT155" s="305">
        <v>5.0322905309066511E-4</v>
      </c>
      <c r="AU155" s="305">
        <v>1.1959738457106442E-3</v>
      </c>
      <c r="AV155" s="305">
        <v>9.5668146333996635E-4</v>
      </c>
      <c r="AW155" s="305">
        <v>9.6650558240293284E-4</v>
      </c>
      <c r="AX155" s="305">
        <v>1.2799402233322724E-4</v>
      </c>
      <c r="AY155" s="305">
        <v>1.9149751053236308E-4</v>
      </c>
      <c r="AZ155" s="305">
        <v>4.4177374533881195E-4</v>
      </c>
      <c r="BA155" s="305">
        <v>5.2129877867143279E-4</v>
      </c>
      <c r="BB155" s="305">
        <v>1.0078613182826044E-3</v>
      </c>
      <c r="BC155" s="305">
        <v>8.5879033247454302E-4</v>
      </c>
      <c r="BD155" s="305">
        <v>2.9129041654529564E-4</v>
      </c>
      <c r="BE155" s="305">
        <v>6.7250066655684751E-4</v>
      </c>
      <c r="BF155" s="305">
        <v>2.3787435476581269E-5</v>
      </c>
      <c r="BG155" s="305">
        <v>2.1416308253243421E-3</v>
      </c>
      <c r="BH155" s="305">
        <v>3.6092605799168564E-4</v>
      </c>
      <c r="BI155" s="305">
        <v>3.0621118773195499E-5</v>
      </c>
      <c r="BJ155" s="305">
        <v>1.1076650420912716E-4</v>
      </c>
      <c r="BK155" s="305">
        <v>8.6441460467766176E-4</v>
      </c>
      <c r="BL155" s="305">
        <v>3.0264443204018978E-3</v>
      </c>
      <c r="BM155" s="305">
        <v>1.7514689323264194E-3</v>
      </c>
      <c r="BN155" s="305">
        <v>2.3527758839896077E-3</v>
      </c>
      <c r="BO155" s="305">
        <v>3.5254833208333133E-3</v>
      </c>
      <c r="BP155" s="305">
        <v>1.1799164001020468E-3</v>
      </c>
      <c r="BQ155" s="305">
        <v>5.2043234594557398E-4</v>
      </c>
      <c r="BR155" s="305">
        <v>0</v>
      </c>
      <c r="BS155" s="305">
        <v>2.576707297015771E-3</v>
      </c>
      <c r="BT155" s="305">
        <v>1.8846787479406919E-3</v>
      </c>
      <c r="BU155" s="305">
        <v>9.3582252624578404E-4</v>
      </c>
      <c r="BV155" s="305">
        <v>2.3356835694483859E-3</v>
      </c>
      <c r="BW155" s="305">
        <v>1.3935516564261734E-3</v>
      </c>
      <c r="BX155" s="305">
        <v>5.0850905146111597E-3</v>
      </c>
      <c r="BY155" s="305">
        <v>3.3373729840589167E-3</v>
      </c>
      <c r="BZ155" s="305">
        <v>2.7720192849937648E-3</v>
      </c>
      <c r="CA155" s="305">
        <v>3.4522901529444824E-3</v>
      </c>
      <c r="CB155" s="305">
        <v>3.1151287538029315E-3</v>
      </c>
      <c r="CC155" s="305">
        <v>2.4718483932985444E-3</v>
      </c>
      <c r="CD155" s="305">
        <v>6.5500034075162232E-4</v>
      </c>
      <c r="CE155" s="305">
        <v>1.9112330359900441E-3</v>
      </c>
      <c r="CF155" s="305">
        <v>2.1843214262074443E-3</v>
      </c>
      <c r="CG155" s="305">
        <v>2.6263985900918381E-3</v>
      </c>
      <c r="CH155" s="305">
        <v>1.8994714763656397E-3</v>
      </c>
      <c r="CI155" s="305">
        <v>7.0323635448981299E-3</v>
      </c>
      <c r="CJ155" s="305">
        <v>1.30320078827755E-3</v>
      </c>
      <c r="CK155" s="305">
        <v>5.3597383720930232E-3</v>
      </c>
      <c r="CL155" s="305">
        <v>4.5371905673354269E-3</v>
      </c>
      <c r="CM155" s="305">
        <v>5.021184664177448E-3</v>
      </c>
      <c r="CN155" s="305">
        <v>6.2569292747450579E-3</v>
      </c>
      <c r="CO155" s="305">
        <v>1.4766720967571811E-3</v>
      </c>
      <c r="CP155" s="305">
        <v>1.1485508867707822E-3</v>
      </c>
      <c r="CQ155" s="305">
        <v>1.1646470726792116E-3</v>
      </c>
      <c r="CR155" s="305">
        <v>1.6480011734924067E-3</v>
      </c>
      <c r="CS155" s="305">
        <v>2.4146914913897185E-3</v>
      </c>
      <c r="CT155" s="305">
        <v>6.6424288677132022E-4</v>
      </c>
      <c r="CU155" s="305">
        <v>3.8528243068209258E-3</v>
      </c>
      <c r="CV155" s="305">
        <v>2.1257290991574854E-3</v>
      </c>
      <c r="CW155" s="305">
        <v>3.0746395250212046E-3</v>
      </c>
      <c r="CX155" s="305">
        <v>2.6092949980307209E-3</v>
      </c>
      <c r="CY155" s="305">
        <v>0</v>
      </c>
      <c r="CZ155" s="305">
        <v>1.2911707397234546E-4</v>
      </c>
      <c r="DA155" s="306">
        <v>1.5240437687283278E-3</v>
      </c>
    </row>
    <row r="156" spans="2:119" ht="20.100000000000001" customHeight="1" x14ac:dyDescent="0.4">
      <c r="B156" s="12">
        <v>101</v>
      </c>
      <c r="C156" s="9" t="s">
        <v>33</v>
      </c>
      <c r="D156" s="305">
        <v>9.7186149776783051E-3</v>
      </c>
      <c r="E156" s="305">
        <v>1.2534656694857996E-2</v>
      </c>
      <c r="F156" s="305">
        <v>1.5442141604438513E-4</v>
      </c>
      <c r="G156" s="305">
        <v>1.0607667828458857E-3</v>
      </c>
      <c r="H156" s="305">
        <v>5.8441937934661909E-4</v>
      </c>
      <c r="I156" s="305">
        <v>8.6942324176496992E-3</v>
      </c>
      <c r="J156" s="305">
        <v>6.3625077591558041E-3</v>
      </c>
      <c r="K156" s="305">
        <v>9.0456670044925802E-3</v>
      </c>
      <c r="L156" s="305">
        <v>5.7124041488517815E-3</v>
      </c>
      <c r="M156" s="305">
        <v>8.249123530624871E-3</v>
      </c>
      <c r="N156" s="305">
        <v>2.6125774001769147E-3</v>
      </c>
      <c r="O156" s="305">
        <v>9.9090232963466585E-3</v>
      </c>
      <c r="P156" s="305">
        <v>3.0418899518130519E-3</v>
      </c>
      <c r="Q156" s="305">
        <v>1.3404825737265416E-3</v>
      </c>
      <c r="R156" s="305">
        <v>2.7602959037208788E-3</v>
      </c>
      <c r="S156" s="305">
        <v>1.8462224061370981E-2</v>
      </c>
      <c r="T156" s="305">
        <v>2.4360535931790498E-3</v>
      </c>
      <c r="U156" s="305">
        <v>3.8696817650697643E-3</v>
      </c>
      <c r="V156" s="305">
        <v>4.8732943469785572E-3</v>
      </c>
      <c r="W156" s="305">
        <v>2.8294657418505491E-3</v>
      </c>
      <c r="X156" s="305">
        <v>2.5263769238215079E-3</v>
      </c>
      <c r="Y156" s="305">
        <v>1.3446444624066114E-3</v>
      </c>
      <c r="Z156" s="305">
        <v>2.9745449720237965E-3</v>
      </c>
      <c r="AA156" s="305">
        <v>7.9279035099606987E-3</v>
      </c>
      <c r="AB156" s="305">
        <v>6.8441064638783272E-3</v>
      </c>
      <c r="AC156" s="305">
        <v>2.846633615864385E-2</v>
      </c>
      <c r="AD156" s="305">
        <v>1.4746452968996321E-2</v>
      </c>
      <c r="AE156" s="305">
        <v>3.9944320038733886E-3</v>
      </c>
      <c r="AF156" s="305">
        <v>2.2612387949046305E-2</v>
      </c>
      <c r="AG156" s="305">
        <v>4.7845115347526146E-3</v>
      </c>
      <c r="AH156" s="305">
        <v>3.7905844155844158E-2</v>
      </c>
      <c r="AI156" s="305">
        <v>7.8079425622616105E-3</v>
      </c>
      <c r="AJ156" s="305">
        <v>1.987619618143557E-2</v>
      </c>
      <c r="AK156" s="305">
        <v>5.0192922134636433E-3</v>
      </c>
      <c r="AL156" s="305">
        <v>1.3477728874847052E-2</v>
      </c>
      <c r="AM156" s="305">
        <v>1.2461234846349027E-2</v>
      </c>
      <c r="AN156" s="305">
        <v>8.2238159686647532E-3</v>
      </c>
      <c r="AO156" s="305">
        <v>4.5900628564577734E-3</v>
      </c>
      <c r="AP156" s="305">
        <v>2.3735383141345297E-3</v>
      </c>
      <c r="AQ156" s="305">
        <v>9.892358226655355E-4</v>
      </c>
      <c r="AR156" s="305">
        <v>2.464931896726977E-3</v>
      </c>
      <c r="AS156" s="305">
        <v>1.3805798435342844E-3</v>
      </c>
      <c r="AT156" s="305">
        <v>1.9290447035142163E-3</v>
      </c>
      <c r="AU156" s="305">
        <v>2.9419210657261833E-3</v>
      </c>
      <c r="AV156" s="305">
        <v>2.0425149242308281E-2</v>
      </c>
      <c r="AW156" s="305">
        <v>3.032827862022996E-3</v>
      </c>
      <c r="AX156" s="305">
        <v>5.1543538723380705E-4</v>
      </c>
      <c r="AY156" s="305">
        <v>1.3404825737265416E-3</v>
      </c>
      <c r="AZ156" s="305">
        <v>2.1993682160416123E-3</v>
      </c>
      <c r="BA156" s="305">
        <v>1.161751563896336E-2</v>
      </c>
      <c r="BB156" s="305">
        <v>8.0628905462608348E-3</v>
      </c>
      <c r="BC156" s="305">
        <v>1.332001332001332E-3</v>
      </c>
      <c r="BD156" s="305">
        <v>3.5683076026798719E-3</v>
      </c>
      <c r="BE156" s="305">
        <v>1.4285544462313639E-2</v>
      </c>
      <c r="BF156" s="305">
        <v>1.7597944765574823E-2</v>
      </c>
      <c r="BG156" s="305">
        <v>1.1763482539513974E-2</v>
      </c>
      <c r="BH156" s="305">
        <v>1.7280965716372998E-2</v>
      </c>
      <c r="BI156" s="305">
        <v>3.3193292750143921E-3</v>
      </c>
      <c r="BJ156" s="305">
        <v>2.0491803278688526E-3</v>
      </c>
      <c r="BK156" s="305">
        <v>6.6108071471371174E-3</v>
      </c>
      <c r="BL156" s="305">
        <v>1.6763187273234718E-2</v>
      </c>
      <c r="BM156" s="305">
        <v>8.179370234936284E-3</v>
      </c>
      <c r="BN156" s="305">
        <v>3.3305080061174475E-3</v>
      </c>
      <c r="BO156" s="305">
        <v>1.0022308952721262E-2</v>
      </c>
      <c r="BP156" s="305">
        <v>1.1575936573974136E-2</v>
      </c>
      <c r="BQ156" s="305">
        <v>6.7656204972924615E-3</v>
      </c>
      <c r="BR156" s="305">
        <v>8.235256574565616E-5</v>
      </c>
      <c r="BS156" s="305">
        <v>4.8975713163136635E-3</v>
      </c>
      <c r="BT156" s="305">
        <v>2.6411861614497527E-3</v>
      </c>
      <c r="BU156" s="305">
        <v>0</v>
      </c>
      <c r="BV156" s="305">
        <v>1.2857174041169152E-2</v>
      </c>
      <c r="BW156" s="305">
        <v>3.1671628555140306E-3</v>
      </c>
      <c r="BX156" s="305">
        <v>6.4411146518408031E-3</v>
      </c>
      <c r="BY156" s="305">
        <v>2.4237904353500515E-3</v>
      </c>
      <c r="BZ156" s="305">
        <v>1.9300879262277503E-3</v>
      </c>
      <c r="CA156" s="305">
        <v>1.3648588976757257E-3</v>
      </c>
      <c r="CB156" s="305">
        <v>7.1400497838333549E-3</v>
      </c>
      <c r="CC156" s="305">
        <v>6.1796209832463613E-3</v>
      </c>
      <c r="CD156" s="305">
        <v>9.5410454259773887E-4</v>
      </c>
      <c r="CE156" s="305">
        <v>2.0514870192395035E-2</v>
      </c>
      <c r="CF156" s="305">
        <v>3.0448116850164374E-3</v>
      </c>
      <c r="CG156" s="305">
        <v>4.2846979692148492E-4</v>
      </c>
      <c r="CH156" s="305">
        <v>1.1436998949839032E-2</v>
      </c>
      <c r="CI156" s="305">
        <v>2.5537296330454709E-3</v>
      </c>
      <c r="CJ156" s="305">
        <v>2.1817488318870981E-3</v>
      </c>
      <c r="CK156" s="305">
        <v>2.2014292635658916E-2</v>
      </c>
      <c r="CL156" s="305">
        <v>6.3659289511145706E-3</v>
      </c>
      <c r="CM156" s="305">
        <v>3.1370073147513329E-3</v>
      </c>
      <c r="CN156" s="305">
        <v>1.715715869548513E-2</v>
      </c>
      <c r="CO156" s="305">
        <v>3.4846336251518669E-3</v>
      </c>
      <c r="CP156" s="305">
        <v>1.7899494339284917E-4</v>
      </c>
      <c r="CQ156" s="305">
        <v>9.853699390196027E-3</v>
      </c>
      <c r="CR156" s="305">
        <v>7.3732217033864594E-3</v>
      </c>
      <c r="CS156" s="305">
        <v>3.0072440744741691E-2</v>
      </c>
      <c r="CT156" s="305">
        <v>1.4062163241222632E-3</v>
      </c>
      <c r="CU156" s="305">
        <v>8.7045289894843135E-3</v>
      </c>
      <c r="CV156" s="305">
        <v>1.8060056167638798E-3</v>
      </c>
      <c r="CW156" s="305">
        <v>1.8023748939779475E-3</v>
      </c>
      <c r="CX156" s="305">
        <v>7.0303269003544706E-3</v>
      </c>
      <c r="CY156" s="305">
        <v>4.8700082415524087E-4</v>
      </c>
      <c r="CZ156" s="305">
        <v>0</v>
      </c>
      <c r="DA156" s="306">
        <v>6.20550840139547E-3</v>
      </c>
    </row>
    <row r="157" spans="2:119" ht="20.100000000000001" customHeight="1" x14ac:dyDescent="0.4">
      <c r="B157" s="3">
        <v>70</v>
      </c>
      <c r="C157" s="10" t="s">
        <v>35</v>
      </c>
      <c r="D157" s="307">
        <v>0.43416595851635525</v>
      </c>
      <c r="E157" s="307">
        <v>0.52526735164604743</v>
      </c>
      <c r="F157" s="307">
        <v>0.74576719868521191</v>
      </c>
      <c r="G157" s="307">
        <v>0.392786785876648</v>
      </c>
      <c r="H157" s="307">
        <v>0.44854187364853021</v>
      </c>
      <c r="I157" s="307">
        <v>0.44535151094602499</v>
      </c>
      <c r="J157" s="307">
        <v>0.4792054624456859</v>
      </c>
      <c r="K157" s="307">
        <v>0.745995250268496</v>
      </c>
      <c r="L157" s="307">
        <v>0.66913455829895085</v>
      </c>
      <c r="M157" s="307">
        <v>0.90850347150615252</v>
      </c>
      <c r="N157" s="307">
        <v>0.65161794655530636</v>
      </c>
      <c r="O157" s="307">
        <v>0.44292357506141489</v>
      </c>
      <c r="P157" s="307">
        <v>0.74207900385211301</v>
      </c>
      <c r="Q157" s="307">
        <v>0.53619302949061665</v>
      </c>
      <c r="R157" s="307">
        <v>0.55669647786242682</v>
      </c>
      <c r="S157" s="307">
        <v>0.59301936941955402</v>
      </c>
      <c r="T157" s="307">
        <v>0.56631081177903564</v>
      </c>
      <c r="U157" s="307">
        <v>0.696735170802117</v>
      </c>
      <c r="V157" s="307">
        <v>0.54751461988304095</v>
      </c>
      <c r="W157" s="307">
        <v>0.39659678148271865</v>
      </c>
      <c r="X157" s="307">
        <v>0.64005420578840388</v>
      </c>
      <c r="Y157" s="307">
        <v>0.58409945332900226</v>
      </c>
      <c r="Z157" s="307">
        <v>0.5888050954287104</v>
      </c>
      <c r="AA157" s="307">
        <v>0.51963341916248817</v>
      </c>
      <c r="AB157" s="307">
        <v>0.59619771863117865</v>
      </c>
      <c r="AC157" s="307">
        <v>0.51175435790820412</v>
      </c>
      <c r="AD157" s="307">
        <v>0.49866986337362063</v>
      </c>
      <c r="AE157" s="307">
        <v>0.50293530230587669</v>
      </c>
      <c r="AF157" s="307">
        <v>0.53949585495720154</v>
      </c>
      <c r="AG157" s="307">
        <v>0.79060653265089142</v>
      </c>
      <c r="AH157" s="307">
        <v>0.61582792207792203</v>
      </c>
      <c r="AI157" s="307">
        <v>0.59937177473636971</v>
      </c>
      <c r="AJ157" s="307">
        <v>0.79481744312858083</v>
      </c>
      <c r="AK157" s="307">
        <v>0.51813689179776901</v>
      </c>
      <c r="AL157" s="307">
        <v>0.45563124349398249</v>
      </c>
      <c r="AM157" s="307">
        <v>0.53357767127149702</v>
      </c>
      <c r="AN157" s="307">
        <v>0.46001720234255428</v>
      </c>
      <c r="AO157" s="307">
        <v>0.62483086988541969</v>
      </c>
      <c r="AP157" s="307">
        <v>0.5924700041373604</v>
      </c>
      <c r="AQ157" s="307">
        <v>0.66449934980494152</v>
      </c>
      <c r="AR157" s="307">
        <v>0.61968896117096972</v>
      </c>
      <c r="AS157" s="307">
        <v>0.64312011044638751</v>
      </c>
      <c r="AT157" s="307">
        <v>0.64698481925689844</v>
      </c>
      <c r="AU157" s="307">
        <v>0.581688505556477</v>
      </c>
      <c r="AV157" s="307">
        <v>0.6785358946885045</v>
      </c>
      <c r="AW157" s="307">
        <v>0.70978170304949173</v>
      </c>
      <c r="AX157" s="307">
        <v>0.85694765390416361</v>
      </c>
      <c r="AY157" s="307">
        <v>0.77958636537725012</v>
      </c>
      <c r="AZ157" s="307">
        <v>0.73345367313493104</v>
      </c>
      <c r="BA157" s="307">
        <v>0.75930890676198992</v>
      </c>
      <c r="BB157" s="307">
        <v>0.7125579520258013</v>
      </c>
      <c r="BC157" s="307">
        <v>0.59254780307411892</v>
      </c>
      <c r="BD157" s="307">
        <v>0.8269734925720944</v>
      </c>
      <c r="BE157" s="307">
        <v>0.52791641971513825</v>
      </c>
      <c r="BF157" s="307">
        <v>0.52312852351387995</v>
      </c>
      <c r="BG157" s="307">
        <v>0.50482751907113399</v>
      </c>
      <c r="BH157" s="307">
        <v>0.46988659094466961</v>
      </c>
      <c r="BI157" s="307">
        <v>0.54349423710544686</v>
      </c>
      <c r="BJ157" s="307">
        <v>0.75789211342490026</v>
      </c>
      <c r="BK157" s="307">
        <v>0.51324617152736163</v>
      </c>
      <c r="BL157" s="307">
        <v>0.35918748255651689</v>
      </c>
      <c r="BM157" s="307">
        <v>0.26590435968174253</v>
      </c>
      <c r="BN157" s="307">
        <v>0.34522235632289805</v>
      </c>
      <c r="BO157" s="307">
        <v>0.36976730854666967</v>
      </c>
      <c r="BP157" s="307">
        <v>0.27556567301842733</v>
      </c>
      <c r="BQ157" s="307">
        <v>0.3568703521305468</v>
      </c>
      <c r="BR157" s="307">
        <v>0.10917891403730365</v>
      </c>
      <c r="BS157" s="307">
        <v>0.35094387894958062</v>
      </c>
      <c r="BT157" s="307">
        <v>0.22067874794069192</v>
      </c>
      <c r="BU157" s="307">
        <v>1</v>
      </c>
      <c r="BV157" s="307">
        <v>0.59374386064482332</v>
      </c>
      <c r="BW157" s="307">
        <v>0.76398302400709439</v>
      </c>
      <c r="BX157" s="307">
        <v>0.31900467828327345</v>
      </c>
      <c r="BY157" s="307">
        <v>0.4000372890836208</v>
      </c>
      <c r="BZ157" s="307">
        <v>0.37699462275915202</v>
      </c>
      <c r="CA157" s="307">
        <v>0.21994299706956766</v>
      </c>
      <c r="CB157" s="307">
        <v>0.54845917580098114</v>
      </c>
      <c r="CC157" s="307">
        <v>0.52226380115352922</v>
      </c>
      <c r="CD157" s="307">
        <v>0.36526680852030502</v>
      </c>
      <c r="CE157" s="307">
        <v>0.60061769888995875</v>
      </c>
      <c r="CF157" s="307">
        <v>0.53599717582684292</v>
      </c>
      <c r="CG157" s="307">
        <v>0.30061602638727203</v>
      </c>
      <c r="CH157" s="307">
        <v>0.2098868159846359</v>
      </c>
      <c r="CI157" s="307">
        <v>0.42966588412844808</v>
      </c>
      <c r="CJ157" s="307">
        <v>0.48376466100886811</v>
      </c>
      <c r="CK157" s="307">
        <v>0.4430717054263566</v>
      </c>
      <c r="CL157" s="307">
        <v>0.29546654155181512</v>
      </c>
      <c r="CM157" s="307">
        <v>0.23516703577470763</v>
      </c>
      <c r="CN157" s="307">
        <v>0.47615231780809886</v>
      </c>
      <c r="CO157" s="307">
        <v>0.44645110379285963</v>
      </c>
      <c r="CP157" s="307">
        <v>0.83232648677674859</v>
      </c>
      <c r="CQ157" s="307">
        <v>0.66747799384089268</v>
      </c>
      <c r="CR157" s="307">
        <v>0.27528842798690489</v>
      </c>
      <c r="CS157" s="307">
        <v>0.60368875897566243</v>
      </c>
      <c r="CT157" s="307">
        <v>0.58580922802963653</v>
      </c>
      <c r="CU157" s="307">
        <v>0.35212179754560824</v>
      </c>
      <c r="CV157" s="307">
        <v>0.34123136746597538</v>
      </c>
      <c r="CW157" s="307">
        <v>0.30799406276505514</v>
      </c>
      <c r="CX157" s="307">
        <v>0.28158723907050021</v>
      </c>
      <c r="CY157" s="307">
        <v>1</v>
      </c>
      <c r="CZ157" s="307">
        <v>0.35104584829917601</v>
      </c>
      <c r="DA157" s="308">
        <v>0.44139376868550795</v>
      </c>
    </row>
    <row r="158" spans="2:119" ht="20.100000000000001" customHeight="1" x14ac:dyDescent="0.4">
      <c r="B158" s="12">
        <v>71</v>
      </c>
      <c r="C158" s="9" t="s">
        <v>838</v>
      </c>
      <c r="D158" s="305">
        <v>8.8568658663570757E-4</v>
      </c>
      <c r="E158" s="305">
        <v>3.052119009342746E-3</v>
      </c>
      <c r="F158" s="305">
        <v>1.4780335535676862E-3</v>
      </c>
      <c r="G158" s="305">
        <v>1.3638430065161388E-3</v>
      </c>
      <c r="H158" s="305">
        <v>1.1513061773128396E-2</v>
      </c>
      <c r="I158" s="305">
        <v>3.0545464440725471E-2</v>
      </c>
      <c r="J158" s="305">
        <v>1.1949099937926753E-2</v>
      </c>
      <c r="K158" s="305">
        <v>4.6665355700434129E-3</v>
      </c>
      <c r="L158" s="305">
        <v>4.9241422663028021E-3</v>
      </c>
      <c r="M158" s="305">
        <v>1.0861345981989414E-3</v>
      </c>
      <c r="N158" s="305">
        <v>7.0189874719713647E-3</v>
      </c>
      <c r="O158" s="305">
        <v>3.7562635695021448E-3</v>
      </c>
      <c r="P158" s="305">
        <v>1.9758070247757674E-3</v>
      </c>
      <c r="Q158" s="305">
        <v>8.0428954423592495E-3</v>
      </c>
      <c r="R158" s="305">
        <v>8.8329468919068118E-3</v>
      </c>
      <c r="S158" s="305">
        <v>5.0452801960815521E-3</v>
      </c>
      <c r="T158" s="305">
        <v>1.1177187074586229E-2</v>
      </c>
      <c r="U158" s="305">
        <v>1.0481820056361262E-2</v>
      </c>
      <c r="V158" s="305">
        <v>1.1835143414090782E-2</v>
      </c>
      <c r="W158" s="305">
        <v>1.3164875326665749E-2</v>
      </c>
      <c r="X158" s="305">
        <v>7.3564998548059238E-3</v>
      </c>
      <c r="Y158" s="305">
        <v>1.886027532476689E-3</v>
      </c>
      <c r="Z158" s="305">
        <v>1.3977044032111816E-2</v>
      </c>
      <c r="AA158" s="305">
        <v>6.8945656593034288E-3</v>
      </c>
      <c r="AB158" s="305">
        <v>9.8859315589353604E-3</v>
      </c>
      <c r="AC158" s="305">
        <v>9.1156245002398852E-3</v>
      </c>
      <c r="AD158" s="305">
        <v>9.2288491854965841E-3</v>
      </c>
      <c r="AE158" s="305">
        <v>1.1680687526478243E-2</v>
      </c>
      <c r="AF158" s="305">
        <v>1.4187504212441868E-2</v>
      </c>
      <c r="AG158" s="305">
        <v>1.8915510718789407E-3</v>
      </c>
      <c r="AH158" s="305">
        <v>4.5454545454545452E-3</v>
      </c>
      <c r="AI158" s="305">
        <v>1.9744222571236258E-3</v>
      </c>
      <c r="AJ158" s="305">
        <v>7.2346896456384497E-3</v>
      </c>
      <c r="AK158" s="305">
        <v>9.3420747144862971E-3</v>
      </c>
      <c r="AL158" s="305">
        <v>9.4051902039921833E-3</v>
      </c>
      <c r="AM158" s="305">
        <v>9.1908655201578798E-3</v>
      </c>
      <c r="AN158" s="305">
        <v>1.3357113042158388E-2</v>
      </c>
      <c r="AO158" s="305">
        <v>9.5911761179714658E-3</v>
      </c>
      <c r="AP158" s="305">
        <v>1.0887790431809768E-2</v>
      </c>
      <c r="AQ158" s="305">
        <v>1.0050870791711554E-2</v>
      </c>
      <c r="AR158" s="305">
        <v>1.0876194348444806E-2</v>
      </c>
      <c r="AS158" s="305">
        <v>6.4427059364933273E-3</v>
      </c>
      <c r="AT158" s="305">
        <v>1.6606558751991948E-2</v>
      </c>
      <c r="AU158" s="305">
        <v>1.0379656222992379E-2</v>
      </c>
      <c r="AV158" s="305">
        <v>6.9550742384815551E-3</v>
      </c>
      <c r="AW158" s="305">
        <v>1.5630728211964671E-2</v>
      </c>
      <c r="AX158" s="305">
        <v>4.4244420152485852E-3</v>
      </c>
      <c r="AY158" s="305">
        <v>4.9789352738414403E-3</v>
      </c>
      <c r="AZ158" s="305">
        <v>6.004322732346864E-3</v>
      </c>
      <c r="BA158" s="305">
        <v>7.1492403932082215E-3</v>
      </c>
      <c r="BB158" s="305">
        <v>2.8220116911912923E-3</v>
      </c>
      <c r="BC158" s="305">
        <v>1.5335541651331126E-2</v>
      </c>
      <c r="BD158" s="305">
        <v>6.9181473929507721E-3</v>
      </c>
      <c r="BE158" s="305">
        <v>1.3502658585337108E-2</v>
      </c>
      <c r="BF158" s="305">
        <v>1.2141107067247079E-2</v>
      </c>
      <c r="BG158" s="305">
        <v>1.1046655693021115E-2</v>
      </c>
      <c r="BH158" s="305">
        <v>9.5971543372006061E-3</v>
      </c>
      <c r="BI158" s="305">
        <v>3.8735715248092305E-3</v>
      </c>
      <c r="BJ158" s="305">
        <v>8.7782454585733274E-3</v>
      </c>
      <c r="BK158" s="305">
        <v>9.0075930964706348E-3</v>
      </c>
      <c r="BL158" s="305">
        <v>1.6998674295283282E-2</v>
      </c>
      <c r="BM158" s="305">
        <v>1.6082138422811001E-2</v>
      </c>
      <c r="BN158" s="305">
        <v>1.2130097105268007E-2</v>
      </c>
      <c r="BO158" s="305">
        <v>2.4186344245771093E-2</v>
      </c>
      <c r="BP158" s="305">
        <v>4.9379869301567989E-3</v>
      </c>
      <c r="BQ158" s="305">
        <v>3.5311979836472416E-3</v>
      </c>
      <c r="BR158" s="305">
        <v>0</v>
      </c>
      <c r="BS158" s="305">
        <v>1.281043840573089E-2</v>
      </c>
      <c r="BT158" s="305">
        <v>5.3271828665568373E-3</v>
      </c>
      <c r="BU158" s="305">
        <v>0</v>
      </c>
      <c r="BV158" s="305">
        <v>1.0063085285193512E-2</v>
      </c>
      <c r="BW158" s="305">
        <v>9.5014885665420917E-3</v>
      </c>
      <c r="BX158" s="305">
        <v>9.2209641331615702E-3</v>
      </c>
      <c r="BY158" s="305">
        <v>1.1335881420714086E-2</v>
      </c>
      <c r="BZ158" s="305">
        <v>2.0810001509122246E-2</v>
      </c>
      <c r="CA158" s="305">
        <v>3.1311468829031352E-3</v>
      </c>
      <c r="CB158" s="305">
        <v>1.9797079930710219E-3</v>
      </c>
      <c r="CC158" s="305">
        <v>8.05067289206262E-3</v>
      </c>
      <c r="CD158" s="305">
        <v>9.5334731677028037E-3</v>
      </c>
      <c r="CE158" s="305">
        <v>3.6553240194030123E-3</v>
      </c>
      <c r="CF158" s="305">
        <v>2.0386999977936148E-2</v>
      </c>
      <c r="CG158" s="305">
        <v>1.0451025093778295E-2</v>
      </c>
      <c r="CH158" s="305">
        <v>3.4622793275144088E-3</v>
      </c>
      <c r="CI158" s="305">
        <v>4.7161901567871218E-3</v>
      </c>
      <c r="CJ158" s="305">
        <v>5.9489526715616158E-3</v>
      </c>
      <c r="CK158" s="305">
        <v>1.4383478682170542E-2</v>
      </c>
      <c r="CL158" s="305">
        <v>1.0732508357281097E-2</v>
      </c>
      <c r="CM158" s="305">
        <v>1.2133707538189119E-2</v>
      </c>
      <c r="CN158" s="305">
        <v>3.4764377215995783E-2</v>
      </c>
      <c r="CO158" s="305">
        <v>4.1878108140838578E-3</v>
      </c>
      <c r="CP158" s="305">
        <v>9.0392446413388814E-3</v>
      </c>
      <c r="CQ158" s="305">
        <v>5.7229099601315567E-3</v>
      </c>
      <c r="CR158" s="305">
        <v>1.1287085582712323E-2</v>
      </c>
      <c r="CS158" s="305">
        <v>2.0350130266251508E-2</v>
      </c>
      <c r="CT158" s="305">
        <v>1.2295559818958482E-2</v>
      </c>
      <c r="CU158" s="305">
        <v>1.3534280257294022E-2</v>
      </c>
      <c r="CV158" s="305">
        <v>1.7800820911643984E-2</v>
      </c>
      <c r="CW158" s="305">
        <v>1.6327396098388465E-2</v>
      </c>
      <c r="CX158" s="305">
        <v>1.4690823158723908E-2</v>
      </c>
      <c r="CY158" s="305">
        <v>0</v>
      </c>
      <c r="CZ158" s="305">
        <v>1.9954456886635209E-3</v>
      </c>
      <c r="DA158" s="309">
        <v>8.9609936943502652E-3</v>
      </c>
      <c r="DB158" s="13"/>
      <c r="DC158" s="13"/>
      <c r="DD158" s="13"/>
      <c r="DE158" s="13"/>
      <c r="DF158" s="13"/>
      <c r="DG158" s="13"/>
      <c r="DH158" s="13"/>
      <c r="DI158" s="13"/>
      <c r="DJ158" s="13"/>
      <c r="DK158" s="13"/>
      <c r="DL158" s="13"/>
      <c r="DM158" s="13"/>
      <c r="DN158" s="13"/>
      <c r="DO158" s="13"/>
    </row>
    <row r="159" spans="2:119" ht="20.100000000000001" customHeight="1" x14ac:dyDescent="0.4">
      <c r="B159" s="12">
        <v>91</v>
      </c>
      <c r="C159" s="9" t="s">
        <v>839</v>
      </c>
      <c r="D159" s="305">
        <v>0.11413388229943387</v>
      </c>
      <c r="E159" s="305">
        <v>0.15761515342140212</v>
      </c>
      <c r="F159" s="305">
        <v>0.10023052911395197</v>
      </c>
      <c r="G159" s="305">
        <v>0.21586604030913775</v>
      </c>
      <c r="H159" s="305">
        <v>0.2477938168429665</v>
      </c>
      <c r="I159" s="305">
        <v>0.18362654257996924</v>
      </c>
      <c r="J159" s="305">
        <v>0.19723774053382992</v>
      </c>
      <c r="K159" s="305">
        <v>0.12778895460527312</v>
      </c>
      <c r="L159" s="305">
        <v>0.13573570277538027</v>
      </c>
      <c r="M159" s="305">
        <v>2.0444077816731972E-2</v>
      </c>
      <c r="N159" s="305">
        <v>0.16500792001810291</v>
      </c>
      <c r="O159" s="305">
        <v>2.8194514352683098E-2</v>
      </c>
      <c r="P159" s="305">
        <v>2.4505692882830381E-2</v>
      </c>
      <c r="Q159" s="305">
        <v>0.64611260053619302</v>
      </c>
      <c r="R159" s="305">
        <v>0.6475654190129182</v>
      </c>
      <c r="S159" s="305">
        <v>8.0613073164520696E-2</v>
      </c>
      <c r="T159" s="305">
        <v>0.23013541592032671</v>
      </c>
      <c r="U159" s="305">
        <v>6.9997938002611865E-2</v>
      </c>
      <c r="V159" s="305">
        <v>8.7231968810916174E-2</v>
      </c>
      <c r="W159" s="305">
        <v>0.24307861591967461</v>
      </c>
      <c r="X159" s="305">
        <v>8.0040654341302878E-2</v>
      </c>
      <c r="Y159" s="305">
        <v>2.8051197212003091E-3</v>
      </c>
      <c r="Z159" s="305">
        <v>0.16180861180529446</v>
      </c>
      <c r="AA159" s="305">
        <v>0.14043230790079958</v>
      </c>
      <c r="AB159" s="305">
        <v>0.36045627376425854</v>
      </c>
      <c r="AC159" s="305">
        <v>0.13417559571405727</v>
      </c>
      <c r="AD159" s="305">
        <v>0.12151865475564898</v>
      </c>
      <c r="AE159" s="305">
        <v>0.23609514010772861</v>
      </c>
      <c r="AF159" s="305">
        <v>0.14639077980723866</v>
      </c>
      <c r="AG159" s="305">
        <v>4.3505674653215635E-2</v>
      </c>
      <c r="AH159" s="305">
        <v>8.5227272727272721E-2</v>
      </c>
      <c r="AI159" s="305">
        <v>4.4783486650213145E-2</v>
      </c>
      <c r="AJ159" s="305">
        <v>0.10426554843862802</v>
      </c>
      <c r="AK159" s="305">
        <v>0.19908016495118905</v>
      </c>
      <c r="AL159" s="305">
        <v>0.31734755373742168</v>
      </c>
      <c r="AM159" s="305">
        <v>0.29506625317169438</v>
      </c>
      <c r="AN159" s="305">
        <v>7.1777617559881435E-2</v>
      </c>
      <c r="AO159" s="305">
        <v>0.25187113569801495</v>
      </c>
      <c r="AP159" s="305">
        <v>0.18483113037040264</v>
      </c>
      <c r="AQ159" s="305">
        <v>0.1921524538625696</v>
      </c>
      <c r="AR159" s="305">
        <v>0.18654706241105914</v>
      </c>
      <c r="AS159" s="305">
        <v>0.12034054302807179</v>
      </c>
      <c r="AT159" s="305">
        <v>0.17277530822779502</v>
      </c>
      <c r="AU159" s="305">
        <v>0.14864121657602292</v>
      </c>
      <c r="AV159" s="305">
        <v>0.10763623144037961</v>
      </c>
      <c r="AW159" s="305">
        <v>9.7750374937510418E-2</v>
      </c>
      <c r="AX159" s="305">
        <v>6.8058226902267913E-2</v>
      </c>
      <c r="AY159" s="305">
        <v>7.9279969360398314E-2</v>
      </c>
      <c r="AZ159" s="305">
        <v>0.13756264399211457</v>
      </c>
      <c r="BA159" s="305">
        <v>0.14201668156091748</v>
      </c>
      <c r="BB159" s="305">
        <v>9.9375125982664791E-2</v>
      </c>
      <c r="BC159" s="305">
        <v>0.22591443644075224</v>
      </c>
      <c r="BD159" s="305">
        <v>0.15868045441304982</v>
      </c>
      <c r="BE159" s="305">
        <v>0.34704430862346247</v>
      </c>
      <c r="BF159" s="305">
        <v>0.34703489616784416</v>
      </c>
      <c r="BG159" s="305">
        <v>0.35061018779093434</v>
      </c>
      <c r="BH159" s="305">
        <v>0.40116713920439723</v>
      </c>
      <c r="BI159" s="305">
        <v>0.13940876743872715</v>
      </c>
      <c r="BJ159" s="305">
        <v>0.13945502879929109</v>
      </c>
      <c r="BK159" s="305">
        <v>0.12213785448365962</v>
      </c>
      <c r="BL159" s="305">
        <v>0.37636059168294728</v>
      </c>
      <c r="BM159" s="305">
        <v>0.34143736047336104</v>
      </c>
      <c r="BN159" s="305">
        <v>0.51474314090398188</v>
      </c>
      <c r="BO159" s="305">
        <v>0.30228153229543359</v>
      </c>
      <c r="BP159" s="305">
        <v>0.18262456581038916</v>
      </c>
      <c r="BQ159" s="305">
        <v>0.16305876584415416</v>
      </c>
      <c r="BR159" s="305">
        <v>0</v>
      </c>
      <c r="BS159" s="305">
        <v>0.44096416366659968</v>
      </c>
      <c r="BT159" s="305">
        <v>0.56743591433278417</v>
      </c>
      <c r="BU159" s="305">
        <v>0</v>
      </c>
      <c r="BV159" s="305">
        <v>0.44092030298399948</v>
      </c>
      <c r="BW159" s="305">
        <v>0.44093241274466333</v>
      </c>
      <c r="BX159" s="305">
        <v>0.46037019458946371</v>
      </c>
      <c r="BY159" s="305">
        <v>0.44096205835741586</v>
      </c>
      <c r="BZ159" s="305">
        <v>0.44636658962200459</v>
      </c>
      <c r="CA159" s="305">
        <v>0.58070731805226605</v>
      </c>
      <c r="CB159" s="305">
        <v>7.7423322706959549E-2</v>
      </c>
      <c r="CC159" s="305">
        <v>0.14903185937929139</v>
      </c>
      <c r="CD159" s="305">
        <v>0.33914251747298596</v>
      </c>
      <c r="CE159" s="305">
        <v>8.1031193793942913E-2</v>
      </c>
      <c r="CF159" s="305">
        <v>0.36261942060322572</v>
      </c>
      <c r="CG159" s="305">
        <v>0.33403970217306944</v>
      </c>
      <c r="CH159" s="305">
        <v>0.59970121103261997</v>
      </c>
      <c r="CI159" s="305">
        <v>0.22615354517760822</v>
      </c>
      <c r="CJ159" s="305">
        <v>0.44806331648707926</v>
      </c>
      <c r="CK159" s="305">
        <v>0.48219476744186046</v>
      </c>
      <c r="CL159" s="305">
        <v>0.65811655941267111</v>
      </c>
      <c r="CM159" s="305">
        <v>0.73331491903463042</v>
      </c>
      <c r="CN159" s="305">
        <v>0.49723926717088002</v>
      </c>
      <c r="CO159" s="305">
        <v>0.13317394650384209</v>
      </c>
      <c r="CP159" s="305">
        <v>9.2421055771841107E-2</v>
      </c>
      <c r="CQ159" s="305">
        <v>0.22234726547846492</v>
      </c>
      <c r="CR159" s="305">
        <v>0.43764154696525531</v>
      </c>
      <c r="CS159" s="305">
        <v>0.24382029611743025</v>
      </c>
      <c r="CT159" s="305">
        <v>0.31044875260132354</v>
      </c>
      <c r="CU159" s="305">
        <v>0.52235955302847359</v>
      </c>
      <c r="CV159" s="305">
        <v>0.25980557355800388</v>
      </c>
      <c r="CW159" s="305">
        <v>0.30258693808312132</v>
      </c>
      <c r="CX159" s="305">
        <v>0.39145332808192201</v>
      </c>
      <c r="CY159" s="305">
        <v>0</v>
      </c>
      <c r="CZ159" s="305">
        <v>6.244571213935254E-3</v>
      </c>
      <c r="DA159" s="306">
        <v>0.2735414206309989</v>
      </c>
      <c r="DB159" s="13"/>
      <c r="DC159" s="13"/>
      <c r="DD159" s="13"/>
      <c r="DE159" s="13"/>
      <c r="DF159" s="13"/>
      <c r="DG159" s="13"/>
      <c r="DH159" s="13"/>
      <c r="DI159" s="13"/>
      <c r="DJ159" s="13"/>
      <c r="DK159" s="13"/>
      <c r="DL159" s="13"/>
      <c r="DM159" s="13"/>
      <c r="DN159" s="13"/>
      <c r="DO159" s="13"/>
    </row>
    <row r="160" spans="2:119" ht="20.100000000000001" customHeight="1" x14ac:dyDescent="0.4">
      <c r="B160" s="12">
        <v>92</v>
      </c>
      <c r="C160" s="9" t="s">
        <v>814</v>
      </c>
      <c r="D160" s="305">
        <v>0.25499395578748307</v>
      </c>
      <c r="E160" s="305">
        <v>0.29004450036112861</v>
      </c>
      <c r="F160" s="305">
        <v>3.1590209682222786E-2</v>
      </c>
      <c r="G160" s="305">
        <v>0.18692226094862857</v>
      </c>
      <c r="H160" s="305">
        <v>0.18678043363917948</v>
      </c>
      <c r="I160" s="305">
        <v>0.1716396587615821</v>
      </c>
      <c r="J160" s="305">
        <v>0.14866542520173806</v>
      </c>
      <c r="K160" s="305">
        <v>6.076328487800451E-2</v>
      </c>
      <c r="L160" s="305">
        <v>0.12724442604058053</v>
      </c>
      <c r="M160" s="305">
        <v>5.8596274145871999E-2</v>
      </c>
      <c r="N160" s="305">
        <v>9.4525930344983647E-2</v>
      </c>
      <c r="O160" s="305">
        <v>0.11089241309884232</v>
      </c>
      <c r="P160" s="305">
        <v>0.16134809739733622</v>
      </c>
      <c r="Q160" s="305">
        <v>-0.35522788203753353</v>
      </c>
      <c r="R160" s="305">
        <v>-0.32670862316440324</v>
      </c>
      <c r="S160" s="305">
        <v>0.1995511769667839</v>
      </c>
      <c r="T160" s="305">
        <v>0.10209930500823959</v>
      </c>
      <c r="U160" s="305">
        <v>7.2967214241528633E-2</v>
      </c>
      <c r="V160" s="305">
        <v>0.23548454469507102</v>
      </c>
      <c r="W160" s="305">
        <v>0.17847248148075373</v>
      </c>
      <c r="X160" s="305">
        <v>0.13044235795179557</v>
      </c>
      <c r="Y160" s="305">
        <v>9.8264804308905621E-2</v>
      </c>
      <c r="Z160" s="305">
        <v>0.12291837140898335</v>
      </c>
      <c r="AA160" s="305">
        <v>0.13597709716763789</v>
      </c>
      <c r="AB160" s="305">
        <v>-2.9657794676806085E-2</v>
      </c>
      <c r="AC160" s="305">
        <v>0.2010235087158164</v>
      </c>
      <c r="AD160" s="305">
        <v>0.21091697320021019</v>
      </c>
      <c r="AE160" s="305">
        <v>9.108515402771894E-2</v>
      </c>
      <c r="AF160" s="305">
        <v>0.16947496124553482</v>
      </c>
      <c r="AG160" s="305">
        <v>0.13938135153178546</v>
      </c>
      <c r="AH160" s="305">
        <v>0.2028409090909091</v>
      </c>
      <c r="AI160" s="305">
        <v>0.29602871886919452</v>
      </c>
      <c r="AJ160" s="305">
        <v>4.3945747507795341E-2</v>
      </c>
      <c r="AK160" s="305">
        <v>0.14759372477916219</v>
      </c>
      <c r="AL160" s="305">
        <v>6.7297331847982908E-2</v>
      </c>
      <c r="AM160" s="305">
        <v>6.2362559909782914E-2</v>
      </c>
      <c r="AN160" s="305">
        <v>0.30668235115546616</v>
      </c>
      <c r="AO160" s="305">
        <v>2.7865792042749242E-2</v>
      </c>
      <c r="AP160" s="305">
        <v>8.0068810835529039E-2</v>
      </c>
      <c r="AQ160" s="305">
        <v>-2.2359077926538233E-2</v>
      </c>
      <c r="AR160" s="305">
        <v>1.1613132750559058E-2</v>
      </c>
      <c r="AS160" s="305">
        <v>3.6355269213069488E-2</v>
      </c>
      <c r="AT160" s="305">
        <v>2.1722720791747044E-2</v>
      </c>
      <c r="AU160" s="305">
        <v>0.14212010370926487</v>
      </c>
      <c r="AV160" s="305">
        <v>0.1050818919332619</v>
      </c>
      <c r="AW160" s="305">
        <v>3.1161473087818695E-2</v>
      </c>
      <c r="AX160" s="305">
        <v>2.9642723712795253E-2</v>
      </c>
      <c r="AY160" s="305">
        <v>4.3661432401378784E-2</v>
      </c>
      <c r="AZ160" s="305">
        <v>1.7476189345177303E-2</v>
      </c>
      <c r="BA160" s="305">
        <v>2.3086088769734881E-2</v>
      </c>
      <c r="BB160" s="305">
        <v>6.2487401733521471E-2</v>
      </c>
      <c r="BC160" s="305">
        <v>2.1592442645074223E-2</v>
      </c>
      <c r="BD160" s="305">
        <v>-3.9469851441887562E-2</v>
      </c>
      <c r="BE160" s="305">
        <v>2.7176838805326342E-2</v>
      </c>
      <c r="BF160" s="305">
        <v>4.0686029639144604E-2</v>
      </c>
      <c r="BG160" s="305">
        <v>-2.0487088267048975E-3</v>
      </c>
      <c r="BH160" s="305">
        <v>2.6256283592214432E-2</v>
      </c>
      <c r="BI160" s="305">
        <v>5.4098330536604483E-2</v>
      </c>
      <c r="BJ160" s="305">
        <v>-7.318896765618077E-2</v>
      </c>
      <c r="BK160" s="305">
        <v>0.13499602172823982</v>
      </c>
      <c r="BL160" s="305">
        <v>0.12892478370080937</v>
      </c>
      <c r="BM160" s="305">
        <v>0.22835047130718206</v>
      </c>
      <c r="BN160" s="305">
        <v>-3.0234839969781283E-2</v>
      </c>
      <c r="BO160" s="305">
        <v>0.22323283954273812</v>
      </c>
      <c r="BP160" s="305">
        <v>0.18077742017779697</v>
      </c>
      <c r="BQ160" s="305">
        <v>0.13603499369889763</v>
      </c>
      <c r="BR160" s="305">
        <v>0.44336459642610454</v>
      </c>
      <c r="BS160" s="305">
        <v>-0.31227499497450706</v>
      </c>
      <c r="BT160" s="305">
        <v>2.1071499176276771E-2</v>
      </c>
      <c r="BU160" s="305">
        <v>0</v>
      </c>
      <c r="BV160" s="305">
        <v>-0.16437100259762938</v>
      </c>
      <c r="BW160" s="305">
        <v>-0.72052954962944193</v>
      </c>
      <c r="BX160" s="305">
        <v>3.7697471014984066E-2</v>
      </c>
      <c r="BY160" s="305">
        <v>-7.519343712128275E-2</v>
      </c>
      <c r="BZ160" s="305">
        <v>4.2914671051063932E-2</v>
      </c>
      <c r="CA160" s="305">
        <v>4.7609489783629722E-2</v>
      </c>
      <c r="CB160" s="305">
        <v>0.15308528756714268</v>
      </c>
      <c r="CC160" s="305">
        <v>8.3476380115352924E-2</v>
      </c>
      <c r="CD160" s="305">
        <v>0.135043654068953</v>
      </c>
      <c r="CE160" s="305">
        <v>0.23154261213959995</v>
      </c>
      <c r="CF160" s="305">
        <v>-3.1771948017562827E-2</v>
      </c>
      <c r="CG160" s="305">
        <v>0</v>
      </c>
      <c r="CH160" s="305">
        <v>1.00425229112987E-3</v>
      </c>
      <c r="CI160" s="305">
        <v>0.10851778877057656</v>
      </c>
      <c r="CJ160" s="305">
        <v>7.4771939862051428E-3</v>
      </c>
      <c r="CK160" s="305">
        <v>1.5201065891472867E-2</v>
      </c>
      <c r="CL160" s="305">
        <v>-2.6284782017583614E-3</v>
      </c>
      <c r="CM160" s="305">
        <v>-6.5768640778135656E-2</v>
      </c>
      <c r="CN160" s="305">
        <v>-2.108694936278115E-2</v>
      </c>
      <c r="CO160" s="305">
        <v>6.1524097491610703E-2</v>
      </c>
      <c r="CP160" s="305">
        <v>-1.2022493697886369E-2</v>
      </c>
      <c r="CQ160" s="305">
        <v>3.1057255271445646E-2</v>
      </c>
      <c r="CR160" s="305">
        <v>0.12593707146968811</v>
      </c>
      <c r="CS160" s="305">
        <v>-6.033551502827731E-2</v>
      </c>
      <c r="CT160" s="305">
        <v>-1.1330994350402256E-2</v>
      </c>
      <c r="CU160" s="305">
        <v>-0.11861430045443569</v>
      </c>
      <c r="CV160" s="305">
        <v>0.14392741412832144</v>
      </c>
      <c r="CW160" s="305">
        <v>0.26929601357082272</v>
      </c>
      <c r="CX160" s="305">
        <v>8.4580543521071295E-3</v>
      </c>
      <c r="CY160" s="305">
        <v>0</v>
      </c>
      <c r="CZ160" s="305">
        <v>0.57563912951616314</v>
      </c>
      <c r="DA160" s="306">
        <v>9.8552089907963034E-2</v>
      </c>
      <c r="DB160" s="13"/>
      <c r="DC160" s="13"/>
      <c r="DD160" s="13"/>
      <c r="DE160" s="13"/>
      <c r="DF160" s="13"/>
      <c r="DG160" s="13"/>
      <c r="DH160" s="13"/>
      <c r="DI160" s="13"/>
      <c r="DJ160" s="13"/>
      <c r="DK160" s="13"/>
      <c r="DL160" s="13"/>
      <c r="DM160" s="13"/>
      <c r="DN160" s="13"/>
      <c r="DO160" s="13"/>
    </row>
    <row r="161" spans="2:119" ht="20.100000000000001" customHeight="1" x14ac:dyDescent="0.4">
      <c r="B161" s="12">
        <v>93</v>
      </c>
      <c r="C161" s="9" t="s">
        <v>815</v>
      </c>
      <c r="D161" s="305">
        <v>0.2700506277602901</v>
      </c>
      <c r="E161" s="305">
        <v>0.18694811397684116</v>
      </c>
      <c r="F161" s="305">
        <v>0.10862443608607891</v>
      </c>
      <c r="G161" s="305">
        <v>0.14577966358539174</v>
      </c>
      <c r="H161" s="305">
        <v>8.3981064812109166E-2</v>
      </c>
      <c r="I161" s="305">
        <v>0.13863150876906541</v>
      </c>
      <c r="J161" s="305">
        <v>0.11064556176288019</v>
      </c>
      <c r="K161" s="305">
        <v>5.6028679907425619E-2</v>
      </c>
      <c r="L161" s="305">
        <v>4.4481917372194313E-2</v>
      </c>
      <c r="M161" s="305">
        <v>1.0077679246580051E-2</v>
      </c>
      <c r="N161" s="305">
        <v>5.9583221904507211E-2</v>
      </c>
      <c r="O161" s="305">
        <v>9.9571034700362854E-2</v>
      </c>
      <c r="P161" s="305">
        <v>3.8350556495287916E-2</v>
      </c>
      <c r="Q161" s="305">
        <v>0.1876675603217158</v>
      </c>
      <c r="R161" s="305">
        <v>8.5679584851496085E-2</v>
      </c>
      <c r="S161" s="305">
        <v>8.2125065652305387E-2</v>
      </c>
      <c r="T161" s="305">
        <v>5.3091638604284591E-2</v>
      </c>
      <c r="U161" s="305">
        <v>0.11802185717231425</v>
      </c>
      <c r="V161" s="305">
        <v>6.8260930103035369E-2</v>
      </c>
      <c r="W161" s="305">
        <v>0.12376947713830978</v>
      </c>
      <c r="X161" s="305">
        <v>0.13547575258929437</v>
      </c>
      <c r="Y161" s="305">
        <v>2.7504778020350968E-2</v>
      </c>
      <c r="Z161" s="305">
        <v>8.8982020036711851E-2</v>
      </c>
      <c r="AA161" s="305">
        <v>0.18882978723404256</v>
      </c>
      <c r="AB161" s="305">
        <v>4.5627376425855515E-2</v>
      </c>
      <c r="AC161" s="305">
        <v>0.12106189029265953</v>
      </c>
      <c r="AD161" s="305">
        <v>0.10596755123489228</v>
      </c>
      <c r="AE161" s="305">
        <v>0.13308721176541791</v>
      </c>
      <c r="AF161" s="305">
        <v>9.9514726696771583E-2</v>
      </c>
      <c r="AG161" s="305">
        <v>2.8571075340602825E-2</v>
      </c>
      <c r="AH161" s="305">
        <v>5.3896103896103893E-2</v>
      </c>
      <c r="AI161" s="305">
        <v>2.3064841821853265E-2</v>
      </c>
      <c r="AJ161" s="305">
        <v>4.3930387232539204E-2</v>
      </c>
      <c r="AK161" s="305">
        <v>8.2077588970823984E-2</v>
      </c>
      <c r="AL161" s="305">
        <v>0.10836970615629052</v>
      </c>
      <c r="AM161" s="305">
        <v>9.9295179024527766E-2</v>
      </c>
      <c r="AN161" s="305">
        <v>0.16103795899265105</v>
      </c>
      <c r="AO161" s="305">
        <v>0.13467038895644579</v>
      </c>
      <c r="AP161" s="305">
        <v>0.2166670295930144</v>
      </c>
      <c r="AQ161" s="305">
        <v>0.16793232100555675</v>
      </c>
      <c r="AR161" s="305">
        <v>0.19114657450701361</v>
      </c>
      <c r="AS161" s="305">
        <v>0.18292682926829268</v>
      </c>
      <c r="AT161" s="305">
        <v>0.18954960999748385</v>
      </c>
      <c r="AU161" s="305">
        <v>0.13410620596939354</v>
      </c>
      <c r="AV161" s="305">
        <v>0.15710622990968928</v>
      </c>
      <c r="AW161" s="305">
        <v>0.20599900016663888</v>
      </c>
      <c r="AX161" s="305">
        <v>9.0931104623005715E-2</v>
      </c>
      <c r="AY161" s="305">
        <v>0.10819609345078514</v>
      </c>
      <c r="AZ161" s="305">
        <v>0.10854333420421347</v>
      </c>
      <c r="BA161" s="305">
        <v>0.1063449508489723</v>
      </c>
      <c r="BB161" s="305">
        <v>0.11469461802056037</v>
      </c>
      <c r="BC161" s="305">
        <v>0.12461222987538777</v>
      </c>
      <c r="BD161" s="305">
        <v>3.1969123215846197E-2</v>
      </c>
      <c r="BE161" s="305">
        <v>3.7452852778395745E-2</v>
      </c>
      <c r="BF161" s="305">
        <v>2.8844644258902447E-2</v>
      </c>
      <c r="BG161" s="305">
        <v>8.3682897042425528E-2</v>
      </c>
      <c r="BH161" s="305">
        <v>6.8528117444469572E-2</v>
      </c>
      <c r="BI161" s="305">
        <v>0.21529096187058291</v>
      </c>
      <c r="BJ161" s="305">
        <v>0.16562361541869738</v>
      </c>
      <c r="BK161" s="305">
        <v>0.22634892881349272</v>
      </c>
      <c r="BL161" s="305">
        <v>7.301842031816913E-2</v>
      </c>
      <c r="BM161" s="305">
        <v>9.1861810442965791E-2</v>
      </c>
      <c r="BN161" s="305">
        <v>0.1005705164820991</v>
      </c>
      <c r="BO161" s="305">
        <v>7.4352825402588224E-2</v>
      </c>
      <c r="BP161" s="305">
        <v>0.27788380399160079</v>
      </c>
      <c r="BQ161" s="305">
        <v>0.28292594806859384</v>
      </c>
      <c r="BR161" s="305">
        <v>0.37561931702958412</v>
      </c>
      <c r="BS161" s="305">
        <v>0.52075071727490363</v>
      </c>
      <c r="BT161" s="305">
        <v>0.10482240527182866</v>
      </c>
      <c r="BU161" s="305">
        <v>0</v>
      </c>
      <c r="BV161" s="305">
        <v>0.10429809434415314</v>
      </c>
      <c r="BW161" s="305">
        <v>0.55640717045670485</v>
      </c>
      <c r="BX161" s="305">
        <v>0.10909214184012475</v>
      </c>
      <c r="BY161" s="305">
        <v>0.16686864920294583</v>
      </c>
      <c r="BZ161" s="305">
        <v>8.8791987355144125E-2</v>
      </c>
      <c r="CA161" s="305">
        <v>7.0250090321544695E-2</v>
      </c>
      <c r="CB161" s="305">
        <v>0.20142800995676668</v>
      </c>
      <c r="CC161" s="305">
        <v>0.20569555067289205</v>
      </c>
      <c r="CD161" s="305">
        <v>9.8045600139329558E-2</v>
      </c>
      <c r="CE161" s="305">
        <v>5.3467289210253802E-2</v>
      </c>
      <c r="CF161" s="305">
        <v>8.9490986916135301E-2</v>
      </c>
      <c r="CG161" s="305">
        <v>0.35315107198292589</v>
      </c>
      <c r="CH161" s="305">
        <v>0.17898836406345345</v>
      </c>
      <c r="CI161" s="305">
        <v>0.22499021827226739</v>
      </c>
      <c r="CJ161" s="305">
        <v>6.1577190807666632E-2</v>
      </c>
      <c r="CK161" s="305">
        <v>2.2892441860465115E-2</v>
      </c>
      <c r="CL161" s="305">
        <v>3.0203507125681778E-2</v>
      </c>
      <c r="CM161" s="305">
        <v>7.7902348316324768E-2</v>
      </c>
      <c r="CN161" s="305">
        <v>3.5433978419082537E-2</v>
      </c>
      <c r="CO161" s="305">
        <v>0.33819697555677958</v>
      </c>
      <c r="CP161" s="305">
        <v>7.5446368640085915E-2</v>
      </c>
      <c r="CQ161" s="305">
        <v>4.1704833939647724E-2</v>
      </c>
      <c r="CR161" s="305">
        <v>8.051647001037919E-2</v>
      </c>
      <c r="CS161" s="305">
        <v>0.19198385969371545</v>
      </c>
      <c r="CT161" s="305">
        <v>6.7837571414943343E-2</v>
      </c>
      <c r="CU161" s="305">
        <v>0.16051239270268491</v>
      </c>
      <c r="CV161" s="305">
        <v>0.18924173687621518</v>
      </c>
      <c r="CW161" s="305">
        <v>3.0428329092451231E-2</v>
      </c>
      <c r="CX161" s="305">
        <v>0.1864021268215833</v>
      </c>
      <c r="CY161" s="305">
        <v>0</v>
      </c>
      <c r="CZ161" s="305">
        <v>3.5155057867924971E-2</v>
      </c>
      <c r="DA161" s="306">
        <v>0.14129137217321253</v>
      </c>
      <c r="DB161" s="13"/>
      <c r="DC161" s="13"/>
      <c r="DD161" s="13"/>
      <c r="DE161" s="13"/>
      <c r="DF161" s="13"/>
      <c r="DG161" s="13"/>
      <c r="DH161" s="13"/>
      <c r="DI161" s="13"/>
      <c r="DJ161" s="13"/>
      <c r="DK161" s="13"/>
      <c r="DL161" s="13"/>
      <c r="DM161" s="13"/>
      <c r="DN161" s="13"/>
      <c r="DO161" s="13"/>
    </row>
    <row r="162" spans="2:119" ht="20.100000000000001" customHeight="1" x14ac:dyDescent="0.4">
      <c r="B162" s="12">
        <v>94</v>
      </c>
      <c r="C162" s="385" t="s">
        <v>840</v>
      </c>
      <c r="D162" s="305">
        <v>2.9814125504183074E-2</v>
      </c>
      <c r="E162" s="305">
        <v>2.4160667272430745E-2</v>
      </c>
      <c r="F162" s="305">
        <v>1.7008415967174419E-2</v>
      </c>
      <c r="G162" s="305">
        <v>5.728140627367783E-2</v>
      </c>
      <c r="H162" s="305">
        <v>3.4013207877973232E-2</v>
      </c>
      <c r="I162" s="305">
        <v>3.2300638121283864E-2</v>
      </c>
      <c r="J162" s="305">
        <v>5.2296710117939169E-2</v>
      </c>
      <c r="K162" s="305">
        <v>1.1586924624483807E-2</v>
      </c>
      <c r="L162" s="305">
        <v>1.8479253246591266E-2</v>
      </c>
      <c r="M162" s="305">
        <v>1.3336083041176874E-3</v>
      </c>
      <c r="N162" s="305">
        <v>2.249696570735019E-2</v>
      </c>
      <c r="O162" s="305">
        <v>0.31475986207000173</v>
      </c>
      <c r="P162" s="305">
        <v>3.3148071811345964E-2</v>
      </c>
      <c r="Q162" s="305">
        <v>-2.2788203753351208E-2</v>
      </c>
      <c r="R162" s="305">
        <v>2.7934194545655294E-2</v>
      </c>
      <c r="S162" s="305">
        <v>3.9646034600754401E-2</v>
      </c>
      <c r="T162" s="305">
        <v>3.7185641613527262E-2</v>
      </c>
      <c r="U162" s="305">
        <v>3.1795999725067012E-2</v>
      </c>
      <c r="V162" s="305">
        <v>4.9672793093845723E-2</v>
      </c>
      <c r="W162" s="305">
        <v>4.4917768651877465E-2</v>
      </c>
      <c r="X162" s="305">
        <v>6.6305294743974445E-3</v>
      </c>
      <c r="Y162" s="305">
        <v>0.29081587687689958</v>
      </c>
      <c r="Z162" s="305">
        <v>2.3508857288188072E-2</v>
      </c>
      <c r="AA162" s="305">
        <v>8.2328228757284194E-3</v>
      </c>
      <c r="AB162" s="305">
        <v>1.7490494296577948E-2</v>
      </c>
      <c r="AC162" s="305">
        <v>2.286902286902287E-2</v>
      </c>
      <c r="AD162" s="305">
        <v>5.3698108250131368E-2</v>
      </c>
      <c r="AE162" s="305">
        <v>2.5116504266779641E-2</v>
      </c>
      <c r="AF162" s="305">
        <v>3.0936173080811483E-2</v>
      </c>
      <c r="AG162" s="305">
        <v>-3.9561852483742553E-3</v>
      </c>
      <c r="AH162" s="305">
        <v>3.7662337662337661E-2</v>
      </c>
      <c r="AI162" s="305">
        <v>3.4776755665245684E-2</v>
      </c>
      <c r="AJ162" s="305">
        <v>5.8061840468181187E-3</v>
      </c>
      <c r="AK162" s="305">
        <v>4.3769554786569527E-2</v>
      </c>
      <c r="AL162" s="305">
        <v>4.1948974560330185E-2</v>
      </c>
      <c r="AM162" s="305">
        <v>5.0747110234000562E-4</v>
      </c>
      <c r="AN162" s="305">
        <v>-1.2870134962496364E-2</v>
      </c>
      <c r="AO162" s="305">
        <v>-4.8829362700601162E-2</v>
      </c>
      <c r="AP162" s="305">
        <v>-8.492476536811619E-2</v>
      </c>
      <c r="AQ162" s="305">
        <v>-1.2270046702498334E-2</v>
      </c>
      <c r="AR162" s="305">
        <v>-1.9871925188046351E-2</v>
      </c>
      <c r="AS162" s="305">
        <v>1.0814542107685227E-2</v>
      </c>
      <c r="AT162" s="305">
        <v>-4.7639017025916296E-2</v>
      </c>
      <c r="AU162" s="305">
        <v>-1.6935688034150728E-2</v>
      </c>
      <c r="AV162" s="305">
        <v>-5.5315322210316854E-2</v>
      </c>
      <c r="AW162" s="305">
        <v>-6.032327945342443E-2</v>
      </c>
      <c r="AX162" s="305">
        <v>-5.000415115748108E-2</v>
      </c>
      <c r="AY162" s="305">
        <v>-1.5702795863653772E-2</v>
      </c>
      <c r="AZ162" s="305">
        <v>-3.0401634087832219E-3</v>
      </c>
      <c r="BA162" s="305">
        <v>-3.7905868334822755E-2</v>
      </c>
      <c r="BB162" s="305">
        <v>8.0628905462608348E-3</v>
      </c>
      <c r="BC162" s="305">
        <v>1.9997546313335786E-2</v>
      </c>
      <c r="BD162" s="305">
        <v>1.4928633847946403E-2</v>
      </c>
      <c r="BE162" s="305">
        <v>4.6910317960353026E-2</v>
      </c>
      <c r="BF162" s="305">
        <v>4.8174314327172389E-2</v>
      </c>
      <c r="BG162" s="305">
        <v>5.4450078762455972E-2</v>
      </c>
      <c r="BH162" s="305">
        <v>4.4854846845593224E-2</v>
      </c>
      <c r="BI162" s="305">
        <v>4.3846379971338632E-2</v>
      </c>
      <c r="BJ162" s="305">
        <v>2.2984049623393887E-3</v>
      </c>
      <c r="BK162" s="305">
        <v>3.4930208343565514E-2</v>
      </c>
      <c r="BL162" s="305">
        <v>4.5510047446274071E-2</v>
      </c>
      <c r="BM162" s="305">
        <v>5.7005824124446151E-2</v>
      </c>
      <c r="BN162" s="305">
        <v>5.8338016620294447E-2</v>
      </c>
      <c r="BO162" s="305">
        <v>1.816961491976898E-2</v>
      </c>
      <c r="BP162" s="305">
        <v>7.8215456168926736E-2</v>
      </c>
      <c r="BQ162" s="305">
        <v>5.9066920717938572E-2</v>
      </c>
      <c r="BR162" s="305">
        <v>7.1837172507007691E-2</v>
      </c>
      <c r="BS162" s="305">
        <v>-9.5027503152354668E-4</v>
      </c>
      <c r="BT162" s="305">
        <v>8.3703459637561775E-2</v>
      </c>
      <c r="BU162" s="305">
        <v>0</v>
      </c>
      <c r="BV162" s="305">
        <v>1.7768658182532579E-2</v>
      </c>
      <c r="BW162" s="305">
        <v>-5.0294546145562807E-2</v>
      </c>
      <c r="BX162" s="305">
        <v>6.4614550138992477E-2</v>
      </c>
      <c r="BY162" s="305">
        <v>5.5989559056586181E-2</v>
      </c>
      <c r="BZ162" s="305">
        <v>2.6910032485842051E-2</v>
      </c>
      <c r="CA162" s="305">
        <v>7.8358957890088718E-2</v>
      </c>
      <c r="CB162" s="305">
        <v>1.762813514418388E-2</v>
      </c>
      <c r="CC162" s="305">
        <v>3.1481735786871738E-2</v>
      </c>
      <c r="CD162" s="305">
        <v>5.297930501813556E-2</v>
      </c>
      <c r="CE162" s="305">
        <v>2.9685881946841561E-2</v>
      </c>
      <c r="CF162" s="305">
        <v>2.3277364693422765E-2</v>
      </c>
      <c r="CG162" s="305">
        <v>1.7421743629543397E-3</v>
      </c>
      <c r="CH162" s="305">
        <v>7.1024547751718228E-3</v>
      </c>
      <c r="CI162" s="305">
        <v>1.2153796707749923E-2</v>
      </c>
      <c r="CJ162" s="305">
        <v>1.1637265185467722E-2</v>
      </c>
      <c r="CK162" s="305">
        <v>2.225654069767442E-2</v>
      </c>
      <c r="CL162" s="305">
        <v>8.109361754309265E-3</v>
      </c>
      <c r="CM162" s="305">
        <v>1.0254462590201291E-2</v>
      </c>
      <c r="CN162" s="305">
        <v>2.2623739009209762E-2</v>
      </c>
      <c r="CO162" s="305">
        <v>1.6466065840824124E-2</v>
      </c>
      <c r="CP162" s="305">
        <v>2.7893378678718992E-3</v>
      </c>
      <c r="CQ162" s="305">
        <v>3.1689741509417502E-2</v>
      </c>
      <c r="CR162" s="305">
        <v>6.9373848455012793E-2</v>
      </c>
      <c r="CS162" s="305">
        <v>4.9246997521763998E-4</v>
      </c>
      <c r="CT162" s="305">
        <v>3.4939882485540349E-2</v>
      </c>
      <c r="CU162" s="305">
        <v>7.008627692037496E-2</v>
      </c>
      <c r="CV162" s="305">
        <v>4.7993087059840137E-2</v>
      </c>
      <c r="CW162" s="305">
        <v>7.3367260390161157E-2</v>
      </c>
      <c r="CX162" s="305">
        <v>0.11741827491138243</v>
      </c>
      <c r="CY162" s="305">
        <v>0</v>
      </c>
      <c r="CZ162" s="305">
        <v>3.2877902199685421E-2</v>
      </c>
      <c r="DA162" s="306">
        <v>3.9747488544978962E-2</v>
      </c>
      <c r="DB162" s="13"/>
      <c r="DC162" s="13"/>
      <c r="DD162" s="13"/>
      <c r="DE162" s="13"/>
      <c r="DF162" s="13"/>
      <c r="DG162" s="13"/>
      <c r="DH162" s="13"/>
      <c r="DI162" s="13"/>
      <c r="DJ162" s="13"/>
      <c r="DK162" s="13"/>
      <c r="DL162" s="13"/>
      <c r="DM162" s="13"/>
      <c r="DN162" s="13"/>
      <c r="DO162" s="13"/>
    </row>
    <row r="163" spans="2:119" ht="20.100000000000001" customHeight="1" x14ac:dyDescent="0.4">
      <c r="B163" s="12">
        <v>95</v>
      </c>
      <c r="C163" s="9" t="s">
        <v>841</v>
      </c>
      <c r="D163" s="305">
        <v>-0.10404423645438116</v>
      </c>
      <c r="E163" s="305">
        <v>-0.18708790568719275</v>
      </c>
      <c r="F163" s="305">
        <v>-4.6988230882077184E-3</v>
      </c>
      <c r="G163" s="305">
        <v>0</v>
      </c>
      <c r="H163" s="305">
        <v>-1.2623458593886973E-2</v>
      </c>
      <c r="I163" s="305">
        <v>-2.0953236186511013E-3</v>
      </c>
      <c r="J163" s="305">
        <v>0</v>
      </c>
      <c r="K163" s="305">
        <v>-6.8296298537264214E-3</v>
      </c>
      <c r="L163" s="305">
        <v>0</v>
      </c>
      <c r="M163" s="305">
        <v>-4.1245617653124354E-5</v>
      </c>
      <c r="N163" s="305">
        <v>-2.5097200222171936E-4</v>
      </c>
      <c r="O163" s="305">
        <v>-9.7662852807055769E-5</v>
      </c>
      <c r="P163" s="305">
        <v>-1.4072294636892156E-3</v>
      </c>
      <c r="Q163" s="305">
        <v>0</v>
      </c>
      <c r="R163" s="305">
        <v>0</v>
      </c>
      <c r="S163" s="305">
        <v>0</v>
      </c>
      <c r="T163" s="305">
        <v>0</v>
      </c>
      <c r="U163" s="305">
        <v>0</v>
      </c>
      <c r="V163" s="305">
        <v>0</v>
      </c>
      <c r="W163" s="305">
        <v>0</v>
      </c>
      <c r="X163" s="305">
        <v>0</v>
      </c>
      <c r="Y163" s="305">
        <v>-5.3760597888354222E-3</v>
      </c>
      <c r="Z163" s="305">
        <v>0</v>
      </c>
      <c r="AA163" s="305">
        <v>0</v>
      </c>
      <c r="AB163" s="305">
        <v>0</v>
      </c>
      <c r="AC163" s="305">
        <v>0</v>
      </c>
      <c r="AD163" s="305">
        <v>0</v>
      </c>
      <c r="AE163" s="305">
        <v>0</v>
      </c>
      <c r="AF163" s="305">
        <v>0</v>
      </c>
      <c r="AG163" s="305">
        <v>0</v>
      </c>
      <c r="AH163" s="305">
        <v>0</v>
      </c>
      <c r="AI163" s="305">
        <v>0</v>
      </c>
      <c r="AJ163" s="305">
        <v>0</v>
      </c>
      <c r="AK163" s="305">
        <v>0</v>
      </c>
      <c r="AL163" s="305">
        <v>0</v>
      </c>
      <c r="AM163" s="305">
        <v>0</v>
      </c>
      <c r="AN163" s="305">
        <v>-2.1081302149871194E-6</v>
      </c>
      <c r="AO163" s="305">
        <v>0</v>
      </c>
      <c r="AP163" s="305">
        <v>0</v>
      </c>
      <c r="AQ163" s="305">
        <v>-5.8708357428221692E-6</v>
      </c>
      <c r="AR163" s="305">
        <v>0</v>
      </c>
      <c r="AS163" s="305">
        <v>0</v>
      </c>
      <c r="AT163" s="305">
        <v>0</v>
      </c>
      <c r="AU163" s="305">
        <v>0</v>
      </c>
      <c r="AV163" s="305">
        <v>0</v>
      </c>
      <c r="AW163" s="305">
        <v>0</v>
      </c>
      <c r="AX163" s="305">
        <v>0</v>
      </c>
      <c r="AY163" s="305">
        <v>0</v>
      </c>
      <c r="AZ163" s="305">
        <v>0</v>
      </c>
      <c r="BA163" s="305">
        <v>0</v>
      </c>
      <c r="BB163" s="305">
        <v>0</v>
      </c>
      <c r="BC163" s="305">
        <v>0</v>
      </c>
      <c r="BD163" s="305">
        <v>0</v>
      </c>
      <c r="BE163" s="305">
        <v>-3.3964680129133713E-6</v>
      </c>
      <c r="BF163" s="305">
        <v>-9.5149741906325084E-6</v>
      </c>
      <c r="BG163" s="305">
        <v>-2.5686295332660756E-3</v>
      </c>
      <c r="BH163" s="305">
        <v>-2.0290132368544642E-2</v>
      </c>
      <c r="BI163" s="305">
        <v>-1.2248447509278198E-5</v>
      </c>
      <c r="BJ163" s="305">
        <v>-8.5844040762073548E-4</v>
      </c>
      <c r="BK163" s="305">
        <v>-4.0666777992789997E-2</v>
      </c>
      <c r="BL163" s="305">
        <v>0</v>
      </c>
      <c r="BM163" s="305">
        <v>-6.4196445250856379E-4</v>
      </c>
      <c r="BN163" s="305">
        <v>-7.6928746476018499E-4</v>
      </c>
      <c r="BO163" s="305">
        <v>-1.1990464952969669E-2</v>
      </c>
      <c r="BP163" s="305">
        <v>-4.9060972977216087E-6</v>
      </c>
      <c r="BQ163" s="305">
        <v>-1.4881784437782528E-3</v>
      </c>
      <c r="BR163" s="305">
        <v>0</v>
      </c>
      <c r="BS163" s="305">
        <v>-1.224392829078416E-2</v>
      </c>
      <c r="BT163" s="305">
        <v>-3.0392092257001649E-3</v>
      </c>
      <c r="BU163" s="305">
        <v>0</v>
      </c>
      <c r="BV163" s="305">
        <v>-2.4229988430726243E-3</v>
      </c>
      <c r="BW163" s="305">
        <v>0</v>
      </c>
      <c r="BX163" s="305">
        <v>0</v>
      </c>
      <c r="BY163" s="305">
        <v>0</v>
      </c>
      <c r="BZ163" s="305">
        <v>-2.7879047823289728E-3</v>
      </c>
      <c r="CA163" s="305">
        <v>0</v>
      </c>
      <c r="CB163" s="305">
        <v>-3.639169104909967E-6</v>
      </c>
      <c r="CC163" s="305">
        <v>0</v>
      </c>
      <c r="CD163" s="305">
        <v>-1.1358387411877843E-5</v>
      </c>
      <c r="CE163" s="305">
        <v>0</v>
      </c>
      <c r="CF163" s="305">
        <v>0</v>
      </c>
      <c r="CG163" s="305">
        <v>0</v>
      </c>
      <c r="CH163" s="305">
        <v>-1.4537747452546688E-4</v>
      </c>
      <c r="CI163" s="305">
        <v>-6.1974232134372987E-3</v>
      </c>
      <c r="CJ163" s="305">
        <v>-1.846858014684848E-2</v>
      </c>
      <c r="CK163" s="305">
        <v>0</v>
      </c>
      <c r="CL163" s="305">
        <v>0</v>
      </c>
      <c r="CM163" s="305">
        <v>-3.0038324759175498E-3</v>
      </c>
      <c r="CN163" s="305">
        <v>-4.5126730260485845E-2</v>
      </c>
      <c r="CO163" s="305">
        <v>0</v>
      </c>
      <c r="CP163" s="305">
        <v>0</v>
      </c>
      <c r="CQ163" s="305">
        <v>0</v>
      </c>
      <c r="CR163" s="305">
        <v>-4.4450469952593574E-5</v>
      </c>
      <c r="CS163" s="305">
        <v>0</v>
      </c>
      <c r="CT163" s="305">
        <v>0</v>
      </c>
      <c r="CU163" s="305">
        <v>0</v>
      </c>
      <c r="CV163" s="305">
        <v>0</v>
      </c>
      <c r="CW163" s="305">
        <v>0</v>
      </c>
      <c r="CX163" s="305">
        <v>-9.8463962189838515E-6</v>
      </c>
      <c r="CY163" s="305">
        <v>0</v>
      </c>
      <c r="CZ163" s="305">
        <v>-2.957954785548278E-3</v>
      </c>
      <c r="DA163" s="306">
        <v>-3.4871336370116434E-3</v>
      </c>
      <c r="DB163" s="13"/>
      <c r="DC163" s="13"/>
      <c r="DD163" s="13"/>
      <c r="DE163" s="13"/>
      <c r="DF163" s="13"/>
      <c r="DG163" s="13"/>
      <c r="DH163" s="13"/>
      <c r="DI163" s="13"/>
      <c r="DJ163" s="13"/>
      <c r="DK163" s="13"/>
      <c r="DL163" s="13"/>
      <c r="DM163" s="13"/>
      <c r="DN163" s="13"/>
      <c r="DO163" s="13"/>
    </row>
    <row r="164" spans="2:119" ht="20.100000000000001" customHeight="1" x14ac:dyDescent="0.4">
      <c r="B164" s="3">
        <v>96</v>
      </c>
      <c r="C164" s="10" t="s">
        <v>816</v>
      </c>
      <c r="D164" s="307">
        <v>0.56583404148364469</v>
      </c>
      <c r="E164" s="307">
        <v>0.47473264835395262</v>
      </c>
      <c r="F164" s="307">
        <v>0.25423280131478804</v>
      </c>
      <c r="G164" s="307">
        <v>0.60721321412335205</v>
      </c>
      <c r="H164" s="307">
        <v>0.55145812635146985</v>
      </c>
      <c r="I164" s="307">
        <v>0.55464848905397501</v>
      </c>
      <c r="J164" s="307">
        <v>0.52079453755431404</v>
      </c>
      <c r="K164" s="307">
        <v>0.25400474973150405</v>
      </c>
      <c r="L164" s="307">
        <v>0.3308654417010492</v>
      </c>
      <c r="M164" s="307">
        <v>9.1496528493847526E-2</v>
      </c>
      <c r="N164" s="307">
        <v>0.34838205344469358</v>
      </c>
      <c r="O164" s="307">
        <v>0.55707642493858511</v>
      </c>
      <c r="P164" s="307">
        <v>0.25792099614788705</v>
      </c>
      <c r="Q164" s="307">
        <v>0.46380697050938335</v>
      </c>
      <c r="R164" s="307">
        <v>0.44330352213757312</v>
      </c>
      <c r="S164" s="307">
        <v>0.40698063058044598</v>
      </c>
      <c r="T164" s="307">
        <v>0.43368918822096442</v>
      </c>
      <c r="U164" s="307">
        <v>0.303264829197883</v>
      </c>
      <c r="V164" s="307">
        <v>0.45248538011695905</v>
      </c>
      <c r="W164" s="307">
        <v>0.6034032185172814</v>
      </c>
      <c r="X164" s="307">
        <v>0.35994579421159617</v>
      </c>
      <c r="Y164" s="307">
        <v>0.41590054667099774</v>
      </c>
      <c r="Z164" s="307">
        <v>0.41119490457128954</v>
      </c>
      <c r="AA164" s="307">
        <v>0.48036658083751188</v>
      </c>
      <c r="AB164" s="307">
        <v>0.40380228136882129</v>
      </c>
      <c r="AC164" s="307">
        <v>0.48824564209179594</v>
      </c>
      <c r="AD164" s="307">
        <v>0.50133013662637937</v>
      </c>
      <c r="AE164" s="307">
        <v>0.49706469769412337</v>
      </c>
      <c r="AF164" s="307">
        <v>0.46050414504279841</v>
      </c>
      <c r="AG164" s="307">
        <v>0.20939346734910863</v>
      </c>
      <c r="AH164" s="307">
        <v>0.38417207792207791</v>
      </c>
      <c r="AI164" s="307">
        <v>0.40062822526363023</v>
      </c>
      <c r="AJ164" s="307">
        <v>0.20518255687141915</v>
      </c>
      <c r="AK164" s="307">
        <v>0.48186310820223105</v>
      </c>
      <c r="AL164" s="307">
        <v>0.54436875650601746</v>
      </c>
      <c r="AM164" s="307">
        <v>0.46642232872850298</v>
      </c>
      <c r="AN164" s="307">
        <v>0.53998279765744572</v>
      </c>
      <c r="AO164" s="307">
        <v>0.37516913011458031</v>
      </c>
      <c r="AP164" s="307">
        <v>0.40752999586263966</v>
      </c>
      <c r="AQ164" s="307">
        <v>0.33550065019505854</v>
      </c>
      <c r="AR164" s="307">
        <v>0.38031103882903028</v>
      </c>
      <c r="AS164" s="307">
        <v>0.35687988955361249</v>
      </c>
      <c r="AT164" s="307">
        <v>0.35301518074310156</v>
      </c>
      <c r="AU164" s="307">
        <v>0.41831149444352295</v>
      </c>
      <c r="AV164" s="307">
        <v>0.3214641053114955</v>
      </c>
      <c r="AW164" s="307">
        <v>0.29021829695050827</v>
      </c>
      <c r="AX164" s="307">
        <v>0.14305234609583639</v>
      </c>
      <c r="AY164" s="307">
        <v>0.2204136346227499</v>
      </c>
      <c r="AZ164" s="307">
        <v>0.26654632686506902</v>
      </c>
      <c r="BA164" s="307">
        <v>0.24069109323801013</v>
      </c>
      <c r="BB164" s="307">
        <v>0.28744204797419876</v>
      </c>
      <c r="BC164" s="307">
        <v>0.40745219692588114</v>
      </c>
      <c r="BD164" s="307">
        <v>0.17302650742790562</v>
      </c>
      <c r="BE164" s="307">
        <v>0.47208358028486175</v>
      </c>
      <c r="BF164" s="307">
        <v>0.47687147648612005</v>
      </c>
      <c r="BG164" s="307">
        <v>0.49517248092886601</v>
      </c>
      <c r="BH164" s="307">
        <v>0.53011340905533044</v>
      </c>
      <c r="BI164" s="307">
        <v>0.45650576289455314</v>
      </c>
      <c r="BJ164" s="307">
        <v>0.24210788657509968</v>
      </c>
      <c r="BK164" s="307">
        <v>0.48675382847263832</v>
      </c>
      <c r="BL164" s="307">
        <v>0.64081251744348311</v>
      </c>
      <c r="BM164" s="307">
        <v>0.73409564031825747</v>
      </c>
      <c r="BN164" s="307">
        <v>0.65477764367710201</v>
      </c>
      <c r="BO164" s="307">
        <v>0.63023269145333038</v>
      </c>
      <c r="BP164" s="307">
        <v>0.72443432698157273</v>
      </c>
      <c r="BQ164" s="307">
        <v>0.64312964786945315</v>
      </c>
      <c r="BR164" s="307">
        <v>0.89082108596269638</v>
      </c>
      <c r="BS164" s="307">
        <v>0.64905612105041943</v>
      </c>
      <c r="BT164" s="307">
        <v>0.77932125205930802</v>
      </c>
      <c r="BU164" s="307">
        <v>0</v>
      </c>
      <c r="BV164" s="307">
        <v>0.40625613935517668</v>
      </c>
      <c r="BW164" s="307">
        <v>0.23601697599290555</v>
      </c>
      <c r="BX164" s="307">
        <v>0.68099532171672661</v>
      </c>
      <c r="BY164" s="307">
        <v>0.5999627109163792</v>
      </c>
      <c r="BZ164" s="307">
        <v>0.62300537724084792</v>
      </c>
      <c r="CA164" s="307">
        <v>0.78005700293043234</v>
      </c>
      <c r="CB164" s="307">
        <v>0.45154082419901886</v>
      </c>
      <c r="CC164" s="307">
        <v>0.47773619884647073</v>
      </c>
      <c r="CD164" s="307">
        <v>0.63473319147969498</v>
      </c>
      <c r="CE164" s="307">
        <v>0.39938230111004125</v>
      </c>
      <c r="CF164" s="307">
        <v>0.46400282417315714</v>
      </c>
      <c r="CG164" s="307">
        <v>0.69938397361272797</v>
      </c>
      <c r="CH164" s="307">
        <v>0.79011318401536412</v>
      </c>
      <c r="CI164" s="307">
        <v>0.57033411587155192</v>
      </c>
      <c r="CJ164" s="307">
        <v>0.51623533899113183</v>
      </c>
      <c r="CK164" s="307">
        <v>0.55692829457364346</v>
      </c>
      <c r="CL164" s="307">
        <v>0.70453345844818482</v>
      </c>
      <c r="CM164" s="307">
        <v>0.76483296422529234</v>
      </c>
      <c r="CN164" s="307">
        <v>0.52384768219190114</v>
      </c>
      <c r="CO164" s="307">
        <v>0.55354889620714043</v>
      </c>
      <c r="CP164" s="307">
        <v>0.16767351322325144</v>
      </c>
      <c r="CQ164" s="307">
        <v>0.33252200615910738</v>
      </c>
      <c r="CR164" s="307">
        <v>0.72471157201309511</v>
      </c>
      <c r="CS164" s="307">
        <v>0.39631124102433757</v>
      </c>
      <c r="CT164" s="307">
        <v>0.41419077197036347</v>
      </c>
      <c r="CU164" s="307">
        <v>0.64787820245439176</v>
      </c>
      <c r="CV164" s="307">
        <v>0.65876863253402462</v>
      </c>
      <c r="CW164" s="307">
        <v>0.69200593723494486</v>
      </c>
      <c r="CX164" s="307">
        <v>0.71841276092949979</v>
      </c>
      <c r="CY164" s="307">
        <v>0</v>
      </c>
      <c r="CZ164" s="307">
        <v>0.64895415170082404</v>
      </c>
      <c r="DA164" s="308">
        <v>0.55860623131449205</v>
      </c>
      <c r="DB164" s="13"/>
      <c r="DC164" s="13"/>
      <c r="DD164" s="13"/>
      <c r="DE164" s="13"/>
      <c r="DF164" s="13"/>
      <c r="DG164" s="13"/>
      <c r="DH164" s="13"/>
      <c r="DI164" s="13"/>
      <c r="DJ164" s="13"/>
      <c r="DK164" s="13"/>
      <c r="DL164" s="13"/>
      <c r="DM164" s="13"/>
      <c r="DN164" s="13"/>
      <c r="DO164" s="13"/>
    </row>
    <row r="165" spans="2:119" ht="20.100000000000001" customHeight="1" x14ac:dyDescent="0.4">
      <c r="B165" s="3">
        <v>97</v>
      </c>
      <c r="C165" s="10" t="s">
        <v>836</v>
      </c>
      <c r="D165" s="307">
        <v>1</v>
      </c>
      <c r="E165" s="307">
        <v>1</v>
      </c>
      <c r="F165" s="307">
        <v>1</v>
      </c>
      <c r="G165" s="307">
        <v>1</v>
      </c>
      <c r="H165" s="307">
        <v>1</v>
      </c>
      <c r="I165" s="307">
        <v>1</v>
      </c>
      <c r="J165" s="307">
        <v>1</v>
      </c>
      <c r="K165" s="307">
        <v>1</v>
      </c>
      <c r="L165" s="307">
        <v>1</v>
      </c>
      <c r="M165" s="307">
        <v>1</v>
      </c>
      <c r="N165" s="307">
        <v>1</v>
      </c>
      <c r="O165" s="307">
        <v>1</v>
      </c>
      <c r="P165" s="307">
        <v>1</v>
      </c>
      <c r="Q165" s="307">
        <v>1</v>
      </c>
      <c r="R165" s="307">
        <v>1</v>
      </c>
      <c r="S165" s="307">
        <v>1</v>
      </c>
      <c r="T165" s="307">
        <v>1</v>
      </c>
      <c r="U165" s="307">
        <v>1</v>
      </c>
      <c r="V165" s="307">
        <v>1</v>
      </c>
      <c r="W165" s="307">
        <v>1</v>
      </c>
      <c r="X165" s="307">
        <v>1</v>
      </c>
      <c r="Y165" s="307">
        <v>1</v>
      </c>
      <c r="Z165" s="307">
        <v>1</v>
      </c>
      <c r="AA165" s="307">
        <v>1</v>
      </c>
      <c r="AB165" s="307">
        <v>1</v>
      </c>
      <c r="AC165" s="307">
        <v>1</v>
      </c>
      <c r="AD165" s="307">
        <v>1</v>
      </c>
      <c r="AE165" s="307">
        <v>1</v>
      </c>
      <c r="AF165" s="307">
        <v>1</v>
      </c>
      <c r="AG165" s="307">
        <v>1</v>
      </c>
      <c r="AH165" s="307">
        <v>1</v>
      </c>
      <c r="AI165" s="307">
        <v>1</v>
      </c>
      <c r="AJ165" s="307">
        <v>1</v>
      </c>
      <c r="AK165" s="307">
        <v>1</v>
      </c>
      <c r="AL165" s="307">
        <v>1</v>
      </c>
      <c r="AM165" s="307">
        <v>1</v>
      </c>
      <c r="AN165" s="307">
        <v>1</v>
      </c>
      <c r="AO165" s="307">
        <v>1</v>
      </c>
      <c r="AP165" s="307">
        <v>1</v>
      </c>
      <c r="AQ165" s="307">
        <v>1</v>
      </c>
      <c r="AR165" s="307">
        <v>1</v>
      </c>
      <c r="AS165" s="307">
        <v>1</v>
      </c>
      <c r="AT165" s="307">
        <v>1</v>
      </c>
      <c r="AU165" s="307">
        <v>1</v>
      </c>
      <c r="AV165" s="307">
        <v>1</v>
      </c>
      <c r="AW165" s="307">
        <v>1</v>
      </c>
      <c r="AX165" s="307">
        <v>1</v>
      </c>
      <c r="AY165" s="307">
        <v>1</v>
      </c>
      <c r="AZ165" s="307">
        <v>1</v>
      </c>
      <c r="BA165" s="307">
        <v>1</v>
      </c>
      <c r="BB165" s="307">
        <v>1</v>
      </c>
      <c r="BC165" s="307">
        <v>1</v>
      </c>
      <c r="BD165" s="307">
        <v>1</v>
      </c>
      <c r="BE165" s="307">
        <v>1</v>
      </c>
      <c r="BF165" s="307">
        <v>1</v>
      </c>
      <c r="BG165" s="307">
        <v>1</v>
      </c>
      <c r="BH165" s="307">
        <v>1</v>
      </c>
      <c r="BI165" s="307">
        <v>1</v>
      </c>
      <c r="BJ165" s="307">
        <v>1</v>
      </c>
      <c r="BK165" s="307">
        <v>1</v>
      </c>
      <c r="BL165" s="307">
        <v>1</v>
      </c>
      <c r="BM165" s="307">
        <v>1</v>
      </c>
      <c r="BN165" s="307">
        <v>1</v>
      </c>
      <c r="BO165" s="307">
        <v>1</v>
      </c>
      <c r="BP165" s="307">
        <v>1</v>
      </c>
      <c r="BQ165" s="307">
        <v>1</v>
      </c>
      <c r="BR165" s="307">
        <v>1</v>
      </c>
      <c r="BS165" s="307">
        <v>1</v>
      </c>
      <c r="BT165" s="307">
        <v>1</v>
      </c>
      <c r="BU165" s="307">
        <v>1</v>
      </c>
      <c r="BV165" s="307">
        <v>1</v>
      </c>
      <c r="BW165" s="307">
        <v>1</v>
      </c>
      <c r="BX165" s="307">
        <v>1</v>
      </c>
      <c r="BY165" s="307">
        <v>1</v>
      </c>
      <c r="BZ165" s="307">
        <v>1</v>
      </c>
      <c r="CA165" s="307">
        <v>1</v>
      </c>
      <c r="CB165" s="307">
        <v>1</v>
      </c>
      <c r="CC165" s="307">
        <v>1</v>
      </c>
      <c r="CD165" s="307">
        <v>1</v>
      </c>
      <c r="CE165" s="307">
        <v>1</v>
      </c>
      <c r="CF165" s="307">
        <v>1</v>
      </c>
      <c r="CG165" s="307">
        <v>1</v>
      </c>
      <c r="CH165" s="307">
        <v>1</v>
      </c>
      <c r="CI165" s="307">
        <v>1</v>
      </c>
      <c r="CJ165" s="307">
        <v>1</v>
      </c>
      <c r="CK165" s="307">
        <v>1</v>
      </c>
      <c r="CL165" s="307">
        <v>1</v>
      </c>
      <c r="CM165" s="307">
        <v>1</v>
      </c>
      <c r="CN165" s="307">
        <v>1</v>
      </c>
      <c r="CO165" s="307">
        <v>1</v>
      </c>
      <c r="CP165" s="307">
        <v>1</v>
      </c>
      <c r="CQ165" s="307">
        <v>1</v>
      </c>
      <c r="CR165" s="307">
        <v>1</v>
      </c>
      <c r="CS165" s="307">
        <v>1</v>
      </c>
      <c r="CT165" s="307">
        <v>1</v>
      </c>
      <c r="CU165" s="307">
        <v>1</v>
      </c>
      <c r="CV165" s="307">
        <v>1</v>
      </c>
      <c r="CW165" s="307">
        <v>1</v>
      </c>
      <c r="CX165" s="307">
        <v>1</v>
      </c>
      <c r="CY165" s="307">
        <v>1</v>
      </c>
      <c r="CZ165" s="307">
        <v>1</v>
      </c>
      <c r="DA165" s="308">
        <v>1</v>
      </c>
      <c r="DB165" s="13"/>
      <c r="DC165" s="13"/>
      <c r="DD165" s="13"/>
      <c r="DE165" s="13"/>
      <c r="DF165" s="13"/>
      <c r="DG165" s="13"/>
      <c r="DH165" s="13"/>
      <c r="DI165" s="13"/>
      <c r="DJ165" s="13"/>
      <c r="DK165" s="13"/>
      <c r="DL165" s="13"/>
      <c r="DM165" s="13"/>
      <c r="DN165" s="13"/>
      <c r="DO165" s="13"/>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0" tint="-0.499984740745262"/>
  </sheetPr>
  <dimension ref="B1:DA150"/>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1482</v>
      </c>
      <c r="C2" s="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713" t="s">
        <v>1375</v>
      </c>
      <c r="C3" s="714"/>
      <c r="D3" s="11">
        <v>1</v>
      </c>
      <c r="E3" s="11">
        <v>2</v>
      </c>
      <c r="F3" s="11">
        <v>3</v>
      </c>
      <c r="G3" s="11">
        <v>4</v>
      </c>
      <c r="H3" s="11">
        <v>5</v>
      </c>
      <c r="I3" s="11">
        <v>6</v>
      </c>
      <c r="J3" s="11">
        <v>7</v>
      </c>
      <c r="K3" s="11">
        <v>8</v>
      </c>
      <c r="L3" s="11">
        <v>9</v>
      </c>
      <c r="M3" s="353">
        <v>10</v>
      </c>
      <c r="N3" s="11">
        <v>11</v>
      </c>
      <c r="O3" s="11">
        <v>12</v>
      </c>
      <c r="P3" s="11">
        <v>13</v>
      </c>
      <c r="Q3" s="11">
        <v>14</v>
      </c>
      <c r="R3" s="11">
        <v>15</v>
      </c>
      <c r="S3" s="11">
        <v>16</v>
      </c>
      <c r="T3" s="11">
        <v>17</v>
      </c>
      <c r="U3" s="11">
        <v>18</v>
      </c>
      <c r="V3" s="11">
        <v>19</v>
      </c>
      <c r="W3" s="11">
        <v>20</v>
      </c>
      <c r="X3" s="11">
        <v>21</v>
      </c>
      <c r="Y3" s="11">
        <v>22</v>
      </c>
      <c r="Z3" s="11">
        <v>23</v>
      </c>
      <c r="AA3" s="11">
        <v>24</v>
      </c>
      <c r="AB3" s="11">
        <v>25</v>
      </c>
      <c r="AC3" s="11">
        <v>26</v>
      </c>
      <c r="AD3" s="11">
        <v>27</v>
      </c>
      <c r="AE3" s="11">
        <v>28</v>
      </c>
      <c r="AF3" s="11">
        <v>29</v>
      </c>
      <c r="AG3" s="11">
        <v>30</v>
      </c>
      <c r="AH3" s="11">
        <v>31</v>
      </c>
      <c r="AI3" s="11">
        <v>32</v>
      </c>
      <c r="AJ3" s="11">
        <v>33</v>
      </c>
      <c r="AK3" s="11">
        <v>34</v>
      </c>
      <c r="AL3" s="11">
        <v>35</v>
      </c>
      <c r="AM3" s="11">
        <v>36</v>
      </c>
      <c r="AN3" s="11">
        <v>37</v>
      </c>
      <c r="AO3" s="11">
        <v>38</v>
      </c>
      <c r="AP3" s="719" t="s">
        <v>892</v>
      </c>
    </row>
    <row r="4" spans="2:54" ht="45" customHeight="1" x14ac:dyDescent="0.4">
      <c r="B4" s="715"/>
      <c r="C4" s="716"/>
      <c r="D4" s="193" t="s">
        <v>823</v>
      </c>
      <c r="E4" s="193" t="s">
        <v>1</v>
      </c>
      <c r="F4" s="193" t="s">
        <v>1060</v>
      </c>
      <c r="G4" s="193" t="s">
        <v>3</v>
      </c>
      <c r="H4" s="193" t="s">
        <v>4</v>
      </c>
      <c r="I4" s="193" t="s">
        <v>5</v>
      </c>
      <c r="J4" s="193" t="s">
        <v>6</v>
      </c>
      <c r="K4" s="193" t="s">
        <v>7</v>
      </c>
      <c r="L4" s="193" t="s">
        <v>8</v>
      </c>
      <c r="M4" s="193" t="s">
        <v>9</v>
      </c>
      <c r="N4" s="193" t="s">
        <v>10</v>
      </c>
      <c r="O4" s="193" t="s">
        <v>11</v>
      </c>
      <c r="P4" s="193" t="s">
        <v>12</v>
      </c>
      <c r="Q4" s="193" t="s">
        <v>13</v>
      </c>
      <c r="R4" s="193" t="s">
        <v>14</v>
      </c>
      <c r="S4" s="193" t="s">
        <v>15</v>
      </c>
      <c r="T4" s="193" t="s">
        <v>1416</v>
      </c>
      <c r="U4" s="617" t="s">
        <v>1417</v>
      </c>
      <c r="V4" s="193" t="s">
        <v>16</v>
      </c>
      <c r="W4" s="193" t="s">
        <v>34</v>
      </c>
      <c r="X4" s="193" t="s">
        <v>17</v>
      </c>
      <c r="Y4" s="193" t="s">
        <v>18</v>
      </c>
      <c r="Z4" s="193" t="s">
        <v>1418</v>
      </c>
      <c r="AA4" s="193" t="s">
        <v>824</v>
      </c>
      <c r="AB4" s="193" t="s">
        <v>1064</v>
      </c>
      <c r="AC4" s="193" t="s">
        <v>21</v>
      </c>
      <c r="AD4" s="193" t="s">
        <v>22</v>
      </c>
      <c r="AE4" s="193" t="s">
        <v>23</v>
      </c>
      <c r="AF4" s="193" t="s">
        <v>24</v>
      </c>
      <c r="AG4" s="193" t="s">
        <v>25</v>
      </c>
      <c r="AH4" s="193" t="s">
        <v>26</v>
      </c>
      <c r="AI4" s="193" t="s">
        <v>27</v>
      </c>
      <c r="AJ4" s="193" t="s">
        <v>28</v>
      </c>
      <c r="AK4" s="193" t="s">
        <v>29</v>
      </c>
      <c r="AL4" s="193" t="s">
        <v>1066</v>
      </c>
      <c r="AM4" s="193" t="s">
        <v>1067</v>
      </c>
      <c r="AN4" s="193" t="s">
        <v>825</v>
      </c>
      <c r="AO4" s="193" t="s">
        <v>826</v>
      </c>
      <c r="AP4" s="720"/>
    </row>
    <row r="5" spans="2:54" ht="20.100000000000001" customHeight="1" x14ac:dyDescent="0.4">
      <c r="B5" s="494">
        <v>1</v>
      </c>
      <c r="C5" s="9" t="s">
        <v>823</v>
      </c>
      <c r="D5" s="305">
        <v>1.0054151202998334</v>
      </c>
      <c r="E5" s="305">
        <v>1.9441377198871658E-2</v>
      </c>
      <c r="F5" s="305">
        <v>2.5928046900141203E-3</v>
      </c>
      <c r="G5" s="305">
        <v>4.237092155418149E-4</v>
      </c>
      <c r="H5" s="305">
        <v>6.6304218195834322E-4</v>
      </c>
      <c r="I5" s="305">
        <v>9.4348051212679573E-6</v>
      </c>
      <c r="J5" s="305">
        <v>2.5041222643371722E-2</v>
      </c>
      <c r="K5" s="305">
        <v>4.039151657563079E-4</v>
      </c>
      <c r="L5" s="305">
        <v>1.2636594843688485E-3</v>
      </c>
      <c r="M5" s="305">
        <v>6.2408860843018941E-5</v>
      </c>
      <c r="N5" s="305">
        <v>2.8783510635846453E-4</v>
      </c>
      <c r="O5" s="305">
        <v>1.0952156861463991E-6</v>
      </c>
      <c r="P5" s="305">
        <v>6.1106355076089164E-3</v>
      </c>
      <c r="Q5" s="305">
        <v>1.6740632793454784E-5</v>
      </c>
      <c r="R5" s="305">
        <v>1.2806351871390265E-5</v>
      </c>
      <c r="S5" s="305">
        <v>8.7713422439882691E-6</v>
      </c>
      <c r="T5" s="305">
        <v>2.3090622993710396E-5</v>
      </c>
      <c r="U5" s="305">
        <v>3.2225551257261421E-5</v>
      </c>
      <c r="V5" s="305">
        <v>3.934778742809981E-5</v>
      </c>
      <c r="W5" s="305">
        <v>8.5800560815131111E-4</v>
      </c>
      <c r="X5" s="305">
        <v>1.4012170293645906E-4</v>
      </c>
      <c r="Y5" s="305">
        <v>3.71030425000145E-4</v>
      </c>
      <c r="Z5" s="305">
        <v>9.0951466255119099E-6</v>
      </c>
      <c r="AA5" s="305">
        <v>4.7262756527555793E-5</v>
      </c>
      <c r="AB5" s="305">
        <v>2.2743545321755917E-5</v>
      </c>
      <c r="AC5" s="305">
        <v>4.1263450468775388E-5</v>
      </c>
      <c r="AD5" s="305">
        <v>1.0957755015836466E-5</v>
      </c>
      <c r="AE5" s="305">
        <v>7.3765144349386684E-6</v>
      </c>
      <c r="AF5" s="305">
        <v>1.6426762553182364E-5</v>
      </c>
      <c r="AG5" s="305">
        <v>3.0447690965991568E-5</v>
      </c>
      <c r="AH5" s="305">
        <v>1.7956350133348474E-5</v>
      </c>
      <c r="AI5" s="305">
        <v>2.3445936378689144E-4</v>
      </c>
      <c r="AJ5" s="305">
        <v>4.4020536499329399E-4</v>
      </c>
      <c r="AK5" s="305">
        <v>3.0188788483772943E-4</v>
      </c>
      <c r="AL5" s="305">
        <v>2.1955050130451916E-5</v>
      </c>
      <c r="AM5" s="305">
        <v>2.8979052916517033E-3</v>
      </c>
      <c r="AN5" s="305">
        <v>1.7632082223503417E-4</v>
      </c>
      <c r="AO5" s="305">
        <v>4.1665139851952882E-5</v>
      </c>
      <c r="AP5" s="310">
        <v>1.0675363292895437</v>
      </c>
      <c r="AQ5" s="14"/>
    </row>
    <row r="6" spans="2:54" ht="20.100000000000001" customHeight="1" x14ac:dyDescent="0.4">
      <c r="B6" s="494">
        <v>2</v>
      </c>
      <c r="C6" s="9" t="s">
        <v>1</v>
      </c>
      <c r="D6" s="305">
        <v>3.721435008100744E-3</v>
      </c>
      <c r="E6" s="305">
        <v>1.068317087653309</v>
      </c>
      <c r="F6" s="305">
        <v>1.5080531990561537E-2</v>
      </c>
      <c r="G6" s="305">
        <v>1.9859691646223341E-4</v>
      </c>
      <c r="H6" s="305">
        <v>6.7242484070560357E-4</v>
      </c>
      <c r="I6" s="305">
        <v>1.2720355788822824E-6</v>
      </c>
      <c r="J6" s="305">
        <v>2.6217225906924255E-2</v>
      </c>
      <c r="K6" s="305">
        <v>3.2565411861336099E-6</v>
      </c>
      <c r="L6" s="305">
        <v>3.131990426635923E-5</v>
      </c>
      <c r="M6" s="305">
        <v>1.6050498979732154E-6</v>
      </c>
      <c r="N6" s="305">
        <v>6.8070355845726424E-5</v>
      </c>
      <c r="O6" s="305">
        <v>2.3982510648532492E-7</v>
      </c>
      <c r="P6" s="305">
        <v>2.3800067134805967E-5</v>
      </c>
      <c r="Q6" s="305">
        <v>4.4583573013034576E-6</v>
      </c>
      <c r="R6" s="305">
        <v>9.652828457864087E-7</v>
      </c>
      <c r="S6" s="305">
        <v>7.2217359803557019E-7</v>
      </c>
      <c r="T6" s="305">
        <v>7.8498493534321191E-7</v>
      </c>
      <c r="U6" s="305">
        <v>1.3889719010837091E-6</v>
      </c>
      <c r="V6" s="305">
        <v>6.4356219581366424E-7</v>
      </c>
      <c r="W6" s="305">
        <v>2.040757577681487E-4</v>
      </c>
      <c r="X6" s="305">
        <v>2.2242736956449567E-6</v>
      </c>
      <c r="Y6" s="305">
        <v>3.7946186352365441E-6</v>
      </c>
      <c r="Z6" s="305">
        <v>1.1464517100143925E-6</v>
      </c>
      <c r="AA6" s="305">
        <v>2.0781395970036503E-6</v>
      </c>
      <c r="AB6" s="305">
        <v>1.2203040263185902E-6</v>
      </c>
      <c r="AC6" s="305">
        <v>2.9918949107536027E-6</v>
      </c>
      <c r="AD6" s="305">
        <v>1.7897786691706011E-6</v>
      </c>
      <c r="AE6" s="305">
        <v>1.5127106560044781E-6</v>
      </c>
      <c r="AF6" s="305">
        <v>2.8008570218923217E-6</v>
      </c>
      <c r="AG6" s="305">
        <v>1.1492889798797509E-5</v>
      </c>
      <c r="AH6" s="305">
        <v>7.211368496315232E-6</v>
      </c>
      <c r="AI6" s="305">
        <v>2.3238835647713374E-4</v>
      </c>
      <c r="AJ6" s="305">
        <v>1.8400647226262287E-4</v>
      </c>
      <c r="AK6" s="305">
        <v>1.1777168171361645E-5</v>
      </c>
      <c r="AL6" s="305">
        <v>4.5537183516648119E-6</v>
      </c>
      <c r="AM6" s="305">
        <v>1.5311537390723209E-3</v>
      </c>
      <c r="AN6" s="305">
        <v>6.6281775712594593E-6</v>
      </c>
      <c r="AO6" s="305">
        <v>3.1338228151403454E-5</v>
      </c>
      <c r="AP6" s="306">
        <v>1.1165900143329002</v>
      </c>
    </row>
    <row r="7" spans="2:54" ht="20.100000000000001" customHeight="1" x14ac:dyDescent="0.4">
      <c r="B7" s="494">
        <v>3</v>
      </c>
      <c r="C7" s="9" t="s">
        <v>2</v>
      </c>
      <c r="D7" s="305">
        <v>7.2789483616983217E-2</v>
      </c>
      <c r="E7" s="305">
        <v>3.1642303724786248E-2</v>
      </c>
      <c r="F7" s="305">
        <v>1.000614268712676</v>
      </c>
      <c r="G7" s="305">
        <v>3.625201141731452E-5</v>
      </c>
      <c r="H7" s="305">
        <v>6.6964898544093261E-5</v>
      </c>
      <c r="I7" s="305">
        <v>7.1807008824556774E-7</v>
      </c>
      <c r="J7" s="305">
        <v>2.552329554960119E-3</v>
      </c>
      <c r="K7" s="305">
        <v>2.9292281049460424E-5</v>
      </c>
      <c r="L7" s="305">
        <v>9.2239787234217141E-5</v>
      </c>
      <c r="M7" s="305">
        <v>4.5571320042012402E-6</v>
      </c>
      <c r="N7" s="305">
        <v>2.2734983222231222E-5</v>
      </c>
      <c r="O7" s="305">
        <v>8.5963906082094014E-8</v>
      </c>
      <c r="P7" s="305">
        <v>4.4242784480666262E-4</v>
      </c>
      <c r="Q7" s="305">
        <v>1.3364111873609822E-6</v>
      </c>
      <c r="R7" s="305">
        <v>9.5312614713891479E-7</v>
      </c>
      <c r="S7" s="305">
        <v>6.5454370249002907E-7</v>
      </c>
      <c r="T7" s="305">
        <v>1.6915006677037374E-6</v>
      </c>
      <c r="U7" s="305">
        <v>2.3689839138973443E-6</v>
      </c>
      <c r="V7" s="305">
        <v>2.862771954693294E-6</v>
      </c>
      <c r="W7" s="305">
        <v>6.7803531112349685E-5</v>
      </c>
      <c r="X7" s="305">
        <v>1.019272777658391E-5</v>
      </c>
      <c r="Y7" s="305">
        <v>2.6930184298512393E-5</v>
      </c>
      <c r="Z7" s="305">
        <v>6.8996083450948299E-7</v>
      </c>
      <c r="AA7" s="305">
        <v>3.4755694817902063E-6</v>
      </c>
      <c r="AB7" s="305">
        <v>1.6787304326581427E-6</v>
      </c>
      <c r="AC7" s="305">
        <v>3.0677257958842227E-6</v>
      </c>
      <c r="AD7" s="305">
        <v>8.4282202644241448E-7</v>
      </c>
      <c r="AE7" s="305">
        <v>5.7608261982233265E-7</v>
      </c>
      <c r="AF7" s="305">
        <v>1.2668080386380805E-6</v>
      </c>
      <c r="AG7" s="305">
        <v>2.5264312348738954E-6</v>
      </c>
      <c r="AH7" s="305">
        <v>1.5022177889776127E-6</v>
      </c>
      <c r="AI7" s="305">
        <v>2.3527039403589621E-5</v>
      </c>
      <c r="AJ7" s="305">
        <v>3.7031605456486601E-5</v>
      </c>
      <c r="AK7" s="305">
        <v>2.215761668413546E-5</v>
      </c>
      <c r="AL7" s="305">
        <v>1.7160744251590661E-6</v>
      </c>
      <c r="AM7" s="305">
        <v>2.5283395498105967E-4</v>
      </c>
      <c r="AN7" s="305">
        <v>1.2934303920723756E-5</v>
      </c>
      <c r="AO7" s="305">
        <v>3.8990580582884229E-6</v>
      </c>
      <c r="AP7" s="306">
        <v>1.1087781783636219</v>
      </c>
    </row>
    <row r="8" spans="2:54" ht="20.100000000000001" customHeight="1" x14ac:dyDescent="0.4">
      <c r="B8" s="494">
        <v>4</v>
      </c>
      <c r="C8" s="9" t="s">
        <v>3</v>
      </c>
      <c r="D8" s="305">
        <v>2.1613974711135801E-4</v>
      </c>
      <c r="E8" s="305">
        <v>5.2483717928764756E-5</v>
      </c>
      <c r="F8" s="305">
        <v>8.0107831246708575E-5</v>
      </c>
      <c r="G8" s="305">
        <v>1.0760654333543054</v>
      </c>
      <c r="H8" s="305">
        <v>9.4070300745662097E-5</v>
      </c>
      <c r="I8" s="305">
        <v>6.5006889549260728E-6</v>
      </c>
      <c r="J8" s="305">
        <v>2.5315971585052299E-4</v>
      </c>
      <c r="K8" s="305">
        <v>1.2068814566908822E-5</v>
      </c>
      <c r="L8" s="305">
        <v>8.1132793446766233E-3</v>
      </c>
      <c r="M8" s="305">
        <v>1.9375442027735179E-4</v>
      </c>
      <c r="N8" s="305">
        <v>2.2676898707241477E-4</v>
      </c>
      <c r="O8" s="305">
        <v>7.1828698200371431E-7</v>
      </c>
      <c r="P8" s="305">
        <v>1.4338164988606162E-5</v>
      </c>
      <c r="Q8" s="305">
        <v>3.081352279002336E-5</v>
      </c>
      <c r="R8" s="305">
        <v>7.2499203502224158E-6</v>
      </c>
      <c r="S8" s="305">
        <v>1.0795986153463923E-5</v>
      </c>
      <c r="T8" s="305">
        <v>5.002506891829006E-6</v>
      </c>
      <c r="U8" s="305">
        <v>1.4288904370948676E-5</v>
      </c>
      <c r="V8" s="305">
        <v>3.9415917103540101E-6</v>
      </c>
      <c r="W8" s="305">
        <v>2.2364976822209038E-4</v>
      </c>
      <c r="X8" s="305">
        <v>1.2747631704962298E-4</v>
      </c>
      <c r="Y8" s="305">
        <v>3.262408128508823E-5</v>
      </c>
      <c r="Z8" s="305">
        <v>1.4741866073651413E-5</v>
      </c>
      <c r="AA8" s="305">
        <v>1.8702554504922822E-5</v>
      </c>
      <c r="AB8" s="305">
        <v>1.4975079846365469E-5</v>
      </c>
      <c r="AC8" s="305">
        <v>1.9676193681392924E-5</v>
      </c>
      <c r="AD8" s="305">
        <v>1.7238094706320982E-5</v>
      </c>
      <c r="AE8" s="305">
        <v>4.9043102994694307E-6</v>
      </c>
      <c r="AF8" s="305">
        <v>1.1423301552981318E-5</v>
      </c>
      <c r="AG8" s="305">
        <v>2.7568416938653871E-5</v>
      </c>
      <c r="AH8" s="305">
        <v>1.0219156356607439E-5</v>
      </c>
      <c r="AI8" s="305">
        <v>3.838067333736855E-5</v>
      </c>
      <c r="AJ8" s="305">
        <v>4.2625504978065717E-5</v>
      </c>
      <c r="AK8" s="305">
        <v>5.0753449833317988E-5</v>
      </c>
      <c r="AL8" s="305">
        <v>1.7050850525235989E-5</v>
      </c>
      <c r="AM8" s="305">
        <v>3.9888955671099185E-4</v>
      </c>
      <c r="AN8" s="305">
        <v>7.9878454098595501E-4</v>
      </c>
      <c r="AO8" s="305">
        <v>8.0762719196522141E-6</v>
      </c>
      <c r="AP8" s="306">
        <v>1.0872786757957822</v>
      </c>
    </row>
    <row r="9" spans="2:54" ht="20.100000000000001" customHeight="1" x14ac:dyDescent="0.4">
      <c r="B9" s="494">
        <v>5</v>
      </c>
      <c r="C9" s="9" t="s">
        <v>4</v>
      </c>
      <c r="D9" s="305">
        <v>1.653776595371469E-4</v>
      </c>
      <c r="E9" s="305">
        <v>3.7568197288247356E-3</v>
      </c>
      <c r="F9" s="305">
        <v>3.7331849100889102E-4</v>
      </c>
      <c r="G9" s="305">
        <v>2.4736756762238314E-4</v>
      </c>
      <c r="H9" s="305">
        <v>1.021952341454982</v>
      </c>
      <c r="I9" s="305">
        <v>2.43505712100394E-6</v>
      </c>
      <c r="J9" s="305">
        <v>4.5320272407230897E-2</v>
      </c>
      <c r="K9" s="305">
        <v>2.8489049267697643E-6</v>
      </c>
      <c r="L9" s="305">
        <v>4.5588790358941479E-5</v>
      </c>
      <c r="M9" s="305">
        <v>2.6132421897065427E-6</v>
      </c>
      <c r="N9" s="305">
        <v>1.2534442827023137E-4</v>
      </c>
      <c r="O9" s="305">
        <v>4.7298694722039161E-7</v>
      </c>
      <c r="P9" s="305">
        <v>3.1943802163186005E-6</v>
      </c>
      <c r="Q9" s="305">
        <v>7.9259039783974419E-6</v>
      </c>
      <c r="R9" s="305">
        <v>1.4078344711244121E-6</v>
      </c>
      <c r="S9" s="305">
        <v>1.2266063348338067E-6</v>
      </c>
      <c r="T9" s="305">
        <v>1.2751087154128473E-6</v>
      </c>
      <c r="U9" s="305">
        <v>2.0716228839191886E-6</v>
      </c>
      <c r="V9" s="305">
        <v>9.4002013616335696E-7</v>
      </c>
      <c r="W9" s="305">
        <v>1.8927151203991098E-4</v>
      </c>
      <c r="X9" s="305">
        <v>3.2493906651022442E-6</v>
      </c>
      <c r="Y9" s="305">
        <v>4.7851313951956644E-6</v>
      </c>
      <c r="Z9" s="305">
        <v>1.8892525496180594E-6</v>
      </c>
      <c r="AA9" s="305">
        <v>3.8623918847596906E-6</v>
      </c>
      <c r="AB9" s="305">
        <v>2.1411351480357962E-6</v>
      </c>
      <c r="AC9" s="305">
        <v>5.5942795311098046E-6</v>
      </c>
      <c r="AD9" s="305">
        <v>3.5184235930269208E-6</v>
      </c>
      <c r="AE9" s="305">
        <v>3.2315902195610432E-6</v>
      </c>
      <c r="AF9" s="305">
        <v>5.756459495244779E-6</v>
      </c>
      <c r="AG9" s="305">
        <v>2.2763461113354204E-5</v>
      </c>
      <c r="AH9" s="305">
        <v>1.4880609061607763E-5</v>
      </c>
      <c r="AI9" s="305">
        <v>1.2956891693553725E-4</v>
      </c>
      <c r="AJ9" s="305">
        <v>3.4668467843229547E-4</v>
      </c>
      <c r="AK9" s="305">
        <v>2.0394142219692733E-5</v>
      </c>
      <c r="AL9" s="305">
        <v>9.4226738665067801E-6</v>
      </c>
      <c r="AM9" s="305">
        <v>3.3976933110640411E-3</v>
      </c>
      <c r="AN9" s="305">
        <v>8.0503369523740608E-6</v>
      </c>
      <c r="AO9" s="305">
        <v>5.6322291808071969E-5</v>
      </c>
      <c r="AP9" s="306">
        <v>1.0762419221837316</v>
      </c>
    </row>
    <row r="10" spans="2:54" ht="20.100000000000001" customHeight="1" x14ac:dyDescent="0.4">
      <c r="B10" s="494">
        <v>6</v>
      </c>
      <c r="C10" s="9" t="s">
        <v>5</v>
      </c>
      <c r="D10" s="305">
        <v>8.2816279801229726E-5</v>
      </c>
      <c r="E10" s="305">
        <v>7.6973932115761837E-5</v>
      </c>
      <c r="F10" s="305">
        <v>2.1718333369062496E-4</v>
      </c>
      <c r="G10" s="305">
        <v>8.2979963442901379E-5</v>
      </c>
      <c r="H10" s="305">
        <v>1.2562754051724347E-4</v>
      </c>
      <c r="I10" s="305">
        <v>1.000168797287212</v>
      </c>
      <c r="J10" s="305">
        <v>7.5667014284264979E-5</v>
      </c>
      <c r="K10" s="305">
        <v>7.6223255838474651E-5</v>
      </c>
      <c r="L10" s="305">
        <v>4.2111247451934967E-4</v>
      </c>
      <c r="M10" s="305">
        <v>1.0964864563605486E-4</v>
      </c>
      <c r="N10" s="305">
        <v>3.9779679001086473E-4</v>
      </c>
      <c r="O10" s="305">
        <v>7.497247054624249E-3</v>
      </c>
      <c r="P10" s="305">
        <v>1.2529864205727389E-4</v>
      </c>
      <c r="Q10" s="305">
        <v>7.178016149549367E-4</v>
      </c>
      <c r="R10" s="305">
        <v>3.6496873573067259E-4</v>
      </c>
      <c r="S10" s="305">
        <v>9.002549530716111E-5</v>
      </c>
      <c r="T10" s="305">
        <v>5.2600546520971149E-5</v>
      </c>
      <c r="U10" s="305">
        <v>8.7366174941979025E-5</v>
      </c>
      <c r="V10" s="305">
        <v>5.5223888175551575E-5</v>
      </c>
      <c r="W10" s="305">
        <v>1.3053387552958625E-4</v>
      </c>
      <c r="X10" s="305">
        <v>6.4074691387510919E-5</v>
      </c>
      <c r="Y10" s="305">
        <v>1.626704907018694E-4</v>
      </c>
      <c r="Z10" s="305">
        <v>3.9144157975709495E-3</v>
      </c>
      <c r="AA10" s="305">
        <v>2.3968607629968217E-4</v>
      </c>
      <c r="AB10" s="305">
        <v>2.9457899700872768E-4</v>
      </c>
      <c r="AC10" s="305">
        <v>9.7930209480068917E-5</v>
      </c>
      <c r="AD10" s="305">
        <v>3.6413392852627834E-5</v>
      </c>
      <c r="AE10" s="305">
        <v>2.3837410847892432E-5</v>
      </c>
      <c r="AF10" s="305">
        <v>2.5008965071360984E-4</v>
      </c>
      <c r="AG10" s="305">
        <v>4.1916468789310074E-5</v>
      </c>
      <c r="AH10" s="305">
        <v>8.1694071580608622E-5</v>
      </c>
      <c r="AI10" s="305">
        <v>8.0465789265407679E-5</v>
      </c>
      <c r="AJ10" s="305">
        <v>6.308517096342645E-5</v>
      </c>
      <c r="AK10" s="305">
        <v>4.5475858064436969E-5</v>
      </c>
      <c r="AL10" s="305">
        <v>3.5858412492053231E-5</v>
      </c>
      <c r="AM10" s="305">
        <v>1.4208349586561852E-4</v>
      </c>
      <c r="AN10" s="305">
        <v>6.415121257725833E-5</v>
      </c>
      <c r="AO10" s="305">
        <v>5.7615905688867243E-5</v>
      </c>
      <c r="AP10" s="306">
        <v>1.0166519356470605</v>
      </c>
    </row>
    <row r="11" spans="2:54" ht="20.100000000000001" customHeight="1" x14ac:dyDescent="0.4">
      <c r="B11" s="494">
        <v>7</v>
      </c>
      <c r="C11" s="9" t="s">
        <v>6</v>
      </c>
      <c r="D11" s="305">
        <v>3.8129222984194656E-3</v>
      </c>
      <c r="E11" s="305">
        <v>8.6942750607174421E-2</v>
      </c>
      <c r="F11" s="305">
        <v>8.5283723299775151E-3</v>
      </c>
      <c r="G11" s="305">
        <v>5.7289220826205372E-3</v>
      </c>
      <c r="H11" s="305">
        <v>2.6934739618454398E-2</v>
      </c>
      <c r="I11" s="305">
        <v>2.3577061767077023E-5</v>
      </c>
      <c r="J11" s="305">
        <v>1.0521900850404626</v>
      </c>
      <c r="K11" s="305">
        <v>4.6206055397380969E-5</v>
      </c>
      <c r="L11" s="305">
        <v>1.0348989182500682E-3</v>
      </c>
      <c r="M11" s="305">
        <v>4.0440760362281011E-5</v>
      </c>
      <c r="N11" s="305">
        <v>2.3396946536888988E-3</v>
      </c>
      <c r="O11" s="305">
        <v>5.5722577367286093E-6</v>
      </c>
      <c r="P11" s="305">
        <v>5.4204105980258557E-5</v>
      </c>
      <c r="Q11" s="305">
        <v>1.4385860110520841E-4</v>
      </c>
      <c r="R11" s="305">
        <v>1.7295550676536095E-5</v>
      </c>
      <c r="S11" s="305">
        <v>1.5168465452660799E-5</v>
      </c>
      <c r="T11" s="305">
        <v>1.4978641494444939E-5</v>
      </c>
      <c r="U11" s="305">
        <v>2.2543803559626538E-5</v>
      </c>
      <c r="V11" s="305">
        <v>9.9648745675672256E-6</v>
      </c>
      <c r="W11" s="305">
        <v>1.0462179949693256E-3</v>
      </c>
      <c r="X11" s="305">
        <v>4.4890834343951173E-5</v>
      </c>
      <c r="Y11" s="305">
        <v>6.2792050425847408E-5</v>
      </c>
      <c r="Z11" s="305">
        <v>1.8700952489828692E-5</v>
      </c>
      <c r="AA11" s="305">
        <v>3.8518203102720737E-5</v>
      </c>
      <c r="AB11" s="305">
        <v>2.6425087661521974E-5</v>
      </c>
      <c r="AC11" s="305">
        <v>7.3236781401877314E-5</v>
      </c>
      <c r="AD11" s="305">
        <v>3.4940128137208642E-5</v>
      </c>
      <c r="AE11" s="305">
        <v>2.8493083834240131E-5</v>
      </c>
      <c r="AF11" s="305">
        <v>4.8896306181526409E-5</v>
      </c>
      <c r="AG11" s="305">
        <v>1.9264452622736814E-4</v>
      </c>
      <c r="AH11" s="305">
        <v>2.0116222724637361E-4</v>
      </c>
      <c r="AI11" s="305">
        <v>1.5091763793817119E-3</v>
      </c>
      <c r="AJ11" s="305">
        <v>2.4792030058131439E-3</v>
      </c>
      <c r="AK11" s="305">
        <v>3.2077569639386963E-4</v>
      </c>
      <c r="AL11" s="305">
        <v>8.1513501689618319E-5</v>
      </c>
      <c r="AM11" s="305">
        <v>2.7361805074464417E-2</v>
      </c>
      <c r="AN11" s="305">
        <v>1.2634917540612001E-4</v>
      </c>
      <c r="AO11" s="305">
        <v>1.1092178513070511E-3</v>
      </c>
      <c r="AP11" s="306">
        <v>1.2227111545876257</v>
      </c>
    </row>
    <row r="12" spans="2:54" ht="20.100000000000001" customHeight="1" x14ac:dyDescent="0.4">
      <c r="B12" s="494">
        <v>8</v>
      </c>
      <c r="C12" s="9" t="s">
        <v>7</v>
      </c>
      <c r="D12" s="305">
        <v>1.0359982651862918E-4</v>
      </c>
      <c r="E12" s="305">
        <v>2.1400486105148191E-5</v>
      </c>
      <c r="F12" s="305">
        <v>1.0926271255898934E-4</v>
      </c>
      <c r="G12" s="305">
        <v>3.2113369454342129E-5</v>
      </c>
      <c r="H12" s="305">
        <v>4.4650076301452722E-4</v>
      </c>
      <c r="I12" s="305">
        <v>6.4242726850253324E-5</v>
      </c>
      <c r="J12" s="305">
        <v>4.562945421957373E-5</v>
      </c>
      <c r="K12" s="305">
        <v>1.0045584988502581</v>
      </c>
      <c r="L12" s="305">
        <v>4.6585688646239292E-5</v>
      </c>
      <c r="M12" s="305">
        <v>2.5401221577236986E-5</v>
      </c>
      <c r="N12" s="305">
        <v>2.6895098652983371E-5</v>
      </c>
      <c r="O12" s="305">
        <v>2.6232754115168572E-6</v>
      </c>
      <c r="P12" s="305">
        <v>1.8560182199701218E-4</v>
      </c>
      <c r="Q12" s="305">
        <v>5.6184350448523326E-5</v>
      </c>
      <c r="R12" s="305">
        <v>2.7631043132989415E-5</v>
      </c>
      <c r="S12" s="305">
        <v>2.7111414849808347E-5</v>
      </c>
      <c r="T12" s="305">
        <v>7.776254822814019E-5</v>
      </c>
      <c r="U12" s="305">
        <v>5.6713643388525959E-5</v>
      </c>
      <c r="V12" s="305">
        <v>4.6477409336256408E-5</v>
      </c>
      <c r="W12" s="305">
        <v>1.3756418067128624E-4</v>
      </c>
      <c r="X12" s="305">
        <v>9.6925414365162758E-5</v>
      </c>
      <c r="Y12" s="305">
        <v>5.4254801115182275E-5</v>
      </c>
      <c r="Z12" s="305">
        <v>1.3112355034936569E-5</v>
      </c>
      <c r="AA12" s="305">
        <v>3.79487292009299E-5</v>
      </c>
      <c r="AB12" s="305">
        <v>6.2969553666545011E-5</v>
      </c>
      <c r="AC12" s="305">
        <v>9.1080993032427611E-5</v>
      </c>
      <c r="AD12" s="305">
        <v>4.1258042740561961E-5</v>
      </c>
      <c r="AE12" s="305">
        <v>6.4708964681155239E-6</v>
      </c>
      <c r="AF12" s="305">
        <v>4.0375182014663919E-5</v>
      </c>
      <c r="AG12" s="305">
        <v>2.9775673512710479E-5</v>
      </c>
      <c r="AH12" s="305">
        <v>8.6869029690175988E-5</v>
      </c>
      <c r="AI12" s="305">
        <v>2.1397102862473383E-5</v>
      </c>
      <c r="AJ12" s="305">
        <v>7.6595434009037484E-5</v>
      </c>
      <c r="AK12" s="305">
        <v>8.404976804257142E-4</v>
      </c>
      <c r="AL12" s="305">
        <v>5.078334336140168E-5</v>
      </c>
      <c r="AM12" s="305">
        <v>1.0163952942685019E-4</v>
      </c>
      <c r="AN12" s="305">
        <v>4.0392251647008276E-4</v>
      </c>
      <c r="AO12" s="305">
        <v>2.0248887508260676E-5</v>
      </c>
      <c r="AP12" s="306">
        <v>1.0081739250502251</v>
      </c>
    </row>
    <row r="13" spans="2:54" ht="20.100000000000001" customHeight="1" x14ac:dyDescent="0.4">
      <c r="B13" s="494">
        <v>9</v>
      </c>
      <c r="C13" s="9" t="s">
        <v>8</v>
      </c>
      <c r="D13" s="305">
        <v>6.0681085499327322E-3</v>
      </c>
      <c r="E13" s="305">
        <v>3.8295396809344805E-3</v>
      </c>
      <c r="F13" s="305">
        <v>1.0159341939999388E-2</v>
      </c>
      <c r="G13" s="305">
        <v>7.7199655445610331E-3</v>
      </c>
      <c r="H13" s="305">
        <v>1.2423497082748041E-3</v>
      </c>
      <c r="I13" s="305">
        <v>8.1953078586655332E-4</v>
      </c>
      <c r="J13" s="305">
        <v>3.9237964671776475E-3</v>
      </c>
      <c r="K13" s="305">
        <v>1.4733761831528861E-3</v>
      </c>
      <c r="L13" s="305">
        <v>1.0738111257809002</v>
      </c>
      <c r="M13" s="305">
        <v>2.5591836199761808E-2</v>
      </c>
      <c r="N13" s="305">
        <v>3.3282311056087987E-3</v>
      </c>
      <c r="O13" s="305">
        <v>8.6455586529566274E-5</v>
      </c>
      <c r="P13" s="305">
        <v>1.5833780568138506E-3</v>
      </c>
      <c r="Q13" s="305">
        <v>3.9915042872465112E-3</v>
      </c>
      <c r="R13" s="305">
        <v>9.0962731725695344E-4</v>
      </c>
      <c r="S13" s="305">
        <v>1.4011932825451618E-3</v>
      </c>
      <c r="T13" s="305">
        <v>6.3646408368064531E-4</v>
      </c>
      <c r="U13" s="305">
        <v>1.8422164806574228E-3</v>
      </c>
      <c r="V13" s="305">
        <v>4.9915372965558108E-4</v>
      </c>
      <c r="W13" s="305">
        <v>1.4234357116875101E-2</v>
      </c>
      <c r="X13" s="305">
        <v>1.6058550159958378E-2</v>
      </c>
      <c r="Y13" s="305">
        <v>1.1615663882617296E-3</v>
      </c>
      <c r="Z13" s="305">
        <v>1.8953571428395703E-3</v>
      </c>
      <c r="AA13" s="305">
        <v>2.3678073509511154E-3</v>
      </c>
      <c r="AB13" s="305">
        <v>1.9388857935025271E-3</v>
      </c>
      <c r="AC13" s="305">
        <v>2.5403489029797899E-3</v>
      </c>
      <c r="AD13" s="305">
        <v>2.2283913914957825E-3</v>
      </c>
      <c r="AE13" s="305">
        <v>5.9115009068337187E-4</v>
      </c>
      <c r="AF13" s="305">
        <v>1.4475917002194857E-3</v>
      </c>
      <c r="AG13" s="305">
        <v>3.2967242133942658E-3</v>
      </c>
      <c r="AH13" s="305">
        <v>1.1138364721830676E-3</v>
      </c>
      <c r="AI13" s="305">
        <v>2.8137728495826915E-3</v>
      </c>
      <c r="AJ13" s="305">
        <v>2.1562340720635083E-3</v>
      </c>
      <c r="AK13" s="305">
        <v>6.5320078348350763E-3</v>
      </c>
      <c r="AL13" s="305">
        <v>2.1075999389013494E-3</v>
      </c>
      <c r="AM13" s="305">
        <v>1.9907162936252196E-3</v>
      </c>
      <c r="AN13" s="305">
        <v>0.10547530601868546</v>
      </c>
      <c r="AO13" s="305">
        <v>8.176915872641627E-4</v>
      </c>
      <c r="AP13" s="306">
        <v>1.3196850900888577</v>
      </c>
    </row>
    <row r="14" spans="2:54" ht="20.100000000000001" customHeight="1" x14ac:dyDescent="0.4">
      <c r="B14" s="338">
        <v>10</v>
      </c>
      <c r="C14" s="9" t="s">
        <v>9</v>
      </c>
      <c r="D14" s="305">
        <v>3.7912833584330472E-4</v>
      </c>
      <c r="E14" s="305">
        <v>4.447300081011272E-4</v>
      </c>
      <c r="F14" s="305">
        <v>5.1428747380132087E-4</v>
      </c>
      <c r="G14" s="305">
        <v>2.4915808876279808E-4</v>
      </c>
      <c r="H14" s="305">
        <v>5.0358282246308259E-4</v>
      </c>
      <c r="I14" s="305">
        <v>8.2716711692582641E-4</v>
      </c>
      <c r="J14" s="305">
        <v>2.6506233694077591E-3</v>
      </c>
      <c r="K14" s="305">
        <v>5.3632657322739172E-4</v>
      </c>
      <c r="L14" s="305">
        <v>5.4960853075507524E-4</v>
      </c>
      <c r="M14" s="305">
        <v>1.0188466635792137</v>
      </c>
      <c r="N14" s="305">
        <v>1.1807252215662236E-3</v>
      </c>
      <c r="O14" s="305">
        <v>8.7219147345379556E-5</v>
      </c>
      <c r="P14" s="305">
        <v>4.8316657768781375E-4</v>
      </c>
      <c r="Q14" s="305">
        <v>6.2002758794521919E-4</v>
      </c>
      <c r="R14" s="305">
        <v>3.1920046558145913E-4</v>
      </c>
      <c r="S14" s="305">
        <v>4.0692496137845441E-4</v>
      </c>
      <c r="T14" s="305">
        <v>6.1041910653198729E-4</v>
      </c>
      <c r="U14" s="305">
        <v>8.2701961804465291E-4</v>
      </c>
      <c r="V14" s="305">
        <v>4.6805975309850088E-4</v>
      </c>
      <c r="W14" s="305">
        <v>3.6665230561859496E-3</v>
      </c>
      <c r="X14" s="305">
        <v>6.7512118188610794E-4</v>
      </c>
      <c r="Y14" s="305">
        <v>6.8364545261831715E-4</v>
      </c>
      <c r="Z14" s="305">
        <v>1.2609877828857498E-3</v>
      </c>
      <c r="AA14" s="305">
        <v>1.9129879094262829E-3</v>
      </c>
      <c r="AB14" s="305">
        <v>2.6924666430835102E-3</v>
      </c>
      <c r="AC14" s="305">
        <v>2.6948759332129277E-3</v>
      </c>
      <c r="AD14" s="305">
        <v>7.5751544744283271E-3</v>
      </c>
      <c r="AE14" s="305">
        <v>5.1944329842138382E-4</v>
      </c>
      <c r="AF14" s="305">
        <v>1.3229003235911156E-3</v>
      </c>
      <c r="AG14" s="305">
        <v>5.6757522276193999E-3</v>
      </c>
      <c r="AH14" s="305">
        <v>3.0720163194303735E-3</v>
      </c>
      <c r="AI14" s="305">
        <v>4.6790547662296476E-3</v>
      </c>
      <c r="AJ14" s="305">
        <v>1.4266580413233294E-3</v>
      </c>
      <c r="AK14" s="305">
        <v>1.0737256808002438E-2</v>
      </c>
      <c r="AL14" s="305">
        <v>2.4681805485318549E-3</v>
      </c>
      <c r="AM14" s="305">
        <v>1.1755173586603768E-3</v>
      </c>
      <c r="AN14" s="305">
        <v>3.8905345221419246E-4</v>
      </c>
      <c r="AO14" s="305">
        <v>8.3548879212398707E-4</v>
      </c>
      <c r="AP14" s="306">
        <v>1.083967122707556</v>
      </c>
    </row>
    <row r="15" spans="2:54" ht="20.100000000000001" customHeight="1" x14ac:dyDescent="0.4">
      <c r="B15" s="494">
        <v>11</v>
      </c>
      <c r="C15" s="9" t="s">
        <v>10</v>
      </c>
      <c r="D15" s="305">
        <v>2.6598001040463791E-3</v>
      </c>
      <c r="E15" s="305">
        <v>4.8567188559901135E-4</v>
      </c>
      <c r="F15" s="305">
        <v>3.0754573509502516E-4</v>
      </c>
      <c r="G15" s="305">
        <v>5.0592373732001848E-5</v>
      </c>
      <c r="H15" s="305">
        <v>3.9583465366892885E-4</v>
      </c>
      <c r="I15" s="305">
        <v>1.4209302936205305E-4</v>
      </c>
      <c r="J15" s="305">
        <v>3.9133723828981308E-4</v>
      </c>
      <c r="K15" s="305">
        <v>2.4337484606621468E-3</v>
      </c>
      <c r="L15" s="305">
        <v>1.552964689562505E-3</v>
      </c>
      <c r="M15" s="305">
        <v>1.1586957724689121E-3</v>
      </c>
      <c r="N15" s="305">
        <v>1.0091560762943723</v>
      </c>
      <c r="O15" s="305">
        <v>1.0073130552446817E-4</v>
      </c>
      <c r="P15" s="305">
        <v>5.7318106078279012E-3</v>
      </c>
      <c r="Q15" s="305">
        <v>1.2237603270223128E-3</v>
      </c>
      <c r="R15" s="305">
        <v>3.4745733067016043E-4</v>
      </c>
      <c r="S15" s="305">
        <v>2.7889000841479795E-4</v>
      </c>
      <c r="T15" s="305">
        <v>2.3081972050347879E-4</v>
      </c>
      <c r="U15" s="305">
        <v>5.9694227285670809E-4</v>
      </c>
      <c r="V15" s="305">
        <v>3.0420040954551433E-4</v>
      </c>
      <c r="W15" s="305">
        <v>1.4674298885826575E-3</v>
      </c>
      <c r="X15" s="305">
        <v>2.6457489989195176E-4</v>
      </c>
      <c r="Y15" s="305">
        <v>1.48302270517713E-4</v>
      </c>
      <c r="Z15" s="305">
        <v>6.8744547926686287E-5</v>
      </c>
      <c r="AA15" s="305">
        <v>3.5788752488963033E-4</v>
      </c>
      <c r="AB15" s="305">
        <v>5.1907148119904835E-4</v>
      </c>
      <c r="AC15" s="305">
        <v>2.9464842207156521E-5</v>
      </c>
      <c r="AD15" s="305">
        <v>4.0123687723203738E-5</v>
      </c>
      <c r="AE15" s="305">
        <v>1.2722294621576496E-5</v>
      </c>
      <c r="AF15" s="305">
        <v>5.6802603654671621E-5</v>
      </c>
      <c r="AG15" s="305">
        <v>7.2047177451516721E-5</v>
      </c>
      <c r="AH15" s="305">
        <v>7.0759087805332346E-5</v>
      </c>
      <c r="AI15" s="305">
        <v>2.645026673873502E-4</v>
      </c>
      <c r="AJ15" s="305">
        <v>5.0840372086265254E-3</v>
      </c>
      <c r="AK15" s="305">
        <v>1.6047455637081679E-4</v>
      </c>
      <c r="AL15" s="305">
        <v>1.5014644611851879E-4</v>
      </c>
      <c r="AM15" s="305">
        <v>3.5965384260491079E-4</v>
      </c>
      <c r="AN15" s="305">
        <v>5.0982477233565396E-4</v>
      </c>
      <c r="AO15" s="305">
        <v>1.4884083439360973E-4</v>
      </c>
      <c r="AP15" s="306">
        <v>1.0373343828535326</v>
      </c>
    </row>
    <row r="16" spans="2:54" ht="20.100000000000001" customHeight="1" x14ac:dyDescent="0.4">
      <c r="B16" s="494">
        <v>12</v>
      </c>
      <c r="C16" s="9" t="s">
        <v>11</v>
      </c>
      <c r="D16" s="305">
        <v>4.4626066071585665E-3</v>
      </c>
      <c r="E16" s="305">
        <v>2.3221896338859022E-3</v>
      </c>
      <c r="F16" s="305">
        <v>2.6600824911091232E-3</v>
      </c>
      <c r="G16" s="305">
        <v>4.8650284428676605E-3</v>
      </c>
      <c r="H16" s="305">
        <v>1.3494972101461238E-2</v>
      </c>
      <c r="I16" s="305">
        <v>1.14668981087206E-2</v>
      </c>
      <c r="J16" s="305">
        <v>2.5644718272733878E-3</v>
      </c>
      <c r="K16" s="305">
        <v>1.3612157791581632E-3</v>
      </c>
      <c r="L16" s="305">
        <v>3.4339972822651057E-3</v>
      </c>
      <c r="M16" s="305">
        <v>1.5092915683247064E-3</v>
      </c>
      <c r="N16" s="305">
        <v>2.4960229548442802E-2</v>
      </c>
      <c r="O16" s="305">
        <v>1.0194401641079582</v>
      </c>
      <c r="P16" s="305">
        <v>1.5625330302530475E-3</v>
      </c>
      <c r="Q16" s="305">
        <v>7.9883736248387415E-3</v>
      </c>
      <c r="R16" s="305">
        <v>3.8245642211561497E-3</v>
      </c>
      <c r="S16" s="305">
        <v>2.105858015204951E-3</v>
      </c>
      <c r="T16" s="305">
        <v>7.3849741223434926E-4</v>
      </c>
      <c r="U16" s="305">
        <v>1.0538323706141498E-3</v>
      </c>
      <c r="V16" s="305">
        <v>9.9745918468586449E-4</v>
      </c>
      <c r="W16" s="305">
        <v>4.4565837733130378E-3</v>
      </c>
      <c r="X16" s="305">
        <v>2.0775971357147212E-3</v>
      </c>
      <c r="Y16" s="305">
        <v>8.2514649410352827E-3</v>
      </c>
      <c r="Z16" s="305">
        <v>1.2295930745840775E-2</v>
      </c>
      <c r="AA16" s="305">
        <v>4.4604798037147448E-3</v>
      </c>
      <c r="AB16" s="305">
        <v>5.9502890982548184E-3</v>
      </c>
      <c r="AC16" s="305">
        <v>1.8721872098496188E-3</v>
      </c>
      <c r="AD16" s="305">
        <v>1.1450895892047336E-3</v>
      </c>
      <c r="AE16" s="305">
        <v>3.7602101593944679E-4</v>
      </c>
      <c r="AF16" s="305">
        <v>2.7621127397598744E-2</v>
      </c>
      <c r="AG16" s="305">
        <v>1.0738703124362268E-3</v>
      </c>
      <c r="AH16" s="305">
        <v>4.2091963459918811E-3</v>
      </c>
      <c r="AI16" s="305">
        <v>1.863635984419251E-3</v>
      </c>
      <c r="AJ16" s="305">
        <v>1.3958449591642747E-3</v>
      </c>
      <c r="AK16" s="305">
        <v>2.3754123528484899E-3</v>
      </c>
      <c r="AL16" s="305">
        <v>1.2081564034929408E-3</v>
      </c>
      <c r="AM16" s="305">
        <v>2.6643192095548497E-3</v>
      </c>
      <c r="AN16" s="305">
        <v>1.7420935972680576E-3</v>
      </c>
      <c r="AO16" s="305">
        <v>4.1932725958925892E-3</v>
      </c>
      <c r="AP16" s="306">
        <v>1.2000448378291473</v>
      </c>
    </row>
    <row r="17" spans="2:42" ht="20.100000000000001" customHeight="1" x14ac:dyDescent="0.4">
      <c r="B17" s="494">
        <v>13</v>
      </c>
      <c r="C17" s="9" t="s">
        <v>12</v>
      </c>
      <c r="D17" s="305">
        <v>1.1150679139620826E-3</v>
      </c>
      <c r="E17" s="305">
        <v>5.2542447750428918E-4</v>
      </c>
      <c r="F17" s="305">
        <v>9.5071546332750796E-4</v>
      </c>
      <c r="G17" s="305">
        <v>1.3325481018257111E-3</v>
      </c>
      <c r="H17" s="305">
        <v>2.3537629073604725E-3</v>
      </c>
      <c r="I17" s="305">
        <v>6.6483432365161267E-4</v>
      </c>
      <c r="J17" s="305">
        <v>2.459623798807238E-3</v>
      </c>
      <c r="K17" s="305">
        <v>1.0293006874094301E-3</v>
      </c>
      <c r="L17" s="305">
        <v>1.186970908410205E-3</v>
      </c>
      <c r="M17" s="305">
        <v>4.9621156586215397E-3</v>
      </c>
      <c r="N17" s="305">
        <v>3.3069471900027316E-3</v>
      </c>
      <c r="O17" s="305">
        <v>4.7142841734691954E-5</v>
      </c>
      <c r="P17" s="305">
        <v>1.0194335177134131</v>
      </c>
      <c r="Q17" s="305">
        <v>7.2325840922956078E-4</v>
      </c>
      <c r="R17" s="305">
        <v>1.1667361919110899E-3</v>
      </c>
      <c r="S17" s="305">
        <v>7.748413374309448E-4</v>
      </c>
      <c r="T17" s="305">
        <v>3.3543539820611876E-3</v>
      </c>
      <c r="U17" s="305">
        <v>4.4597469124790972E-3</v>
      </c>
      <c r="V17" s="305">
        <v>6.2066797704682913E-3</v>
      </c>
      <c r="W17" s="305">
        <v>9.9706677959383472E-3</v>
      </c>
      <c r="X17" s="305">
        <v>1.925120369967186E-3</v>
      </c>
      <c r="Y17" s="305">
        <v>2.2382875659780832E-3</v>
      </c>
      <c r="Z17" s="305">
        <v>2.2457635637340587E-4</v>
      </c>
      <c r="AA17" s="305">
        <v>5.3889942310768732E-3</v>
      </c>
      <c r="AB17" s="305">
        <v>2.8149263071072504E-3</v>
      </c>
      <c r="AC17" s="305">
        <v>8.2007970619425534E-4</v>
      </c>
      <c r="AD17" s="305">
        <v>5.8455413159113386E-4</v>
      </c>
      <c r="AE17" s="305">
        <v>1.9096367005541845E-4</v>
      </c>
      <c r="AF17" s="305">
        <v>7.023505485021284E-4</v>
      </c>
      <c r="AG17" s="305">
        <v>7.151707068582463E-4</v>
      </c>
      <c r="AH17" s="305">
        <v>5.1643710621912108E-4</v>
      </c>
      <c r="AI17" s="305">
        <v>6.7448640557282204E-4</v>
      </c>
      <c r="AJ17" s="305">
        <v>4.8043670560864112E-4</v>
      </c>
      <c r="AK17" s="305">
        <v>1.9465225396583785E-3</v>
      </c>
      <c r="AL17" s="305">
        <v>1.1485800831703304E-3</v>
      </c>
      <c r="AM17" s="305">
        <v>6.8526945074101359E-4</v>
      </c>
      <c r="AN17" s="305">
        <v>6.3240740284244328E-3</v>
      </c>
      <c r="AO17" s="305">
        <v>4.8423800896375433E-4</v>
      </c>
      <c r="AP17" s="306">
        <v>1.0938893243076122</v>
      </c>
    </row>
    <row r="18" spans="2:42" ht="20.100000000000001" customHeight="1" x14ac:dyDescent="0.4">
      <c r="B18" s="623">
        <v>14</v>
      </c>
      <c r="C18" s="9" t="s">
        <v>13</v>
      </c>
      <c r="D18" s="305">
        <v>1.5960181381907575E-3</v>
      </c>
      <c r="E18" s="305">
        <v>5.3635867823042388E-4</v>
      </c>
      <c r="F18" s="305">
        <v>3.4661469309622442E-3</v>
      </c>
      <c r="G18" s="305">
        <v>2.3200603710064438E-4</v>
      </c>
      <c r="H18" s="305">
        <v>1.1454052692101792E-4</v>
      </c>
      <c r="I18" s="305">
        <v>1.835323145690096E-4</v>
      </c>
      <c r="J18" s="305">
        <v>8.810739360950524E-4</v>
      </c>
      <c r="K18" s="305">
        <v>3.2993170481918885E-4</v>
      </c>
      <c r="L18" s="305">
        <v>9.562021411307287E-4</v>
      </c>
      <c r="M18" s="305">
        <v>1.3121594721463237E-4</v>
      </c>
      <c r="N18" s="305">
        <v>3.0221773040378028E-3</v>
      </c>
      <c r="O18" s="305">
        <v>4.7543474185175505E-4</v>
      </c>
      <c r="P18" s="305">
        <v>1.048017494663267E-3</v>
      </c>
      <c r="Q18" s="305">
        <v>1.0413770586566322</v>
      </c>
      <c r="R18" s="305">
        <v>3.0121492617244425E-3</v>
      </c>
      <c r="S18" s="305">
        <v>2.3317211371174794E-3</v>
      </c>
      <c r="T18" s="305">
        <v>2.5558918341214887E-3</v>
      </c>
      <c r="U18" s="305">
        <v>1.0627981252882819E-2</v>
      </c>
      <c r="V18" s="305">
        <v>5.0994180727098751E-3</v>
      </c>
      <c r="W18" s="305">
        <v>4.5449206818270462E-3</v>
      </c>
      <c r="X18" s="305">
        <v>1.982728327905901E-2</v>
      </c>
      <c r="Y18" s="305">
        <v>2.6017920978987932E-2</v>
      </c>
      <c r="Z18" s="305">
        <v>5.485824058169646E-4</v>
      </c>
      <c r="AA18" s="305">
        <v>3.291030525499181E-3</v>
      </c>
      <c r="AB18" s="305">
        <v>3.9631452280230317E-4</v>
      </c>
      <c r="AC18" s="305">
        <v>2.4883750038923999E-4</v>
      </c>
      <c r="AD18" s="305">
        <v>1.790526739205278E-4</v>
      </c>
      <c r="AE18" s="305">
        <v>3.3517335198962752E-4</v>
      </c>
      <c r="AF18" s="305">
        <v>3.4254806635834658E-4</v>
      </c>
      <c r="AG18" s="305">
        <v>2.4990789764235368E-4</v>
      </c>
      <c r="AH18" s="305">
        <v>3.2344281713255076E-4</v>
      </c>
      <c r="AI18" s="305">
        <v>1.1260897469825256E-3</v>
      </c>
      <c r="AJ18" s="305">
        <v>4.5808131338050053E-4</v>
      </c>
      <c r="AK18" s="305">
        <v>5.7624414659586507E-4</v>
      </c>
      <c r="AL18" s="305">
        <v>4.0950463802283692E-4</v>
      </c>
      <c r="AM18" s="305">
        <v>6.2545268410772726E-4</v>
      </c>
      <c r="AN18" s="305">
        <v>2.4810823744468146E-3</v>
      </c>
      <c r="AO18" s="305">
        <v>1.538528087853237E-3</v>
      </c>
      <c r="AP18" s="306">
        <v>1.1414968738037896</v>
      </c>
    </row>
    <row r="19" spans="2:42" ht="20.100000000000001" customHeight="1" x14ac:dyDescent="0.4">
      <c r="B19" s="623">
        <v>15</v>
      </c>
      <c r="C19" s="9" t="s">
        <v>14</v>
      </c>
      <c r="D19" s="305">
        <v>3.8749524533240686E-5</v>
      </c>
      <c r="E19" s="305">
        <v>2.6509431852991335E-5</v>
      </c>
      <c r="F19" s="305">
        <v>3.5149309825141635E-5</v>
      </c>
      <c r="G19" s="305">
        <v>1.4098664417291214E-5</v>
      </c>
      <c r="H19" s="305">
        <v>4.375183883531729E-5</v>
      </c>
      <c r="I19" s="305">
        <v>2.208486448553545E-4</v>
      </c>
      <c r="J19" s="305">
        <v>1.2788882730946767E-4</v>
      </c>
      <c r="K19" s="305">
        <v>3.9005456465917456E-5</v>
      </c>
      <c r="L19" s="305">
        <v>2.4187633289506151E-4</v>
      </c>
      <c r="M19" s="305">
        <v>1.004433331514425E-4</v>
      </c>
      <c r="N19" s="305">
        <v>6.2257296788587166E-4</v>
      </c>
      <c r="O19" s="305">
        <v>7.6778128579282718E-6</v>
      </c>
      <c r="P19" s="305">
        <v>3.5005041677737593E-4</v>
      </c>
      <c r="Q19" s="305">
        <v>1.2198014417963384E-3</v>
      </c>
      <c r="R19" s="305">
        <v>1.0387291486827965</v>
      </c>
      <c r="S19" s="305">
        <v>1.7944793049618022E-2</v>
      </c>
      <c r="T19" s="305">
        <v>4.864423818979861E-3</v>
      </c>
      <c r="U19" s="305">
        <v>6.9287807482646324E-3</v>
      </c>
      <c r="V19" s="305">
        <v>5.1105349697873372E-3</v>
      </c>
      <c r="W19" s="305">
        <v>2.3650558650872926E-3</v>
      </c>
      <c r="X19" s="305">
        <v>1.9050735617844843E-3</v>
      </c>
      <c r="Y19" s="305">
        <v>2.5731202305158472E-3</v>
      </c>
      <c r="Z19" s="305">
        <v>8.9826701189538727E-5</v>
      </c>
      <c r="AA19" s="305">
        <v>1.5093687500192455E-4</v>
      </c>
      <c r="AB19" s="305">
        <v>2.6084161984922003E-5</v>
      </c>
      <c r="AC19" s="305">
        <v>3.0090497092335876E-5</v>
      </c>
      <c r="AD19" s="305">
        <v>2.3268009577180328E-5</v>
      </c>
      <c r="AE19" s="305">
        <v>3.2108023278029621E-5</v>
      </c>
      <c r="AF19" s="305">
        <v>4.2942415063300478E-5</v>
      </c>
      <c r="AG19" s="305">
        <v>3.8240117254904699E-5</v>
      </c>
      <c r="AH19" s="305">
        <v>6.8094160684493979E-5</v>
      </c>
      <c r="AI19" s="305">
        <v>3.745900662290859E-5</v>
      </c>
      <c r="AJ19" s="305">
        <v>1.3375806124690828E-4</v>
      </c>
      <c r="AK19" s="305">
        <v>6.082422741190372E-5</v>
      </c>
      <c r="AL19" s="305">
        <v>7.4988774977963456E-5</v>
      </c>
      <c r="AM19" s="305">
        <v>5.8054346040326863E-5</v>
      </c>
      <c r="AN19" s="305">
        <v>1.5634786219873468E-4</v>
      </c>
      <c r="AO19" s="305">
        <v>3.7702338431097664E-4</v>
      </c>
      <c r="AP19" s="306">
        <v>1.0849094015542287</v>
      </c>
    </row>
    <row r="20" spans="2:42" ht="20.100000000000001" customHeight="1" x14ac:dyDescent="0.4">
      <c r="B20" s="623">
        <v>16</v>
      </c>
      <c r="C20" s="9" t="s">
        <v>15</v>
      </c>
      <c r="D20" s="305">
        <v>8.5663055060821889E-4</v>
      </c>
      <c r="E20" s="305">
        <v>3.7065572125599228E-4</v>
      </c>
      <c r="F20" s="305">
        <v>2.5180714824408373E-4</v>
      </c>
      <c r="G20" s="305">
        <v>2.6286586845359564E-4</v>
      </c>
      <c r="H20" s="305">
        <v>4.1838852590478923E-4</v>
      </c>
      <c r="I20" s="305">
        <v>1.5829937578783861E-3</v>
      </c>
      <c r="J20" s="305">
        <v>1.9895594982786745E-3</v>
      </c>
      <c r="K20" s="305">
        <v>4.1962817691333572E-4</v>
      </c>
      <c r="L20" s="305">
        <v>9.925094952574565E-4</v>
      </c>
      <c r="M20" s="305">
        <v>1.9582150390453021E-4</v>
      </c>
      <c r="N20" s="305">
        <v>1.6127681998051862E-3</v>
      </c>
      <c r="O20" s="305">
        <v>9.8227631931471052E-5</v>
      </c>
      <c r="P20" s="305">
        <v>1.3626932359182167E-3</v>
      </c>
      <c r="Q20" s="305">
        <v>1.8779763322561722E-3</v>
      </c>
      <c r="R20" s="305">
        <v>5.9229806874824809E-4</v>
      </c>
      <c r="S20" s="305">
        <v>1.0106316581671586</v>
      </c>
      <c r="T20" s="305">
        <v>4.6109142645220881E-3</v>
      </c>
      <c r="U20" s="305">
        <v>4.2497220736789857E-3</v>
      </c>
      <c r="V20" s="305">
        <v>1.4468457949741035E-3</v>
      </c>
      <c r="W20" s="305">
        <v>5.3166452011637116E-3</v>
      </c>
      <c r="X20" s="305">
        <v>1.7463195753353283E-2</v>
      </c>
      <c r="Y20" s="305">
        <v>7.6269978583160258E-3</v>
      </c>
      <c r="Z20" s="305">
        <v>5.4487427172755874E-4</v>
      </c>
      <c r="AA20" s="305">
        <v>1.1976016656857346E-3</v>
      </c>
      <c r="AB20" s="305">
        <v>1.8486356998229217E-4</v>
      </c>
      <c r="AC20" s="305">
        <v>6.0699506793961263E-4</v>
      </c>
      <c r="AD20" s="305">
        <v>1.6359329034651413E-4</v>
      </c>
      <c r="AE20" s="305">
        <v>3.1465660404542215E-4</v>
      </c>
      <c r="AF20" s="305">
        <v>4.3933993400428593E-4</v>
      </c>
      <c r="AG20" s="305">
        <v>2.7869699545159175E-4</v>
      </c>
      <c r="AH20" s="305">
        <v>9.3748386660227748E-4</v>
      </c>
      <c r="AI20" s="305">
        <v>2.5570935856415353E-4</v>
      </c>
      <c r="AJ20" s="305">
        <v>1.9308357841504097E-4</v>
      </c>
      <c r="AK20" s="305">
        <v>7.2092895045353913E-4</v>
      </c>
      <c r="AL20" s="305">
        <v>3.2576086293012679E-4</v>
      </c>
      <c r="AM20" s="305">
        <v>6.0085281310108161E-4</v>
      </c>
      <c r="AN20" s="305">
        <v>3.2737112451515786E-4</v>
      </c>
      <c r="AO20" s="305">
        <v>8.8351718660669733E-4</v>
      </c>
      <c r="AP20" s="306">
        <v>1.0722061319688967</v>
      </c>
    </row>
    <row r="21" spans="2:42" ht="20.100000000000001" customHeight="1" x14ac:dyDescent="0.4">
      <c r="B21" s="623">
        <v>17</v>
      </c>
      <c r="C21" s="9" t="s">
        <v>1416</v>
      </c>
      <c r="D21" s="305">
        <v>6.4905268974054783E-5</v>
      </c>
      <c r="E21" s="305">
        <v>2.8290614814115609E-5</v>
      </c>
      <c r="F21" s="305">
        <v>9.5192736058679955E-5</v>
      </c>
      <c r="G21" s="305">
        <v>4.2912101940375593E-5</v>
      </c>
      <c r="H21" s="305">
        <v>2.4080435045765796E-5</v>
      </c>
      <c r="I21" s="305">
        <v>2.305196643654591E-4</v>
      </c>
      <c r="J21" s="305">
        <v>4.2624343161825247E-5</v>
      </c>
      <c r="K21" s="305">
        <v>4.5818625116472746E-5</v>
      </c>
      <c r="L21" s="305">
        <v>4.0706101627541451E-5</v>
      </c>
      <c r="M21" s="305">
        <v>4.599243204827206E-5</v>
      </c>
      <c r="N21" s="305">
        <v>5.2759391811242949E-5</v>
      </c>
      <c r="O21" s="305">
        <v>1.0747909366728495E-5</v>
      </c>
      <c r="P21" s="305">
        <v>1.2585019116764565E-4</v>
      </c>
      <c r="Q21" s="305">
        <v>1.5962578155165024E-4</v>
      </c>
      <c r="R21" s="305">
        <v>3.7539647568636464E-5</v>
      </c>
      <c r="S21" s="305">
        <v>6.7248801328091234E-5</v>
      </c>
      <c r="T21" s="305">
        <v>1.0049581778280405</v>
      </c>
      <c r="U21" s="305">
        <v>2.1178114661174214E-4</v>
      </c>
      <c r="V21" s="305">
        <v>2.3190360405913915E-4</v>
      </c>
      <c r="W21" s="305">
        <v>8.2323237295834449E-5</v>
      </c>
      <c r="X21" s="305">
        <v>3.630008926928517E-4</v>
      </c>
      <c r="Y21" s="305">
        <v>3.6707694389965384E-4</v>
      </c>
      <c r="Z21" s="305">
        <v>8.2438596180965014E-5</v>
      </c>
      <c r="AA21" s="305">
        <v>5.2049216874973316E-4</v>
      </c>
      <c r="AB21" s="305">
        <v>7.7763067707731695E-5</v>
      </c>
      <c r="AC21" s="305">
        <v>1.1647633306601936E-4</v>
      </c>
      <c r="AD21" s="305">
        <v>1.2099454322450881E-4</v>
      </c>
      <c r="AE21" s="305">
        <v>3.5593886836822615E-5</v>
      </c>
      <c r="AF21" s="305">
        <v>1.4751872385837067E-4</v>
      </c>
      <c r="AG21" s="305">
        <v>1.7649856667938118E-4</v>
      </c>
      <c r="AH21" s="305">
        <v>2.7329861398476049E-4</v>
      </c>
      <c r="AI21" s="305">
        <v>9.4812586259822873E-5</v>
      </c>
      <c r="AJ21" s="305">
        <v>4.4241308488658659E-4</v>
      </c>
      <c r="AK21" s="305">
        <v>1.1513905061417374E-4</v>
      </c>
      <c r="AL21" s="305">
        <v>1.0263482769091467E-3</v>
      </c>
      <c r="AM21" s="305">
        <v>9.2276314320162775E-5</v>
      </c>
      <c r="AN21" s="305">
        <v>8.1762046657836407E-4</v>
      </c>
      <c r="AO21" s="305">
        <v>7.1860155546928155E-5</v>
      </c>
      <c r="AP21" s="306">
        <v>1.0115406221339507</v>
      </c>
    </row>
    <row r="22" spans="2:42" ht="20.100000000000001" customHeight="1" x14ac:dyDescent="0.4">
      <c r="B22" s="623">
        <v>18</v>
      </c>
      <c r="C22" s="615" t="s">
        <v>1417</v>
      </c>
      <c r="D22" s="305">
        <v>9.2945265604269344E-5</v>
      </c>
      <c r="E22" s="305">
        <v>4.4837733680643458E-5</v>
      </c>
      <c r="F22" s="305">
        <v>1.2725858667938337E-4</v>
      </c>
      <c r="G22" s="305">
        <v>6.0723748784885585E-5</v>
      </c>
      <c r="H22" s="305">
        <v>1.2747864854791E-4</v>
      </c>
      <c r="I22" s="305">
        <v>9.32382176799951E-5</v>
      </c>
      <c r="J22" s="305">
        <v>6.5668636953730301E-5</v>
      </c>
      <c r="K22" s="305">
        <v>6.6486147664517685E-5</v>
      </c>
      <c r="L22" s="305">
        <v>5.8126865922869689E-5</v>
      </c>
      <c r="M22" s="305">
        <v>8.93483128761742E-5</v>
      </c>
      <c r="N22" s="305">
        <v>7.6084651573871367E-5</v>
      </c>
      <c r="O22" s="305">
        <v>1.354869083568334E-5</v>
      </c>
      <c r="P22" s="305">
        <v>6.9989596263540289E-5</v>
      </c>
      <c r="Q22" s="305">
        <v>1.0728447125951431E-4</v>
      </c>
      <c r="R22" s="305">
        <v>5.3570032605182589E-5</v>
      </c>
      <c r="S22" s="305">
        <v>9.3233893372263123E-5</v>
      </c>
      <c r="T22" s="305">
        <v>2.9134286622113947E-3</v>
      </c>
      <c r="U22" s="305">
        <v>1.0168396914577436</v>
      </c>
      <c r="V22" s="305">
        <v>4.3899662741550341E-3</v>
      </c>
      <c r="W22" s="305">
        <v>2.4981627496378252E-4</v>
      </c>
      <c r="X22" s="305">
        <v>8.0436950524102381E-4</v>
      </c>
      <c r="Y22" s="305">
        <v>6.9459159676538867E-4</v>
      </c>
      <c r="Z22" s="305">
        <v>1.2469999343960009E-4</v>
      </c>
      <c r="AA22" s="305">
        <v>2.5566661985761547E-4</v>
      </c>
      <c r="AB22" s="305">
        <v>1.1187781992316121E-4</v>
      </c>
      <c r="AC22" s="305">
        <v>1.4600108665651916E-4</v>
      </c>
      <c r="AD22" s="305">
        <v>1.8778004638359501E-4</v>
      </c>
      <c r="AE22" s="305">
        <v>6.0865052204033713E-5</v>
      </c>
      <c r="AF22" s="305">
        <v>2.2133637905352851E-4</v>
      </c>
      <c r="AG22" s="305">
        <v>2.9983929956549745E-4</v>
      </c>
      <c r="AH22" s="305">
        <v>5.644940496172256E-4</v>
      </c>
      <c r="AI22" s="305">
        <v>2.3112378684852E-4</v>
      </c>
      <c r="AJ22" s="305">
        <v>8.0893163341578462E-5</v>
      </c>
      <c r="AK22" s="305">
        <v>1.7667118119232754E-4</v>
      </c>
      <c r="AL22" s="305">
        <v>1.4584118574427274E-3</v>
      </c>
      <c r="AM22" s="305">
        <v>9.4405487561656672E-5</v>
      </c>
      <c r="AN22" s="305">
        <v>1.951066635376962E-3</v>
      </c>
      <c r="AO22" s="305">
        <v>1.3950013684945988E-4</v>
      </c>
      <c r="AP22" s="306">
        <v>1.0332363198666987</v>
      </c>
    </row>
    <row r="23" spans="2:42" ht="20.100000000000001" customHeight="1" x14ac:dyDescent="0.4">
      <c r="B23" s="623">
        <v>19</v>
      </c>
      <c r="C23" s="9" t="s">
        <v>16</v>
      </c>
      <c r="D23" s="305">
        <v>8.2425093360622101E-5</v>
      </c>
      <c r="E23" s="305">
        <v>5.6410298969739343E-5</v>
      </c>
      <c r="F23" s="305">
        <v>8.9279661411592267E-5</v>
      </c>
      <c r="G23" s="305">
        <v>5.2875470192332888E-5</v>
      </c>
      <c r="H23" s="305">
        <v>2.1497464459235391E-3</v>
      </c>
      <c r="I23" s="305">
        <v>1.539713358176654E-4</v>
      </c>
      <c r="J23" s="305">
        <v>1.4780596481411422E-4</v>
      </c>
      <c r="K23" s="305">
        <v>4.8832503493253223E-5</v>
      </c>
      <c r="L23" s="305">
        <v>4.4959026642067087E-5</v>
      </c>
      <c r="M23" s="305">
        <v>5.3120415187998226E-5</v>
      </c>
      <c r="N23" s="305">
        <v>5.5138746402035759E-5</v>
      </c>
      <c r="O23" s="305">
        <v>1.5374404070883563E-5</v>
      </c>
      <c r="P23" s="305">
        <v>4.7840473799713082E-5</v>
      </c>
      <c r="Q23" s="305">
        <v>9.1804936919377385E-5</v>
      </c>
      <c r="R23" s="305">
        <v>2.9788168863496269E-5</v>
      </c>
      <c r="S23" s="305">
        <v>4.0441992929210059E-5</v>
      </c>
      <c r="T23" s="305">
        <v>4.6631431032918689E-5</v>
      </c>
      <c r="U23" s="305">
        <v>4.6052175709688843E-5</v>
      </c>
      <c r="V23" s="305">
        <v>1.0225691696414063</v>
      </c>
      <c r="W23" s="305">
        <v>1.1183780462837924E-4</v>
      </c>
      <c r="X23" s="305">
        <v>9.0844931087048796E-5</v>
      </c>
      <c r="Y23" s="305">
        <v>1.3664866710643491E-4</v>
      </c>
      <c r="Z23" s="305">
        <v>8.2718576446825335E-5</v>
      </c>
      <c r="AA23" s="305">
        <v>1.4006091793929948E-4</v>
      </c>
      <c r="AB23" s="305">
        <v>9.2274346715351109E-5</v>
      </c>
      <c r="AC23" s="305">
        <v>9.0834818531595861E-5</v>
      </c>
      <c r="AD23" s="305">
        <v>1.2150031408202746E-4</v>
      </c>
      <c r="AE23" s="305">
        <v>3.1002491682937013E-5</v>
      </c>
      <c r="AF23" s="305">
        <v>6.0678123561745049E-4</v>
      </c>
      <c r="AG23" s="305">
        <v>1.6634911704248884E-4</v>
      </c>
      <c r="AH23" s="305">
        <v>6.0490830697225201E-4</v>
      </c>
      <c r="AI23" s="305">
        <v>9.8288016937433869E-5</v>
      </c>
      <c r="AJ23" s="305">
        <v>5.1009171988691991E-5</v>
      </c>
      <c r="AK23" s="305">
        <v>1.1697924447495324E-4</v>
      </c>
      <c r="AL23" s="305">
        <v>9.6483829500524612E-4</v>
      </c>
      <c r="AM23" s="305">
        <v>7.1693716471780118E-5</v>
      </c>
      <c r="AN23" s="305">
        <v>3.936560760626762E-5</v>
      </c>
      <c r="AO23" s="305">
        <v>1.1564486263620591E-4</v>
      </c>
      <c r="AP23" s="306">
        <v>1.0295552486299191</v>
      </c>
    </row>
    <row r="24" spans="2:42" ht="20.100000000000001" customHeight="1" x14ac:dyDescent="0.4">
      <c r="B24" s="623">
        <v>20</v>
      </c>
      <c r="C24" s="9" t="s">
        <v>34</v>
      </c>
      <c r="D24" s="305">
        <v>1.3315726606466833E-4</v>
      </c>
      <c r="E24" s="305">
        <v>2.7858487470151414E-4</v>
      </c>
      <c r="F24" s="305">
        <v>1.5839040879572333E-4</v>
      </c>
      <c r="G24" s="305">
        <v>5.143313916818736E-4</v>
      </c>
      <c r="H24" s="305">
        <v>8.4893450426503498E-4</v>
      </c>
      <c r="I24" s="305">
        <v>4.4787960861693212E-4</v>
      </c>
      <c r="J24" s="305">
        <v>2.9288198034152756E-4</v>
      </c>
      <c r="K24" s="305">
        <v>2.465990403275815E-3</v>
      </c>
      <c r="L24" s="305">
        <v>1.7244687012985566E-3</v>
      </c>
      <c r="M24" s="305">
        <v>1.2213139741212267E-4</v>
      </c>
      <c r="N24" s="305">
        <v>3.0904369494328874E-4</v>
      </c>
      <c r="O24" s="305">
        <v>2.5803657782183702E-5</v>
      </c>
      <c r="P24" s="305">
        <v>4.6986740498748875E-4</v>
      </c>
      <c r="Q24" s="305">
        <v>5.8282728537825017E-4</v>
      </c>
      <c r="R24" s="305">
        <v>1.771037149629628E-3</v>
      </c>
      <c r="S24" s="305">
        <v>1.2861986404341904E-4</v>
      </c>
      <c r="T24" s="305">
        <v>2.2505921337848318E-4</v>
      </c>
      <c r="U24" s="305">
        <v>2.4450569277995195E-4</v>
      </c>
      <c r="V24" s="305">
        <v>1.1205880565526612E-4</v>
      </c>
      <c r="W24" s="305">
        <v>1.0020874968277915</v>
      </c>
      <c r="X24" s="305">
        <v>3.5710137528443105E-4</v>
      </c>
      <c r="Y24" s="305">
        <v>4.3948741310721913E-4</v>
      </c>
      <c r="Z24" s="305">
        <v>9.0350371057886295E-4</v>
      </c>
      <c r="AA24" s="305">
        <v>2.8846810697075344E-4</v>
      </c>
      <c r="AB24" s="305">
        <v>2.4232782973356538E-4</v>
      </c>
      <c r="AC24" s="305">
        <v>1.7223188314593912E-4</v>
      </c>
      <c r="AD24" s="305">
        <v>2.0319514643685381E-4</v>
      </c>
      <c r="AE24" s="305">
        <v>4.3337057103619402E-5</v>
      </c>
      <c r="AF24" s="305">
        <v>1.729633529721254E-4</v>
      </c>
      <c r="AG24" s="305">
        <v>8.2058089840231609E-4</v>
      </c>
      <c r="AH24" s="305">
        <v>3.0340156591739402E-4</v>
      </c>
      <c r="AI24" s="305">
        <v>7.0925657550146128E-4</v>
      </c>
      <c r="AJ24" s="305">
        <v>2.2158971506503532E-4</v>
      </c>
      <c r="AK24" s="305">
        <v>1.2537630525864239E-3</v>
      </c>
      <c r="AL24" s="305">
        <v>6.0044245834105876E-4</v>
      </c>
      <c r="AM24" s="305">
        <v>5.9869871164502356E-4</v>
      </c>
      <c r="AN24" s="305">
        <v>1.5050743551100794E-2</v>
      </c>
      <c r="AO24" s="305">
        <v>1.8112165467652048E-4</v>
      </c>
      <c r="AP24" s="306">
        <v>1.0355052841913925</v>
      </c>
    </row>
    <row r="25" spans="2:42" ht="20.100000000000001" customHeight="1" x14ac:dyDescent="0.4">
      <c r="B25" s="494">
        <v>21</v>
      </c>
      <c r="C25" s="9" t="s">
        <v>17</v>
      </c>
      <c r="D25" s="305">
        <v>6.0370041371552302E-3</v>
      </c>
      <c r="E25" s="305">
        <v>5.0986514167007261E-3</v>
      </c>
      <c r="F25" s="305">
        <v>1.030730896327612E-2</v>
      </c>
      <c r="G25" s="305">
        <v>1.6531071726637136E-3</v>
      </c>
      <c r="H25" s="305">
        <v>1.6536919343057238E-3</v>
      </c>
      <c r="I25" s="305">
        <v>6.7300819070055537E-3</v>
      </c>
      <c r="J25" s="305">
        <v>2.2252287927306668E-3</v>
      </c>
      <c r="K25" s="305">
        <v>3.4349382453664921E-3</v>
      </c>
      <c r="L25" s="305">
        <v>1.0864963234096263E-2</v>
      </c>
      <c r="M25" s="305">
        <v>3.6887626144995228E-3</v>
      </c>
      <c r="N25" s="305">
        <v>4.5052064605567051E-3</v>
      </c>
      <c r="O25" s="305">
        <v>1.015912463747671E-3</v>
      </c>
      <c r="P25" s="305">
        <v>6.0424677738302795E-3</v>
      </c>
      <c r="Q25" s="305">
        <v>9.0522209585125191E-3</v>
      </c>
      <c r="R25" s="305">
        <v>6.0019007416193025E-3</v>
      </c>
      <c r="S25" s="305">
        <v>7.7248062419340664E-3</v>
      </c>
      <c r="T25" s="305">
        <v>2.7279835826246566E-3</v>
      </c>
      <c r="U25" s="305">
        <v>5.3277212716174981E-3</v>
      </c>
      <c r="V25" s="305">
        <v>1.3827261869144504E-3</v>
      </c>
      <c r="W25" s="305">
        <v>4.1128444063304277E-3</v>
      </c>
      <c r="X25" s="305">
        <v>1.0026683342088674</v>
      </c>
      <c r="Y25" s="305">
        <v>1.9675084055399499E-3</v>
      </c>
      <c r="Z25" s="305">
        <v>2.4235141450991673E-2</v>
      </c>
      <c r="AA25" s="305">
        <v>5.739070982249185E-2</v>
      </c>
      <c r="AB25" s="305">
        <v>6.2011786654063246E-3</v>
      </c>
      <c r="AC25" s="305">
        <v>5.9412121950211325E-3</v>
      </c>
      <c r="AD25" s="305">
        <v>5.420436196405534E-3</v>
      </c>
      <c r="AE25" s="305">
        <v>1.4594120663609454E-2</v>
      </c>
      <c r="AF25" s="305">
        <v>1.2197476512608085E-2</v>
      </c>
      <c r="AG25" s="305">
        <v>7.8447969507369503E-3</v>
      </c>
      <c r="AH25" s="305">
        <v>9.175793370330922E-3</v>
      </c>
      <c r="AI25" s="305">
        <v>9.8268347353720666E-3</v>
      </c>
      <c r="AJ25" s="305">
        <v>4.4616503461575941E-3</v>
      </c>
      <c r="AK25" s="305">
        <v>5.4658607912964749E-3</v>
      </c>
      <c r="AL25" s="305">
        <v>3.1785183583286874E-3</v>
      </c>
      <c r="AM25" s="305">
        <v>5.7229838509060618E-3</v>
      </c>
      <c r="AN25" s="305">
        <v>2.1886782090301824E-3</v>
      </c>
      <c r="AO25" s="305">
        <v>1.6939954084774049E-2</v>
      </c>
      <c r="AP25" s="306">
        <v>1.2950087173233622</v>
      </c>
    </row>
    <row r="26" spans="2:42" ht="20.100000000000001" customHeight="1" x14ac:dyDescent="0.4">
      <c r="B26" s="494">
        <v>22</v>
      </c>
      <c r="C26" s="9" t="s">
        <v>18</v>
      </c>
      <c r="D26" s="305">
        <v>0</v>
      </c>
      <c r="E26" s="305">
        <v>0</v>
      </c>
      <c r="F26" s="305">
        <v>0</v>
      </c>
      <c r="G26" s="305">
        <v>0</v>
      </c>
      <c r="H26" s="305">
        <v>0</v>
      </c>
      <c r="I26" s="305">
        <v>0</v>
      </c>
      <c r="J26" s="305">
        <v>0</v>
      </c>
      <c r="K26" s="305">
        <v>0</v>
      </c>
      <c r="L26" s="305">
        <v>0</v>
      </c>
      <c r="M26" s="305">
        <v>0</v>
      </c>
      <c r="N26" s="305">
        <v>0</v>
      </c>
      <c r="O26" s="305">
        <v>0</v>
      </c>
      <c r="P26" s="305">
        <v>0</v>
      </c>
      <c r="Q26" s="305">
        <v>0</v>
      </c>
      <c r="R26" s="305">
        <v>0</v>
      </c>
      <c r="S26" s="305">
        <v>0</v>
      </c>
      <c r="T26" s="305">
        <v>0</v>
      </c>
      <c r="U26" s="305">
        <v>0</v>
      </c>
      <c r="V26" s="305">
        <v>0</v>
      </c>
      <c r="W26" s="305">
        <v>0</v>
      </c>
      <c r="X26" s="305">
        <v>0</v>
      </c>
      <c r="Y26" s="305">
        <v>1</v>
      </c>
      <c r="Z26" s="305">
        <v>0</v>
      </c>
      <c r="AA26" s="305">
        <v>0</v>
      </c>
      <c r="AB26" s="305">
        <v>0</v>
      </c>
      <c r="AC26" s="305">
        <v>0</v>
      </c>
      <c r="AD26" s="305">
        <v>0</v>
      </c>
      <c r="AE26" s="305">
        <v>0</v>
      </c>
      <c r="AF26" s="305">
        <v>0</v>
      </c>
      <c r="AG26" s="305">
        <v>0</v>
      </c>
      <c r="AH26" s="305">
        <v>0</v>
      </c>
      <c r="AI26" s="305">
        <v>0</v>
      </c>
      <c r="AJ26" s="305">
        <v>0</v>
      </c>
      <c r="AK26" s="305">
        <v>0</v>
      </c>
      <c r="AL26" s="305">
        <v>0</v>
      </c>
      <c r="AM26" s="305">
        <v>0</v>
      </c>
      <c r="AN26" s="305">
        <v>0</v>
      </c>
      <c r="AO26" s="305">
        <v>0</v>
      </c>
      <c r="AP26" s="306">
        <v>1</v>
      </c>
    </row>
    <row r="27" spans="2:42" ht="20.100000000000001" customHeight="1" x14ac:dyDescent="0.4">
      <c r="B27" s="494">
        <v>23</v>
      </c>
      <c r="C27" s="9" t="s">
        <v>1418</v>
      </c>
      <c r="D27" s="305">
        <v>1.404951071839629E-2</v>
      </c>
      <c r="E27" s="305">
        <v>1.7021313578629949E-2</v>
      </c>
      <c r="F27" s="305">
        <v>5.6555382929117416E-2</v>
      </c>
      <c r="G27" s="305">
        <v>1.1490574808455467E-2</v>
      </c>
      <c r="H27" s="305">
        <v>7.6473941986208499E-3</v>
      </c>
      <c r="I27" s="305">
        <v>2.2350435680119355E-2</v>
      </c>
      <c r="J27" s="305">
        <v>1.5592513501166107E-2</v>
      </c>
      <c r="K27" s="305">
        <v>1.9013106267946677E-2</v>
      </c>
      <c r="L27" s="305">
        <v>9.0920184850617855E-2</v>
      </c>
      <c r="M27" s="305">
        <v>2.7933225334555396E-2</v>
      </c>
      <c r="N27" s="305">
        <v>2.7289660240502996E-2</v>
      </c>
      <c r="O27" s="305">
        <v>7.1891384888709553E-3</v>
      </c>
      <c r="P27" s="305">
        <v>3.1651037418084366E-2</v>
      </c>
      <c r="Q27" s="305">
        <v>5.010554763384184E-2</v>
      </c>
      <c r="R27" s="305">
        <v>4.240370264719457E-2</v>
      </c>
      <c r="S27" s="305">
        <v>1.9810914343692011E-2</v>
      </c>
      <c r="T27" s="305">
        <v>1.2975896607387011E-2</v>
      </c>
      <c r="U27" s="305">
        <v>2.0993355181126539E-2</v>
      </c>
      <c r="V27" s="305">
        <v>1.253839239797748E-2</v>
      </c>
      <c r="W27" s="305">
        <v>2.2101799967020754E-2</v>
      </c>
      <c r="X27" s="305">
        <v>7.2354718381774426E-3</v>
      </c>
      <c r="Y27" s="305">
        <v>6.3928306842183794E-3</v>
      </c>
      <c r="Z27" s="305">
        <v>1.1084709827415777</v>
      </c>
      <c r="AA27" s="305">
        <v>5.925858432135752E-2</v>
      </c>
      <c r="AB27" s="305">
        <v>7.2605229632545343E-2</v>
      </c>
      <c r="AC27" s="305">
        <v>2.4283256755457613E-2</v>
      </c>
      <c r="AD27" s="305">
        <v>8.0166500778294496E-3</v>
      </c>
      <c r="AE27" s="305">
        <v>5.9900264081884603E-3</v>
      </c>
      <c r="AF27" s="305">
        <v>1.3668191050935849E-2</v>
      </c>
      <c r="AG27" s="305">
        <v>9.713991709147279E-3</v>
      </c>
      <c r="AH27" s="305">
        <v>1.4582737480431622E-2</v>
      </c>
      <c r="AI27" s="305">
        <v>1.8969203095345624E-2</v>
      </c>
      <c r="AJ27" s="305">
        <v>1.4985651164040641E-2</v>
      </c>
      <c r="AK27" s="305">
        <v>7.4658052596144652E-3</v>
      </c>
      <c r="AL27" s="305">
        <v>7.6677742560059469E-3</v>
      </c>
      <c r="AM27" s="305">
        <v>3.5309348073832951E-2</v>
      </c>
      <c r="AN27" s="305">
        <v>1.2121371665245132E-2</v>
      </c>
      <c r="AO27" s="305">
        <v>6.8796128753848673E-3</v>
      </c>
      <c r="AP27" s="306">
        <v>1.9632498058826602</v>
      </c>
    </row>
    <row r="28" spans="2:42" ht="20.100000000000001" customHeight="1" x14ac:dyDescent="0.4">
      <c r="B28" s="494">
        <v>24</v>
      </c>
      <c r="C28" s="9" t="s">
        <v>824</v>
      </c>
      <c r="D28" s="305">
        <v>6.6187612785086048E-4</v>
      </c>
      <c r="E28" s="305">
        <v>2.0525799844705564E-3</v>
      </c>
      <c r="F28" s="305">
        <v>1.8037488101385363E-3</v>
      </c>
      <c r="G28" s="305">
        <v>6.9374775712105138E-4</v>
      </c>
      <c r="H28" s="305">
        <v>5.9046754379259213E-4</v>
      </c>
      <c r="I28" s="305">
        <v>2.1202852660557494E-3</v>
      </c>
      <c r="J28" s="305">
        <v>2.1473874671133807E-3</v>
      </c>
      <c r="K28" s="305">
        <v>1.6629868145477302E-3</v>
      </c>
      <c r="L28" s="305">
        <v>3.4333402941911038E-3</v>
      </c>
      <c r="M28" s="305">
        <v>7.5089008663161588E-4</v>
      </c>
      <c r="N28" s="305">
        <v>3.2007244964578226E-3</v>
      </c>
      <c r="O28" s="305">
        <v>6.7114941079379254E-4</v>
      </c>
      <c r="P28" s="305">
        <v>8.8942444407277225E-4</v>
      </c>
      <c r="Q28" s="305">
        <v>1.6839105391782531E-3</v>
      </c>
      <c r="R28" s="305">
        <v>2.0707481465435601E-3</v>
      </c>
      <c r="S28" s="305">
        <v>7.9833191291168884E-4</v>
      </c>
      <c r="T28" s="305">
        <v>6.1554879278467314E-4</v>
      </c>
      <c r="U28" s="305">
        <v>1.1927362166442347E-3</v>
      </c>
      <c r="V28" s="305">
        <v>6.0343623744787218E-4</v>
      </c>
      <c r="W28" s="305">
        <v>1.5832595847906532E-3</v>
      </c>
      <c r="X28" s="305">
        <v>1.4854165805289082E-3</v>
      </c>
      <c r="Y28" s="305">
        <v>1.4534968561516026E-3</v>
      </c>
      <c r="Z28" s="305">
        <v>1.2181263164197352E-3</v>
      </c>
      <c r="AA28" s="305">
        <v>1.0997261579134712</v>
      </c>
      <c r="AB28" s="305">
        <v>9.4027815174005328E-3</v>
      </c>
      <c r="AC28" s="305">
        <v>2.9961403618832027E-3</v>
      </c>
      <c r="AD28" s="305">
        <v>1.8509628926154976E-3</v>
      </c>
      <c r="AE28" s="305">
        <v>8.2102827376104954E-4</v>
      </c>
      <c r="AF28" s="305">
        <v>5.6537920870603671E-3</v>
      </c>
      <c r="AG28" s="305">
        <v>3.2653287071792744E-3</v>
      </c>
      <c r="AH28" s="305">
        <v>4.601349300128405E-3</v>
      </c>
      <c r="AI28" s="305">
        <v>9.6902634987001204E-3</v>
      </c>
      <c r="AJ28" s="305">
        <v>5.4679043311135333E-3</v>
      </c>
      <c r="AK28" s="305">
        <v>2.8566512794795541E-3</v>
      </c>
      <c r="AL28" s="305">
        <v>1.374940937905999E-3</v>
      </c>
      <c r="AM28" s="305">
        <v>1.0145911709848389E-2</v>
      </c>
      <c r="AN28" s="305">
        <v>8.5169129270797799E-4</v>
      </c>
      <c r="AO28" s="305">
        <v>1.9321844381301105E-3</v>
      </c>
      <c r="AP28" s="306">
        <v>1.1940207082280241</v>
      </c>
    </row>
    <row r="29" spans="2:42" ht="20.100000000000001" customHeight="1" x14ac:dyDescent="0.4">
      <c r="B29" s="494">
        <v>25</v>
      </c>
      <c r="C29" s="9" t="s">
        <v>837</v>
      </c>
      <c r="D29" s="305">
        <v>1.0754215467320947E-3</v>
      </c>
      <c r="E29" s="305">
        <v>1.5505974311262165E-3</v>
      </c>
      <c r="F29" s="305">
        <v>2.3330981584004772E-3</v>
      </c>
      <c r="G29" s="305">
        <v>9.0661141991426426E-4</v>
      </c>
      <c r="H29" s="305">
        <v>7.1326970375318864E-4</v>
      </c>
      <c r="I29" s="305">
        <v>3.5962832143722309E-3</v>
      </c>
      <c r="J29" s="305">
        <v>1.9746913652423982E-3</v>
      </c>
      <c r="K29" s="305">
        <v>1.0661401669197232E-3</v>
      </c>
      <c r="L29" s="305">
        <v>3.9223639929203092E-3</v>
      </c>
      <c r="M29" s="305">
        <v>1.7744997124338132E-3</v>
      </c>
      <c r="N29" s="305">
        <v>4.1871539188189843E-3</v>
      </c>
      <c r="O29" s="305">
        <v>3.1691337739999975E-4</v>
      </c>
      <c r="P29" s="305">
        <v>1.1177830618910834E-3</v>
      </c>
      <c r="Q29" s="305">
        <v>5.2984701654546764E-3</v>
      </c>
      <c r="R29" s="305">
        <v>1.3988695885835277E-3</v>
      </c>
      <c r="S29" s="305">
        <v>8.9926807298003168E-4</v>
      </c>
      <c r="T29" s="305">
        <v>6.5111588137942156E-4</v>
      </c>
      <c r="U29" s="305">
        <v>1.5904608353192967E-3</v>
      </c>
      <c r="V29" s="305">
        <v>6.1570659177337915E-4</v>
      </c>
      <c r="W29" s="305">
        <v>1.8418181998155359E-3</v>
      </c>
      <c r="X29" s="305">
        <v>1.7603373454299414E-3</v>
      </c>
      <c r="Y29" s="305">
        <v>6.5459807442447126E-3</v>
      </c>
      <c r="Z29" s="305">
        <v>1.8701652774751942E-2</v>
      </c>
      <c r="AA29" s="305">
        <v>5.3732125196625227E-3</v>
      </c>
      <c r="AB29" s="305">
        <v>1.0021617543142136</v>
      </c>
      <c r="AC29" s="305">
        <v>2.7833582346346256E-3</v>
      </c>
      <c r="AD29" s="305">
        <v>5.8946700416898767E-3</v>
      </c>
      <c r="AE29" s="305">
        <v>6.0296666528374132E-4</v>
      </c>
      <c r="AF29" s="305">
        <v>8.5381565321554376E-3</v>
      </c>
      <c r="AG29" s="305">
        <v>8.3209758588677161E-3</v>
      </c>
      <c r="AH29" s="305">
        <v>2.6590887616006323E-2</v>
      </c>
      <c r="AI29" s="305">
        <v>9.2162644865147868E-3</v>
      </c>
      <c r="AJ29" s="305">
        <v>6.0485984368803015E-3</v>
      </c>
      <c r="AK29" s="305">
        <v>1.4469114261043627E-3</v>
      </c>
      <c r="AL29" s="305">
        <v>2.6393900804094635E-3</v>
      </c>
      <c r="AM29" s="305">
        <v>2.3432878127322237E-2</v>
      </c>
      <c r="AN29" s="305">
        <v>1.0200174971459165E-3</v>
      </c>
      <c r="AO29" s="305">
        <v>1.6219949526288881E-2</v>
      </c>
      <c r="AP29" s="306">
        <v>1.1841284986328375</v>
      </c>
    </row>
    <row r="30" spans="2:42" ht="20.100000000000001" customHeight="1" x14ac:dyDescent="0.4">
      <c r="B30" s="494">
        <v>26</v>
      </c>
      <c r="C30" s="9" t="s">
        <v>21</v>
      </c>
      <c r="D30" s="305">
        <v>2.3498877527624806E-2</v>
      </c>
      <c r="E30" s="305">
        <v>1.8650940017602494E-2</v>
      </c>
      <c r="F30" s="305">
        <v>1.5472353560383775E-2</v>
      </c>
      <c r="G30" s="305">
        <v>9.3829268205524487E-3</v>
      </c>
      <c r="H30" s="305">
        <v>1.9862279062760092E-2</v>
      </c>
      <c r="I30" s="305">
        <v>7.1007539625422616E-3</v>
      </c>
      <c r="J30" s="305">
        <v>2.7932329580380975E-2</v>
      </c>
      <c r="K30" s="305">
        <v>2.957576012908978E-2</v>
      </c>
      <c r="L30" s="305">
        <v>1.9700893354689806E-2</v>
      </c>
      <c r="M30" s="305">
        <v>1.8759749642107686E-2</v>
      </c>
      <c r="N30" s="305">
        <v>1.5654689916705301E-2</v>
      </c>
      <c r="O30" s="305">
        <v>2.6792244341057973E-3</v>
      </c>
      <c r="P30" s="305">
        <v>2.0496944648787145E-2</v>
      </c>
      <c r="Q30" s="305">
        <v>1.3825415540287479E-2</v>
      </c>
      <c r="R30" s="305">
        <v>8.9391042031801982E-3</v>
      </c>
      <c r="S30" s="305">
        <v>1.0743403710860194E-2</v>
      </c>
      <c r="T30" s="305">
        <v>1.5596137614752694E-2</v>
      </c>
      <c r="U30" s="305">
        <v>1.6111269722380479E-2</v>
      </c>
      <c r="V30" s="305">
        <v>1.271149898412091E-2</v>
      </c>
      <c r="W30" s="305">
        <v>2.2813273894285568E-2</v>
      </c>
      <c r="X30" s="305">
        <v>2.0982173343993996E-2</v>
      </c>
      <c r="Y30" s="305">
        <v>1.4536794455032165E-2</v>
      </c>
      <c r="Z30" s="305">
        <v>3.6659875123876851E-3</v>
      </c>
      <c r="AA30" s="305">
        <v>9.5331908297500694E-3</v>
      </c>
      <c r="AB30" s="305">
        <v>7.9153004119140447E-3</v>
      </c>
      <c r="AC30" s="305">
        <v>1.0049699028064552</v>
      </c>
      <c r="AD30" s="305">
        <v>3.975314167047576E-3</v>
      </c>
      <c r="AE30" s="305">
        <v>1.3314427844932837E-3</v>
      </c>
      <c r="AF30" s="305">
        <v>1.1344714784356268E-2</v>
      </c>
      <c r="AG30" s="305">
        <v>5.5309460318598031E-3</v>
      </c>
      <c r="AH30" s="305">
        <v>5.0176802963745196E-3</v>
      </c>
      <c r="AI30" s="305">
        <v>7.3687416295452205E-3</v>
      </c>
      <c r="AJ30" s="305">
        <v>1.6618418944066835E-2</v>
      </c>
      <c r="AK30" s="305">
        <v>1.7705369246026392E-2</v>
      </c>
      <c r="AL30" s="305">
        <v>8.7284635746523974E-3</v>
      </c>
      <c r="AM30" s="305">
        <v>2.3962898952834481E-2</v>
      </c>
      <c r="AN30" s="305">
        <v>8.4565273456224124E-2</v>
      </c>
      <c r="AO30" s="305">
        <v>3.3561985041277898E-3</v>
      </c>
      <c r="AP30" s="306">
        <v>1.5806166380583411</v>
      </c>
    </row>
    <row r="31" spans="2:42" ht="20.100000000000001" customHeight="1" x14ac:dyDescent="0.4">
      <c r="B31" s="494">
        <v>27</v>
      </c>
      <c r="C31" s="9" t="s">
        <v>22</v>
      </c>
      <c r="D31" s="305">
        <v>8.2820876075584519E-3</v>
      </c>
      <c r="E31" s="305">
        <v>7.2340303166852004E-3</v>
      </c>
      <c r="F31" s="305">
        <v>1.1423977282327455E-2</v>
      </c>
      <c r="G31" s="305">
        <v>9.9179307028486822E-3</v>
      </c>
      <c r="H31" s="305">
        <v>9.0071773022979036E-3</v>
      </c>
      <c r="I31" s="305">
        <v>4.6120864077475197E-2</v>
      </c>
      <c r="J31" s="305">
        <v>7.5330302364903564E-3</v>
      </c>
      <c r="K31" s="305">
        <v>1.4886997635311474E-2</v>
      </c>
      <c r="L31" s="305">
        <v>9.471649410255252E-3</v>
      </c>
      <c r="M31" s="305">
        <v>1.0770192182466517E-2</v>
      </c>
      <c r="N31" s="305">
        <v>1.2103768511589589E-2</v>
      </c>
      <c r="O31" s="305">
        <v>3.6396521747885189E-3</v>
      </c>
      <c r="P31" s="305">
        <v>6.042019957822011E-3</v>
      </c>
      <c r="Q31" s="305">
        <v>1.2237668817012893E-2</v>
      </c>
      <c r="R31" s="305">
        <v>6.6245692413556918E-3</v>
      </c>
      <c r="S31" s="305">
        <v>1.0499921274732005E-2</v>
      </c>
      <c r="T31" s="305">
        <v>6.7331300587197855E-3</v>
      </c>
      <c r="U31" s="305">
        <v>7.8482095850013148E-3</v>
      </c>
      <c r="V31" s="305">
        <v>4.7355286063365983E-3</v>
      </c>
      <c r="W31" s="305">
        <v>2.7470243505236972E-2</v>
      </c>
      <c r="X31" s="305">
        <v>9.4904136866780335E-3</v>
      </c>
      <c r="Y31" s="305">
        <v>1.3616638769647622E-2</v>
      </c>
      <c r="Z31" s="305">
        <v>1.7722364848213445E-2</v>
      </c>
      <c r="AA31" s="305">
        <v>1.6637440167402852E-2</v>
      </c>
      <c r="AB31" s="305">
        <v>2.0241592065245843E-2</v>
      </c>
      <c r="AC31" s="305">
        <v>1.7750399654883998E-2</v>
      </c>
      <c r="AD31" s="305">
        <v>1.0553821672983317</v>
      </c>
      <c r="AE31" s="305">
        <v>5.6745027637504525E-2</v>
      </c>
      <c r="AF31" s="305">
        <v>2.2401360826723969E-2</v>
      </c>
      <c r="AG31" s="305">
        <v>9.9908824467466913E-3</v>
      </c>
      <c r="AH31" s="305">
        <v>1.6187894143648868E-2</v>
      </c>
      <c r="AI31" s="305">
        <v>9.5196248887824617E-3</v>
      </c>
      <c r="AJ31" s="305">
        <v>8.3407191998215065E-3</v>
      </c>
      <c r="AK31" s="305">
        <v>1.5767267420816168E-2</v>
      </c>
      <c r="AL31" s="305">
        <v>1.3354183699136248E-2</v>
      </c>
      <c r="AM31" s="305">
        <v>1.3726342752467528E-2</v>
      </c>
      <c r="AN31" s="305">
        <v>3.8073522447734124E-3</v>
      </c>
      <c r="AO31" s="305">
        <v>2.8148580091078935E-2</v>
      </c>
      <c r="AP31" s="306">
        <v>1.5814129003282158</v>
      </c>
    </row>
    <row r="32" spans="2:42" ht="20.100000000000001" customHeight="1" x14ac:dyDescent="0.4">
      <c r="B32" s="494">
        <v>28</v>
      </c>
      <c r="C32" s="9" t="s">
        <v>23</v>
      </c>
      <c r="D32" s="305">
        <v>4.5089849492413181E-3</v>
      </c>
      <c r="E32" s="305">
        <v>3.8249339533010336E-3</v>
      </c>
      <c r="F32" s="305">
        <v>6.9510841849137949E-3</v>
      </c>
      <c r="G32" s="305">
        <v>4.7918240732149073E-3</v>
      </c>
      <c r="H32" s="305">
        <v>3.8691725299093778E-3</v>
      </c>
      <c r="I32" s="305">
        <v>1.5134130613753969E-2</v>
      </c>
      <c r="J32" s="305">
        <v>6.9004686854073211E-3</v>
      </c>
      <c r="K32" s="305">
        <v>8.9256020908716673E-3</v>
      </c>
      <c r="L32" s="305">
        <v>6.3462738624712259E-3</v>
      </c>
      <c r="M32" s="305">
        <v>9.3791826742482508E-3</v>
      </c>
      <c r="N32" s="305">
        <v>6.9206005168250141E-3</v>
      </c>
      <c r="O32" s="305">
        <v>1.5331680403879288E-3</v>
      </c>
      <c r="P32" s="305">
        <v>6.5926947324001246E-3</v>
      </c>
      <c r="Q32" s="305">
        <v>9.9240272582234168E-3</v>
      </c>
      <c r="R32" s="305">
        <v>4.1444210965606472E-3</v>
      </c>
      <c r="S32" s="305">
        <v>6.8054420046917037E-3</v>
      </c>
      <c r="T32" s="305">
        <v>5.4375597914611724E-3</v>
      </c>
      <c r="U32" s="305">
        <v>5.8314271071201323E-3</v>
      </c>
      <c r="V32" s="305">
        <v>3.043603758717445E-3</v>
      </c>
      <c r="W32" s="305">
        <v>8.4972185336363113E-3</v>
      </c>
      <c r="X32" s="305">
        <v>1.1629300181565161E-2</v>
      </c>
      <c r="Y32" s="305">
        <v>6.812387019943046E-3</v>
      </c>
      <c r="Z32" s="305">
        <v>1.1210557629873052E-2</v>
      </c>
      <c r="AA32" s="305">
        <v>7.3567237460123117E-3</v>
      </c>
      <c r="AB32" s="305">
        <v>6.2921070389249812E-3</v>
      </c>
      <c r="AC32" s="305">
        <v>4.1515322166435865E-2</v>
      </c>
      <c r="AD32" s="305">
        <v>2.5435438354260344E-2</v>
      </c>
      <c r="AE32" s="305">
        <v>1.0527633203535498</v>
      </c>
      <c r="AF32" s="305">
        <v>3.3241625989616892E-2</v>
      </c>
      <c r="AG32" s="305">
        <v>4.602793697672132E-2</v>
      </c>
      <c r="AH32" s="305">
        <v>7.8972859033769587E-3</v>
      </c>
      <c r="AI32" s="305">
        <v>1.0808120071917693E-2</v>
      </c>
      <c r="AJ32" s="305">
        <v>2.3236503764497336E-2</v>
      </c>
      <c r="AK32" s="305">
        <v>3.0393223442137383E-2</v>
      </c>
      <c r="AL32" s="305">
        <v>1.7633828658370446E-2</v>
      </c>
      <c r="AM32" s="305">
        <v>4.1486269280273519E-2</v>
      </c>
      <c r="AN32" s="305">
        <v>5.590237783839689E-3</v>
      </c>
      <c r="AO32" s="305">
        <v>2.4881763143705889E-2</v>
      </c>
      <c r="AP32" s="306">
        <v>1.5335737719623785</v>
      </c>
    </row>
    <row r="33" spans="2:105" ht="20.100000000000001" customHeight="1" x14ac:dyDescent="0.4">
      <c r="B33" s="494">
        <v>29</v>
      </c>
      <c r="C33" s="9" t="s">
        <v>24</v>
      </c>
      <c r="D33" s="305">
        <v>5.6186485976399525E-2</v>
      </c>
      <c r="E33" s="305">
        <v>5.7435954293149925E-2</v>
      </c>
      <c r="F33" s="305">
        <v>2.6399089142086298E-2</v>
      </c>
      <c r="G33" s="305">
        <v>5.5469495515905798E-2</v>
      </c>
      <c r="H33" s="305">
        <v>3.9094151563725255E-2</v>
      </c>
      <c r="I33" s="305">
        <v>0.20566289873433163</v>
      </c>
      <c r="J33" s="305">
        <v>3.8956700669923919E-2</v>
      </c>
      <c r="K33" s="305">
        <v>2.1264357349000198E-2</v>
      </c>
      <c r="L33" s="305">
        <v>3.4340506763669273E-2</v>
      </c>
      <c r="M33" s="305">
        <v>2.9507889351166897E-2</v>
      </c>
      <c r="N33" s="305">
        <v>2.3223490369711761E-2</v>
      </c>
      <c r="O33" s="305">
        <v>1.6935041933451925E-2</v>
      </c>
      <c r="P33" s="305">
        <v>1.663119021906475E-2</v>
      </c>
      <c r="Q33" s="305">
        <v>6.6487271803300843E-2</v>
      </c>
      <c r="R33" s="305">
        <v>2.1777999077101068E-2</v>
      </c>
      <c r="S33" s="305">
        <v>2.3285637545853107E-2</v>
      </c>
      <c r="T33" s="305">
        <v>1.4945801896744397E-2</v>
      </c>
      <c r="U33" s="305">
        <v>1.7454024597855767E-2</v>
      </c>
      <c r="V33" s="305">
        <v>1.7145827221269595E-2</v>
      </c>
      <c r="W33" s="305">
        <v>0.13436419993929669</v>
      </c>
      <c r="X33" s="305">
        <v>3.7806046554931937E-2</v>
      </c>
      <c r="Y33" s="305">
        <v>3.675443782793588E-2</v>
      </c>
      <c r="Z33" s="305">
        <v>3.0237754518972957E-2</v>
      </c>
      <c r="AA33" s="305">
        <v>2.5004349083225755E-2</v>
      </c>
      <c r="AB33" s="305">
        <v>6.1736104856579786E-2</v>
      </c>
      <c r="AC33" s="305">
        <v>4.4539092249672479E-2</v>
      </c>
      <c r="AD33" s="305">
        <v>3.1208731494762606E-2</v>
      </c>
      <c r="AE33" s="305">
        <v>5.2153815635210864E-3</v>
      </c>
      <c r="AF33" s="305">
        <v>1.0616759424990447</v>
      </c>
      <c r="AG33" s="305">
        <v>2.2420077841005928E-2</v>
      </c>
      <c r="AH33" s="305">
        <v>3.1328314496674385E-2</v>
      </c>
      <c r="AI33" s="305">
        <v>2.622542880727656E-2</v>
      </c>
      <c r="AJ33" s="305">
        <v>1.6608560279139734E-2</v>
      </c>
      <c r="AK33" s="305">
        <v>3.8624997207884433E-2</v>
      </c>
      <c r="AL33" s="305">
        <v>1.6316575117328366E-2</v>
      </c>
      <c r="AM33" s="305">
        <v>3.6895895939866592E-2</v>
      </c>
      <c r="AN33" s="305">
        <v>5.3483563415947205E-2</v>
      </c>
      <c r="AO33" s="305">
        <v>4.422771015813895E-2</v>
      </c>
      <c r="AP33" s="306">
        <v>2.5368769778749178</v>
      </c>
    </row>
    <row r="34" spans="2:105" ht="20.100000000000001" customHeight="1" x14ac:dyDescent="0.4">
      <c r="B34" s="494">
        <v>30</v>
      </c>
      <c r="C34" s="9" t="s">
        <v>25</v>
      </c>
      <c r="D34" s="305">
        <v>7.3683832745066024E-3</v>
      </c>
      <c r="E34" s="305">
        <v>6.1077694321698787E-3</v>
      </c>
      <c r="F34" s="305">
        <v>1.4426858651410098E-2</v>
      </c>
      <c r="G34" s="305">
        <v>4.8387352786199902E-3</v>
      </c>
      <c r="H34" s="305">
        <v>7.0455975997052497E-3</v>
      </c>
      <c r="I34" s="305">
        <v>9.9315515267639955E-3</v>
      </c>
      <c r="J34" s="305">
        <v>7.2612493498654621E-3</v>
      </c>
      <c r="K34" s="305">
        <v>7.4394204559946296E-3</v>
      </c>
      <c r="L34" s="305">
        <v>8.8523234387732665E-3</v>
      </c>
      <c r="M34" s="305">
        <v>7.784984332301844E-3</v>
      </c>
      <c r="N34" s="305">
        <v>1.1986516040261385E-2</v>
      </c>
      <c r="O34" s="305">
        <v>1.5233886005137137E-3</v>
      </c>
      <c r="P34" s="305">
        <v>6.2126955624745728E-3</v>
      </c>
      <c r="Q34" s="305">
        <v>9.8833464154349914E-3</v>
      </c>
      <c r="R34" s="305">
        <v>4.4556802798686934E-3</v>
      </c>
      <c r="S34" s="305">
        <v>8.1362783185938165E-3</v>
      </c>
      <c r="T34" s="305">
        <v>1.0012568928850763E-2</v>
      </c>
      <c r="U34" s="305">
        <v>9.4937509024738392E-3</v>
      </c>
      <c r="V34" s="305">
        <v>4.0576503416194102E-3</v>
      </c>
      <c r="W34" s="305">
        <v>1.0575041833383373E-2</v>
      </c>
      <c r="X34" s="305">
        <v>1.1994694877841289E-2</v>
      </c>
      <c r="Y34" s="305">
        <v>1.4329699540673963E-2</v>
      </c>
      <c r="Z34" s="305">
        <v>1.4827936169096487E-2</v>
      </c>
      <c r="AA34" s="305">
        <v>3.5755430389501658E-2</v>
      </c>
      <c r="AB34" s="305">
        <v>1.3501980866293711E-2</v>
      </c>
      <c r="AC34" s="305">
        <v>3.4825605967862085E-2</v>
      </c>
      <c r="AD34" s="305">
        <v>5.1429554346205268E-2</v>
      </c>
      <c r="AE34" s="305">
        <v>6.6558720392806596E-3</v>
      </c>
      <c r="AF34" s="305">
        <v>1.5599936491147054E-2</v>
      </c>
      <c r="AG34" s="305">
        <v>1.1532359103427887</v>
      </c>
      <c r="AH34" s="305">
        <v>2.8407585506687989E-2</v>
      </c>
      <c r="AI34" s="305">
        <v>2.4946642843654866E-2</v>
      </c>
      <c r="AJ34" s="305">
        <v>1.3224155854744854E-2</v>
      </c>
      <c r="AK34" s="305">
        <v>6.7442173909317907E-2</v>
      </c>
      <c r="AL34" s="305">
        <v>4.9380604388595532E-2</v>
      </c>
      <c r="AM34" s="305">
        <v>2.2812240682833527E-2</v>
      </c>
      <c r="AN34" s="305">
        <v>4.6013837378023172E-3</v>
      </c>
      <c r="AO34" s="305">
        <v>3.920675919542102E-2</v>
      </c>
      <c r="AP34" s="306">
        <v>1.7595719577133344</v>
      </c>
    </row>
    <row r="35" spans="2:105" ht="20.100000000000001" customHeight="1" x14ac:dyDescent="0.4">
      <c r="B35" s="494">
        <v>31</v>
      </c>
      <c r="C35" s="9" t="s">
        <v>26</v>
      </c>
      <c r="D35" s="305">
        <v>6.8886489823821902E-4</v>
      </c>
      <c r="E35" s="305">
        <v>1.0459662666081188E-4</v>
      </c>
      <c r="F35" s="305">
        <v>1.5807303741228651E-4</v>
      </c>
      <c r="G35" s="305">
        <v>8.2565487777308514E-5</v>
      </c>
      <c r="H35" s="305">
        <v>5.6542586892591987E-4</v>
      </c>
      <c r="I35" s="305">
        <v>4.7597210161982E-4</v>
      </c>
      <c r="J35" s="305">
        <v>4.5551654713393646E-4</v>
      </c>
      <c r="K35" s="305">
        <v>2.1029632589437017E-4</v>
      </c>
      <c r="L35" s="305">
        <v>5.3776378362993288E-4</v>
      </c>
      <c r="M35" s="305">
        <v>2.3075137698208006E-4</v>
      </c>
      <c r="N35" s="305">
        <v>2.1524983689067494E-4</v>
      </c>
      <c r="O35" s="305">
        <v>9.491957333157463E-5</v>
      </c>
      <c r="P35" s="305">
        <v>3.4459033238164383E-4</v>
      </c>
      <c r="Q35" s="305">
        <v>1.0398914320715997E-3</v>
      </c>
      <c r="R35" s="305">
        <v>8.0719498053209954E-4</v>
      </c>
      <c r="S35" s="305">
        <v>5.3604121947555699E-4</v>
      </c>
      <c r="T35" s="305">
        <v>5.1139820329999873E-4</v>
      </c>
      <c r="U35" s="305">
        <v>3.3140241045955232E-4</v>
      </c>
      <c r="V35" s="305">
        <v>1.3335121270824417E-4</v>
      </c>
      <c r="W35" s="305">
        <v>2.1213106730377554E-4</v>
      </c>
      <c r="X35" s="305">
        <v>9.7164634763382131E-4</v>
      </c>
      <c r="Y35" s="305">
        <v>9.053537546124189E-4</v>
      </c>
      <c r="Z35" s="305">
        <v>3.0651851938861207E-4</v>
      </c>
      <c r="AA35" s="305">
        <v>5.9354005012753292E-4</v>
      </c>
      <c r="AB35" s="305">
        <v>1.0504310916599282E-3</v>
      </c>
      <c r="AC35" s="305">
        <v>4.3304908305742381E-4</v>
      </c>
      <c r="AD35" s="305">
        <v>7.120924324792731E-4</v>
      </c>
      <c r="AE35" s="305">
        <v>3.049995911252557E-4</v>
      </c>
      <c r="AF35" s="305">
        <v>2.7820375752485077E-4</v>
      </c>
      <c r="AG35" s="305">
        <v>7.2228508769254043E-4</v>
      </c>
      <c r="AH35" s="305">
        <v>1.000136338388852</v>
      </c>
      <c r="AI35" s="305">
        <v>5.7267416853805278E-4</v>
      </c>
      <c r="AJ35" s="305">
        <v>2.7741240807962694E-4</v>
      </c>
      <c r="AK35" s="305">
        <v>1.1077500501321239E-3</v>
      </c>
      <c r="AL35" s="305">
        <v>5.0130437620716974E-4</v>
      </c>
      <c r="AM35" s="305">
        <v>4.7181326991585292E-4</v>
      </c>
      <c r="AN35" s="305">
        <v>1.358886652462676E-4</v>
      </c>
      <c r="AO35" s="305">
        <v>0.10159752979212808</v>
      </c>
      <c r="AP35" s="306">
        <v>1.1188148271571303</v>
      </c>
    </row>
    <row r="36" spans="2:105" ht="20.100000000000001" customHeight="1" x14ac:dyDescent="0.4">
      <c r="B36" s="494">
        <v>32</v>
      </c>
      <c r="C36" s="9" t="s">
        <v>27</v>
      </c>
      <c r="D36" s="305">
        <v>1.3279923766465267E-4</v>
      </c>
      <c r="E36" s="305">
        <v>1.1400727971820221E-4</v>
      </c>
      <c r="F36" s="305">
        <v>1.7785831741498457E-4</v>
      </c>
      <c r="G36" s="305">
        <v>4.6996191760236092E-4</v>
      </c>
      <c r="H36" s="305">
        <v>9.7038328964304949E-5</v>
      </c>
      <c r="I36" s="305">
        <v>3.6353024796436934E-4</v>
      </c>
      <c r="J36" s="305">
        <v>3.1599647538560911E-4</v>
      </c>
      <c r="K36" s="305">
        <v>1.8602334507052546E-4</v>
      </c>
      <c r="L36" s="305">
        <v>3.7875705304993767E-4</v>
      </c>
      <c r="M36" s="305">
        <v>1.2819726522869608E-4</v>
      </c>
      <c r="N36" s="305">
        <v>4.5232310358659462E-4</v>
      </c>
      <c r="O36" s="305">
        <v>3.6699328797743401E-5</v>
      </c>
      <c r="P36" s="305">
        <v>2.0415001559527187E-4</v>
      </c>
      <c r="Q36" s="305">
        <v>5.8944170502777207E-4</v>
      </c>
      <c r="R36" s="305">
        <v>1.5261532488296045E-4</v>
      </c>
      <c r="S36" s="305">
        <v>4.7747267201841341E-4</v>
      </c>
      <c r="T36" s="305">
        <v>3.7726630574553508E-4</v>
      </c>
      <c r="U36" s="305">
        <v>1.5700724991075266E-3</v>
      </c>
      <c r="V36" s="305">
        <v>2.7829801951870107E-4</v>
      </c>
      <c r="W36" s="305">
        <v>2.6424913112537898E-4</v>
      </c>
      <c r="X36" s="305">
        <v>3.3391230318598761E-4</v>
      </c>
      <c r="Y36" s="305">
        <v>3.2182085994751771E-4</v>
      </c>
      <c r="Z36" s="305">
        <v>7.6341878584558172E-4</v>
      </c>
      <c r="AA36" s="305">
        <v>4.5107659745525602E-4</v>
      </c>
      <c r="AB36" s="305">
        <v>4.2947658837510328E-4</v>
      </c>
      <c r="AC36" s="305">
        <v>4.5760900637511559E-4</v>
      </c>
      <c r="AD36" s="305">
        <v>5.3733204034627229E-4</v>
      </c>
      <c r="AE36" s="305">
        <v>7.6802961624349567E-5</v>
      </c>
      <c r="AF36" s="305">
        <v>7.5957023501060992E-4</v>
      </c>
      <c r="AG36" s="305">
        <v>5.9415615950875519E-3</v>
      </c>
      <c r="AH36" s="305">
        <v>3.9768473581332838E-4</v>
      </c>
      <c r="AI36" s="305">
        <v>1.0002222878886586</v>
      </c>
      <c r="AJ36" s="305">
        <v>2.1767929611502313E-4</v>
      </c>
      <c r="AK36" s="305">
        <v>4.5450913649727054E-4</v>
      </c>
      <c r="AL36" s="305">
        <v>8.0240210766315792E-4</v>
      </c>
      <c r="AM36" s="305">
        <v>6.9337399715679621E-4</v>
      </c>
      <c r="AN36" s="305">
        <v>1.1636827367422089E-4</v>
      </c>
      <c r="AO36" s="305">
        <v>2.4280093034579567E-3</v>
      </c>
      <c r="AP36" s="306">
        <v>1.0221716532857594</v>
      </c>
    </row>
    <row r="37" spans="2:105" ht="20.100000000000001" customHeight="1" x14ac:dyDescent="0.4">
      <c r="B37" s="494">
        <v>33</v>
      </c>
      <c r="C37" s="9" t="s">
        <v>28</v>
      </c>
      <c r="D37" s="305">
        <v>4.769553579966509E-5</v>
      </c>
      <c r="E37" s="305">
        <v>4.7862156106000837E-5</v>
      </c>
      <c r="F37" s="305">
        <v>2.8663612860268237E-5</v>
      </c>
      <c r="G37" s="305">
        <v>4.4629475564519346E-5</v>
      </c>
      <c r="H37" s="305">
        <v>3.3965960720036427E-5</v>
      </c>
      <c r="I37" s="305">
        <v>1.6213898852335951E-4</v>
      </c>
      <c r="J37" s="305">
        <v>3.4350507847172784E-5</v>
      </c>
      <c r="K37" s="305">
        <v>2.1708860160916526E-5</v>
      </c>
      <c r="L37" s="305">
        <v>3.1436855062498937E-5</v>
      </c>
      <c r="M37" s="305">
        <v>2.7261095106000077E-5</v>
      </c>
      <c r="N37" s="305">
        <v>2.4369724636203659E-5</v>
      </c>
      <c r="O37" s="305">
        <v>1.383305558143884E-5</v>
      </c>
      <c r="P37" s="305">
        <v>1.6982285133819483E-5</v>
      </c>
      <c r="Q37" s="305">
        <v>5.7112633243196308E-5</v>
      </c>
      <c r="R37" s="305">
        <v>2.0194911087621417E-5</v>
      </c>
      <c r="S37" s="305">
        <v>2.265367415708278E-5</v>
      </c>
      <c r="T37" s="305">
        <v>1.7000342533622092E-5</v>
      </c>
      <c r="U37" s="305">
        <v>1.8681248924667147E-5</v>
      </c>
      <c r="V37" s="305">
        <v>1.5695424367377587E-5</v>
      </c>
      <c r="W37" s="305">
        <v>1.0762234392735247E-4</v>
      </c>
      <c r="X37" s="305">
        <v>3.6654952859540489E-5</v>
      </c>
      <c r="Y37" s="305">
        <v>3.8124660886424243E-5</v>
      </c>
      <c r="Z37" s="305">
        <v>3.1342040632643421E-5</v>
      </c>
      <c r="AA37" s="305">
        <v>1.766451916290054E-4</v>
      </c>
      <c r="AB37" s="305">
        <v>5.6324791229647886E-5</v>
      </c>
      <c r="AC37" s="305">
        <v>6.8015220462096067E-5</v>
      </c>
      <c r="AD37" s="305">
        <v>1.4699046822358393E-4</v>
      </c>
      <c r="AE37" s="305">
        <v>2.4800981920218793E-5</v>
      </c>
      <c r="AF37" s="305">
        <v>7.9594397524864076E-4</v>
      </c>
      <c r="AG37" s="305">
        <v>3.7356170679151823E-4</v>
      </c>
      <c r="AH37" s="305">
        <v>5.8063008074507754E-5</v>
      </c>
      <c r="AI37" s="305">
        <v>4.5969725066608289E-5</v>
      </c>
      <c r="AJ37" s="305">
        <v>1.0141765336044257</v>
      </c>
      <c r="AK37" s="305">
        <v>5.6462236192861489E-5</v>
      </c>
      <c r="AL37" s="305">
        <v>5.7231531888014164E-5</v>
      </c>
      <c r="AM37" s="305">
        <v>3.1443034425083924E-4</v>
      </c>
      <c r="AN37" s="305">
        <v>4.3670279354166522E-5</v>
      </c>
      <c r="AO37" s="305">
        <v>1.8186547936920616E-4</v>
      </c>
      <c r="AP37" s="306">
        <v>1.0174764888898484</v>
      </c>
    </row>
    <row r="38" spans="2:105" ht="20.100000000000001" customHeight="1" x14ac:dyDescent="0.4">
      <c r="B38" s="494">
        <v>34</v>
      </c>
      <c r="C38" s="9" t="s">
        <v>29</v>
      </c>
      <c r="D38" s="305">
        <v>1.8194839501246834E-3</v>
      </c>
      <c r="E38" s="305">
        <v>1.4989210706352696E-3</v>
      </c>
      <c r="F38" s="305">
        <v>4.1448835618082422E-4</v>
      </c>
      <c r="G38" s="305">
        <v>1.1965048458249497E-3</v>
      </c>
      <c r="H38" s="305">
        <v>9.1410303840238506E-3</v>
      </c>
      <c r="I38" s="305">
        <v>1.7185305848707634E-3</v>
      </c>
      <c r="J38" s="305">
        <v>1.6176531079409933E-3</v>
      </c>
      <c r="K38" s="305">
        <v>1.2280763555274545E-3</v>
      </c>
      <c r="L38" s="305">
        <v>1.0213870269855018E-3</v>
      </c>
      <c r="M38" s="305">
        <v>5.9954899806164926E-4</v>
      </c>
      <c r="N38" s="305">
        <v>1.083375100175905E-3</v>
      </c>
      <c r="O38" s="305">
        <v>1.8474288748722859E-4</v>
      </c>
      <c r="P38" s="305">
        <v>5.369092812655032E-4</v>
      </c>
      <c r="Q38" s="305">
        <v>9.784672682476177E-4</v>
      </c>
      <c r="R38" s="305">
        <v>8.4827573476331422E-4</v>
      </c>
      <c r="S38" s="305">
        <v>3.0291308072765799E-4</v>
      </c>
      <c r="T38" s="305">
        <v>4.6576762890408085E-4</v>
      </c>
      <c r="U38" s="305">
        <v>3.5847474563737038E-4</v>
      </c>
      <c r="V38" s="305">
        <v>1.4776336811325291E-4</v>
      </c>
      <c r="W38" s="305">
        <v>1.273875445377985E-3</v>
      </c>
      <c r="X38" s="305">
        <v>9.1702839031625107E-4</v>
      </c>
      <c r="Y38" s="305">
        <v>8.6947146892061861E-4</v>
      </c>
      <c r="Z38" s="305">
        <v>1.4441900385834532E-3</v>
      </c>
      <c r="AA38" s="305">
        <v>7.386850270145455E-3</v>
      </c>
      <c r="AB38" s="305">
        <v>1.6474065111328645E-3</v>
      </c>
      <c r="AC38" s="305">
        <v>6.6594674637206609E-4</v>
      </c>
      <c r="AD38" s="305">
        <v>2.4892626889914753E-3</v>
      </c>
      <c r="AE38" s="305">
        <v>3.5894105397086108E-4</v>
      </c>
      <c r="AF38" s="305">
        <v>1.3488390026978876E-3</v>
      </c>
      <c r="AG38" s="305">
        <v>1.1520538811741878E-3</v>
      </c>
      <c r="AH38" s="305">
        <v>3.0138928056065419E-4</v>
      </c>
      <c r="AI38" s="305">
        <v>1.6378498615875884E-3</v>
      </c>
      <c r="AJ38" s="305">
        <v>9.6527711372551138E-4</v>
      </c>
      <c r="AK38" s="305">
        <v>1.0003266399075734</v>
      </c>
      <c r="AL38" s="305">
        <v>1.5251900855809176E-3</v>
      </c>
      <c r="AM38" s="305">
        <v>2.0733765821424701E-3</v>
      </c>
      <c r="AN38" s="305">
        <v>2.3625328070247048E-4</v>
      </c>
      <c r="AO38" s="305">
        <v>4.2673160253168911E-4</v>
      </c>
      <c r="AP38" s="306">
        <v>1.0522088869875859</v>
      </c>
    </row>
    <row r="39" spans="2:105" ht="20.100000000000001" customHeight="1" x14ac:dyDescent="0.4">
      <c r="B39" s="494">
        <v>35</v>
      </c>
      <c r="C39" s="9" t="s">
        <v>30</v>
      </c>
      <c r="D39" s="305">
        <v>6.7708091159950162E-2</v>
      </c>
      <c r="E39" s="305">
        <v>2.7089820824698435E-2</v>
      </c>
      <c r="F39" s="305">
        <v>9.2052670653088448E-2</v>
      </c>
      <c r="G39" s="305">
        <v>3.2675636793594545E-2</v>
      </c>
      <c r="H39" s="305">
        <v>2.2573613107047988E-2</v>
      </c>
      <c r="I39" s="305">
        <v>6.3689952334114591E-2</v>
      </c>
      <c r="J39" s="305">
        <v>4.3572516969243781E-2</v>
      </c>
      <c r="K39" s="305">
        <v>4.7046163202167625E-2</v>
      </c>
      <c r="L39" s="305">
        <v>3.4917441366743934E-2</v>
      </c>
      <c r="M39" s="305">
        <v>4.7689829308249429E-2</v>
      </c>
      <c r="N39" s="305">
        <v>5.325622672928098E-2</v>
      </c>
      <c r="O39" s="305">
        <v>9.1280950102223309E-3</v>
      </c>
      <c r="P39" s="305">
        <v>4.8301171818914884E-2</v>
      </c>
      <c r="Q39" s="305">
        <v>7.3538586056586169E-2</v>
      </c>
      <c r="R39" s="305">
        <v>2.3463724463352719E-2</v>
      </c>
      <c r="S39" s="305">
        <v>3.5636953938277607E-2</v>
      </c>
      <c r="T39" s="305">
        <v>4.7457562608506705E-2</v>
      </c>
      <c r="U39" s="305">
        <v>4.5696865973177042E-2</v>
      </c>
      <c r="V39" s="305">
        <v>3.2608828573537627E-2</v>
      </c>
      <c r="W39" s="305">
        <v>6.0608512369095258E-2</v>
      </c>
      <c r="X39" s="305">
        <v>8.8129985840137925E-2</v>
      </c>
      <c r="Y39" s="305">
        <v>0.14390648950353394</v>
      </c>
      <c r="Z39" s="305">
        <v>8.2854949310252501E-2</v>
      </c>
      <c r="AA39" s="305">
        <v>0.15463372910582973</v>
      </c>
      <c r="AB39" s="305">
        <v>7.671644572514652E-2</v>
      </c>
      <c r="AC39" s="305">
        <v>8.4756563082145353E-2</v>
      </c>
      <c r="AD39" s="305">
        <v>0.12881564648198404</v>
      </c>
      <c r="AE39" s="305">
        <v>3.428864579130201E-2</v>
      </c>
      <c r="AF39" s="305">
        <v>0.14998576168596217</v>
      </c>
      <c r="AG39" s="305">
        <v>0.18752151517223642</v>
      </c>
      <c r="AH39" s="305">
        <v>9.8705723520828098E-2</v>
      </c>
      <c r="AI39" s="305">
        <v>9.5180477873034616E-2</v>
      </c>
      <c r="AJ39" s="305">
        <v>5.1241545493365098E-2</v>
      </c>
      <c r="AK39" s="305">
        <v>0.11902376398638519</v>
      </c>
      <c r="AL39" s="305">
        <v>1.1527924170146442</v>
      </c>
      <c r="AM39" s="305">
        <v>5.3960507383308522E-2</v>
      </c>
      <c r="AN39" s="305">
        <v>1.8056597201919086E-2</v>
      </c>
      <c r="AO39" s="305">
        <v>5.268515251717109E-2</v>
      </c>
      <c r="AP39" s="306">
        <v>3.6819681799490374</v>
      </c>
    </row>
    <row r="40" spans="2:105" ht="20.100000000000001" customHeight="1" x14ac:dyDescent="0.4">
      <c r="B40" s="494">
        <v>36</v>
      </c>
      <c r="C40" s="9" t="s">
        <v>31</v>
      </c>
      <c r="D40" s="305">
        <v>4.4837079898460088E-4</v>
      </c>
      <c r="E40" s="305">
        <v>5.4835452964686294E-3</v>
      </c>
      <c r="F40" s="305">
        <v>2.709204284516716E-3</v>
      </c>
      <c r="G40" s="305">
        <v>2.0195006492412481E-4</v>
      </c>
      <c r="H40" s="305">
        <v>1.2540988620257836E-3</v>
      </c>
      <c r="I40" s="305">
        <v>4.739771735483622E-4</v>
      </c>
      <c r="J40" s="305">
        <v>6.0788245637372713E-4</v>
      </c>
      <c r="K40" s="305">
        <v>1.8736253835556293E-4</v>
      </c>
      <c r="L40" s="305">
        <v>3.0346671855433773E-4</v>
      </c>
      <c r="M40" s="305">
        <v>3.5564605913473627E-4</v>
      </c>
      <c r="N40" s="305">
        <v>3.8328414172267007E-4</v>
      </c>
      <c r="O40" s="305">
        <v>9.1680841568775635E-5</v>
      </c>
      <c r="P40" s="305">
        <v>2.8537634123730821E-4</v>
      </c>
      <c r="Q40" s="305">
        <v>6.8236614175261584E-4</v>
      </c>
      <c r="R40" s="305">
        <v>1.6475463368138758E-4</v>
      </c>
      <c r="S40" s="305">
        <v>2.2458052414424384E-4</v>
      </c>
      <c r="T40" s="305">
        <v>2.5231030709330939E-4</v>
      </c>
      <c r="U40" s="305">
        <v>4.3729156387594005E-4</v>
      </c>
      <c r="V40" s="305">
        <v>2.0587272413598317E-4</v>
      </c>
      <c r="W40" s="305">
        <v>4.8280499964504419E-4</v>
      </c>
      <c r="X40" s="305">
        <v>5.4207584582333481E-4</v>
      </c>
      <c r="Y40" s="305">
        <v>8.8906469112487322E-4</v>
      </c>
      <c r="Z40" s="305">
        <v>3.9979186133120307E-4</v>
      </c>
      <c r="AA40" s="305">
        <v>9.4598153219197802E-4</v>
      </c>
      <c r="AB40" s="305">
        <v>3.8541269158296853E-4</v>
      </c>
      <c r="AC40" s="305">
        <v>1.0632910709003041E-3</v>
      </c>
      <c r="AD40" s="305">
        <v>8.6487429556012711E-4</v>
      </c>
      <c r="AE40" s="305">
        <v>9.0763223699563385E-4</v>
      </c>
      <c r="AF40" s="305">
        <v>9.3973507217308763E-4</v>
      </c>
      <c r="AG40" s="305">
        <v>6.4040533557994236E-3</v>
      </c>
      <c r="AH40" s="305">
        <v>8.3473665747163582E-4</v>
      </c>
      <c r="AI40" s="305">
        <v>9.2937500803214994E-3</v>
      </c>
      <c r="AJ40" s="305">
        <v>2.224029601571724E-2</v>
      </c>
      <c r="AK40" s="305">
        <v>2.8898096557408311E-3</v>
      </c>
      <c r="AL40" s="305">
        <v>2.6349120839728509E-3</v>
      </c>
      <c r="AM40" s="305">
        <v>1.0162982833707588</v>
      </c>
      <c r="AN40" s="305">
        <v>1.6767077440097379E-4</v>
      </c>
      <c r="AO40" s="305">
        <v>3.6109169246075512E-3</v>
      </c>
      <c r="AP40" s="306">
        <v>1.0865481146882181</v>
      </c>
    </row>
    <row r="41" spans="2:105" ht="20.100000000000001" customHeight="1" x14ac:dyDescent="0.4">
      <c r="B41" s="494">
        <v>37</v>
      </c>
      <c r="C41" s="9" t="s">
        <v>825</v>
      </c>
      <c r="D41" s="305">
        <v>5.8786258909341172E-4</v>
      </c>
      <c r="E41" s="305">
        <v>6.4739249197077889E-4</v>
      </c>
      <c r="F41" s="305">
        <v>1.2544561190242678E-3</v>
      </c>
      <c r="G41" s="305">
        <v>4.781713001338876E-3</v>
      </c>
      <c r="H41" s="305">
        <v>1.4029386498359492E-3</v>
      </c>
      <c r="I41" s="305">
        <v>1.5268339050457755E-3</v>
      </c>
      <c r="J41" s="305">
        <v>1.0533364869913535E-3</v>
      </c>
      <c r="K41" s="305">
        <v>1.3952426027852999E-3</v>
      </c>
      <c r="L41" s="305">
        <v>1.1417191984856084E-3</v>
      </c>
      <c r="M41" s="305">
        <v>1.2063005455880775E-3</v>
      </c>
      <c r="N41" s="305">
        <v>9.1445188468447318E-4</v>
      </c>
      <c r="O41" s="305">
        <v>1.0640465481736131E-4</v>
      </c>
      <c r="P41" s="305">
        <v>4.2703751745213248E-4</v>
      </c>
      <c r="Q41" s="305">
        <v>1.3508309338934564E-3</v>
      </c>
      <c r="R41" s="305">
        <v>4.8591711379139952E-4</v>
      </c>
      <c r="S41" s="305">
        <v>8.1542608604195704E-4</v>
      </c>
      <c r="T41" s="305">
        <v>9.5427751823713974E-4</v>
      </c>
      <c r="U41" s="305">
        <v>1.1023858540550342E-3</v>
      </c>
      <c r="V41" s="305">
        <v>4.3555627410844398E-4</v>
      </c>
      <c r="W41" s="305">
        <v>1.3447751546150871E-3</v>
      </c>
      <c r="X41" s="305">
        <v>8.8178495728919414E-4</v>
      </c>
      <c r="Y41" s="305">
        <v>2.0099885983759641E-3</v>
      </c>
      <c r="Z41" s="305">
        <v>4.2456680731199658E-4</v>
      </c>
      <c r="AA41" s="305">
        <v>1.4967791083694509E-3</v>
      </c>
      <c r="AB41" s="305">
        <v>3.4278210558234767E-3</v>
      </c>
      <c r="AC41" s="305">
        <v>2.4415298144399994E-3</v>
      </c>
      <c r="AD41" s="305">
        <v>4.1524127974725275E-3</v>
      </c>
      <c r="AE41" s="305">
        <v>6.8893477675334468E-4</v>
      </c>
      <c r="AF41" s="305">
        <v>2.5775863861265264E-3</v>
      </c>
      <c r="AG41" s="305">
        <v>2.740353354774564E-3</v>
      </c>
      <c r="AH41" s="305">
        <v>3.0670426738629913E-3</v>
      </c>
      <c r="AI41" s="305">
        <v>4.0976922107968106E-3</v>
      </c>
      <c r="AJ41" s="305">
        <v>2.8686555923796023E-3</v>
      </c>
      <c r="AK41" s="305">
        <v>6.7937007515423645E-3</v>
      </c>
      <c r="AL41" s="305">
        <v>1.9900910138909676E-3</v>
      </c>
      <c r="AM41" s="305">
        <v>2.3306540388064816E-3</v>
      </c>
      <c r="AN41" s="305">
        <v>1.0004465183058495</v>
      </c>
      <c r="AO41" s="305">
        <v>8.4114864254294171E-4</v>
      </c>
      <c r="AP41" s="306">
        <v>1.0662121194682648</v>
      </c>
    </row>
    <row r="42" spans="2:105" ht="20.100000000000001" customHeight="1" x14ac:dyDescent="0.4">
      <c r="B42" s="494">
        <v>38</v>
      </c>
      <c r="C42" s="9" t="s">
        <v>826</v>
      </c>
      <c r="D42" s="305">
        <v>6.787781186734539E-3</v>
      </c>
      <c r="E42" s="305">
        <v>1.03065059122614E-3</v>
      </c>
      <c r="F42" s="305">
        <v>1.5575843568473671E-3</v>
      </c>
      <c r="G42" s="305">
        <v>8.1356513598195945E-4</v>
      </c>
      <c r="H42" s="305">
        <v>5.5714655883963467E-3</v>
      </c>
      <c r="I42" s="305">
        <v>4.6900262809853044E-3</v>
      </c>
      <c r="J42" s="305">
        <v>4.488465963049801E-3</v>
      </c>
      <c r="K42" s="305">
        <v>2.0721703895726314E-3</v>
      </c>
      <c r="L42" s="305">
        <v>5.2988951865103519E-3</v>
      </c>
      <c r="M42" s="305">
        <v>2.273725747237026E-3</v>
      </c>
      <c r="N42" s="305">
        <v>2.1209801762739023E-3</v>
      </c>
      <c r="O42" s="305">
        <v>9.3529703104443306E-4</v>
      </c>
      <c r="P42" s="305">
        <v>3.3954463077633316E-3</v>
      </c>
      <c r="Q42" s="305">
        <v>1.0246647081182959E-2</v>
      </c>
      <c r="R42" s="305">
        <v>7.9537553980397503E-3</v>
      </c>
      <c r="S42" s="305">
        <v>5.2819217733056445E-3</v>
      </c>
      <c r="T42" s="305">
        <v>5.0390999921281618E-3</v>
      </c>
      <c r="U42" s="305">
        <v>3.2654981444241384E-3</v>
      </c>
      <c r="V42" s="305">
        <v>1.3139860300099644E-3</v>
      </c>
      <c r="W42" s="305">
        <v>2.0902491496504571E-3</v>
      </c>
      <c r="X42" s="305">
        <v>9.5741890978852384E-3</v>
      </c>
      <c r="Y42" s="305">
        <v>8.9209701330615794E-3</v>
      </c>
      <c r="Z42" s="305">
        <v>3.0203028846626664E-3</v>
      </c>
      <c r="AA42" s="305">
        <v>5.8484907507014849E-3</v>
      </c>
      <c r="AB42" s="305">
        <v>1.035050039589127E-2</v>
      </c>
      <c r="AC42" s="305">
        <v>4.2670811452688133E-3</v>
      </c>
      <c r="AD42" s="305">
        <v>7.0166554120563484E-3</v>
      </c>
      <c r="AE42" s="305">
        <v>3.0053360127602399E-3</v>
      </c>
      <c r="AF42" s="305">
        <v>2.741301285978734E-3</v>
      </c>
      <c r="AG42" s="305">
        <v>7.1170894935089395E-3</v>
      </c>
      <c r="AH42" s="305">
        <v>1.3434203909152495E-3</v>
      </c>
      <c r="AI42" s="305">
        <v>5.6428872443246431E-3</v>
      </c>
      <c r="AJ42" s="305">
        <v>2.7335036657339506E-3</v>
      </c>
      <c r="AK42" s="305">
        <v>1.0915296989469832E-2</v>
      </c>
      <c r="AL42" s="305">
        <v>4.939639720864402E-3</v>
      </c>
      <c r="AM42" s="305">
        <v>4.6490469254234527E-3</v>
      </c>
      <c r="AN42" s="305">
        <v>1.338989006128906E-3</v>
      </c>
      <c r="AO42" s="305">
        <v>1.0010987685762849</v>
      </c>
      <c r="AP42" s="306">
        <v>1.1707506806412848</v>
      </c>
    </row>
    <row r="43" spans="2:105" ht="20.100000000000001" customHeight="1" x14ac:dyDescent="0.4">
      <c r="B43" s="721" t="s">
        <v>893</v>
      </c>
      <c r="C43" s="722"/>
      <c r="D43" s="307">
        <f t="shared" ref="D43:AN43" si="0">SUM(D5:D42)</f>
        <v>1.3037460185766392</v>
      </c>
      <c r="E43" s="307">
        <f t="shared" si="0"/>
        <v>1.3741939668499659</v>
      </c>
      <c r="F43" s="307">
        <f t="shared" si="0"/>
        <v>1.2904369483964424</v>
      </c>
      <c r="G43" s="307">
        <f t="shared" si="0"/>
        <v>1.2376239605870918</v>
      </c>
      <c r="H43" s="307">
        <f t="shared" si="0"/>
        <v>1.2027959129064043</v>
      </c>
      <c r="I43" s="307">
        <f t="shared" si="0"/>
        <v>1.4089587312400957</v>
      </c>
      <c r="J43" s="307">
        <f t="shared" si="0"/>
        <v>1.3299022657875015</v>
      </c>
      <c r="K43" s="307">
        <f t="shared" si="0"/>
        <v>1.1749983233449202</v>
      </c>
      <c r="L43" s="307">
        <f t="shared" si="0"/>
        <v>1.3271255666396942</v>
      </c>
      <c r="M43" s="307">
        <f t="shared" si="0"/>
        <v>1.2161077417789727</v>
      </c>
      <c r="N43" s="307">
        <f t="shared" si="0"/>
        <v>1.2186999658882549</v>
      </c>
      <c r="O43" s="307">
        <f t="shared" si="0"/>
        <v>1.0740118440111008</v>
      </c>
      <c r="P43" s="307">
        <f t="shared" si="0"/>
        <v>1.1884161370525335</v>
      </c>
      <c r="Q43" s="307">
        <f t="shared" si="0"/>
        <v>1.3279236449198877</v>
      </c>
      <c r="R43" s="307">
        <f t="shared" si="0"/>
        <v>1.1829398219658764</v>
      </c>
      <c r="S43" s="307">
        <f t="shared" si="0"/>
        <v>1.1683618669325808</v>
      </c>
      <c r="T43" s="307">
        <f t="shared" si="0"/>
        <v>1.1506926938788993</v>
      </c>
      <c r="U43" s="307">
        <f t="shared" si="0"/>
        <v>1.1867708677177407</v>
      </c>
      <c r="V43" s="307">
        <f t="shared" si="0"/>
        <v>1.1395685738683818</v>
      </c>
      <c r="W43" s="307">
        <f t="shared" si="0"/>
        <v>1.3511546992766534</v>
      </c>
      <c r="X43" s="307">
        <f t="shared" si="0"/>
        <v>1.2687404547512866</v>
      </c>
      <c r="Y43" s="307">
        <f t="shared" si="0"/>
        <v>1.3113290500638175</v>
      </c>
      <c r="Z43" s="307">
        <f t="shared" si="0"/>
        <v>1.3416316168244289</v>
      </c>
      <c r="AA43" s="307">
        <f t="shared" si="0"/>
        <v>1.5082928395196877</v>
      </c>
      <c r="AB43" s="307">
        <f t="shared" si="0"/>
        <v>1.3095957252944748</v>
      </c>
      <c r="AC43" s="307">
        <f t="shared" si="0"/>
        <v>1.2834606408708948</v>
      </c>
      <c r="AD43" s="307">
        <f t="shared" si="0"/>
        <v>1.3460688472224174</v>
      </c>
      <c r="AE43" s="307">
        <f t="shared" si="0"/>
        <v>1.1869947192318857</v>
      </c>
      <c r="AF43" s="307">
        <f t="shared" si="0"/>
        <v>1.3772493761824367</v>
      </c>
      <c r="AG43" s="307">
        <f t="shared" si="0"/>
        <v>1.4915461336004978</v>
      </c>
      <c r="AH43" s="307">
        <f t="shared" si="0"/>
        <v>1.2611127905129331</v>
      </c>
      <c r="AI43" s="307">
        <f t="shared" si="0"/>
        <v>1.2583822684817965</v>
      </c>
      <c r="AJ43" s="307">
        <f t="shared" si="0"/>
        <v>1.2195065418220228</v>
      </c>
      <c r="AK43" s="307">
        <f t="shared" si="0"/>
        <v>1.3551221361378858</v>
      </c>
      <c r="AL43" s="307">
        <f t="shared" si="0"/>
        <v>1.2976832792141308</v>
      </c>
      <c r="AM43" s="307">
        <f t="shared" si="0"/>
        <v>1.3393871694636195</v>
      </c>
      <c r="AN43" s="307">
        <f t="shared" si="0"/>
        <v>1.3256326156668612</v>
      </c>
      <c r="AO43" s="307">
        <f>SUM(AO5:AO42)</f>
        <v>1.3557779457765555</v>
      </c>
      <c r="AP43" s="308">
        <f>AVERAGE(AP5:AP42,D43:AO43)</f>
        <v>1.281366939533086</v>
      </c>
    </row>
    <row r="44" spans="2:105" ht="20.100000000000001" customHeight="1" x14ac:dyDescent="0.4">
      <c r="AP44" s="2" t="s">
        <v>1078</v>
      </c>
    </row>
    <row r="45" spans="2:105" ht="20.100000000000001" customHeight="1" x14ac:dyDescent="0.4">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row>
    <row r="46" spans="2:105" ht="20.100000000000001" customHeight="1" x14ac:dyDescent="0.4">
      <c r="B46" s="713" t="s">
        <v>1376</v>
      </c>
      <c r="C46" s="714"/>
      <c r="D46" s="6">
        <v>1</v>
      </c>
      <c r="E46" s="6">
        <v>2</v>
      </c>
      <c r="F46" s="6">
        <v>3</v>
      </c>
      <c r="G46" s="6">
        <v>4</v>
      </c>
      <c r="H46" s="6">
        <v>5</v>
      </c>
      <c r="I46" s="6">
        <v>6</v>
      </c>
      <c r="J46" s="6">
        <v>7</v>
      </c>
      <c r="K46" s="6">
        <v>8</v>
      </c>
      <c r="L46" s="6">
        <v>9</v>
      </c>
      <c r="M46" s="6">
        <v>10</v>
      </c>
      <c r="N46" s="6">
        <v>11</v>
      </c>
      <c r="O46" s="6">
        <v>12</v>
      </c>
      <c r="P46" s="6">
        <v>13</v>
      </c>
      <c r="Q46" s="6">
        <v>14</v>
      </c>
      <c r="R46" s="6">
        <v>15</v>
      </c>
      <c r="S46" s="6">
        <v>16</v>
      </c>
      <c r="T46" s="6">
        <v>17</v>
      </c>
      <c r="U46" s="6">
        <v>18</v>
      </c>
      <c r="V46" s="6">
        <v>19</v>
      </c>
      <c r="W46" s="6">
        <v>20</v>
      </c>
      <c r="X46" s="6">
        <v>21</v>
      </c>
      <c r="Y46" s="6">
        <v>22</v>
      </c>
      <c r="Z46" s="6">
        <v>23</v>
      </c>
      <c r="AA46" s="6">
        <v>24</v>
      </c>
      <c r="AB46" s="6">
        <v>25</v>
      </c>
      <c r="AC46" s="6">
        <v>26</v>
      </c>
      <c r="AD46" s="6">
        <v>27</v>
      </c>
      <c r="AE46" s="6">
        <v>28</v>
      </c>
      <c r="AF46" s="6">
        <v>29</v>
      </c>
      <c r="AG46" s="6">
        <v>30</v>
      </c>
      <c r="AH46" s="6">
        <v>31</v>
      </c>
      <c r="AI46" s="6">
        <v>32</v>
      </c>
      <c r="AJ46" s="6">
        <v>33</v>
      </c>
      <c r="AK46" s="6">
        <v>34</v>
      </c>
      <c r="AL46" s="6">
        <v>35</v>
      </c>
      <c r="AM46" s="6">
        <v>36</v>
      </c>
      <c r="AN46" s="6">
        <v>37</v>
      </c>
      <c r="AO46" s="6">
        <v>38</v>
      </c>
      <c r="AP46" s="6">
        <v>39</v>
      </c>
      <c r="AQ46" s="6">
        <v>40</v>
      </c>
      <c r="AR46" s="6">
        <v>41</v>
      </c>
      <c r="AS46" s="6">
        <v>42</v>
      </c>
      <c r="AT46" s="6">
        <v>43</v>
      </c>
      <c r="AU46" s="6">
        <v>44</v>
      </c>
      <c r="AV46" s="6">
        <v>45</v>
      </c>
      <c r="AW46" s="6">
        <v>46</v>
      </c>
      <c r="AX46" s="6">
        <v>47</v>
      </c>
      <c r="AY46" s="6">
        <v>48</v>
      </c>
      <c r="AZ46" s="6">
        <v>49</v>
      </c>
      <c r="BA46" s="6">
        <v>50</v>
      </c>
      <c r="BB46" s="6">
        <v>51</v>
      </c>
      <c r="BC46" s="6">
        <v>52</v>
      </c>
      <c r="BD46" s="6">
        <v>53</v>
      </c>
      <c r="BE46" s="6">
        <v>54</v>
      </c>
      <c r="BF46" s="6">
        <v>55</v>
      </c>
      <c r="BG46" s="6">
        <v>56</v>
      </c>
      <c r="BH46" s="6">
        <v>57</v>
      </c>
      <c r="BI46" s="6">
        <v>58</v>
      </c>
      <c r="BJ46" s="6">
        <v>59</v>
      </c>
      <c r="BK46" s="6">
        <v>60</v>
      </c>
      <c r="BL46" s="6">
        <v>61</v>
      </c>
      <c r="BM46" s="6">
        <v>62</v>
      </c>
      <c r="BN46" s="6">
        <v>63</v>
      </c>
      <c r="BO46" s="6">
        <v>64</v>
      </c>
      <c r="BP46" s="6">
        <v>65</v>
      </c>
      <c r="BQ46" s="6">
        <v>66</v>
      </c>
      <c r="BR46" s="6">
        <v>67</v>
      </c>
      <c r="BS46" s="6">
        <v>68</v>
      </c>
      <c r="BT46" s="6">
        <v>69</v>
      </c>
      <c r="BU46" s="6">
        <v>70</v>
      </c>
      <c r="BV46" s="6">
        <v>71</v>
      </c>
      <c r="BW46" s="6">
        <v>72</v>
      </c>
      <c r="BX46" s="6">
        <v>73</v>
      </c>
      <c r="BY46" s="6">
        <v>74</v>
      </c>
      <c r="BZ46" s="6">
        <v>75</v>
      </c>
      <c r="CA46" s="6">
        <v>76</v>
      </c>
      <c r="CB46" s="6">
        <v>77</v>
      </c>
      <c r="CC46" s="6">
        <v>78</v>
      </c>
      <c r="CD46" s="6">
        <v>79</v>
      </c>
      <c r="CE46" s="6">
        <v>80</v>
      </c>
      <c r="CF46" s="6">
        <v>81</v>
      </c>
      <c r="CG46" s="6">
        <v>82</v>
      </c>
      <c r="CH46" s="6">
        <v>83</v>
      </c>
      <c r="CI46" s="6">
        <v>84</v>
      </c>
      <c r="CJ46" s="6">
        <v>85</v>
      </c>
      <c r="CK46" s="6">
        <v>86</v>
      </c>
      <c r="CL46" s="6">
        <v>87</v>
      </c>
      <c r="CM46" s="6">
        <v>88</v>
      </c>
      <c r="CN46" s="6">
        <v>89</v>
      </c>
      <c r="CO46" s="6">
        <v>90</v>
      </c>
      <c r="CP46" s="6">
        <v>91</v>
      </c>
      <c r="CQ46" s="6">
        <v>92</v>
      </c>
      <c r="CR46" s="6">
        <v>93</v>
      </c>
      <c r="CS46" s="6">
        <v>94</v>
      </c>
      <c r="CT46" s="6">
        <v>95</v>
      </c>
      <c r="CU46" s="6">
        <v>96</v>
      </c>
      <c r="CV46" s="6">
        <v>97</v>
      </c>
      <c r="CW46" s="6">
        <v>98</v>
      </c>
      <c r="CX46" s="6">
        <v>99</v>
      </c>
      <c r="CY46" s="6">
        <v>100</v>
      </c>
      <c r="CZ46" s="6">
        <v>101</v>
      </c>
      <c r="DA46" s="719" t="s">
        <v>892</v>
      </c>
    </row>
    <row r="47" spans="2:105" ht="45" customHeight="1" x14ac:dyDescent="0.4">
      <c r="B47" s="715"/>
      <c r="C47" s="716"/>
      <c r="D47" s="193" t="s">
        <v>1468</v>
      </c>
      <c r="E47" s="193" t="s">
        <v>1469</v>
      </c>
      <c r="F47" s="193" t="s">
        <v>1</v>
      </c>
      <c r="G47" s="193" t="s">
        <v>2</v>
      </c>
      <c r="H47" s="193" t="s">
        <v>3</v>
      </c>
      <c r="I47" s="193" t="s">
        <v>4</v>
      </c>
      <c r="J47" s="193" t="s">
        <v>1120</v>
      </c>
      <c r="K47" s="193" t="s">
        <v>1470</v>
      </c>
      <c r="L47" s="193" t="s">
        <v>1471</v>
      </c>
      <c r="M47" s="193" t="s">
        <v>1472</v>
      </c>
      <c r="N47" s="193" t="s">
        <v>1473</v>
      </c>
      <c r="O47" s="193" t="s">
        <v>844</v>
      </c>
      <c r="P47" s="617" t="s">
        <v>1474</v>
      </c>
      <c r="Q47" s="193" t="s">
        <v>1475</v>
      </c>
      <c r="R47" s="193" t="s">
        <v>1427</v>
      </c>
      <c r="S47" s="193" t="s">
        <v>846</v>
      </c>
      <c r="T47" s="193" t="s">
        <v>847</v>
      </c>
      <c r="U47" s="193" t="s">
        <v>848</v>
      </c>
      <c r="V47" s="193" t="s">
        <v>849</v>
      </c>
      <c r="W47" s="193" t="s">
        <v>9</v>
      </c>
      <c r="X47" s="193" t="s">
        <v>10</v>
      </c>
      <c r="Y47" s="193" t="s">
        <v>1476</v>
      </c>
      <c r="Z47" s="193" t="s">
        <v>162</v>
      </c>
      <c r="AA47" s="193" t="s">
        <v>850</v>
      </c>
      <c r="AB47" s="193" t="s">
        <v>851</v>
      </c>
      <c r="AC47" s="193" t="s">
        <v>852</v>
      </c>
      <c r="AD47" s="193" t="s">
        <v>853</v>
      </c>
      <c r="AE47" s="193" t="s">
        <v>173</v>
      </c>
      <c r="AF47" s="193" t="s">
        <v>178</v>
      </c>
      <c r="AG47" s="193" t="s">
        <v>855</v>
      </c>
      <c r="AH47" s="193" t="s">
        <v>856</v>
      </c>
      <c r="AI47" s="193" t="s">
        <v>192</v>
      </c>
      <c r="AJ47" s="193" t="s">
        <v>857</v>
      </c>
      <c r="AK47" s="193" t="s">
        <v>858</v>
      </c>
      <c r="AL47" s="193" t="s">
        <v>211</v>
      </c>
      <c r="AM47" s="193" t="s">
        <v>819</v>
      </c>
      <c r="AN47" s="193" t="s">
        <v>820</v>
      </c>
      <c r="AO47" s="193" t="s">
        <v>821</v>
      </c>
      <c r="AP47" s="193" t="s">
        <v>859</v>
      </c>
      <c r="AQ47" s="193" t="s">
        <v>247</v>
      </c>
      <c r="AR47" s="193" t="s">
        <v>860</v>
      </c>
      <c r="AS47" s="193" t="s">
        <v>861</v>
      </c>
      <c r="AT47" s="193" t="s">
        <v>862</v>
      </c>
      <c r="AU47" s="193" t="s">
        <v>863</v>
      </c>
      <c r="AV47" s="193" t="s">
        <v>864</v>
      </c>
      <c r="AW47" s="193" t="s">
        <v>865</v>
      </c>
      <c r="AX47" s="193" t="s">
        <v>1477</v>
      </c>
      <c r="AY47" s="193" t="s">
        <v>1478</v>
      </c>
      <c r="AZ47" s="193" t="s">
        <v>866</v>
      </c>
      <c r="BA47" s="193" t="s">
        <v>867</v>
      </c>
      <c r="BB47" s="193" t="s">
        <v>868</v>
      </c>
      <c r="BC47" s="193" t="s">
        <v>34</v>
      </c>
      <c r="BD47" s="193" t="s">
        <v>295</v>
      </c>
      <c r="BE47" s="193" t="s">
        <v>17</v>
      </c>
      <c r="BF47" s="193" t="s">
        <v>300</v>
      </c>
      <c r="BG47" s="193" t="s">
        <v>869</v>
      </c>
      <c r="BH47" s="193" t="s">
        <v>307</v>
      </c>
      <c r="BI47" s="193" t="s">
        <v>1479</v>
      </c>
      <c r="BJ47" s="193" t="s">
        <v>870</v>
      </c>
      <c r="BK47" s="193" t="s">
        <v>19</v>
      </c>
      <c r="BL47" s="193" t="s">
        <v>20</v>
      </c>
      <c r="BM47" s="193" t="s">
        <v>1480</v>
      </c>
      <c r="BN47" s="193" t="s">
        <v>1053</v>
      </c>
      <c r="BO47" s="193" t="s">
        <v>22</v>
      </c>
      <c r="BP47" s="193" t="s">
        <v>871</v>
      </c>
      <c r="BQ47" s="193" t="s">
        <v>321</v>
      </c>
      <c r="BR47" s="193" t="s">
        <v>322</v>
      </c>
      <c r="BS47" s="193" t="s">
        <v>872</v>
      </c>
      <c r="BT47" s="193" t="s">
        <v>873</v>
      </c>
      <c r="BU47" s="193" t="s">
        <v>874</v>
      </c>
      <c r="BV47" s="193" t="s">
        <v>875</v>
      </c>
      <c r="BW47" s="193" t="s">
        <v>333</v>
      </c>
      <c r="BX47" s="193" t="s">
        <v>334</v>
      </c>
      <c r="BY47" s="193" t="s">
        <v>335</v>
      </c>
      <c r="BZ47" s="193" t="s">
        <v>876</v>
      </c>
      <c r="CA47" s="193" t="s">
        <v>345</v>
      </c>
      <c r="CB47" s="193" t="s">
        <v>877</v>
      </c>
      <c r="CC47" s="193" t="s">
        <v>878</v>
      </c>
      <c r="CD47" s="193" t="s">
        <v>352</v>
      </c>
      <c r="CE47" s="193" t="s">
        <v>353</v>
      </c>
      <c r="CF47" s="193" t="s">
        <v>879</v>
      </c>
      <c r="CG47" s="193" t="s">
        <v>26</v>
      </c>
      <c r="CH47" s="193" t="s">
        <v>880</v>
      </c>
      <c r="CI47" s="193" t="s">
        <v>911</v>
      </c>
      <c r="CJ47" s="193" t="s">
        <v>881</v>
      </c>
      <c r="CK47" s="193" t="s">
        <v>378</v>
      </c>
      <c r="CL47" s="193" t="s">
        <v>882</v>
      </c>
      <c r="CM47" s="193" t="s">
        <v>883</v>
      </c>
      <c r="CN47" s="193" t="s">
        <v>29</v>
      </c>
      <c r="CO47" s="193" t="s">
        <v>884</v>
      </c>
      <c r="CP47" s="193" t="s">
        <v>390</v>
      </c>
      <c r="CQ47" s="193" t="s">
        <v>885</v>
      </c>
      <c r="CR47" s="193" t="s">
        <v>398</v>
      </c>
      <c r="CS47" s="193" t="s">
        <v>399</v>
      </c>
      <c r="CT47" s="193" t="s">
        <v>886</v>
      </c>
      <c r="CU47" s="193" t="s">
        <v>887</v>
      </c>
      <c r="CV47" s="193" t="s">
        <v>888</v>
      </c>
      <c r="CW47" s="193" t="s">
        <v>1481</v>
      </c>
      <c r="CX47" s="193" t="s">
        <v>415</v>
      </c>
      <c r="CY47" s="193" t="s">
        <v>32</v>
      </c>
      <c r="CZ47" s="193" t="s">
        <v>33</v>
      </c>
      <c r="DA47" s="720"/>
    </row>
    <row r="48" spans="2:105" ht="20.100000000000001" customHeight="1" x14ac:dyDescent="0.4">
      <c r="B48" s="12">
        <v>1</v>
      </c>
      <c r="C48" s="9" t="s">
        <v>1468</v>
      </c>
      <c r="D48" s="305">
        <v>1.0060013445248166</v>
      </c>
      <c r="E48" s="305">
        <v>1.7941173112954306E-3</v>
      </c>
      <c r="F48" s="305">
        <v>8.5975700321341345E-3</v>
      </c>
      <c r="G48" s="305">
        <v>4.8431754563662797E-3</v>
      </c>
      <c r="H48" s="305">
        <v>1.763936783560753E-3</v>
      </c>
      <c r="I48" s="305">
        <v>2.980973346851458E-4</v>
      </c>
      <c r="J48" s="305">
        <v>1.3487912195904827E-6</v>
      </c>
      <c r="K48" s="305">
        <v>1.3295090606212795E-3</v>
      </c>
      <c r="L48" s="305">
        <v>2.0239868304219326E-4</v>
      </c>
      <c r="M48" s="305">
        <v>0.3810836794290563</v>
      </c>
      <c r="N48" s="305">
        <v>1.3923686049746743E-2</v>
      </c>
      <c r="O48" s="305">
        <v>1.9901894309650942E-3</v>
      </c>
      <c r="P48" s="305">
        <v>1.9877782538604661E-2</v>
      </c>
      <c r="Q48" s="305">
        <v>1.2847812301042785E-6</v>
      </c>
      <c r="R48" s="305">
        <v>5.5448788923060331E-6</v>
      </c>
      <c r="S48" s="305">
        <v>8.7424283728809097E-4</v>
      </c>
      <c r="T48" s="305">
        <v>2.4623653689377203E-5</v>
      </c>
      <c r="U48" s="305">
        <v>1.9456708590480842E-5</v>
      </c>
      <c r="V48" s="305">
        <v>2.9063771644497965E-6</v>
      </c>
      <c r="W48" s="305">
        <v>9.5230027975988769E-7</v>
      </c>
      <c r="X48" s="305">
        <v>3.0150364964966317E-5</v>
      </c>
      <c r="Y48" s="305">
        <v>9.1852252497428061E-8</v>
      </c>
      <c r="Z48" s="305">
        <v>6.0753223899332926E-7</v>
      </c>
      <c r="AA48" s="305">
        <v>1.0013656524866193E-5</v>
      </c>
      <c r="AB48" s="305">
        <v>8.362003264238542E-5</v>
      </c>
      <c r="AC48" s="305">
        <v>2.8848292173370313E-6</v>
      </c>
      <c r="AD48" s="305">
        <v>6.3107740274895528E-7</v>
      </c>
      <c r="AE48" s="305">
        <v>2.1061580111992942E-5</v>
      </c>
      <c r="AF48" s="305">
        <v>3.7280698769202496E-6</v>
      </c>
      <c r="AG48" s="305">
        <v>5.9991010689875796E-7</v>
      </c>
      <c r="AH48" s="305">
        <v>1.3722940839579945E-6</v>
      </c>
      <c r="AI48" s="305">
        <v>2.1715566086444157E-7</v>
      </c>
      <c r="AJ48" s="305">
        <v>1.1356324156794135E-6</v>
      </c>
      <c r="AK48" s="305">
        <v>8.3716844382201349E-7</v>
      </c>
      <c r="AL48" s="305">
        <v>4.3185943652945687E-7</v>
      </c>
      <c r="AM48" s="305">
        <v>5.1390540802558092E-7</v>
      </c>
      <c r="AN48" s="305">
        <v>4.3712244160451386E-7</v>
      </c>
      <c r="AO48" s="305">
        <v>6.2502229679681494E-7</v>
      </c>
      <c r="AP48" s="305">
        <v>5.1022938021649692E-7</v>
      </c>
      <c r="AQ48" s="305">
        <v>9.9837961395904553E-7</v>
      </c>
      <c r="AR48" s="305">
        <v>1.0473375760761174E-6</v>
      </c>
      <c r="AS48" s="305">
        <v>4.8361926033804196E-7</v>
      </c>
      <c r="AT48" s="305">
        <v>1.0048074441111515E-6</v>
      </c>
      <c r="AU48" s="305">
        <v>6.1011940351537886E-7</v>
      </c>
      <c r="AV48" s="305">
        <v>9.1637783157055406E-7</v>
      </c>
      <c r="AW48" s="305">
        <v>5.7741342222203026E-7</v>
      </c>
      <c r="AX48" s="305">
        <v>2.6060614852537643E-7</v>
      </c>
      <c r="AY48" s="305">
        <v>2.9143848717553015E-7</v>
      </c>
      <c r="AZ48" s="305">
        <v>3.1117464393112194E-7</v>
      </c>
      <c r="BA48" s="305">
        <v>1.4298853420442658E-6</v>
      </c>
      <c r="BB48" s="305">
        <v>2.4398717608343177E-7</v>
      </c>
      <c r="BC48" s="305">
        <v>1.5826416868090398E-3</v>
      </c>
      <c r="BD48" s="305">
        <v>6.953209295269206E-7</v>
      </c>
      <c r="BE48" s="305">
        <v>9.6738630881873745E-6</v>
      </c>
      <c r="BF48" s="305">
        <v>1.0765717436457113E-5</v>
      </c>
      <c r="BG48" s="305">
        <v>2.4369156866717126E-6</v>
      </c>
      <c r="BH48" s="305">
        <v>2.0232756465138315E-6</v>
      </c>
      <c r="BI48" s="305">
        <v>1.2698101336182884E-6</v>
      </c>
      <c r="BJ48" s="305">
        <v>1.2612425135927668E-6</v>
      </c>
      <c r="BK48" s="305">
        <v>1.9079245703834077E-6</v>
      </c>
      <c r="BL48" s="305">
        <v>7.4673101619943745E-7</v>
      </c>
      <c r="BM48" s="305">
        <v>9.5034075128007478E-7</v>
      </c>
      <c r="BN48" s="305">
        <v>1.4497357911634365E-6</v>
      </c>
      <c r="BO48" s="305">
        <v>8.5005797174584335E-7</v>
      </c>
      <c r="BP48" s="305">
        <v>6.212776061817115E-7</v>
      </c>
      <c r="BQ48" s="305">
        <v>6.5633855190858699E-7</v>
      </c>
      <c r="BR48" s="305">
        <v>3.0394063534695447E-7</v>
      </c>
      <c r="BS48" s="305">
        <v>1.2647966359375764E-6</v>
      </c>
      <c r="BT48" s="305">
        <v>7.3310087131765546E-7</v>
      </c>
      <c r="BU48" s="305">
        <v>2.4960155165471645E-6</v>
      </c>
      <c r="BV48" s="305">
        <v>1.2135233380425302E-6</v>
      </c>
      <c r="BW48" s="305">
        <v>3.4661091838008871E-6</v>
      </c>
      <c r="BX48" s="305">
        <v>1.110517216886951E-6</v>
      </c>
      <c r="BY48" s="305">
        <v>1.2271991491846029E-6</v>
      </c>
      <c r="BZ48" s="305">
        <v>1.2660218646250294E-5</v>
      </c>
      <c r="CA48" s="305">
        <v>3.6833991952841261E-7</v>
      </c>
      <c r="CB48" s="305">
        <v>2.0729691757307455E-6</v>
      </c>
      <c r="CC48" s="305">
        <v>2.2538120083025283E-6</v>
      </c>
      <c r="CD48" s="305">
        <v>4.459137506762785E-6</v>
      </c>
      <c r="CE48" s="305">
        <v>2.1442362657891546E-6</v>
      </c>
      <c r="CF48" s="305">
        <v>3.1178375754309094E-6</v>
      </c>
      <c r="CG48" s="305">
        <v>1.1915339633828626E-5</v>
      </c>
      <c r="CH48" s="305">
        <v>1.0612270160747372E-4</v>
      </c>
      <c r="CI48" s="305">
        <v>5.3379709722315543E-5</v>
      </c>
      <c r="CJ48" s="305">
        <v>7.3555162944907861E-5</v>
      </c>
      <c r="CK48" s="305">
        <v>8.2327282074010298E-7</v>
      </c>
      <c r="CL48" s="305">
        <v>2.4683096764854194E-4</v>
      </c>
      <c r="CM48" s="305">
        <v>5.8580537434898259E-4</v>
      </c>
      <c r="CN48" s="305">
        <v>9.2214134451093022E-5</v>
      </c>
      <c r="CO48" s="305">
        <v>3.3279258620889388E-6</v>
      </c>
      <c r="CP48" s="305">
        <v>2.2672482150120577E-6</v>
      </c>
      <c r="CQ48" s="305">
        <v>6.6815149950963711E-7</v>
      </c>
      <c r="CR48" s="305">
        <v>1.5167798187281543E-6</v>
      </c>
      <c r="CS48" s="305">
        <v>2.17426270566385E-3</v>
      </c>
      <c r="CT48" s="305">
        <v>2.1485080236757822E-3</v>
      </c>
      <c r="CU48" s="305">
        <v>1.9041394632575357E-6</v>
      </c>
      <c r="CV48" s="305">
        <v>1.6900705105486413E-5</v>
      </c>
      <c r="CW48" s="305">
        <v>4.7725999985254332E-5</v>
      </c>
      <c r="CX48" s="305">
        <v>1.9483458310302332E-4</v>
      </c>
      <c r="CY48" s="305">
        <v>3.2753183907180184E-5</v>
      </c>
      <c r="CZ48" s="305">
        <v>3.935001498215091E-6</v>
      </c>
      <c r="DA48" s="306">
        <v>1.4502595845076269</v>
      </c>
    </row>
    <row r="49" spans="2:105" ht="20.100000000000001" customHeight="1" x14ac:dyDescent="0.4">
      <c r="B49" s="12">
        <v>2</v>
      </c>
      <c r="C49" s="9" t="s">
        <v>1469</v>
      </c>
      <c r="D49" s="305">
        <v>1.1365539404231821E-4</v>
      </c>
      <c r="E49" s="305">
        <v>1.0033157976583857</v>
      </c>
      <c r="F49" s="305">
        <v>6.8350485941599953E-3</v>
      </c>
      <c r="G49" s="305">
        <v>2.5930779896068419E-4</v>
      </c>
      <c r="H49" s="305">
        <v>3.3983348636712398E-5</v>
      </c>
      <c r="I49" s="305">
        <v>2.8416302193214613E-4</v>
      </c>
      <c r="J49" s="305">
        <v>6.0527226662849041E-6</v>
      </c>
      <c r="K49" s="305">
        <v>1.0947618608169382E-3</v>
      </c>
      <c r="L49" s="305">
        <v>2.2630959756183617E-4</v>
      </c>
      <c r="M49" s="305">
        <v>7.4480134213839261E-4</v>
      </c>
      <c r="N49" s="305">
        <v>3.2574877289092844E-3</v>
      </c>
      <c r="O49" s="305">
        <v>1.6752830624761623E-3</v>
      </c>
      <c r="P49" s="305">
        <v>1.9412306597643304E-2</v>
      </c>
      <c r="Q49" s="305">
        <v>5.2148836852643492E-4</v>
      </c>
      <c r="R49" s="305">
        <v>1.0626232640128456E-4</v>
      </c>
      <c r="S49" s="305">
        <v>7.5348051718612153E-6</v>
      </c>
      <c r="T49" s="305">
        <v>3.0318698191274052E-6</v>
      </c>
      <c r="U49" s="305">
        <v>7.4688395755756205E-4</v>
      </c>
      <c r="V49" s="305">
        <v>7.822877759871709E-5</v>
      </c>
      <c r="W49" s="305">
        <v>2.3453707413493876E-5</v>
      </c>
      <c r="X49" s="305">
        <v>7.7691805880650459E-5</v>
      </c>
      <c r="Y49" s="305">
        <v>2.2213854167606271E-7</v>
      </c>
      <c r="Z49" s="305">
        <v>1.8520398912333112E-6</v>
      </c>
      <c r="AA49" s="305">
        <v>5.2590294573177923E-3</v>
      </c>
      <c r="AB49" s="305">
        <v>7.4204238612861183E-5</v>
      </c>
      <c r="AC49" s="305">
        <v>2.4258099863455532E-6</v>
      </c>
      <c r="AD49" s="305">
        <v>1.6776391465890017E-6</v>
      </c>
      <c r="AE49" s="305">
        <v>6.8059936131226726E-6</v>
      </c>
      <c r="AF49" s="305">
        <v>4.5952273776034061E-6</v>
      </c>
      <c r="AG49" s="305">
        <v>9.0580062944217262E-7</v>
      </c>
      <c r="AH49" s="305">
        <v>9.4750474985664868E-7</v>
      </c>
      <c r="AI49" s="305">
        <v>4.8681418975651208E-7</v>
      </c>
      <c r="AJ49" s="305">
        <v>2.5500446563541474E-6</v>
      </c>
      <c r="AK49" s="305">
        <v>2.5851510807825278E-6</v>
      </c>
      <c r="AL49" s="305">
        <v>1.0639606511706517E-6</v>
      </c>
      <c r="AM49" s="305">
        <v>3.5909347346808732E-6</v>
      </c>
      <c r="AN49" s="305">
        <v>2.413807156854587E-6</v>
      </c>
      <c r="AO49" s="305">
        <v>8.0311820401978385E-6</v>
      </c>
      <c r="AP49" s="305">
        <v>3.3740260393406863E-6</v>
      </c>
      <c r="AQ49" s="305">
        <v>1.8433924502504521E-6</v>
      </c>
      <c r="AR49" s="305">
        <v>6.0587539247113227E-6</v>
      </c>
      <c r="AS49" s="305">
        <v>5.4655433050615017E-6</v>
      </c>
      <c r="AT49" s="305">
        <v>8.3182128798157328E-7</v>
      </c>
      <c r="AU49" s="305">
        <v>1.6557356023392431E-6</v>
      </c>
      <c r="AV49" s="305">
        <v>9.5167360387188179E-6</v>
      </c>
      <c r="AW49" s="305">
        <v>1.754380629484931E-6</v>
      </c>
      <c r="AX49" s="305">
        <v>7.9123822800857603E-6</v>
      </c>
      <c r="AY49" s="305">
        <v>1.3623236016321421E-5</v>
      </c>
      <c r="AZ49" s="305">
        <v>1.0487527199420295E-5</v>
      </c>
      <c r="BA49" s="305">
        <v>7.4284637938844942E-6</v>
      </c>
      <c r="BB49" s="305">
        <v>6.2035072764328124E-6</v>
      </c>
      <c r="BC49" s="305">
        <v>8.4645520670178698E-5</v>
      </c>
      <c r="BD49" s="305">
        <v>5.1174442525609369E-6</v>
      </c>
      <c r="BE49" s="305">
        <v>5.1781753723330092E-5</v>
      </c>
      <c r="BF49" s="305">
        <v>2.3459868389494629E-6</v>
      </c>
      <c r="BG49" s="305">
        <v>1.1930850384082155E-4</v>
      </c>
      <c r="BH49" s="305">
        <v>1.3741445007671928E-4</v>
      </c>
      <c r="BI49" s="305">
        <v>1.4567157787333514E-6</v>
      </c>
      <c r="BJ49" s="305">
        <v>1.2144880930471618E-6</v>
      </c>
      <c r="BK49" s="305">
        <v>2.9884766214982388E-6</v>
      </c>
      <c r="BL49" s="305">
        <v>1.1940993525918163E-5</v>
      </c>
      <c r="BM49" s="305">
        <v>1.5970505940354242E-6</v>
      </c>
      <c r="BN49" s="305">
        <v>2.2273284343602515E-5</v>
      </c>
      <c r="BO49" s="305">
        <v>1.5290675373992661E-6</v>
      </c>
      <c r="BP49" s="305">
        <v>1.0351646023233616E-6</v>
      </c>
      <c r="BQ49" s="305">
        <v>8.9664089074028129E-7</v>
      </c>
      <c r="BR49" s="305">
        <v>8.5882053163656303E-7</v>
      </c>
      <c r="BS49" s="305">
        <v>1.9348800586473015E-6</v>
      </c>
      <c r="BT49" s="305">
        <v>2.7130855094812356E-6</v>
      </c>
      <c r="BU49" s="305">
        <v>1.2196310129807999E-5</v>
      </c>
      <c r="BV49" s="305">
        <v>2.9743208811395134E-6</v>
      </c>
      <c r="BW49" s="305">
        <v>4.2162645252652455E-6</v>
      </c>
      <c r="BX49" s="305">
        <v>2.4240278143149577E-6</v>
      </c>
      <c r="BY49" s="305">
        <v>2.9702733065073534E-6</v>
      </c>
      <c r="BZ49" s="305">
        <v>1.2842229531831769E-5</v>
      </c>
      <c r="CA49" s="305">
        <v>9.3900445137174389E-7</v>
      </c>
      <c r="CB49" s="305">
        <v>2.5783887179266517E-6</v>
      </c>
      <c r="CC49" s="305">
        <v>9.0171643991170498E-6</v>
      </c>
      <c r="CD49" s="305">
        <v>3.2576979443479492E-6</v>
      </c>
      <c r="CE49" s="305">
        <v>2.8460763492897448E-6</v>
      </c>
      <c r="CF49" s="305">
        <v>2.5399885275272046E-5</v>
      </c>
      <c r="CG49" s="305">
        <v>4.3264769811083832E-6</v>
      </c>
      <c r="CH49" s="305">
        <v>9.4056487170494506E-5</v>
      </c>
      <c r="CI49" s="305">
        <v>4.3693964001073069E-5</v>
      </c>
      <c r="CJ49" s="305">
        <v>6.4484384590221663E-5</v>
      </c>
      <c r="CK49" s="305">
        <v>3.3429707625459843E-6</v>
      </c>
      <c r="CL49" s="305">
        <v>2.1599821685204144E-4</v>
      </c>
      <c r="CM49" s="305">
        <v>3.431770051756119E-4</v>
      </c>
      <c r="CN49" s="305">
        <v>1.0113470161812202E-4</v>
      </c>
      <c r="CO49" s="305">
        <v>9.4389220479812356E-6</v>
      </c>
      <c r="CP49" s="305">
        <v>7.0024523189377768E-6</v>
      </c>
      <c r="CQ49" s="305">
        <v>2.0238998466051604E-5</v>
      </c>
      <c r="CR49" s="305">
        <v>2.6676991938970145E-6</v>
      </c>
      <c r="CS49" s="305">
        <v>1.3275596967948756E-3</v>
      </c>
      <c r="CT49" s="305">
        <v>1.3860214602959898E-3</v>
      </c>
      <c r="CU49" s="305">
        <v>1.485838847042287E-5</v>
      </c>
      <c r="CV49" s="305">
        <v>1.8517843123613999E-4</v>
      </c>
      <c r="CW49" s="305">
        <v>2.6742887920045913E-4</v>
      </c>
      <c r="CX49" s="305">
        <v>3.5876263760373521E-4</v>
      </c>
      <c r="CY49" s="305">
        <v>4.3519217787128543E-5</v>
      </c>
      <c r="CZ49" s="305">
        <v>3.484085166975463E-6</v>
      </c>
      <c r="DA49" s="306">
        <v>1.0493021666434699</v>
      </c>
    </row>
    <row r="50" spans="2:105" ht="20.100000000000001" customHeight="1" x14ac:dyDescent="0.4">
      <c r="B50" s="12">
        <v>3</v>
      </c>
      <c r="C50" s="9" t="s">
        <v>1</v>
      </c>
      <c r="D50" s="305">
        <v>2.81361935443648E-3</v>
      </c>
      <c r="E50" s="305">
        <v>5.2288531818515628E-3</v>
      </c>
      <c r="F50" s="305">
        <v>1.0663227577343202</v>
      </c>
      <c r="G50" s="305">
        <v>1.4888540085485657E-2</v>
      </c>
      <c r="H50" s="305">
        <v>7.5717820050974426E-5</v>
      </c>
      <c r="I50" s="305">
        <v>3.6937507283982984E-5</v>
      </c>
      <c r="J50" s="305">
        <v>4.125306990490755E-7</v>
      </c>
      <c r="K50" s="305">
        <v>0.15900648146803104</v>
      </c>
      <c r="L50" s="305">
        <v>4.4625976904308015E-4</v>
      </c>
      <c r="M50" s="305">
        <v>1.0695587296951532E-3</v>
      </c>
      <c r="N50" s="305">
        <v>5.7312073330098717E-3</v>
      </c>
      <c r="O50" s="305">
        <v>8.1283104062618229E-4</v>
      </c>
      <c r="P50" s="305">
        <v>1.8048117061050127E-3</v>
      </c>
      <c r="Q50" s="305">
        <v>3.2441043368283754E-6</v>
      </c>
      <c r="R50" s="305">
        <v>4.8603706615188994E-6</v>
      </c>
      <c r="S50" s="305">
        <v>5.0271450495172525E-6</v>
      </c>
      <c r="T50" s="305">
        <v>5.915529324662023E-7</v>
      </c>
      <c r="U50" s="305">
        <v>5.49413338059526E-5</v>
      </c>
      <c r="V50" s="305">
        <v>6.0172494997155309E-6</v>
      </c>
      <c r="W50" s="305">
        <v>1.8583780776174968E-6</v>
      </c>
      <c r="X50" s="305">
        <v>8.7448092240864869E-5</v>
      </c>
      <c r="Y50" s="305">
        <v>3.8017431204363398E-8</v>
      </c>
      <c r="Z50" s="305">
        <v>6.3142942185240155E-7</v>
      </c>
      <c r="AA50" s="305">
        <v>2.8047863102231485E-5</v>
      </c>
      <c r="AB50" s="305">
        <v>1.023548108503889E-2</v>
      </c>
      <c r="AC50" s="305">
        <v>6.2127572075402757E-7</v>
      </c>
      <c r="AD50" s="305">
        <v>2.3429966604566088E-7</v>
      </c>
      <c r="AE50" s="305">
        <v>1.9880118213419221E-6</v>
      </c>
      <c r="AF50" s="305">
        <v>1.6943758273109775E-6</v>
      </c>
      <c r="AG50" s="305">
        <v>9.3826629753084488E-8</v>
      </c>
      <c r="AH50" s="305">
        <v>3.2817587974169932E-7</v>
      </c>
      <c r="AI50" s="305">
        <v>5.1461867620321616E-8</v>
      </c>
      <c r="AJ50" s="305">
        <v>2.2007006144353178E-7</v>
      </c>
      <c r="AK50" s="305">
        <v>1.9586731144200557E-7</v>
      </c>
      <c r="AL50" s="305">
        <v>1.6802189595275707E-7</v>
      </c>
      <c r="AM50" s="305">
        <v>3.0099506115158781E-7</v>
      </c>
      <c r="AN50" s="305">
        <v>1.5777647322718693E-7</v>
      </c>
      <c r="AO50" s="305">
        <v>2.7867775001700429E-7</v>
      </c>
      <c r="AP50" s="305">
        <v>3.0770765022945672E-7</v>
      </c>
      <c r="AQ50" s="305">
        <v>5.3688877609506298E-7</v>
      </c>
      <c r="AR50" s="305">
        <v>5.4647059949497762E-7</v>
      </c>
      <c r="AS50" s="305">
        <v>5.8210292573993455E-7</v>
      </c>
      <c r="AT50" s="305">
        <v>3.2351641201341503E-7</v>
      </c>
      <c r="AU50" s="305">
        <v>4.7899574155915397E-7</v>
      </c>
      <c r="AV50" s="305">
        <v>7.520461145817804E-7</v>
      </c>
      <c r="AW50" s="305">
        <v>2.534721364054982E-7</v>
      </c>
      <c r="AX50" s="305">
        <v>1.3106380768101777E-7</v>
      </c>
      <c r="AY50" s="305">
        <v>1.675760857861054E-7</v>
      </c>
      <c r="AZ50" s="305">
        <v>2.1958761729389026E-7</v>
      </c>
      <c r="BA50" s="305">
        <v>3.1007957515161358E-7</v>
      </c>
      <c r="BB50" s="305">
        <v>9.963872059832892E-8</v>
      </c>
      <c r="BC50" s="305">
        <v>1.4562428956311108E-4</v>
      </c>
      <c r="BD50" s="305">
        <v>2.1985718153847907E-7</v>
      </c>
      <c r="BE50" s="305">
        <v>6.3457704565129865E-7</v>
      </c>
      <c r="BF50" s="305">
        <v>3.6107756594329735E-7</v>
      </c>
      <c r="BG50" s="305">
        <v>9.8384811368392209E-7</v>
      </c>
      <c r="BH50" s="305">
        <v>1.0162289369038443E-6</v>
      </c>
      <c r="BI50" s="305">
        <v>2.1610614959530159E-7</v>
      </c>
      <c r="BJ50" s="305">
        <v>2.5205326064904297E-7</v>
      </c>
      <c r="BK50" s="305">
        <v>2.906215695551127E-7</v>
      </c>
      <c r="BL50" s="305">
        <v>2.9930103633783013E-7</v>
      </c>
      <c r="BM50" s="305">
        <v>3.772343843865785E-7</v>
      </c>
      <c r="BN50" s="305">
        <v>4.8225988791088271E-7</v>
      </c>
      <c r="BO50" s="305">
        <v>2.6802407655394298E-7</v>
      </c>
      <c r="BP50" s="305">
        <v>3.1279211545513312E-7</v>
      </c>
      <c r="BQ50" s="305">
        <v>2.5447715051693724E-7</v>
      </c>
      <c r="BR50" s="305">
        <v>9.3036867693183807E-8</v>
      </c>
      <c r="BS50" s="305">
        <v>1.2263303638448679E-6</v>
      </c>
      <c r="BT50" s="305">
        <v>3.165986346310498E-7</v>
      </c>
      <c r="BU50" s="305">
        <v>9.976539725371289E-7</v>
      </c>
      <c r="BV50" s="305">
        <v>4.977789692714483E-7</v>
      </c>
      <c r="BW50" s="305">
        <v>1.5989701114064242E-6</v>
      </c>
      <c r="BX50" s="305">
        <v>5.3893551567764099E-7</v>
      </c>
      <c r="BY50" s="305">
        <v>4.2110606735336681E-7</v>
      </c>
      <c r="BZ50" s="305">
        <v>6.0599943862977484E-6</v>
      </c>
      <c r="CA50" s="305">
        <v>1.7839908568366663E-7</v>
      </c>
      <c r="CB50" s="305">
        <v>1.7338608758382862E-6</v>
      </c>
      <c r="CC50" s="305">
        <v>7.6201127756414216E-7</v>
      </c>
      <c r="CD50" s="305">
        <v>1.5419403365224859E-6</v>
      </c>
      <c r="CE50" s="305">
        <v>2.0087256418360707E-6</v>
      </c>
      <c r="CF50" s="305">
        <v>2.3958799572012718E-6</v>
      </c>
      <c r="CG50" s="305">
        <v>4.0564159305457491E-6</v>
      </c>
      <c r="CH50" s="305">
        <v>1.8012719150389575E-4</v>
      </c>
      <c r="CI50" s="305">
        <v>4.6811702620037124E-4</v>
      </c>
      <c r="CJ50" s="305">
        <v>9.1733027951636757E-5</v>
      </c>
      <c r="CK50" s="305">
        <v>4.4825547294741049E-7</v>
      </c>
      <c r="CL50" s="305">
        <v>3.4541186254577233E-4</v>
      </c>
      <c r="CM50" s="305">
        <v>5.8232231779002013E-4</v>
      </c>
      <c r="CN50" s="305">
        <v>2.0197244307113664E-6</v>
      </c>
      <c r="CO50" s="305">
        <v>7.0974632835915381E-7</v>
      </c>
      <c r="CP50" s="305">
        <v>1.1315446042085585E-6</v>
      </c>
      <c r="CQ50" s="305">
        <v>3.0089380283884994E-7</v>
      </c>
      <c r="CR50" s="305">
        <v>5.3462124804037015E-7</v>
      </c>
      <c r="CS50" s="305">
        <v>1.7627240822994279E-3</v>
      </c>
      <c r="CT50" s="305">
        <v>3.8514947326775792E-3</v>
      </c>
      <c r="CU50" s="305">
        <v>8.1663888298677502E-7</v>
      </c>
      <c r="CV50" s="305">
        <v>2.7000283521860571E-6</v>
      </c>
      <c r="CW50" s="305">
        <v>6.0870151025067106E-6</v>
      </c>
      <c r="CX50" s="305">
        <v>1.6094301493815055E-4</v>
      </c>
      <c r="CY50" s="305">
        <v>5.593699763022745E-6</v>
      </c>
      <c r="CZ50" s="305">
        <v>1.9286789035228998E-6</v>
      </c>
      <c r="DA50" s="306">
        <v>1.2763183813531951</v>
      </c>
    </row>
    <row r="51" spans="2:105" ht="20.100000000000001" customHeight="1" x14ac:dyDescent="0.4">
      <c r="B51" s="12">
        <v>4</v>
      </c>
      <c r="C51" s="9" t="s">
        <v>2</v>
      </c>
      <c r="D51" s="305">
        <v>8.8161216684923147E-2</v>
      </c>
      <c r="E51" s="305">
        <v>4.3036164642045627E-2</v>
      </c>
      <c r="F51" s="305">
        <v>3.1224220871539119E-2</v>
      </c>
      <c r="G51" s="305">
        <v>1.0008564641876883</v>
      </c>
      <c r="H51" s="305">
        <v>1.5802539282499254E-4</v>
      </c>
      <c r="I51" s="305">
        <v>3.9246732472379499E-5</v>
      </c>
      <c r="J51" s="305">
        <v>3.8754909968603661E-7</v>
      </c>
      <c r="K51" s="305">
        <v>4.6634245715288271E-3</v>
      </c>
      <c r="L51" s="305">
        <v>3.9989365530369691E-5</v>
      </c>
      <c r="M51" s="305">
        <v>3.3426370598482948E-2</v>
      </c>
      <c r="N51" s="305">
        <v>1.5199847640109164E-3</v>
      </c>
      <c r="O51" s="305">
        <v>2.6859955059458794E-4</v>
      </c>
      <c r="P51" s="305">
        <v>2.6181757379239276E-3</v>
      </c>
      <c r="Q51" s="305">
        <v>2.2414427076824683E-5</v>
      </c>
      <c r="R51" s="305">
        <v>5.1487248160200583E-6</v>
      </c>
      <c r="S51" s="305">
        <v>7.700430177213618E-5</v>
      </c>
      <c r="T51" s="305">
        <v>2.3017031035192781E-6</v>
      </c>
      <c r="U51" s="305">
        <v>3.5068172131818209E-5</v>
      </c>
      <c r="V51" s="305">
        <v>3.7565186133926095E-6</v>
      </c>
      <c r="W51" s="305">
        <v>1.1348637160072445E-6</v>
      </c>
      <c r="X51" s="305">
        <v>8.4236526874642887E-6</v>
      </c>
      <c r="Y51" s="305">
        <v>1.8578654636312666E-8</v>
      </c>
      <c r="Z51" s="305">
        <v>1.4993989158265796E-7</v>
      </c>
      <c r="AA51" s="305">
        <v>2.2565195835493355E-4</v>
      </c>
      <c r="AB51" s="305">
        <v>3.0017866606689897E-4</v>
      </c>
      <c r="AC51" s="305">
        <v>3.7346965253716789E-7</v>
      </c>
      <c r="AD51" s="305">
        <v>1.3333353723344639E-7</v>
      </c>
      <c r="AE51" s="305">
        <v>2.1901026431373819E-6</v>
      </c>
      <c r="AF51" s="305">
        <v>5.7006390558318313E-7</v>
      </c>
      <c r="AG51" s="305">
        <v>9.375645195341612E-8</v>
      </c>
      <c r="AH51" s="305">
        <v>1.6978870178334082E-7</v>
      </c>
      <c r="AI51" s="305">
        <v>4.1202156651724359E-8</v>
      </c>
      <c r="AJ51" s="305">
        <v>2.1426088978806771E-7</v>
      </c>
      <c r="AK51" s="305">
        <v>1.8894013826141506E-7</v>
      </c>
      <c r="AL51" s="305">
        <v>8.7879376469955879E-8</v>
      </c>
      <c r="AM51" s="305">
        <v>2.0644968947141281E-7</v>
      </c>
      <c r="AN51" s="305">
        <v>1.4553997400055571E-7</v>
      </c>
      <c r="AO51" s="305">
        <v>4.0465604224376434E-7</v>
      </c>
      <c r="AP51" s="305">
        <v>1.9707972232057967E-7</v>
      </c>
      <c r="AQ51" s="305">
        <v>1.811149936327542E-7</v>
      </c>
      <c r="AR51" s="305">
        <v>3.6520424011995886E-7</v>
      </c>
      <c r="AS51" s="305">
        <v>2.9159370421415277E-7</v>
      </c>
      <c r="AT51" s="305">
        <v>1.3255594072100912E-7</v>
      </c>
      <c r="AU51" s="305">
        <v>1.3749145926157076E-7</v>
      </c>
      <c r="AV51" s="305">
        <v>5.068320191812937E-7</v>
      </c>
      <c r="AW51" s="305">
        <v>1.324462382590752E-7</v>
      </c>
      <c r="AX51" s="305">
        <v>3.6351330927070351E-7</v>
      </c>
      <c r="AY51" s="305">
        <v>6.10470680306934E-7</v>
      </c>
      <c r="AZ51" s="305">
        <v>4.8012125690716931E-7</v>
      </c>
      <c r="BA51" s="305">
        <v>4.5034193998233221E-7</v>
      </c>
      <c r="BB51" s="305">
        <v>2.8838809279035455E-7</v>
      </c>
      <c r="BC51" s="305">
        <v>1.4628904362361348E-4</v>
      </c>
      <c r="BD51" s="305">
        <v>2.8505024094052955E-7</v>
      </c>
      <c r="BE51" s="305">
        <v>3.070298418291085E-6</v>
      </c>
      <c r="BF51" s="305">
        <v>1.0526876785490108E-6</v>
      </c>
      <c r="BG51" s="305">
        <v>5.3225354599635307E-6</v>
      </c>
      <c r="BH51" s="305">
        <v>6.0583671887592086E-6</v>
      </c>
      <c r="BI51" s="305">
        <v>1.7933139442181238E-7</v>
      </c>
      <c r="BJ51" s="305">
        <v>1.6928226099432976E-7</v>
      </c>
      <c r="BK51" s="305">
        <v>3.0254568281151243E-7</v>
      </c>
      <c r="BL51" s="305">
        <v>5.8241388678890404E-7</v>
      </c>
      <c r="BM51" s="305">
        <v>1.6189872277490982E-7</v>
      </c>
      <c r="BN51" s="305">
        <v>1.0891921765679456E-6</v>
      </c>
      <c r="BO51" s="305">
        <v>1.471324381105365E-7</v>
      </c>
      <c r="BP51" s="305">
        <v>1.0733423258698307E-7</v>
      </c>
      <c r="BQ51" s="305">
        <v>1.0285365462223675E-7</v>
      </c>
      <c r="BR51" s="305">
        <v>6.5820705943706478E-8</v>
      </c>
      <c r="BS51" s="305">
        <v>2.2785003066189621E-7</v>
      </c>
      <c r="BT51" s="305">
        <v>1.8869468415222993E-7</v>
      </c>
      <c r="BU51" s="305">
        <v>7.6620559932183901E-7</v>
      </c>
      <c r="BV51" s="305">
        <v>2.4701027541653907E-7</v>
      </c>
      <c r="BW51" s="305">
        <v>5.2828863104818467E-7</v>
      </c>
      <c r="BX51" s="305">
        <v>2.1571990493825651E-7</v>
      </c>
      <c r="BY51" s="305">
        <v>2.4586513347432537E-7</v>
      </c>
      <c r="BZ51" s="305">
        <v>1.8268852186247863E-6</v>
      </c>
      <c r="CA51" s="305">
        <v>7.7289998396420557E-8</v>
      </c>
      <c r="CB51" s="305">
        <v>3.4037831068805507E-7</v>
      </c>
      <c r="CC51" s="305">
        <v>6.0293149436797153E-7</v>
      </c>
      <c r="CD51" s="305">
        <v>5.7279020982733964E-7</v>
      </c>
      <c r="CE51" s="305">
        <v>3.6579818412449784E-7</v>
      </c>
      <c r="CF51" s="305">
        <v>1.4225598711939868E-6</v>
      </c>
      <c r="CG51" s="305">
        <v>1.3422774881516122E-6</v>
      </c>
      <c r="CH51" s="305">
        <v>1.8395219205201058E-5</v>
      </c>
      <c r="CI51" s="305">
        <v>1.9783612597265511E-5</v>
      </c>
      <c r="CJ51" s="305">
        <v>1.1782575017364758E-5</v>
      </c>
      <c r="CK51" s="305">
        <v>2.2714240584644677E-7</v>
      </c>
      <c r="CL51" s="305">
        <v>4.0585987654581341E-5</v>
      </c>
      <c r="CM51" s="305">
        <v>8.238550502700343E-5</v>
      </c>
      <c r="CN51" s="305">
        <v>1.2437947807388866E-5</v>
      </c>
      <c r="CO51" s="305">
        <v>7.1345491368480153E-7</v>
      </c>
      <c r="CP51" s="305">
        <v>5.2876050772103607E-7</v>
      </c>
      <c r="CQ51" s="305">
        <v>9.2899021548733998E-7</v>
      </c>
      <c r="CR51" s="305">
        <v>2.61544556061763E-7</v>
      </c>
      <c r="CS51" s="305">
        <v>2.9679096384713563E-4</v>
      </c>
      <c r="CT51" s="305">
        <v>3.5614496277604007E-4</v>
      </c>
      <c r="CU51" s="305">
        <v>8.22640340753672E-7</v>
      </c>
      <c r="CV51" s="305">
        <v>9.4428246536241286E-6</v>
      </c>
      <c r="CW51" s="305">
        <v>1.5740518732427633E-5</v>
      </c>
      <c r="CX51" s="305">
        <v>3.6892888532204144E-5</v>
      </c>
      <c r="CY51" s="305">
        <v>4.8793821977836384E-6</v>
      </c>
      <c r="CZ51" s="305">
        <v>5.4748917021909115E-7</v>
      </c>
      <c r="DA51" s="306">
        <v>1.2077857274952644</v>
      </c>
    </row>
    <row r="52" spans="2:105" ht="20.100000000000001" customHeight="1" x14ac:dyDescent="0.4">
      <c r="B52" s="12">
        <v>5</v>
      </c>
      <c r="C52" s="9" t="s">
        <v>3</v>
      </c>
      <c r="D52" s="305">
        <v>2.4327228671819597E-6</v>
      </c>
      <c r="E52" s="305">
        <v>5.0052762788064143E-4</v>
      </c>
      <c r="F52" s="305">
        <v>4.9947535342761604E-5</v>
      </c>
      <c r="G52" s="305">
        <v>4.834678112820829E-6</v>
      </c>
      <c r="H52" s="305">
        <v>1.0761360586288296</v>
      </c>
      <c r="I52" s="305">
        <v>9.0318512306915841E-5</v>
      </c>
      <c r="J52" s="305">
        <v>5.5392861073262595E-6</v>
      </c>
      <c r="K52" s="305">
        <v>1.3940749036375741E-4</v>
      </c>
      <c r="L52" s="305">
        <v>1.0294670053130179E-4</v>
      </c>
      <c r="M52" s="305">
        <v>1.5536876789337344E-6</v>
      </c>
      <c r="N52" s="305">
        <v>6.0244727379293742E-4</v>
      </c>
      <c r="O52" s="305">
        <v>8.3346050217919759E-6</v>
      </c>
      <c r="P52" s="305">
        <v>9.5465808532741513E-5</v>
      </c>
      <c r="Q52" s="305">
        <v>3.1248556892252104E-6</v>
      </c>
      <c r="R52" s="305">
        <v>3.5219880214207424E-6</v>
      </c>
      <c r="S52" s="305">
        <v>3.1041515359813535E-2</v>
      </c>
      <c r="T52" s="305">
        <v>8.09594060948375E-4</v>
      </c>
      <c r="U52" s="305">
        <v>3.9503821988229988E-4</v>
      </c>
      <c r="V52" s="305">
        <v>4.7965060201272128E-5</v>
      </c>
      <c r="W52" s="305">
        <v>1.3646529941416238E-5</v>
      </c>
      <c r="X52" s="305">
        <v>2.0379963477937658E-4</v>
      </c>
      <c r="Y52" s="305">
        <v>3.8157255192592823E-7</v>
      </c>
      <c r="Z52" s="305">
        <v>4.5966533055095758E-6</v>
      </c>
      <c r="AA52" s="305">
        <v>5.6931366962569482E-6</v>
      </c>
      <c r="AB52" s="305">
        <v>2.5489088448827046E-4</v>
      </c>
      <c r="AC52" s="305">
        <v>4.2515589781086858E-5</v>
      </c>
      <c r="AD52" s="305">
        <v>2.6259808076270656E-6</v>
      </c>
      <c r="AE52" s="305">
        <v>1.1815146002054772E-4</v>
      </c>
      <c r="AF52" s="305">
        <v>1.1755781505397961E-5</v>
      </c>
      <c r="AG52" s="305">
        <v>1.5664267498593462E-6</v>
      </c>
      <c r="AH52" s="305">
        <v>4.8053369854114905E-6</v>
      </c>
      <c r="AI52" s="305">
        <v>8.3762573763879033E-7</v>
      </c>
      <c r="AJ52" s="305">
        <v>1.7993424282159589E-5</v>
      </c>
      <c r="AK52" s="305">
        <v>1.90920961883754E-5</v>
      </c>
      <c r="AL52" s="305">
        <v>4.5435149444927536E-6</v>
      </c>
      <c r="AM52" s="305">
        <v>1.832083784340783E-6</v>
      </c>
      <c r="AN52" s="305">
        <v>1.0452749429792564E-6</v>
      </c>
      <c r="AO52" s="305">
        <v>2.4607512481453873E-6</v>
      </c>
      <c r="AP52" s="305">
        <v>2.198573745157471E-6</v>
      </c>
      <c r="AQ52" s="305">
        <v>3.8941432179407445E-6</v>
      </c>
      <c r="AR52" s="305">
        <v>3.3118792888735919E-6</v>
      </c>
      <c r="AS52" s="305">
        <v>2.579051421773011E-6</v>
      </c>
      <c r="AT52" s="305">
        <v>9.4561897349511564E-7</v>
      </c>
      <c r="AU52" s="305">
        <v>2.1140977800154315E-6</v>
      </c>
      <c r="AV52" s="305">
        <v>2.1167681329069929E-6</v>
      </c>
      <c r="AW52" s="305">
        <v>1.3580799758928704E-6</v>
      </c>
      <c r="AX52" s="305">
        <v>7.3481132416787519E-7</v>
      </c>
      <c r="AY52" s="305">
        <v>1.6235930078248506E-6</v>
      </c>
      <c r="AZ52" s="305">
        <v>1.5145962044340479E-6</v>
      </c>
      <c r="BA52" s="305">
        <v>3.0137320624180864E-5</v>
      </c>
      <c r="BB52" s="305">
        <v>5.6761077224473681E-7</v>
      </c>
      <c r="BC52" s="305">
        <v>3.8993568559745912E-4</v>
      </c>
      <c r="BD52" s="305">
        <v>1.5971191888703141E-6</v>
      </c>
      <c r="BE52" s="305">
        <v>3.1428840291683978E-4</v>
      </c>
      <c r="BF52" s="305">
        <v>9.8972035144392307E-5</v>
      </c>
      <c r="BG52" s="305">
        <v>3.9509541970067617E-5</v>
      </c>
      <c r="BH52" s="305">
        <v>2.5614708311583498E-5</v>
      </c>
      <c r="BI52" s="305">
        <v>2.7522918891340478E-5</v>
      </c>
      <c r="BJ52" s="305">
        <v>6.5265981651167477E-6</v>
      </c>
      <c r="BK52" s="305">
        <v>7.8796837823771592E-6</v>
      </c>
      <c r="BL52" s="305">
        <v>3.0560027162995326E-6</v>
      </c>
      <c r="BM52" s="305">
        <v>6.3823092762468907E-6</v>
      </c>
      <c r="BN52" s="305">
        <v>4.4679801379599023E-6</v>
      </c>
      <c r="BO52" s="305">
        <v>2.113894752829924E-6</v>
      </c>
      <c r="BP52" s="305">
        <v>1.4756193588857271E-6</v>
      </c>
      <c r="BQ52" s="305">
        <v>2.5074272853668031E-6</v>
      </c>
      <c r="BR52" s="305">
        <v>1.7606525669228083E-6</v>
      </c>
      <c r="BS52" s="305">
        <v>3.7702688025618131E-6</v>
      </c>
      <c r="BT52" s="305">
        <v>8.0277653514068367E-7</v>
      </c>
      <c r="BU52" s="305">
        <v>3.9262890929421944E-6</v>
      </c>
      <c r="BV52" s="305">
        <v>3.0487330867923765E-6</v>
      </c>
      <c r="BW52" s="305">
        <v>2.815779107656957E-6</v>
      </c>
      <c r="BX52" s="305">
        <v>1.6067600987059233E-6</v>
      </c>
      <c r="BY52" s="305">
        <v>7.944932185275479E-6</v>
      </c>
      <c r="BZ52" s="305">
        <v>9.6114444112437145E-6</v>
      </c>
      <c r="CA52" s="305">
        <v>9.4486838086991164E-7</v>
      </c>
      <c r="CB52" s="305">
        <v>2.726957724080576E-6</v>
      </c>
      <c r="CC52" s="305">
        <v>3.2133520436042108E-6</v>
      </c>
      <c r="CD52" s="305">
        <v>2.7640604014845293E-6</v>
      </c>
      <c r="CE52" s="305">
        <v>2.9811004338643081E-6</v>
      </c>
      <c r="CF52" s="305">
        <v>1.2253080026225517E-5</v>
      </c>
      <c r="CG52" s="305">
        <v>3.4436373739995606E-6</v>
      </c>
      <c r="CH52" s="305">
        <v>2.3157873955493317E-5</v>
      </c>
      <c r="CI52" s="305">
        <v>1.6842690599502618E-5</v>
      </c>
      <c r="CJ52" s="305">
        <v>1.078584303740009E-5</v>
      </c>
      <c r="CK52" s="305">
        <v>3.8905252686511007E-6</v>
      </c>
      <c r="CL52" s="305">
        <v>4.817227488935678E-5</v>
      </c>
      <c r="CM52" s="305">
        <v>8.1619728366930089E-5</v>
      </c>
      <c r="CN52" s="305">
        <v>3.8890551389130247E-6</v>
      </c>
      <c r="CO52" s="305">
        <v>2.1713726866480068E-6</v>
      </c>
      <c r="CP52" s="305">
        <v>2.7919460547171882E-6</v>
      </c>
      <c r="CQ52" s="305">
        <v>8.8891807207254264E-7</v>
      </c>
      <c r="CR52" s="305">
        <v>3.7254645827399369E-6</v>
      </c>
      <c r="CS52" s="305">
        <v>5.385979296428173E-4</v>
      </c>
      <c r="CT52" s="305">
        <v>7.5656925670045518E-4</v>
      </c>
      <c r="CU52" s="305">
        <v>3.5516412137363341E-6</v>
      </c>
      <c r="CV52" s="305">
        <v>5.8178042482251428E-6</v>
      </c>
      <c r="CW52" s="305">
        <v>1.7349669827487659E-6</v>
      </c>
      <c r="CX52" s="305">
        <v>5.5592312520792494E-5</v>
      </c>
      <c r="CY52" s="305">
        <v>2.7330781101791101E-5</v>
      </c>
      <c r="CZ52" s="305">
        <v>2.6639634142825908E-6</v>
      </c>
      <c r="DA52" s="306">
        <v>1.1133911629733781</v>
      </c>
    </row>
    <row r="53" spans="2:105" ht="20.100000000000001" customHeight="1" x14ac:dyDescent="0.4">
      <c r="B53" s="12">
        <v>6</v>
      </c>
      <c r="C53" s="9" t="s">
        <v>4</v>
      </c>
      <c r="D53" s="305">
        <v>6.7062953018621011E-6</v>
      </c>
      <c r="E53" s="305">
        <v>4.0345901406974949E-6</v>
      </c>
      <c r="F53" s="305">
        <v>1.292873796433497E-4</v>
      </c>
      <c r="G53" s="305">
        <v>1.3156424520326992E-5</v>
      </c>
      <c r="H53" s="305">
        <v>1.104388596852568E-5</v>
      </c>
      <c r="I53" s="305">
        <v>1.0229776867378304</v>
      </c>
      <c r="J53" s="305">
        <v>5.3453142945505162E-7</v>
      </c>
      <c r="K53" s="305">
        <v>1.4642200123017758E-4</v>
      </c>
      <c r="L53" s="305">
        <v>0.18464302969330565</v>
      </c>
      <c r="M53" s="305">
        <v>2.6071355657406115E-6</v>
      </c>
      <c r="N53" s="305">
        <v>3.786461443307658E-3</v>
      </c>
      <c r="O53" s="305">
        <v>2.6015088722927873E-5</v>
      </c>
      <c r="P53" s="305">
        <v>1.2862421788453952E-3</v>
      </c>
      <c r="Q53" s="305">
        <v>2.0464383879933505E-7</v>
      </c>
      <c r="R53" s="305">
        <v>7.0607067607178915E-7</v>
      </c>
      <c r="S53" s="305">
        <v>5.6091996917367787E-7</v>
      </c>
      <c r="T53" s="305">
        <v>3.4098207660744792E-7</v>
      </c>
      <c r="U53" s="305">
        <v>2.6927175793570917E-6</v>
      </c>
      <c r="V53" s="305">
        <v>4.7615896602739617E-7</v>
      </c>
      <c r="W53" s="305">
        <v>2.4039644949020326E-7</v>
      </c>
      <c r="X53" s="305">
        <v>2.9171248994475902E-5</v>
      </c>
      <c r="Y53" s="305">
        <v>3.6101484727666519E-8</v>
      </c>
      <c r="Z53" s="305">
        <v>2.7645227512039076E-7</v>
      </c>
      <c r="AA53" s="305">
        <v>2.9886905349304965E-7</v>
      </c>
      <c r="AB53" s="305">
        <v>1.9125515176286872E-6</v>
      </c>
      <c r="AC53" s="305">
        <v>4.9137206298868338E-7</v>
      </c>
      <c r="AD53" s="305">
        <v>2.1473321993464532E-7</v>
      </c>
      <c r="AE53" s="305">
        <v>1.4476682318992701E-6</v>
      </c>
      <c r="AF53" s="305">
        <v>1.0692307051659653E-6</v>
      </c>
      <c r="AG53" s="305">
        <v>1.008760911829544E-7</v>
      </c>
      <c r="AH53" s="305">
        <v>2.637775578240778E-7</v>
      </c>
      <c r="AI53" s="305">
        <v>4.8516564402209416E-8</v>
      </c>
      <c r="AJ53" s="305">
        <v>1.4329664149559316E-7</v>
      </c>
      <c r="AK53" s="305">
        <v>1.2361727894000889E-7</v>
      </c>
      <c r="AL53" s="305">
        <v>1.1703539379614037E-7</v>
      </c>
      <c r="AM53" s="305">
        <v>1.9558970420898762E-7</v>
      </c>
      <c r="AN53" s="305">
        <v>1.2052065587385895E-7</v>
      </c>
      <c r="AO53" s="305">
        <v>1.7515589146768888E-7</v>
      </c>
      <c r="AP53" s="305">
        <v>1.8983602036940999E-7</v>
      </c>
      <c r="AQ53" s="305">
        <v>3.4356711332923875E-7</v>
      </c>
      <c r="AR53" s="305">
        <v>3.0833447503800509E-7</v>
      </c>
      <c r="AS53" s="305">
        <v>2.7256590793143225E-7</v>
      </c>
      <c r="AT53" s="305">
        <v>2.3717913275004332E-7</v>
      </c>
      <c r="AU53" s="305">
        <v>2.5795033276091309E-7</v>
      </c>
      <c r="AV53" s="305">
        <v>4.06684420002989E-7</v>
      </c>
      <c r="AW53" s="305">
        <v>1.849508508429172E-7</v>
      </c>
      <c r="AX53" s="305">
        <v>7.5614457652564487E-8</v>
      </c>
      <c r="AY53" s="305">
        <v>7.0466808684876731E-8</v>
      </c>
      <c r="AZ53" s="305">
        <v>1.154253492742938E-7</v>
      </c>
      <c r="BA53" s="305">
        <v>2.0092956788637755E-7</v>
      </c>
      <c r="BB53" s="305">
        <v>5.6177714987132782E-8</v>
      </c>
      <c r="BC53" s="305">
        <v>1.8152592372889514E-4</v>
      </c>
      <c r="BD53" s="305">
        <v>2.4912434975696327E-7</v>
      </c>
      <c r="BE53" s="305">
        <v>2.6542302332154102E-7</v>
      </c>
      <c r="BF53" s="305">
        <v>2.8054288685392423E-7</v>
      </c>
      <c r="BG53" s="305">
        <v>3.9790315400971959E-7</v>
      </c>
      <c r="BH53" s="305">
        <v>3.5075581341026915E-7</v>
      </c>
      <c r="BI53" s="305">
        <v>1.4747417148437362E-7</v>
      </c>
      <c r="BJ53" s="305">
        <v>1.776195343822354E-7</v>
      </c>
      <c r="BK53" s="305">
        <v>2.7539745411737322E-7</v>
      </c>
      <c r="BL53" s="305">
        <v>1.7584584918841004E-7</v>
      </c>
      <c r="BM53" s="305">
        <v>4.6571894716296401E-7</v>
      </c>
      <c r="BN53" s="305">
        <v>3.7698642047051846E-7</v>
      </c>
      <c r="BO53" s="305">
        <v>2.3222259721094018E-7</v>
      </c>
      <c r="BP53" s="305">
        <v>4.8955159071521618E-7</v>
      </c>
      <c r="BQ53" s="305">
        <v>3.9248506758889271E-7</v>
      </c>
      <c r="BR53" s="305">
        <v>1.4250038749293041E-7</v>
      </c>
      <c r="BS53" s="305">
        <v>7.1245006030666008E-7</v>
      </c>
      <c r="BT53" s="305">
        <v>4.5032874944211319E-7</v>
      </c>
      <c r="BU53" s="305">
        <v>1.5104443085549442E-6</v>
      </c>
      <c r="BV53" s="305">
        <v>7.864941537263069E-7</v>
      </c>
      <c r="BW53" s="305">
        <v>2.9266984104682295E-6</v>
      </c>
      <c r="BX53" s="305">
        <v>6.941849703482168E-7</v>
      </c>
      <c r="BY53" s="305">
        <v>4.1330440339984207E-7</v>
      </c>
      <c r="BZ53" s="305">
        <v>1.1466158238866749E-5</v>
      </c>
      <c r="CA53" s="305">
        <v>1.8467687704372668E-7</v>
      </c>
      <c r="CB53" s="305">
        <v>1.0701803582115768E-6</v>
      </c>
      <c r="CC53" s="305">
        <v>1.3042957241123677E-6</v>
      </c>
      <c r="CD53" s="305">
        <v>1.2170004816759703E-6</v>
      </c>
      <c r="CE53" s="305">
        <v>1.1631468324576911E-6</v>
      </c>
      <c r="CF53" s="305">
        <v>1.6873384527485519E-6</v>
      </c>
      <c r="CG53" s="305">
        <v>7.3251536164757048E-6</v>
      </c>
      <c r="CH53" s="305">
        <v>9.1157038234780395E-5</v>
      </c>
      <c r="CI53" s="305">
        <v>9.1952290893822976E-5</v>
      </c>
      <c r="CJ53" s="305">
        <v>1.3068551989126091E-4</v>
      </c>
      <c r="CK53" s="305">
        <v>2.7684415135924976E-7</v>
      </c>
      <c r="CL53" s="305">
        <v>4.9352422661974712E-4</v>
      </c>
      <c r="CM53" s="305">
        <v>9.1592994160862842E-4</v>
      </c>
      <c r="CN53" s="305">
        <v>1.2950673494452172E-6</v>
      </c>
      <c r="CO53" s="305">
        <v>7.5975839318459872E-7</v>
      </c>
      <c r="CP53" s="305">
        <v>1.3610064645518048E-6</v>
      </c>
      <c r="CQ53" s="305">
        <v>2.4703245948237349E-7</v>
      </c>
      <c r="CR53" s="305">
        <v>4.950197343303143E-7</v>
      </c>
      <c r="CS53" s="305">
        <v>4.1624886594585249E-3</v>
      </c>
      <c r="CT53" s="305">
        <v>5.4948923554028577E-3</v>
      </c>
      <c r="CU53" s="305">
        <v>7.9091138676657215E-7</v>
      </c>
      <c r="CV53" s="305">
        <v>1.8047916241381111E-5</v>
      </c>
      <c r="CW53" s="305">
        <v>3.6205795939914793E-6</v>
      </c>
      <c r="CX53" s="305">
        <v>2.9464536796177402E-4</v>
      </c>
      <c r="CY53" s="305">
        <v>3.8281424638368264E-6</v>
      </c>
      <c r="CZ53" s="305">
        <v>1.6366813701934743E-6</v>
      </c>
      <c r="DA53" s="306">
        <v>1.2250038672611374</v>
      </c>
    </row>
    <row r="54" spans="2:105" ht="20.100000000000001" customHeight="1" x14ac:dyDescent="0.4">
      <c r="B54" s="12">
        <v>7</v>
      </c>
      <c r="C54" s="9" t="s">
        <v>1120</v>
      </c>
      <c r="D54" s="305">
        <v>9.6448255228110736E-5</v>
      </c>
      <c r="E54" s="305">
        <v>1.2486482894617735E-4</v>
      </c>
      <c r="F54" s="305">
        <v>7.3959380200624769E-5</v>
      </c>
      <c r="G54" s="305">
        <v>2.1454725086992419E-4</v>
      </c>
      <c r="H54" s="305">
        <v>9.3664032489919612E-5</v>
      </c>
      <c r="I54" s="305">
        <v>1.3569239092303971E-4</v>
      </c>
      <c r="J54" s="305">
        <v>1.000290089797897</v>
      </c>
      <c r="K54" s="305">
        <v>6.5265311723472494E-5</v>
      </c>
      <c r="L54" s="305">
        <v>8.169723360403778E-5</v>
      </c>
      <c r="M54" s="305">
        <v>5.4855417084518448E-5</v>
      </c>
      <c r="N54" s="305">
        <v>9.5086537720989199E-5</v>
      </c>
      <c r="O54" s="305">
        <v>7.0166466683142792E-5</v>
      </c>
      <c r="P54" s="305">
        <v>4.1302155783519784E-5</v>
      </c>
      <c r="Q54" s="305">
        <v>1.532813474522261E-4</v>
      </c>
      <c r="R54" s="305">
        <v>7.192657113448682E-5</v>
      </c>
      <c r="S54" s="305">
        <v>8.2277636872622251E-5</v>
      </c>
      <c r="T54" s="305">
        <v>6.0724576187025558E-5</v>
      </c>
      <c r="U54" s="305">
        <v>6.7116326917146996E-4</v>
      </c>
      <c r="V54" s="305">
        <v>1.2247420258721157E-4</v>
      </c>
      <c r="W54" s="305">
        <v>1.206671429536025E-4</v>
      </c>
      <c r="X54" s="305">
        <v>3.9241859964224179E-4</v>
      </c>
      <c r="Y54" s="305">
        <v>7.4954763581250149E-3</v>
      </c>
      <c r="Z54" s="305">
        <v>1.0921494965550429E-4</v>
      </c>
      <c r="AA54" s="305">
        <v>1.4227282012677724E-4</v>
      </c>
      <c r="AB54" s="305">
        <v>9.9477653539694635E-5</v>
      </c>
      <c r="AC54" s="305">
        <v>1.0071770903789825E-3</v>
      </c>
      <c r="AD54" s="305">
        <v>6.3926226605539032E-4</v>
      </c>
      <c r="AE54" s="305">
        <v>1.0512193145216465E-3</v>
      </c>
      <c r="AF54" s="305">
        <v>6.6480853432525431E-4</v>
      </c>
      <c r="AG54" s="305">
        <v>1.9442186696861795E-4</v>
      </c>
      <c r="AH54" s="305">
        <v>5.1744338160084784E-4</v>
      </c>
      <c r="AI54" s="305">
        <v>6.0400016081283506E-5</v>
      </c>
      <c r="AJ54" s="305">
        <v>6.2738776359495016E-4</v>
      </c>
      <c r="AK54" s="305">
        <v>6.7864484189280249E-5</v>
      </c>
      <c r="AL54" s="305">
        <v>1.2380730968022586E-4</v>
      </c>
      <c r="AM54" s="305">
        <v>6.6522243846236563E-5</v>
      </c>
      <c r="AN54" s="305">
        <v>4.8383476525120491E-5</v>
      </c>
      <c r="AO54" s="305">
        <v>7.2080374064470711E-5</v>
      </c>
      <c r="AP54" s="305">
        <v>1.195772404109899E-4</v>
      </c>
      <c r="AQ54" s="305">
        <v>1.1162198121647697E-4</v>
      </c>
      <c r="AR54" s="305">
        <v>4.4814884981128183E-5</v>
      </c>
      <c r="AS54" s="305">
        <v>3.0509142711776992E-5</v>
      </c>
      <c r="AT54" s="305">
        <v>2.6098007239009898E-5</v>
      </c>
      <c r="AU54" s="305">
        <v>6.641163271948878E-5</v>
      </c>
      <c r="AV54" s="305">
        <v>3.298996234211653E-5</v>
      </c>
      <c r="AW54" s="305">
        <v>3.7735378208904079E-5</v>
      </c>
      <c r="AX54" s="305">
        <v>3.5775690742639819E-5</v>
      </c>
      <c r="AY54" s="305">
        <v>4.1554842081727924E-5</v>
      </c>
      <c r="AZ54" s="305">
        <v>7.3971129554369674E-5</v>
      </c>
      <c r="BA54" s="305">
        <v>7.4890726358160464E-5</v>
      </c>
      <c r="BB54" s="305">
        <v>3.630771393578138E-5</v>
      </c>
      <c r="BC54" s="305">
        <v>1.1310537670932665E-4</v>
      </c>
      <c r="BD54" s="305">
        <v>1.8218517698074491E-4</v>
      </c>
      <c r="BE54" s="305">
        <v>7.116757492212101E-5</v>
      </c>
      <c r="BF54" s="305">
        <v>5.6863049724692911E-5</v>
      </c>
      <c r="BG54" s="305">
        <v>1.8804514416078221E-4</v>
      </c>
      <c r="BH54" s="305">
        <v>1.42921699516079E-4</v>
      </c>
      <c r="BI54" s="305">
        <v>3.5617919255234633E-3</v>
      </c>
      <c r="BJ54" s="305">
        <v>7.0807990602060455E-3</v>
      </c>
      <c r="BK54" s="305">
        <v>2.3500030795053852E-4</v>
      </c>
      <c r="BL54" s="305">
        <v>2.9271327239766541E-4</v>
      </c>
      <c r="BM54" s="305">
        <v>5.4033511707118602E-5</v>
      </c>
      <c r="BN54" s="305">
        <v>1.8186384665167023E-4</v>
      </c>
      <c r="BO54" s="305">
        <v>3.8590576939002183E-5</v>
      </c>
      <c r="BP54" s="305">
        <v>7.1060888224190908E-5</v>
      </c>
      <c r="BQ54" s="305">
        <v>4.014411844365829E-5</v>
      </c>
      <c r="BR54" s="305">
        <v>4.6788450123775313E-6</v>
      </c>
      <c r="BS54" s="305">
        <v>1.8195155265118636E-4</v>
      </c>
      <c r="BT54" s="305">
        <v>1.2735068911014178E-4</v>
      </c>
      <c r="BU54" s="305">
        <v>6.3793822395836596E-4</v>
      </c>
      <c r="BV54" s="305">
        <v>1.280718846717719E-4</v>
      </c>
      <c r="BW54" s="305">
        <v>3.8044624042412575E-4</v>
      </c>
      <c r="BX54" s="305">
        <v>7.0614843177257668E-5</v>
      </c>
      <c r="BY54" s="305">
        <v>1.9204096442276068E-4</v>
      </c>
      <c r="BZ54" s="305">
        <v>7.6639823502185235E-5</v>
      </c>
      <c r="CA54" s="305">
        <v>4.4936218522242569E-5</v>
      </c>
      <c r="CB54" s="305">
        <v>6.7797597440972658E-5</v>
      </c>
      <c r="CC54" s="305">
        <v>4.5766967393236903E-5</v>
      </c>
      <c r="CD54" s="305">
        <v>3.2580807571630007E-5</v>
      </c>
      <c r="CE54" s="305">
        <v>4.2211300509898988E-5</v>
      </c>
      <c r="CF54" s="305">
        <v>6.7677537537713054E-5</v>
      </c>
      <c r="CG54" s="305">
        <v>8.6315963964585335E-5</v>
      </c>
      <c r="CH54" s="305">
        <v>8.8001790628717755E-5</v>
      </c>
      <c r="CI54" s="305">
        <v>7.7114524930286732E-5</v>
      </c>
      <c r="CJ54" s="305">
        <v>5.0725042523621919E-5</v>
      </c>
      <c r="CK54" s="305">
        <v>1.2382089785533906E-4</v>
      </c>
      <c r="CL54" s="305">
        <v>9.7817295528025027E-5</v>
      </c>
      <c r="CM54" s="305">
        <v>8.2745652015484052E-5</v>
      </c>
      <c r="CN54" s="305">
        <v>4.9505101350718089E-5</v>
      </c>
      <c r="CO54" s="305">
        <v>4.0844477500301937E-5</v>
      </c>
      <c r="CP54" s="305">
        <v>5.0325325686395072E-5</v>
      </c>
      <c r="CQ54" s="305">
        <v>4.0296509649255044E-5</v>
      </c>
      <c r="CR54" s="305">
        <v>3.811058250296413E-5</v>
      </c>
      <c r="CS54" s="305">
        <v>2.9018197271460356E-4</v>
      </c>
      <c r="CT54" s="305">
        <v>1.4432023895854463E-4</v>
      </c>
      <c r="CU54" s="305">
        <v>1.4154360773192809E-4</v>
      </c>
      <c r="CV54" s="305">
        <v>1.6520454367464912E-4</v>
      </c>
      <c r="CW54" s="305">
        <v>4.6476221297758086E-5</v>
      </c>
      <c r="CX54" s="305">
        <v>1.1100101110876041E-4</v>
      </c>
      <c r="CY54" s="305">
        <v>5.3630700214389034E-5</v>
      </c>
      <c r="CZ54" s="305">
        <v>5.793726105157578E-5</v>
      </c>
      <c r="DA54" s="306">
        <v>1.0330789583877877</v>
      </c>
    </row>
    <row r="55" spans="2:105" ht="20.100000000000001" customHeight="1" x14ac:dyDescent="0.4">
      <c r="B55" s="12">
        <v>8</v>
      </c>
      <c r="C55" s="9" t="s">
        <v>1470</v>
      </c>
      <c r="D55" s="305">
        <v>1.9138841680774718E-5</v>
      </c>
      <c r="E55" s="305">
        <v>1.274908274491923E-5</v>
      </c>
      <c r="F55" s="305">
        <v>4.3522401069900267E-4</v>
      </c>
      <c r="G55" s="305">
        <v>3.6180497514437548E-5</v>
      </c>
      <c r="H55" s="305">
        <v>4.3933372711550243E-5</v>
      </c>
      <c r="I55" s="305">
        <v>8.3114725611375636E-5</v>
      </c>
      <c r="J55" s="305">
        <v>1.3821981064675211E-6</v>
      </c>
      <c r="K55" s="305">
        <v>1.0378507081591242</v>
      </c>
      <c r="L55" s="305">
        <v>6.3218851602596642E-4</v>
      </c>
      <c r="M55" s="305">
        <v>7.5207598406913119E-6</v>
      </c>
      <c r="N55" s="305">
        <v>1.5768979797411632E-2</v>
      </c>
      <c r="O55" s="305">
        <v>5.0710802124757154E-3</v>
      </c>
      <c r="P55" s="305">
        <v>3.4070684837310882E-3</v>
      </c>
      <c r="Q55" s="305">
        <v>2.8924104432084073E-6</v>
      </c>
      <c r="R55" s="305">
        <v>2.7646788226520332E-5</v>
      </c>
      <c r="S55" s="305">
        <v>4.0731345666221493E-6</v>
      </c>
      <c r="T55" s="305">
        <v>2.5632506832411753E-6</v>
      </c>
      <c r="U55" s="305">
        <v>3.1849410201746105E-4</v>
      </c>
      <c r="V55" s="305">
        <v>3.4223171080608658E-5</v>
      </c>
      <c r="W55" s="305">
        <v>1.0538818412916109E-5</v>
      </c>
      <c r="X55" s="305">
        <v>4.8551650959819596E-4</v>
      </c>
      <c r="Y55" s="305">
        <v>1.5092903277612348E-7</v>
      </c>
      <c r="Z55" s="305">
        <v>3.2623605395566921E-6</v>
      </c>
      <c r="AA55" s="305">
        <v>3.5611460398371001E-6</v>
      </c>
      <c r="AB55" s="305">
        <v>4.4903923931784691E-3</v>
      </c>
      <c r="AC55" s="305">
        <v>2.6526454287201642E-6</v>
      </c>
      <c r="AD55" s="305">
        <v>9.4245489740997586E-7</v>
      </c>
      <c r="AE55" s="305">
        <v>7.4399973048859442E-6</v>
      </c>
      <c r="AF55" s="305">
        <v>5.9660188641214653E-6</v>
      </c>
      <c r="AG55" s="305">
        <v>4.3962199995603488E-7</v>
      </c>
      <c r="AH55" s="305">
        <v>1.5453715030919104E-6</v>
      </c>
      <c r="AI55" s="305">
        <v>2.1910925791092479E-7</v>
      </c>
      <c r="AJ55" s="305">
        <v>1.0642740375448091E-6</v>
      </c>
      <c r="AK55" s="305">
        <v>7.8617818471911323E-7</v>
      </c>
      <c r="AL55" s="305">
        <v>7.3831134608297552E-7</v>
      </c>
      <c r="AM55" s="305">
        <v>1.1877468426497001E-6</v>
      </c>
      <c r="AN55" s="305">
        <v>6.5939253430062058E-7</v>
      </c>
      <c r="AO55" s="305">
        <v>1.1485346889141194E-6</v>
      </c>
      <c r="AP55" s="305">
        <v>1.3060234041864437E-6</v>
      </c>
      <c r="AQ55" s="305">
        <v>2.3444259839985594E-6</v>
      </c>
      <c r="AR55" s="305">
        <v>2.4400629726661229E-6</v>
      </c>
      <c r="AS55" s="305">
        <v>2.4455189757801788E-6</v>
      </c>
      <c r="AT55" s="305">
        <v>1.4740041085837047E-6</v>
      </c>
      <c r="AU55" s="305">
        <v>2.2354716432975942E-6</v>
      </c>
      <c r="AV55" s="305">
        <v>3.0611150582498404E-6</v>
      </c>
      <c r="AW55" s="305">
        <v>1.1173888895958867E-6</v>
      </c>
      <c r="AX55" s="305">
        <v>4.1855521010352378E-7</v>
      </c>
      <c r="AY55" s="305">
        <v>4.4587573826877855E-7</v>
      </c>
      <c r="AZ55" s="305">
        <v>7.4566046363634553E-7</v>
      </c>
      <c r="BA55" s="305">
        <v>1.2402236330072577E-6</v>
      </c>
      <c r="BB55" s="305">
        <v>3.3442342989527777E-7</v>
      </c>
      <c r="BC55" s="305">
        <v>9.1774426854406151E-4</v>
      </c>
      <c r="BD55" s="305">
        <v>7.6018648959357057E-7</v>
      </c>
      <c r="BE55" s="305">
        <v>1.5642630991937305E-6</v>
      </c>
      <c r="BF55" s="305">
        <v>1.6981782451152654E-6</v>
      </c>
      <c r="BG55" s="305">
        <v>1.4722976996527211E-6</v>
      </c>
      <c r="BH55" s="305">
        <v>1.3724104727380334E-6</v>
      </c>
      <c r="BI55" s="305">
        <v>8.5766266002687956E-7</v>
      </c>
      <c r="BJ55" s="305">
        <v>1.0459162665522652E-6</v>
      </c>
      <c r="BK55" s="305">
        <v>1.2190903034036925E-6</v>
      </c>
      <c r="BL55" s="305">
        <v>1.1102485934556558E-6</v>
      </c>
      <c r="BM55" s="305">
        <v>1.4384543892910696E-6</v>
      </c>
      <c r="BN55" s="305">
        <v>1.4097024457617487E-6</v>
      </c>
      <c r="BO55" s="305">
        <v>1.1707155352310975E-6</v>
      </c>
      <c r="BP55" s="305">
        <v>1.118819864265814E-6</v>
      </c>
      <c r="BQ55" s="305">
        <v>9.1516351282502495E-7</v>
      </c>
      <c r="BR55" s="305">
        <v>3.201742259636776E-7</v>
      </c>
      <c r="BS55" s="305">
        <v>4.956050787746819E-6</v>
      </c>
      <c r="BT55" s="305">
        <v>1.0404036372138464E-6</v>
      </c>
      <c r="BU55" s="305">
        <v>2.927588493503325E-6</v>
      </c>
      <c r="BV55" s="305">
        <v>1.5135673771625877E-6</v>
      </c>
      <c r="BW55" s="305">
        <v>4.2279307246493616E-6</v>
      </c>
      <c r="BX55" s="305">
        <v>1.8827757098748305E-6</v>
      </c>
      <c r="BY55" s="305">
        <v>1.7239815874240803E-6</v>
      </c>
      <c r="BZ55" s="305">
        <v>1.5289054647720277E-5</v>
      </c>
      <c r="CA55" s="305">
        <v>7.1652982160262446E-7</v>
      </c>
      <c r="CB55" s="305">
        <v>7.1334370058363329E-6</v>
      </c>
      <c r="CC55" s="305">
        <v>3.0477563705028477E-6</v>
      </c>
      <c r="CD55" s="305">
        <v>7.0078361723734877E-6</v>
      </c>
      <c r="CE55" s="305">
        <v>8.2828612248457021E-6</v>
      </c>
      <c r="CF55" s="305">
        <v>1.1935338534599201E-5</v>
      </c>
      <c r="CG55" s="305">
        <v>1.5128443917120279E-5</v>
      </c>
      <c r="CH55" s="305">
        <v>7.2988060589461445E-4</v>
      </c>
      <c r="CI55" s="305">
        <v>2.1148148721797882E-4</v>
      </c>
      <c r="CJ55" s="305">
        <v>2.6349236592504519E-4</v>
      </c>
      <c r="CK55" s="305">
        <v>2.2346809836014795E-6</v>
      </c>
      <c r="CL55" s="305">
        <v>9.0737044294830066E-4</v>
      </c>
      <c r="CM55" s="305">
        <v>1.4526041183415685E-3</v>
      </c>
      <c r="CN55" s="305">
        <v>4.7306686923846976E-6</v>
      </c>
      <c r="CO55" s="305">
        <v>3.1524923085292299E-6</v>
      </c>
      <c r="CP55" s="305">
        <v>4.6405361749550398E-6</v>
      </c>
      <c r="CQ55" s="305">
        <v>8.4005853206003488E-7</v>
      </c>
      <c r="CR55" s="305">
        <v>2.4211180357886257E-6</v>
      </c>
      <c r="CS55" s="305">
        <v>5.7148170148852897E-3</v>
      </c>
      <c r="CT55" s="305">
        <v>1.3453168958014929E-2</v>
      </c>
      <c r="CU55" s="305">
        <v>3.2237649396734623E-6</v>
      </c>
      <c r="CV55" s="305">
        <v>7.5916463649787003E-6</v>
      </c>
      <c r="CW55" s="305">
        <v>1.1195800349504616E-5</v>
      </c>
      <c r="CX55" s="305">
        <v>5.2233742673508195E-4</v>
      </c>
      <c r="CY55" s="305">
        <v>3.3529702184037346E-5</v>
      </c>
      <c r="CZ55" s="305">
        <v>8.8476694013832607E-6</v>
      </c>
      <c r="DA55" s="306">
        <v>1.0931565737441873</v>
      </c>
    </row>
    <row r="56" spans="2:105" ht="20.100000000000001" customHeight="1" x14ac:dyDescent="0.4">
      <c r="B56" s="12">
        <v>9</v>
      </c>
      <c r="C56" s="9" t="s">
        <v>1471</v>
      </c>
      <c r="D56" s="305">
        <v>9.3072900661643227E-6</v>
      </c>
      <c r="E56" s="305">
        <v>5.5113703954065518E-6</v>
      </c>
      <c r="F56" s="305">
        <v>1.8275991590390575E-4</v>
      </c>
      <c r="G56" s="305">
        <v>1.8331483571040884E-5</v>
      </c>
      <c r="H56" s="305">
        <v>1.5908360536499287E-5</v>
      </c>
      <c r="I56" s="305">
        <v>1.2108709455959652E-2</v>
      </c>
      <c r="J56" s="305">
        <v>4.261185975900557E-7</v>
      </c>
      <c r="K56" s="305">
        <v>2.0726387211515349E-4</v>
      </c>
      <c r="L56" s="305">
        <v>1.0290119094942183</v>
      </c>
      <c r="M56" s="305">
        <v>3.6089970878838067E-6</v>
      </c>
      <c r="N56" s="305">
        <v>5.5032515009394408E-3</v>
      </c>
      <c r="O56" s="305">
        <v>3.7652768827027471E-5</v>
      </c>
      <c r="P56" s="305">
        <v>1.8158624548471204E-3</v>
      </c>
      <c r="Q56" s="305">
        <v>1.0360838836010468E-7</v>
      </c>
      <c r="R56" s="305">
        <v>1.1482607976014208E-7</v>
      </c>
      <c r="S56" s="305">
        <v>6.4008298576626415E-7</v>
      </c>
      <c r="T56" s="305">
        <v>1.7012228021414163E-7</v>
      </c>
      <c r="U56" s="305">
        <v>3.8023084916557682E-6</v>
      </c>
      <c r="V56" s="305">
        <v>6.2492496730409995E-7</v>
      </c>
      <c r="W56" s="305">
        <v>2.447332740033729E-7</v>
      </c>
      <c r="X56" s="305">
        <v>1.0506829119969601E-5</v>
      </c>
      <c r="Y56" s="305">
        <v>3.7168098355646838E-8</v>
      </c>
      <c r="Z56" s="305">
        <v>1.8612677696586835E-7</v>
      </c>
      <c r="AA56" s="305">
        <v>1.8204655221380539E-7</v>
      </c>
      <c r="AB56" s="305">
        <v>2.615905835702651E-6</v>
      </c>
      <c r="AC56" s="305">
        <v>4.1315186527510095E-7</v>
      </c>
      <c r="AD56" s="305">
        <v>2.1785294724242404E-7</v>
      </c>
      <c r="AE56" s="305">
        <v>1.7104295282815901E-6</v>
      </c>
      <c r="AF56" s="305">
        <v>1.337510953506636E-6</v>
      </c>
      <c r="AG56" s="305">
        <v>5.5223683297770773E-8</v>
      </c>
      <c r="AH56" s="305">
        <v>2.2346605717202084E-7</v>
      </c>
      <c r="AI56" s="305">
        <v>4.4564121979379645E-8</v>
      </c>
      <c r="AJ56" s="305">
        <v>1.0355957912488048E-7</v>
      </c>
      <c r="AK56" s="305">
        <v>1.4716654334102144E-7</v>
      </c>
      <c r="AL56" s="305">
        <v>1.2577338459919207E-7</v>
      </c>
      <c r="AM56" s="305">
        <v>2.5690584966718246E-7</v>
      </c>
      <c r="AN56" s="305">
        <v>1.1848030976252312E-7</v>
      </c>
      <c r="AO56" s="305">
        <v>1.4238628757746953E-7</v>
      </c>
      <c r="AP56" s="305">
        <v>2.2107959786958706E-7</v>
      </c>
      <c r="AQ56" s="305">
        <v>4.1756604947950108E-7</v>
      </c>
      <c r="AR56" s="305">
        <v>3.3110275424898621E-7</v>
      </c>
      <c r="AS56" s="305">
        <v>4.0503584285212069E-7</v>
      </c>
      <c r="AT56" s="305">
        <v>2.1525662963984216E-7</v>
      </c>
      <c r="AU56" s="305">
        <v>2.857796886372774E-7</v>
      </c>
      <c r="AV56" s="305">
        <v>5.6105188906103707E-7</v>
      </c>
      <c r="AW56" s="305">
        <v>1.7569619166417274E-7</v>
      </c>
      <c r="AX56" s="305">
        <v>6.6905523379315721E-8</v>
      </c>
      <c r="AY56" s="305">
        <v>6.4765375929148565E-8</v>
      </c>
      <c r="AZ56" s="305">
        <v>1.238631328736611E-7</v>
      </c>
      <c r="BA56" s="305">
        <v>1.9951317266169145E-7</v>
      </c>
      <c r="BB56" s="305">
        <v>4.5860997690440304E-8</v>
      </c>
      <c r="BC56" s="305">
        <v>2.6406901746607011E-6</v>
      </c>
      <c r="BD56" s="305">
        <v>2.1847643457300777E-7</v>
      </c>
      <c r="BE56" s="305">
        <v>2.4762511922858982E-7</v>
      </c>
      <c r="BF56" s="305">
        <v>1.6185921945313332E-7</v>
      </c>
      <c r="BG56" s="305">
        <v>3.5731290849823656E-7</v>
      </c>
      <c r="BH56" s="305">
        <v>2.861647642564624E-7</v>
      </c>
      <c r="BI56" s="305">
        <v>1.8826010841557931E-7</v>
      </c>
      <c r="BJ56" s="305">
        <v>2.1041300365376335E-7</v>
      </c>
      <c r="BK56" s="305">
        <v>2.6291157685197079E-7</v>
      </c>
      <c r="BL56" s="305">
        <v>1.669279182964197E-7</v>
      </c>
      <c r="BM56" s="305">
        <v>4.594177514492899E-7</v>
      </c>
      <c r="BN56" s="305">
        <v>4.0880315638399574E-7</v>
      </c>
      <c r="BO56" s="305">
        <v>2.4134969187808519E-7</v>
      </c>
      <c r="BP56" s="305">
        <v>5.459649635827016E-7</v>
      </c>
      <c r="BQ56" s="305">
        <v>4.35199572066628E-7</v>
      </c>
      <c r="BR56" s="305">
        <v>1.5732496236660945E-7</v>
      </c>
      <c r="BS56" s="305">
        <v>1.0848723456347995E-6</v>
      </c>
      <c r="BT56" s="305">
        <v>3.9799742111922672E-7</v>
      </c>
      <c r="BU56" s="305">
        <v>1.1478051916460042E-6</v>
      </c>
      <c r="BV56" s="305">
        <v>6.3429614570776993E-7</v>
      </c>
      <c r="BW56" s="305">
        <v>2.1181493200646594E-6</v>
      </c>
      <c r="BX56" s="305">
        <v>5.9994490296078927E-7</v>
      </c>
      <c r="BY56" s="305">
        <v>3.9250764293895861E-7</v>
      </c>
      <c r="BZ56" s="305">
        <v>8.220970468321497E-6</v>
      </c>
      <c r="CA56" s="305">
        <v>1.9545604585059655E-7</v>
      </c>
      <c r="CB56" s="305">
        <v>1.5314616823765271E-6</v>
      </c>
      <c r="CC56" s="305">
        <v>8.9454072713572528E-7</v>
      </c>
      <c r="CD56" s="305">
        <v>1.17245600420174E-6</v>
      </c>
      <c r="CE56" s="305">
        <v>1.7358329772160625E-6</v>
      </c>
      <c r="CF56" s="305">
        <v>1.5006665678188448E-6</v>
      </c>
      <c r="CG56" s="305">
        <v>1.4354573891146102E-5</v>
      </c>
      <c r="CH56" s="305">
        <v>1.5437829462437366E-4</v>
      </c>
      <c r="CI56" s="305">
        <v>4.2785212786126492E-5</v>
      </c>
      <c r="CJ56" s="305">
        <v>1.5515511825042378E-4</v>
      </c>
      <c r="CK56" s="305">
        <v>2.4070541383839758E-7</v>
      </c>
      <c r="CL56" s="305">
        <v>6.7610089156643104E-4</v>
      </c>
      <c r="CM56" s="305">
        <v>1.1755428280046728E-3</v>
      </c>
      <c r="CN56" s="305">
        <v>1.3584435188516265E-6</v>
      </c>
      <c r="CO56" s="305">
        <v>5.4444202980380814E-7</v>
      </c>
      <c r="CP56" s="305">
        <v>1.2406256613587215E-6</v>
      </c>
      <c r="CQ56" s="305">
        <v>2.4135199772673618E-7</v>
      </c>
      <c r="CR56" s="305">
        <v>4.8246230159950036E-7</v>
      </c>
      <c r="CS56" s="305">
        <v>3.9777116117247491E-3</v>
      </c>
      <c r="CT56" s="305">
        <v>6.4838941202121688E-3</v>
      </c>
      <c r="CU56" s="305">
        <v>7.8507220244466622E-7</v>
      </c>
      <c r="CV56" s="305">
        <v>4.4323608390401121E-6</v>
      </c>
      <c r="CW56" s="305">
        <v>4.885990846719864E-6</v>
      </c>
      <c r="CX56" s="305">
        <v>3.3395662983769334E-4</v>
      </c>
      <c r="CY56" s="305">
        <v>3.0330601265889011E-7</v>
      </c>
      <c r="CZ56" s="305">
        <v>2.522510390142688E-6</v>
      </c>
      <c r="DA56" s="306">
        <v>1.0620072739247537</v>
      </c>
    </row>
    <row r="57" spans="2:105" ht="20.100000000000001" customHeight="1" x14ac:dyDescent="0.4">
      <c r="B57" s="12">
        <v>10</v>
      </c>
      <c r="C57" s="9" t="s">
        <v>1472</v>
      </c>
      <c r="D57" s="305">
        <v>2.2912735068081881E-4</v>
      </c>
      <c r="E57" s="305">
        <v>1.3751971614461359E-4</v>
      </c>
      <c r="F57" s="305">
        <v>5.2417358155381908E-3</v>
      </c>
      <c r="G57" s="305">
        <v>4.4567499603267118E-4</v>
      </c>
      <c r="H57" s="305">
        <v>3.1101650577246539E-3</v>
      </c>
      <c r="I57" s="305">
        <v>6.7835097242402225E-4</v>
      </c>
      <c r="J57" s="305">
        <v>2.0126533525838662E-6</v>
      </c>
      <c r="K57" s="305">
        <v>9.0506236364282667E-4</v>
      </c>
      <c r="L57" s="305">
        <v>5.0300745529371753E-4</v>
      </c>
      <c r="M57" s="305">
        <v>1.0002699707217955</v>
      </c>
      <c r="N57" s="305">
        <v>3.6320435774831294E-2</v>
      </c>
      <c r="O57" s="305">
        <v>5.2010400572960313E-3</v>
      </c>
      <c r="P57" s="305">
        <v>4.5100327970689753E-2</v>
      </c>
      <c r="Q57" s="305">
        <v>7.5020387463450307E-7</v>
      </c>
      <c r="R57" s="305">
        <v>8.7720096504466378E-7</v>
      </c>
      <c r="S57" s="305">
        <v>2.2498014919614014E-3</v>
      </c>
      <c r="T57" s="305">
        <v>5.9172252341068134E-5</v>
      </c>
      <c r="U57" s="305">
        <v>4.5526465470634155E-5</v>
      </c>
      <c r="V57" s="305">
        <v>6.6237469059904704E-6</v>
      </c>
      <c r="W57" s="305">
        <v>1.9624088259734714E-6</v>
      </c>
      <c r="X57" s="305">
        <v>7.6533722394813572E-5</v>
      </c>
      <c r="Y57" s="305">
        <v>1.7174676943672068E-7</v>
      </c>
      <c r="Z57" s="305">
        <v>1.1444058174787354E-6</v>
      </c>
      <c r="AA57" s="305">
        <v>1.6427728535931817E-6</v>
      </c>
      <c r="AB57" s="305">
        <v>5.1951136385348122E-5</v>
      </c>
      <c r="AC57" s="305">
        <v>4.9672795425120962E-6</v>
      </c>
      <c r="AD57" s="305">
        <v>1.0235106724791015E-6</v>
      </c>
      <c r="AE57" s="305">
        <v>5.1757938473028177E-5</v>
      </c>
      <c r="AF57" s="305">
        <v>8.6954081729838485E-6</v>
      </c>
      <c r="AG57" s="305">
        <v>3.9849331710570741E-7</v>
      </c>
      <c r="AH57" s="305">
        <v>9.4694847878833058E-7</v>
      </c>
      <c r="AI57" s="305">
        <v>3.2054886907808667E-7</v>
      </c>
      <c r="AJ57" s="305">
        <v>1.8891279858248911E-6</v>
      </c>
      <c r="AK57" s="305">
        <v>1.7301927000056804E-6</v>
      </c>
      <c r="AL57" s="305">
        <v>6.8036331513658734E-7</v>
      </c>
      <c r="AM57" s="305">
        <v>9.5722903387145978E-7</v>
      </c>
      <c r="AN57" s="305">
        <v>4.1344172287321572E-7</v>
      </c>
      <c r="AO57" s="305">
        <v>5.6855343327330027E-7</v>
      </c>
      <c r="AP57" s="305">
        <v>7.3128965947784396E-7</v>
      </c>
      <c r="AQ57" s="305">
        <v>1.3861251412263492E-6</v>
      </c>
      <c r="AR57" s="305">
        <v>1.0284637019534814E-6</v>
      </c>
      <c r="AS57" s="305">
        <v>8.7951756912358804E-7</v>
      </c>
      <c r="AT57" s="305">
        <v>5.3731849429246776E-7</v>
      </c>
      <c r="AU57" s="305">
        <v>7.5782075613689258E-7</v>
      </c>
      <c r="AV57" s="305">
        <v>1.1826396394985647E-6</v>
      </c>
      <c r="AW57" s="305">
        <v>5.0320966887058706E-7</v>
      </c>
      <c r="AX57" s="305">
        <v>2.0851619981515221E-7</v>
      </c>
      <c r="AY57" s="305">
        <v>3.0373045238465125E-7</v>
      </c>
      <c r="AZ57" s="305">
        <v>3.8552409836844606E-7</v>
      </c>
      <c r="BA57" s="305">
        <v>2.7203662820988781E-6</v>
      </c>
      <c r="BB57" s="305">
        <v>2.0927178749148061E-7</v>
      </c>
      <c r="BC57" s="305">
        <v>2.1134837446983722E-5</v>
      </c>
      <c r="BD57" s="305">
        <v>1.0831246944860562E-6</v>
      </c>
      <c r="BE57" s="305">
        <v>2.3327747013237924E-5</v>
      </c>
      <c r="BF57" s="305">
        <v>6.8646929763364479E-6</v>
      </c>
      <c r="BG57" s="305">
        <v>3.1956241657753009E-6</v>
      </c>
      <c r="BH57" s="305">
        <v>2.0269180901244696E-6</v>
      </c>
      <c r="BI57" s="305">
        <v>2.5597495920987337E-6</v>
      </c>
      <c r="BJ57" s="305">
        <v>1.8077873736598739E-6</v>
      </c>
      <c r="BK57" s="305">
        <v>2.7212005743600916E-6</v>
      </c>
      <c r="BL57" s="305">
        <v>9.8895457727270083E-7</v>
      </c>
      <c r="BM57" s="305">
        <v>1.6724062022103142E-6</v>
      </c>
      <c r="BN57" s="305">
        <v>2.467308614650577E-6</v>
      </c>
      <c r="BO57" s="305">
        <v>1.1561034560296708E-6</v>
      </c>
      <c r="BP57" s="305">
        <v>1.1291513129345062E-6</v>
      </c>
      <c r="BQ57" s="305">
        <v>1.0369454653456439E-6</v>
      </c>
      <c r="BR57" s="305">
        <v>3.8965186681967219E-7</v>
      </c>
      <c r="BS57" s="305">
        <v>2.1333596065111327E-6</v>
      </c>
      <c r="BT57" s="305">
        <v>1.3661423625172939E-6</v>
      </c>
      <c r="BU57" s="305">
        <v>4.2407929194361156E-6</v>
      </c>
      <c r="BV57" s="305">
        <v>2.4425238648584925E-6</v>
      </c>
      <c r="BW57" s="305">
        <v>8.0409712445930459E-6</v>
      </c>
      <c r="BX57" s="305">
        <v>1.9865167003209276E-6</v>
      </c>
      <c r="BY57" s="305">
        <v>2.114982433402055E-6</v>
      </c>
      <c r="BZ57" s="305">
        <v>3.1634502598445632E-5</v>
      </c>
      <c r="CA57" s="305">
        <v>4.5952056925352805E-7</v>
      </c>
      <c r="CB57" s="305">
        <v>2.8644702945632687E-6</v>
      </c>
      <c r="CC57" s="305">
        <v>2.5418998595046336E-6</v>
      </c>
      <c r="CD57" s="305">
        <v>2.0999162575158261E-6</v>
      </c>
      <c r="CE57" s="305">
        <v>3.1205897271216652E-6</v>
      </c>
      <c r="CF57" s="305">
        <v>4.298457278530998E-6</v>
      </c>
      <c r="CG57" s="305">
        <v>2.9552760966980605E-5</v>
      </c>
      <c r="CH57" s="305">
        <v>2.3104106059956242E-4</v>
      </c>
      <c r="CI57" s="305">
        <v>1.1993092189369913E-4</v>
      </c>
      <c r="CJ57" s="305">
        <v>1.9052084255538219E-4</v>
      </c>
      <c r="CK57" s="305">
        <v>1.0020574127904367E-6</v>
      </c>
      <c r="CL57" s="305">
        <v>6.3801214754077233E-4</v>
      </c>
      <c r="CM57" s="305">
        <v>1.5244046292462385E-3</v>
      </c>
      <c r="CN57" s="305">
        <v>2.3678413368184196E-4</v>
      </c>
      <c r="CO57" s="305">
        <v>1.376374652135973E-6</v>
      </c>
      <c r="CP57" s="305">
        <v>2.5875177072743825E-6</v>
      </c>
      <c r="CQ57" s="305">
        <v>8.0193564422932699E-7</v>
      </c>
      <c r="CR57" s="305">
        <v>1.4515268294046626E-6</v>
      </c>
      <c r="CS57" s="305">
        <v>5.6683971722459219E-3</v>
      </c>
      <c r="CT57" s="305">
        <v>5.5660244560079009E-3</v>
      </c>
      <c r="CU57" s="305">
        <v>1.8873227505029337E-6</v>
      </c>
      <c r="CV57" s="305">
        <v>1.4335007847673416E-5</v>
      </c>
      <c r="CW57" s="305">
        <v>1.0722590285953941E-4</v>
      </c>
      <c r="CX57" s="305">
        <v>5.0162206720771809E-4</v>
      </c>
      <c r="CY57" s="305">
        <v>2.9614904752001842E-6</v>
      </c>
      <c r="CZ57" s="305">
        <v>9.2177114443045476E-6</v>
      </c>
      <c r="DA57" s="306">
        <v>1.1157178151778877</v>
      </c>
    </row>
    <row r="58" spans="2:105" ht="20.100000000000001" customHeight="1" x14ac:dyDescent="0.4">
      <c r="B58" s="12">
        <v>11</v>
      </c>
      <c r="C58" s="9" t="s">
        <v>1473</v>
      </c>
      <c r="D58" s="305">
        <v>1.7161523568473569E-4</v>
      </c>
      <c r="E58" s="305">
        <v>1.0998137343071759E-4</v>
      </c>
      <c r="F58" s="305">
        <v>4.988579628885533E-3</v>
      </c>
      <c r="G58" s="305">
        <v>3.396166327028492E-4</v>
      </c>
      <c r="H58" s="305">
        <v>2.6053567480325735E-3</v>
      </c>
      <c r="I58" s="305">
        <v>1.1625840669363208E-3</v>
      </c>
      <c r="J58" s="305">
        <v>1.4162376471671681E-6</v>
      </c>
      <c r="K58" s="305">
        <v>4.169381873866093E-3</v>
      </c>
      <c r="L58" s="305">
        <v>7.9050894030981613E-3</v>
      </c>
      <c r="M58" s="305">
        <v>7.3118918918334939E-5</v>
      </c>
      <c r="N58" s="305">
        <v>1.0311225358879998</v>
      </c>
      <c r="O58" s="305">
        <v>6.8651082149648567E-3</v>
      </c>
      <c r="P58" s="305">
        <v>3.246280319076808E-2</v>
      </c>
      <c r="Q58" s="305">
        <v>7.3797820771253322E-6</v>
      </c>
      <c r="R58" s="305">
        <v>3.6969022915610366E-6</v>
      </c>
      <c r="S58" s="305">
        <v>8.1111214145042712E-5</v>
      </c>
      <c r="T58" s="305">
        <v>5.2403357009615153E-6</v>
      </c>
      <c r="U58" s="305">
        <v>6.6888473545455198E-4</v>
      </c>
      <c r="V58" s="305">
        <v>1.0355755371405609E-4</v>
      </c>
      <c r="W58" s="305">
        <v>2.2058203886359626E-5</v>
      </c>
      <c r="X58" s="305">
        <v>1.2812792630041659E-3</v>
      </c>
      <c r="Y58" s="305">
        <v>1.215215076919228E-6</v>
      </c>
      <c r="Z58" s="305">
        <v>1.1935012307315322E-5</v>
      </c>
      <c r="AA58" s="305">
        <v>9.0893635169213075E-6</v>
      </c>
      <c r="AB58" s="305">
        <v>6.4647313364164254E-5</v>
      </c>
      <c r="AC58" s="305">
        <v>3.3994599310491059E-5</v>
      </c>
      <c r="AD58" s="305">
        <v>2.1817049309292867E-6</v>
      </c>
      <c r="AE58" s="305">
        <v>1.4439119482054927E-4</v>
      </c>
      <c r="AF58" s="305">
        <v>2.0340200456743973E-4</v>
      </c>
      <c r="AG58" s="305">
        <v>3.9476683908340448E-7</v>
      </c>
      <c r="AH58" s="305">
        <v>1.5641769454314935E-6</v>
      </c>
      <c r="AI58" s="305">
        <v>3.3148455991600485E-7</v>
      </c>
      <c r="AJ58" s="305">
        <v>2.0247271073094822E-6</v>
      </c>
      <c r="AK58" s="305">
        <v>1.0282451091462157E-6</v>
      </c>
      <c r="AL58" s="305">
        <v>1.0853106112846936E-6</v>
      </c>
      <c r="AM58" s="305">
        <v>1.5875600743707051E-6</v>
      </c>
      <c r="AN58" s="305">
        <v>7.3665465576359186E-7</v>
      </c>
      <c r="AO58" s="305">
        <v>1.7699569731277547E-6</v>
      </c>
      <c r="AP58" s="305">
        <v>1.9874158096090848E-6</v>
      </c>
      <c r="AQ58" s="305">
        <v>3.4835694175112423E-6</v>
      </c>
      <c r="AR58" s="305">
        <v>2.9504182352702555E-6</v>
      </c>
      <c r="AS58" s="305">
        <v>2.4896872051340482E-6</v>
      </c>
      <c r="AT58" s="305">
        <v>9.5583645550584831E-7</v>
      </c>
      <c r="AU58" s="305">
        <v>3.5161200406306147E-6</v>
      </c>
      <c r="AV58" s="305">
        <v>2.678662399832951E-6</v>
      </c>
      <c r="AW58" s="305">
        <v>1.2545777942688785E-6</v>
      </c>
      <c r="AX58" s="305">
        <v>6.106471550250765E-7</v>
      </c>
      <c r="AY58" s="305">
        <v>5.6670381861379109E-7</v>
      </c>
      <c r="AZ58" s="305">
        <v>9.9304427823163403E-7</v>
      </c>
      <c r="BA58" s="305">
        <v>1.694455572812282E-6</v>
      </c>
      <c r="BB58" s="305">
        <v>4.9405306094668324E-7</v>
      </c>
      <c r="BC58" s="305">
        <v>2.5010179752771288E-5</v>
      </c>
      <c r="BD58" s="305">
        <v>9.3013585016582229E-7</v>
      </c>
      <c r="BE58" s="305">
        <v>3.1969652164591241E-6</v>
      </c>
      <c r="BF58" s="305">
        <v>2.5266285763692864E-6</v>
      </c>
      <c r="BG58" s="305">
        <v>2.7643594876680856E-6</v>
      </c>
      <c r="BH58" s="305">
        <v>1.4316071462553919E-6</v>
      </c>
      <c r="BI58" s="305">
        <v>8.0158076642744669E-7</v>
      </c>
      <c r="BJ58" s="305">
        <v>1.3801340195684249E-6</v>
      </c>
      <c r="BK58" s="305">
        <v>2.0977884134841783E-6</v>
      </c>
      <c r="BL58" s="305">
        <v>1.6169821986953359E-6</v>
      </c>
      <c r="BM58" s="305">
        <v>1.4697393774654292E-6</v>
      </c>
      <c r="BN58" s="305">
        <v>2.0950729184148935E-6</v>
      </c>
      <c r="BO58" s="305">
        <v>1.3592974195610942E-6</v>
      </c>
      <c r="BP58" s="305">
        <v>1.0675444131673119E-6</v>
      </c>
      <c r="BQ58" s="305">
        <v>9.0076737044863431E-7</v>
      </c>
      <c r="BR58" s="305">
        <v>3.0916822953212335E-7</v>
      </c>
      <c r="BS58" s="305">
        <v>2.8220437404599043E-6</v>
      </c>
      <c r="BT58" s="305">
        <v>1.1013208026576527E-6</v>
      </c>
      <c r="BU58" s="305">
        <v>2.8359565108598825E-6</v>
      </c>
      <c r="BV58" s="305">
        <v>1.6632993521051979E-6</v>
      </c>
      <c r="BW58" s="305">
        <v>4.650052107254811E-6</v>
      </c>
      <c r="BX58" s="305">
        <v>1.9447606880649222E-6</v>
      </c>
      <c r="BY58" s="305">
        <v>2.3782986085827419E-6</v>
      </c>
      <c r="BZ58" s="305">
        <v>1.7155829861360606E-5</v>
      </c>
      <c r="CA58" s="305">
        <v>6.4865621540252246E-7</v>
      </c>
      <c r="CB58" s="305">
        <v>4.0368394517893272E-6</v>
      </c>
      <c r="CC58" s="305">
        <v>2.8633584576231659E-6</v>
      </c>
      <c r="CD58" s="305">
        <v>3.8270335143054453E-6</v>
      </c>
      <c r="CE58" s="305">
        <v>4.7319226042540453E-6</v>
      </c>
      <c r="CF58" s="305">
        <v>2.0184188087347748E-5</v>
      </c>
      <c r="CG58" s="305">
        <v>9.3143917013173755E-5</v>
      </c>
      <c r="CH58" s="305">
        <v>3.5811377907927935E-4</v>
      </c>
      <c r="CI58" s="305">
        <v>6.9982735697020321E-5</v>
      </c>
      <c r="CJ58" s="305">
        <v>3.5579293725952326E-4</v>
      </c>
      <c r="CK58" s="305">
        <v>4.2443089618394011E-6</v>
      </c>
      <c r="CL58" s="305">
        <v>1.1963915507056881E-3</v>
      </c>
      <c r="CM58" s="305">
        <v>1.9764731426607594E-3</v>
      </c>
      <c r="CN58" s="305">
        <v>9.387368574424817E-5</v>
      </c>
      <c r="CO58" s="305">
        <v>1.51926578494373E-6</v>
      </c>
      <c r="CP58" s="305">
        <v>3.9392560664274351E-6</v>
      </c>
      <c r="CQ58" s="305">
        <v>1.0306723159330142E-6</v>
      </c>
      <c r="CR58" s="305">
        <v>2.5183589183447769E-6</v>
      </c>
      <c r="CS58" s="305">
        <v>4.807623080937142E-3</v>
      </c>
      <c r="CT58" s="305">
        <v>1.3248581899648618E-2</v>
      </c>
      <c r="CU58" s="305">
        <v>3.2819993787376049E-6</v>
      </c>
      <c r="CV58" s="305">
        <v>1.0516955434660554E-5</v>
      </c>
      <c r="CW58" s="305">
        <v>8.1467355672785872E-5</v>
      </c>
      <c r="CX58" s="305">
        <v>4.179823038138898E-4</v>
      </c>
      <c r="CY58" s="305">
        <v>3.5462873604187492E-5</v>
      </c>
      <c r="CZ58" s="305">
        <v>1.7238923499304741E-5</v>
      </c>
      <c r="DA58" s="306">
        <v>1.1175544303985776</v>
      </c>
    </row>
    <row r="59" spans="2:105" ht="20.100000000000001" customHeight="1" x14ac:dyDescent="0.4">
      <c r="B59" s="12">
        <v>12</v>
      </c>
      <c r="C59" s="9" t="s">
        <v>844</v>
      </c>
      <c r="D59" s="305">
        <v>6.1541519970826244E-6</v>
      </c>
      <c r="E59" s="305">
        <v>7.7346723984151595E-6</v>
      </c>
      <c r="F59" s="305">
        <v>4.2262654151185202E-5</v>
      </c>
      <c r="G59" s="305">
        <v>3.2945448559138826E-6</v>
      </c>
      <c r="H59" s="305">
        <v>1.9116466121923749E-6</v>
      </c>
      <c r="I59" s="305">
        <v>3.3919214566793536E-3</v>
      </c>
      <c r="J59" s="305">
        <v>5.8686137208598797E-6</v>
      </c>
      <c r="K59" s="305">
        <v>4.3482981450012199E-4</v>
      </c>
      <c r="L59" s="305">
        <v>8.1935589785713696E-4</v>
      </c>
      <c r="M59" s="305">
        <v>6.4847305223135431E-6</v>
      </c>
      <c r="N59" s="305">
        <v>2.6805103744681979E-4</v>
      </c>
      <c r="O59" s="305">
        <v>1.0075266535011895</v>
      </c>
      <c r="P59" s="305">
        <v>1.6638922414155582E-5</v>
      </c>
      <c r="Q59" s="305">
        <v>1.6346821875251732E-6</v>
      </c>
      <c r="R59" s="305">
        <v>2.4864545745802557E-6</v>
      </c>
      <c r="S59" s="305">
        <v>9.8794994960538221E-6</v>
      </c>
      <c r="T59" s="305">
        <v>2.6244006518792725E-6</v>
      </c>
      <c r="U59" s="305">
        <v>3.7955304463292671E-6</v>
      </c>
      <c r="V59" s="305">
        <v>3.4951512862600303E-6</v>
      </c>
      <c r="W59" s="305">
        <v>2.5458988555916909E-6</v>
      </c>
      <c r="X59" s="305">
        <v>6.9283697621652136E-6</v>
      </c>
      <c r="Y59" s="305">
        <v>8.6429457378658395E-7</v>
      </c>
      <c r="Z59" s="305">
        <v>2.5160754340538725E-6</v>
      </c>
      <c r="AA59" s="305">
        <v>4.6388677040015775E-6</v>
      </c>
      <c r="AB59" s="305">
        <v>6.6319173498129019E-6</v>
      </c>
      <c r="AC59" s="305">
        <v>1.4576930541903846E-5</v>
      </c>
      <c r="AD59" s="305">
        <v>8.7918888350608042E-6</v>
      </c>
      <c r="AE59" s="305">
        <v>3.932226080606102E-6</v>
      </c>
      <c r="AF59" s="305">
        <v>1.1969932435989775E-5</v>
      </c>
      <c r="AG59" s="305">
        <v>2.7513149253375634E-6</v>
      </c>
      <c r="AH59" s="305">
        <v>1.8512476866579056E-5</v>
      </c>
      <c r="AI59" s="305">
        <v>4.2978985523353681E-6</v>
      </c>
      <c r="AJ59" s="305">
        <v>1.0110460123117799E-5</v>
      </c>
      <c r="AK59" s="305">
        <v>3.2373848954064395E-6</v>
      </c>
      <c r="AL59" s="305">
        <v>7.0550688576704397E-6</v>
      </c>
      <c r="AM59" s="305">
        <v>6.7977699208931468E-6</v>
      </c>
      <c r="AN59" s="305">
        <v>4.6616183410502933E-6</v>
      </c>
      <c r="AO59" s="305">
        <v>3.1960204333833873E-6</v>
      </c>
      <c r="AP59" s="305">
        <v>2.1984601388828644E-6</v>
      </c>
      <c r="AQ59" s="305">
        <v>1.7081144310728219E-6</v>
      </c>
      <c r="AR59" s="305">
        <v>2.4433046209131195E-6</v>
      </c>
      <c r="AS59" s="305">
        <v>1.8461472111531709E-6</v>
      </c>
      <c r="AT59" s="305">
        <v>1.8336942994003322E-6</v>
      </c>
      <c r="AU59" s="305">
        <v>2.485255189376627E-6</v>
      </c>
      <c r="AV59" s="305">
        <v>1.0605378273058729E-5</v>
      </c>
      <c r="AW59" s="305">
        <v>2.4344306922783633E-6</v>
      </c>
      <c r="AX59" s="305">
        <v>7.7829834319520483E-7</v>
      </c>
      <c r="AY59" s="305">
        <v>1.0924517551438128E-6</v>
      </c>
      <c r="AZ59" s="305">
        <v>1.9798910833169812E-6</v>
      </c>
      <c r="BA59" s="305">
        <v>6.6414731479358892E-6</v>
      </c>
      <c r="BB59" s="305">
        <v>4.311093741022704E-6</v>
      </c>
      <c r="BC59" s="305">
        <v>3.3098285730980219E-6</v>
      </c>
      <c r="BD59" s="305">
        <v>3.3655435654675204E-6</v>
      </c>
      <c r="BE59" s="305">
        <v>8.2118674835103856E-6</v>
      </c>
      <c r="BF59" s="305">
        <v>9.5287583822260682E-6</v>
      </c>
      <c r="BG59" s="305">
        <v>7.3346286371930003E-6</v>
      </c>
      <c r="BH59" s="305">
        <v>9.3658118884783061E-6</v>
      </c>
      <c r="BI59" s="305">
        <v>2.8808168496356928E-6</v>
      </c>
      <c r="BJ59" s="305">
        <v>2.3654638695448029E-6</v>
      </c>
      <c r="BK59" s="305">
        <v>5.2875226501560866E-6</v>
      </c>
      <c r="BL59" s="305">
        <v>8.8309868049927563E-6</v>
      </c>
      <c r="BM59" s="305">
        <v>3.280326248392473E-5</v>
      </c>
      <c r="BN59" s="305">
        <v>1.5040010582896032E-5</v>
      </c>
      <c r="BO59" s="305">
        <v>5.9676864021603027E-6</v>
      </c>
      <c r="BP59" s="305">
        <v>6.8181316582726924E-6</v>
      </c>
      <c r="BQ59" s="305">
        <v>5.2769506303892967E-6</v>
      </c>
      <c r="BR59" s="305">
        <v>7.2587037342370928E-7</v>
      </c>
      <c r="BS59" s="305">
        <v>4.5242011577096168E-6</v>
      </c>
      <c r="BT59" s="305">
        <v>3.0753704428057515E-6</v>
      </c>
      <c r="BU59" s="305">
        <v>8.3224196786063635E-6</v>
      </c>
      <c r="BV59" s="305">
        <v>9.8516561624396051E-6</v>
      </c>
      <c r="BW59" s="305">
        <v>1.3853472525734948E-5</v>
      </c>
      <c r="BX59" s="305">
        <v>6.2296047385904409E-6</v>
      </c>
      <c r="BY59" s="305">
        <v>3.7813361635036031E-6</v>
      </c>
      <c r="BZ59" s="305">
        <v>4.7716100906447039E-5</v>
      </c>
      <c r="CA59" s="305">
        <v>1.3539779997297227E-6</v>
      </c>
      <c r="CB59" s="305">
        <v>6.9951610338748749E-6</v>
      </c>
      <c r="CC59" s="305">
        <v>4.9455903878506342E-6</v>
      </c>
      <c r="CD59" s="305">
        <v>2.9415604161168646E-6</v>
      </c>
      <c r="CE59" s="305">
        <v>1.3993965331182862E-5</v>
      </c>
      <c r="CF59" s="305">
        <v>4.0447031487221341E-6</v>
      </c>
      <c r="CG59" s="305">
        <v>1.1898367996283384E-5</v>
      </c>
      <c r="CH59" s="305">
        <v>1.3443143579583552E-4</v>
      </c>
      <c r="CI59" s="305">
        <v>1.1802266250064556E-5</v>
      </c>
      <c r="CJ59" s="305">
        <v>1.6736895946316927E-4</v>
      </c>
      <c r="CK59" s="305">
        <v>1.1983850324768004E-5</v>
      </c>
      <c r="CL59" s="305">
        <v>3.9003906141318992E-4</v>
      </c>
      <c r="CM59" s="305">
        <v>6.9674712666311961E-4</v>
      </c>
      <c r="CN59" s="305">
        <v>1.0000329004496507E-5</v>
      </c>
      <c r="CO59" s="305">
        <v>4.0967464425377793E-6</v>
      </c>
      <c r="CP59" s="305">
        <v>5.5584416446487594E-6</v>
      </c>
      <c r="CQ59" s="305">
        <v>5.9171826694753274E-6</v>
      </c>
      <c r="CR59" s="305">
        <v>5.487720887550408E-6</v>
      </c>
      <c r="CS59" s="305">
        <v>4.5712793948471473E-3</v>
      </c>
      <c r="CT59" s="305">
        <v>1.3130669076747904E-2</v>
      </c>
      <c r="CU59" s="305">
        <v>6.1022701393372642E-6</v>
      </c>
      <c r="CV59" s="305">
        <v>3.0612190762104171E-6</v>
      </c>
      <c r="CW59" s="305">
        <v>2.4391229010411682E-5</v>
      </c>
      <c r="CX59" s="305">
        <v>3.1362869412267485E-4</v>
      </c>
      <c r="CY59" s="305">
        <v>2.6780569331659831E-6</v>
      </c>
      <c r="CZ59" s="305">
        <v>8.0791440402142468E-4</v>
      </c>
      <c r="DA59" s="306">
        <v>1.0332932498647842</v>
      </c>
    </row>
    <row r="60" spans="2:105" ht="20.100000000000001" customHeight="1" x14ac:dyDescent="0.4">
      <c r="B60" s="12">
        <v>13</v>
      </c>
      <c r="C60" s="615" t="s">
        <v>1474</v>
      </c>
      <c r="D60" s="305">
        <v>5.0717186661988602E-3</v>
      </c>
      <c r="E60" s="305">
        <v>2.9225903012829891E-3</v>
      </c>
      <c r="F60" s="305">
        <v>9.6349216423732648E-2</v>
      </c>
      <c r="G60" s="305">
        <v>9.6841681842558588E-3</v>
      </c>
      <c r="H60" s="305">
        <v>1.1414526308736821E-3</v>
      </c>
      <c r="I60" s="305">
        <v>1.4207079631291379E-2</v>
      </c>
      <c r="J60" s="305">
        <v>3.8244447356728767E-7</v>
      </c>
      <c r="K60" s="305">
        <v>1.4355821953602429E-2</v>
      </c>
      <c r="L60" s="305">
        <v>2.6053145350330357E-3</v>
      </c>
      <c r="M60" s="305">
        <v>1.9232804050478892E-3</v>
      </c>
      <c r="N60" s="305">
        <v>6.4533015435993548E-4</v>
      </c>
      <c r="O60" s="305">
        <v>8.7387837576036965E-5</v>
      </c>
      <c r="P60" s="305">
        <v>1.0142008378981058</v>
      </c>
      <c r="Q60" s="305">
        <v>1.6426006898034646E-6</v>
      </c>
      <c r="R60" s="305">
        <v>1.0348765901001697E-6</v>
      </c>
      <c r="S60" s="305">
        <v>3.7221100977896504E-5</v>
      </c>
      <c r="T60" s="305">
        <v>1.1833023394441501E-6</v>
      </c>
      <c r="U60" s="305">
        <v>7.4184204541020885E-6</v>
      </c>
      <c r="V60" s="305">
        <v>8.5123399118340376E-7</v>
      </c>
      <c r="W60" s="305">
        <v>2.9964969129665916E-7</v>
      </c>
      <c r="X60" s="305">
        <v>1.4667877756414069E-5</v>
      </c>
      <c r="Y60" s="305">
        <v>1.515158631412057E-8</v>
      </c>
      <c r="Z60" s="305">
        <v>1.5606648419589243E-7</v>
      </c>
      <c r="AA60" s="305">
        <v>1.5467978805030604E-5</v>
      </c>
      <c r="AB60" s="305">
        <v>9.2517495660983742E-4</v>
      </c>
      <c r="AC60" s="305">
        <v>2.1529187471654319E-7</v>
      </c>
      <c r="AD60" s="305">
        <v>1.5012097888058863E-7</v>
      </c>
      <c r="AE60" s="305">
        <v>7.4412103276171657E-7</v>
      </c>
      <c r="AF60" s="305">
        <v>3.5146856678136306E-7</v>
      </c>
      <c r="AG60" s="305">
        <v>4.5035922628715832E-8</v>
      </c>
      <c r="AH60" s="305">
        <v>1.9252913770696235E-7</v>
      </c>
      <c r="AI60" s="305">
        <v>2.8867529357245218E-8</v>
      </c>
      <c r="AJ60" s="305">
        <v>1.006484877827651E-7</v>
      </c>
      <c r="AK60" s="305">
        <v>1.4624928981378091E-7</v>
      </c>
      <c r="AL60" s="305">
        <v>1.0191923197100427E-7</v>
      </c>
      <c r="AM60" s="305">
        <v>2.1333606132424335E-7</v>
      </c>
      <c r="AN60" s="305">
        <v>1.1513054874436632E-7</v>
      </c>
      <c r="AO60" s="305">
        <v>1.6657890731495952E-7</v>
      </c>
      <c r="AP60" s="305">
        <v>1.7619613228940077E-7</v>
      </c>
      <c r="AQ60" s="305">
        <v>3.1189360869847542E-7</v>
      </c>
      <c r="AR60" s="305">
        <v>3.2147090169976549E-7</v>
      </c>
      <c r="AS60" s="305">
        <v>3.8028354085589052E-7</v>
      </c>
      <c r="AT60" s="305">
        <v>2.095154980697064E-7</v>
      </c>
      <c r="AU60" s="305">
        <v>2.3509005863129095E-7</v>
      </c>
      <c r="AV60" s="305">
        <v>4.9798244305894384E-7</v>
      </c>
      <c r="AW60" s="305">
        <v>1.6362636059522304E-7</v>
      </c>
      <c r="AX60" s="305">
        <v>8.3470910679134498E-8</v>
      </c>
      <c r="AY60" s="305">
        <v>1.0655047716882814E-7</v>
      </c>
      <c r="AZ60" s="305">
        <v>1.2302700526044516E-7</v>
      </c>
      <c r="BA60" s="305">
        <v>2.2566557653673193E-7</v>
      </c>
      <c r="BB60" s="305">
        <v>6.5741723688868558E-8</v>
      </c>
      <c r="BC60" s="305">
        <v>2.4050930574511673E-5</v>
      </c>
      <c r="BD60" s="305">
        <v>1.3954455978705863E-7</v>
      </c>
      <c r="BE60" s="305">
        <v>6.8936372805349844E-7</v>
      </c>
      <c r="BF60" s="305">
        <v>3.0122866666010356E-7</v>
      </c>
      <c r="BG60" s="305">
        <v>3.8875482111309882E-5</v>
      </c>
      <c r="BH60" s="305">
        <v>5.9163574301640495E-7</v>
      </c>
      <c r="BI60" s="305">
        <v>1.8073812213597161E-7</v>
      </c>
      <c r="BJ60" s="305">
        <v>1.7606958962433349E-7</v>
      </c>
      <c r="BK60" s="305">
        <v>1.7130914684949553E-7</v>
      </c>
      <c r="BL60" s="305">
        <v>2.2382399332821768E-7</v>
      </c>
      <c r="BM60" s="305">
        <v>1.9487765264359516E-7</v>
      </c>
      <c r="BN60" s="305">
        <v>2.8007958678456401E-5</v>
      </c>
      <c r="BO60" s="305">
        <v>1.7951221620325327E-7</v>
      </c>
      <c r="BP60" s="305">
        <v>1.0162235283410347E-7</v>
      </c>
      <c r="BQ60" s="305">
        <v>1.1600187030145343E-7</v>
      </c>
      <c r="BR60" s="305">
        <v>3.0801117361925399E-8</v>
      </c>
      <c r="BS60" s="305">
        <v>8.9440443909568452E-7</v>
      </c>
      <c r="BT60" s="305">
        <v>1.6761329069773259E-7</v>
      </c>
      <c r="BU60" s="305">
        <v>9.9366708219924473E-7</v>
      </c>
      <c r="BV60" s="305">
        <v>1.5938309629855719E-7</v>
      </c>
      <c r="BW60" s="305">
        <v>3.0163075900068444E-7</v>
      </c>
      <c r="BX60" s="305">
        <v>2.4486410075659792E-7</v>
      </c>
      <c r="BY60" s="305">
        <v>1.8503031960327095E-7</v>
      </c>
      <c r="BZ60" s="305">
        <v>9.2117083322944369E-7</v>
      </c>
      <c r="CA60" s="305">
        <v>1.1366889479431568E-7</v>
      </c>
      <c r="CB60" s="305">
        <v>1.2457290736545039E-6</v>
      </c>
      <c r="CC60" s="305">
        <v>8.9145475561353915E-6</v>
      </c>
      <c r="CD60" s="305">
        <v>8.6824350791621824E-7</v>
      </c>
      <c r="CE60" s="305">
        <v>1.5300412280959276E-6</v>
      </c>
      <c r="CF60" s="305">
        <v>5.5697862705849677E-6</v>
      </c>
      <c r="CG60" s="305">
        <v>6.7135655743993356E-7</v>
      </c>
      <c r="CH60" s="305">
        <v>1.3508643930124016E-4</v>
      </c>
      <c r="CI60" s="305">
        <v>8.9399644974667619E-4</v>
      </c>
      <c r="CJ60" s="305">
        <v>2.6569957970031662E-5</v>
      </c>
      <c r="CK60" s="305">
        <v>2.1925235228206156E-7</v>
      </c>
      <c r="CL60" s="305">
        <v>5.8740039429451102E-5</v>
      </c>
      <c r="CM60" s="305">
        <v>7.4933544855232338E-5</v>
      </c>
      <c r="CN60" s="305">
        <v>1.1958992974371788E-6</v>
      </c>
      <c r="CO60" s="305">
        <v>4.1016835459336695E-7</v>
      </c>
      <c r="CP60" s="305">
        <v>5.474349506903896E-6</v>
      </c>
      <c r="CQ60" s="305">
        <v>1.5531430549315828E-7</v>
      </c>
      <c r="CR60" s="305">
        <v>2.5032460354630364E-7</v>
      </c>
      <c r="CS60" s="305">
        <v>2.3184556472205414E-4</v>
      </c>
      <c r="CT60" s="305">
        <v>4.3901271564045691E-4</v>
      </c>
      <c r="CU60" s="305">
        <v>4.9808943397639938E-7</v>
      </c>
      <c r="CV60" s="305">
        <v>2.4977588458538128E-4</v>
      </c>
      <c r="CW60" s="305">
        <v>2.3716990574532415E-3</v>
      </c>
      <c r="CX60" s="305">
        <v>2.0988704730361581E-5</v>
      </c>
      <c r="CY60" s="305">
        <v>2.0872334800449648E-6</v>
      </c>
      <c r="CZ60" s="305">
        <v>6.9594132509001733E-7</v>
      </c>
      <c r="DA60" s="306">
        <v>1.1688356330618426</v>
      </c>
    </row>
    <row r="61" spans="2:105" ht="20.100000000000001" customHeight="1" x14ac:dyDescent="0.4">
      <c r="B61" s="12">
        <v>14</v>
      </c>
      <c r="C61" s="384" t="s">
        <v>1475</v>
      </c>
      <c r="D61" s="305">
        <v>2.6355800770825369E-6</v>
      </c>
      <c r="E61" s="305">
        <v>8.7398070949744225E-7</v>
      </c>
      <c r="F61" s="305">
        <v>4.1594324980120617E-7</v>
      </c>
      <c r="G61" s="305">
        <v>1.3326143004574841E-6</v>
      </c>
      <c r="H61" s="305">
        <v>8.8157862526839834E-6</v>
      </c>
      <c r="I61" s="305">
        <v>1.1082532167701545E-4</v>
      </c>
      <c r="J61" s="305">
        <v>9.668166403897654E-7</v>
      </c>
      <c r="K61" s="305">
        <v>4.8871185576239285E-7</v>
      </c>
      <c r="L61" s="305">
        <v>2.0313020275656764E-5</v>
      </c>
      <c r="M61" s="305">
        <v>1.1366358551768029E-6</v>
      </c>
      <c r="N61" s="305">
        <v>9.7466904714132789E-7</v>
      </c>
      <c r="O61" s="305">
        <v>5.8969332091788858E-7</v>
      </c>
      <c r="P61" s="305">
        <v>4.6866122020519203E-7</v>
      </c>
      <c r="Q61" s="305">
        <v>1.0012858447517423</v>
      </c>
      <c r="R61" s="305">
        <v>1.6249099692611164E-3</v>
      </c>
      <c r="S61" s="305">
        <v>3.1159257257955449E-6</v>
      </c>
      <c r="T61" s="305">
        <v>2.9411607290777599E-5</v>
      </c>
      <c r="U61" s="305">
        <v>4.6134978824878932E-6</v>
      </c>
      <c r="V61" s="305">
        <v>2.3352718119602485E-6</v>
      </c>
      <c r="W61" s="305">
        <v>2.1321469752395275E-6</v>
      </c>
      <c r="X61" s="305">
        <v>9.0566762446382481E-7</v>
      </c>
      <c r="Y61" s="305">
        <v>1.0286546467082712E-7</v>
      </c>
      <c r="Z61" s="305">
        <v>2.5074259541045982E-6</v>
      </c>
      <c r="AA61" s="305">
        <v>1.4149153337766654E-4</v>
      </c>
      <c r="AB61" s="305">
        <v>3.3278644104627975E-4</v>
      </c>
      <c r="AC61" s="305">
        <v>2.2696657575385254E-5</v>
      </c>
      <c r="AD61" s="305">
        <v>6.8696975683010153E-7</v>
      </c>
      <c r="AE61" s="305">
        <v>7.8631532140051358E-7</v>
      </c>
      <c r="AF61" s="305">
        <v>4.2132168786566786E-6</v>
      </c>
      <c r="AG61" s="305">
        <v>2.1672212446369858E-7</v>
      </c>
      <c r="AH61" s="305">
        <v>5.4445752314575511E-7</v>
      </c>
      <c r="AI61" s="305">
        <v>2.7374184428265874E-7</v>
      </c>
      <c r="AJ61" s="305">
        <v>1.1766747559900815E-5</v>
      </c>
      <c r="AK61" s="305">
        <v>2.18957209464931E-6</v>
      </c>
      <c r="AL61" s="305">
        <v>2.256040332210302E-6</v>
      </c>
      <c r="AM61" s="305">
        <v>1.3351847777715601E-6</v>
      </c>
      <c r="AN61" s="305">
        <v>2.5234510907828989E-5</v>
      </c>
      <c r="AO61" s="305">
        <v>1.6389361630593991E-6</v>
      </c>
      <c r="AP61" s="305">
        <v>1.2622182153992601E-5</v>
      </c>
      <c r="AQ61" s="305">
        <v>1.9217792640856034E-6</v>
      </c>
      <c r="AR61" s="305">
        <v>6.9123949521581209E-7</v>
      </c>
      <c r="AS61" s="305">
        <v>1.3775714656839676E-5</v>
      </c>
      <c r="AT61" s="305">
        <v>4.2515971727192046E-7</v>
      </c>
      <c r="AU61" s="305">
        <v>6.8636259430240884E-6</v>
      </c>
      <c r="AV61" s="305">
        <v>1.6921296961896412E-6</v>
      </c>
      <c r="AW61" s="305">
        <v>5.8596340054879634E-7</v>
      </c>
      <c r="AX61" s="305">
        <v>5.9277432936211617E-6</v>
      </c>
      <c r="AY61" s="305">
        <v>6.4649971132298085E-7</v>
      </c>
      <c r="AZ61" s="305">
        <v>3.3916052173626352E-6</v>
      </c>
      <c r="BA61" s="305">
        <v>3.6459314256503928E-5</v>
      </c>
      <c r="BB61" s="305">
        <v>4.6191431917081021E-7</v>
      </c>
      <c r="BC61" s="305">
        <v>3.0667154051196099E-5</v>
      </c>
      <c r="BD61" s="305">
        <v>1.8551979646527273E-6</v>
      </c>
      <c r="BE61" s="305">
        <v>4.1193287958632647E-6</v>
      </c>
      <c r="BF61" s="305">
        <v>1.9138908543164661E-5</v>
      </c>
      <c r="BG61" s="305">
        <v>4.938268545717782E-6</v>
      </c>
      <c r="BH61" s="305">
        <v>2.3345100060179909E-6</v>
      </c>
      <c r="BI61" s="305">
        <v>7.1423547560542444E-7</v>
      </c>
      <c r="BJ61" s="305">
        <v>1.417323280237001E-6</v>
      </c>
      <c r="BK61" s="305">
        <v>2.4138436774980329E-6</v>
      </c>
      <c r="BL61" s="305">
        <v>1.7112976827414224E-6</v>
      </c>
      <c r="BM61" s="305">
        <v>2.3846514620474916E-6</v>
      </c>
      <c r="BN61" s="305">
        <v>3.3481691243298149E-6</v>
      </c>
      <c r="BO61" s="305">
        <v>1.0530678786371569E-6</v>
      </c>
      <c r="BP61" s="305">
        <v>5.332507464820888E-7</v>
      </c>
      <c r="BQ61" s="305">
        <v>6.668367190432635E-7</v>
      </c>
      <c r="BR61" s="305">
        <v>3.6862470512017756E-7</v>
      </c>
      <c r="BS61" s="305">
        <v>5.2951312528487776E-6</v>
      </c>
      <c r="BT61" s="305">
        <v>1.1579003583143017E-6</v>
      </c>
      <c r="BU61" s="305">
        <v>1.9031725869308084E-6</v>
      </c>
      <c r="BV61" s="305">
        <v>2.2739542684964905E-5</v>
      </c>
      <c r="BW61" s="305">
        <v>1.7148376538521208E-6</v>
      </c>
      <c r="BX61" s="305">
        <v>4.4825356537814755E-6</v>
      </c>
      <c r="BY61" s="305">
        <v>4.906413788293174E-6</v>
      </c>
      <c r="BZ61" s="305">
        <v>3.4007779528630387E-6</v>
      </c>
      <c r="CA61" s="305">
        <v>9.3583298627406981E-7</v>
      </c>
      <c r="CB61" s="305">
        <v>1.3196050724957551E-6</v>
      </c>
      <c r="CC61" s="305">
        <v>1.6530596578251109E-6</v>
      </c>
      <c r="CD61" s="305">
        <v>3.6028662385646419E-6</v>
      </c>
      <c r="CE61" s="305">
        <v>1.3767626094253121E-6</v>
      </c>
      <c r="CF61" s="305">
        <v>1.7500534807127251E-6</v>
      </c>
      <c r="CG61" s="305">
        <v>1.6372828916222343E-6</v>
      </c>
      <c r="CH61" s="305">
        <v>7.6126460383858713E-7</v>
      </c>
      <c r="CI61" s="305">
        <v>1.6239799834873334E-6</v>
      </c>
      <c r="CJ61" s="305">
        <v>1.2391053068651335E-6</v>
      </c>
      <c r="CK61" s="305">
        <v>1.7847136392866033E-5</v>
      </c>
      <c r="CL61" s="305">
        <v>1.8486913601504902E-6</v>
      </c>
      <c r="CM61" s="305">
        <v>1.458249008318172E-6</v>
      </c>
      <c r="CN61" s="305">
        <v>4.9255867678112719E-6</v>
      </c>
      <c r="CO61" s="305">
        <v>1.9168125757021467E-6</v>
      </c>
      <c r="CP61" s="305">
        <v>1.3473009717880869E-6</v>
      </c>
      <c r="CQ61" s="305">
        <v>1.301378343392384E-6</v>
      </c>
      <c r="CR61" s="305">
        <v>3.4876847198017771E-6</v>
      </c>
      <c r="CS61" s="305">
        <v>8.2591340733139795E-6</v>
      </c>
      <c r="CT61" s="305">
        <v>1.1355222526201283E-6</v>
      </c>
      <c r="CU61" s="305">
        <v>1.849338169887438E-6</v>
      </c>
      <c r="CV61" s="305">
        <v>1.9740250620888331E-5</v>
      </c>
      <c r="CW61" s="305">
        <v>1.0502678196481102E-6</v>
      </c>
      <c r="CX61" s="305">
        <v>3.5339514459126766E-6</v>
      </c>
      <c r="CY61" s="305">
        <v>1.0622539873880869E-4</v>
      </c>
      <c r="CZ61" s="305">
        <v>1.2563837118660696E-6</v>
      </c>
      <c r="DA61" s="306">
        <v>1.0040556463630166</v>
      </c>
    </row>
    <row r="62" spans="2:105" ht="20.100000000000001" customHeight="1" x14ac:dyDescent="0.4">
      <c r="B62" s="12">
        <v>15</v>
      </c>
      <c r="C62" s="9" t="s">
        <v>1427</v>
      </c>
      <c r="D62" s="305">
        <v>1.1566956979677308E-4</v>
      </c>
      <c r="E62" s="305">
        <v>8.8810389927128697E-5</v>
      </c>
      <c r="F62" s="305">
        <v>1.8388421125121172E-5</v>
      </c>
      <c r="G62" s="305">
        <v>1.1352214402432543E-4</v>
      </c>
      <c r="H62" s="305">
        <v>8.7710061081866912E-6</v>
      </c>
      <c r="I62" s="305">
        <v>1.614949641098102E-4</v>
      </c>
      <c r="J62" s="305">
        <v>7.1470799745324047E-5</v>
      </c>
      <c r="K62" s="305">
        <v>2.4659478360881433E-5</v>
      </c>
      <c r="L62" s="305">
        <v>4.8396018069267818E-5</v>
      </c>
      <c r="M62" s="305">
        <v>4.7681132443171142E-5</v>
      </c>
      <c r="N62" s="305">
        <v>4.2499825694327968E-5</v>
      </c>
      <c r="O62" s="305">
        <v>1.2175734281393404E-5</v>
      </c>
      <c r="P62" s="305">
        <v>9.7977103355569234E-6</v>
      </c>
      <c r="Q62" s="305">
        <v>3.9586368778386951E-6</v>
      </c>
      <c r="R62" s="305">
        <v>1.0002880721697613</v>
      </c>
      <c r="S62" s="305">
        <v>2.2164934684232752E-5</v>
      </c>
      <c r="T62" s="305">
        <v>3.8031687145562071E-5</v>
      </c>
      <c r="U62" s="305">
        <v>3.8314197452692291E-5</v>
      </c>
      <c r="V62" s="305">
        <v>3.6019905502662335E-5</v>
      </c>
      <c r="W62" s="305">
        <v>2.0660353907257435E-5</v>
      </c>
      <c r="X62" s="305">
        <v>2.4457753309758641E-5</v>
      </c>
      <c r="Y62" s="305">
        <v>2.3896304093979819E-6</v>
      </c>
      <c r="Z62" s="305">
        <v>2.4204994020877102E-5</v>
      </c>
      <c r="AA62" s="305">
        <v>3.667700627670309E-5</v>
      </c>
      <c r="AB62" s="305">
        <v>8.4910328458247754E-5</v>
      </c>
      <c r="AC62" s="305">
        <v>1.475537070862228E-4</v>
      </c>
      <c r="AD62" s="305">
        <v>2.5427613681556881E-5</v>
      </c>
      <c r="AE62" s="305">
        <v>1.0219394577658315E-4</v>
      </c>
      <c r="AF62" s="305">
        <v>5.5347421794940864E-5</v>
      </c>
      <c r="AG62" s="305">
        <v>7.6536212843245962E-6</v>
      </c>
      <c r="AH62" s="305">
        <v>2.6031783835056441E-5</v>
      </c>
      <c r="AI62" s="305">
        <v>1.8370409099461666E-5</v>
      </c>
      <c r="AJ62" s="305">
        <v>2.3633996781106879E-5</v>
      </c>
      <c r="AK62" s="305">
        <v>2.2041374838856858E-5</v>
      </c>
      <c r="AL62" s="305">
        <v>2.2510851636958779E-5</v>
      </c>
      <c r="AM62" s="305">
        <v>3.6210267436033755E-5</v>
      </c>
      <c r="AN62" s="305">
        <v>1.7559769020648989E-5</v>
      </c>
      <c r="AO62" s="305">
        <v>2.8858752510523492E-5</v>
      </c>
      <c r="AP62" s="305">
        <v>4.5030674142369485E-5</v>
      </c>
      <c r="AQ62" s="305">
        <v>6.2778320480160734E-5</v>
      </c>
      <c r="AR62" s="305">
        <v>5.6072844383421535E-5</v>
      </c>
      <c r="AS62" s="305">
        <v>6.6820205674964108E-5</v>
      </c>
      <c r="AT62" s="305">
        <v>1.7105416320725361E-5</v>
      </c>
      <c r="AU62" s="305">
        <v>1.250611672911769E-5</v>
      </c>
      <c r="AV62" s="305">
        <v>6.4219509723768663E-5</v>
      </c>
      <c r="AW62" s="305">
        <v>2.7673928062074606E-5</v>
      </c>
      <c r="AX62" s="305">
        <v>4.7646570256440468E-5</v>
      </c>
      <c r="AY62" s="305">
        <v>1.4564853978378817E-5</v>
      </c>
      <c r="AZ62" s="305">
        <v>1.2600652239449394E-5</v>
      </c>
      <c r="BA62" s="305">
        <v>3.7250598206909719E-5</v>
      </c>
      <c r="BB62" s="305">
        <v>3.3127543095453961E-6</v>
      </c>
      <c r="BC62" s="305">
        <v>5.7414597323267972E-5</v>
      </c>
      <c r="BD62" s="305">
        <v>5.1043100814285989E-5</v>
      </c>
      <c r="BE62" s="305">
        <v>9.4373604096705031E-5</v>
      </c>
      <c r="BF62" s="305">
        <v>4.3712026344862236E-5</v>
      </c>
      <c r="BG62" s="305">
        <v>4.6991708545167421E-5</v>
      </c>
      <c r="BH62" s="305">
        <v>4.9447866602917725E-5</v>
      </c>
      <c r="BI62" s="305">
        <v>9.9695483189002302E-6</v>
      </c>
      <c r="BJ62" s="305">
        <v>2.0257618663263247E-5</v>
      </c>
      <c r="BK62" s="305">
        <v>3.2017532632685097E-5</v>
      </c>
      <c r="BL62" s="305">
        <v>6.3048023449221321E-5</v>
      </c>
      <c r="BM62" s="305">
        <v>8.396803260047792E-5</v>
      </c>
      <c r="BN62" s="305">
        <v>9.9369682071017549E-5</v>
      </c>
      <c r="BO62" s="305">
        <v>4.0363823815367282E-5</v>
      </c>
      <c r="BP62" s="305">
        <v>1.0591060192751234E-5</v>
      </c>
      <c r="BQ62" s="305">
        <v>7.4789893495945969E-6</v>
      </c>
      <c r="BR62" s="305">
        <v>2.8532706584605555E-6</v>
      </c>
      <c r="BS62" s="305">
        <v>2.7109306077401784E-5</v>
      </c>
      <c r="BT62" s="305">
        <v>2.3171867472627011E-5</v>
      </c>
      <c r="BU62" s="305">
        <v>4.2319724022352162E-5</v>
      </c>
      <c r="BV62" s="305">
        <v>6.9248545035622332E-5</v>
      </c>
      <c r="BW62" s="305">
        <v>5.1042431944569817E-5</v>
      </c>
      <c r="BX62" s="305">
        <v>1.4679432464751282E-5</v>
      </c>
      <c r="BY62" s="305">
        <v>4.61739406641281E-5</v>
      </c>
      <c r="BZ62" s="305">
        <v>5.9883424077877187E-5</v>
      </c>
      <c r="CA62" s="305">
        <v>3.4244616048871942E-5</v>
      </c>
      <c r="CB62" s="305">
        <v>1.8736261138952999E-5</v>
      </c>
      <c r="CC62" s="305">
        <v>2.6578279816473532E-5</v>
      </c>
      <c r="CD62" s="305">
        <v>2.7355832021645047E-5</v>
      </c>
      <c r="CE62" s="305">
        <v>3.1662569937403373E-5</v>
      </c>
      <c r="CF62" s="305">
        <v>3.1004946644485704E-5</v>
      </c>
      <c r="CG62" s="305">
        <v>8.9664439655503112E-5</v>
      </c>
      <c r="CH62" s="305">
        <v>8.8208826162910229E-6</v>
      </c>
      <c r="CI62" s="305">
        <v>3.8476918577108396E-5</v>
      </c>
      <c r="CJ62" s="305">
        <v>6.4871755592678021E-5</v>
      </c>
      <c r="CK62" s="305">
        <v>2.3093409549692845E-4</v>
      </c>
      <c r="CL62" s="305">
        <v>1.3096354828108365E-4</v>
      </c>
      <c r="CM62" s="305">
        <v>6.7953788692806137E-5</v>
      </c>
      <c r="CN62" s="305">
        <v>8.9910914344638307E-4</v>
      </c>
      <c r="CO62" s="305">
        <v>8.2220849282301707E-5</v>
      </c>
      <c r="CP62" s="305">
        <v>2.1344794555420452E-5</v>
      </c>
      <c r="CQ62" s="305">
        <v>2.3668580892888371E-5</v>
      </c>
      <c r="CR62" s="305">
        <v>4.425706101972691E-5</v>
      </c>
      <c r="CS62" s="305">
        <v>1.3017392814293095E-4</v>
      </c>
      <c r="CT62" s="305">
        <v>3.521305037587558E-5</v>
      </c>
      <c r="CU62" s="305">
        <v>2.6920686450357211E-4</v>
      </c>
      <c r="CV62" s="305">
        <v>9.9626644490289097E-5</v>
      </c>
      <c r="CW62" s="305">
        <v>1.8638009265171769E-4</v>
      </c>
      <c r="CX62" s="305">
        <v>6.8156382058795749E-5</v>
      </c>
      <c r="CY62" s="305">
        <v>1.2780779837879853E-4</v>
      </c>
      <c r="CZ62" s="305">
        <v>1.8654106541842942E-5</v>
      </c>
      <c r="DA62" s="306">
        <v>1.0062377911392171</v>
      </c>
    </row>
    <row r="63" spans="2:105" ht="20.100000000000001" customHeight="1" x14ac:dyDescent="0.4">
      <c r="B63" s="12">
        <v>16</v>
      </c>
      <c r="C63" s="9" t="s">
        <v>846</v>
      </c>
      <c r="D63" s="305">
        <v>4.325347050041934E-5</v>
      </c>
      <c r="E63" s="305">
        <v>1.0754024040154756E-4</v>
      </c>
      <c r="F63" s="305">
        <v>1.2669707305516364E-3</v>
      </c>
      <c r="G63" s="305">
        <v>1.1544929492340289E-4</v>
      </c>
      <c r="H63" s="305">
        <v>4.2952011058820143E-3</v>
      </c>
      <c r="I63" s="305">
        <v>2.9994620883822519E-4</v>
      </c>
      <c r="J63" s="305">
        <v>1.755504305889277E-4</v>
      </c>
      <c r="K63" s="305">
        <v>4.3561979579436394E-4</v>
      </c>
      <c r="L63" s="305">
        <v>2.9125114940696458E-4</v>
      </c>
      <c r="M63" s="305">
        <v>2.4966554383570928E-5</v>
      </c>
      <c r="N63" s="305">
        <v>9.2759439837650714E-5</v>
      </c>
      <c r="O63" s="305">
        <v>9.0192579701881001E-5</v>
      </c>
      <c r="P63" s="305">
        <v>3.0053211241742823E-4</v>
      </c>
      <c r="Q63" s="305">
        <v>5.4426679368236631E-5</v>
      </c>
      <c r="R63" s="305">
        <v>8.230781712991409E-5</v>
      </c>
      <c r="S63" s="305">
        <v>1.0363090657224314</v>
      </c>
      <c r="T63" s="305">
        <v>2.700695773063257E-2</v>
      </c>
      <c r="U63" s="305">
        <v>9.5675218517016908E-3</v>
      </c>
      <c r="V63" s="305">
        <v>1.2154811505990114E-3</v>
      </c>
      <c r="W63" s="305">
        <v>3.3575739893965329E-4</v>
      </c>
      <c r="X63" s="305">
        <v>6.3516113807612158E-5</v>
      </c>
      <c r="Y63" s="305">
        <v>1.131499536560873E-5</v>
      </c>
      <c r="Z63" s="305">
        <v>1.1102125532122542E-4</v>
      </c>
      <c r="AA63" s="305">
        <v>5.6323982146637126E-5</v>
      </c>
      <c r="AB63" s="305">
        <v>5.8866988402566507E-5</v>
      </c>
      <c r="AC63" s="305">
        <v>1.3979099414319859E-3</v>
      </c>
      <c r="AD63" s="305">
        <v>7.923277045011121E-5</v>
      </c>
      <c r="AE63" s="305">
        <v>3.9042022166986055E-3</v>
      </c>
      <c r="AF63" s="305">
        <v>3.5291439392115119E-4</v>
      </c>
      <c r="AG63" s="305">
        <v>4.7261819603192932E-5</v>
      </c>
      <c r="AH63" s="305">
        <v>1.495025610031484E-4</v>
      </c>
      <c r="AI63" s="305">
        <v>2.5435620115921682E-5</v>
      </c>
      <c r="AJ63" s="305">
        <v>5.8886109488240053E-4</v>
      </c>
      <c r="AK63" s="305">
        <v>6.2973523336760039E-4</v>
      </c>
      <c r="AL63" s="305">
        <v>1.4487360375557619E-4</v>
      </c>
      <c r="AM63" s="305">
        <v>5.5410247157051566E-5</v>
      </c>
      <c r="AN63" s="305">
        <v>3.0791934019374692E-5</v>
      </c>
      <c r="AO63" s="305">
        <v>7.2524987773093394E-5</v>
      </c>
      <c r="AP63" s="305">
        <v>6.4923963646722357E-5</v>
      </c>
      <c r="AQ63" s="305">
        <v>1.1641489823878648E-4</v>
      </c>
      <c r="AR63" s="305">
        <v>9.5856793618588704E-5</v>
      </c>
      <c r="AS63" s="305">
        <v>7.4973022082546812E-5</v>
      </c>
      <c r="AT63" s="305">
        <v>2.5336842191364403E-5</v>
      </c>
      <c r="AU63" s="305">
        <v>5.421089483013938E-5</v>
      </c>
      <c r="AV63" s="305">
        <v>5.9451086512232901E-5</v>
      </c>
      <c r="AW63" s="305">
        <v>3.7994243805391331E-5</v>
      </c>
      <c r="AX63" s="305">
        <v>2.1506876313718845E-5</v>
      </c>
      <c r="AY63" s="305">
        <v>5.0618578123157937E-5</v>
      </c>
      <c r="AZ63" s="305">
        <v>4.5378826073498307E-5</v>
      </c>
      <c r="BA63" s="305">
        <v>9.9744971860004782E-4</v>
      </c>
      <c r="BB63" s="305">
        <v>1.5961164205486788E-5</v>
      </c>
      <c r="BC63" s="305">
        <v>8.3073235889176752E-3</v>
      </c>
      <c r="BD63" s="305">
        <v>4.8892511168894314E-5</v>
      </c>
      <c r="BE63" s="305">
        <v>1.0386644219725367E-2</v>
      </c>
      <c r="BF63" s="305">
        <v>2.8170923448997292E-3</v>
      </c>
      <c r="BG63" s="305">
        <v>2.8085181161837351E-4</v>
      </c>
      <c r="BH63" s="305">
        <v>5.5735725597957876E-4</v>
      </c>
      <c r="BI63" s="305">
        <v>9.0697112372224297E-4</v>
      </c>
      <c r="BJ63" s="305">
        <v>1.8716071751132592E-4</v>
      </c>
      <c r="BK63" s="305">
        <v>2.2940501615481717E-4</v>
      </c>
      <c r="BL63" s="305">
        <v>9.2288896456649332E-5</v>
      </c>
      <c r="BM63" s="305">
        <v>2.0615713873542058E-4</v>
      </c>
      <c r="BN63" s="305">
        <v>1.4118893484631043E-4</v>
      </c>
      <c r="BO63" s="305">
        <v>6.2772612134214629E-5</v>
      </c>
      <c r="BP63" s="305">
        <v>4.2065681884139239E-5</v>
      </c>
      <c r="BQ63" s="305">
        <v>7.1504689564212519E-5</v>
      </c>
      <c r="BR63" s="305">
        <v>4.9795091413277562E-5</v>
      </c>
      <c r="BS63" s="305">
        <v>1.0883880752468287E-4</v>
      </c>
      <c r="BT63" s="305">
        <v>2.2845461993898764E-5</v>
      </c>
      <c r="BU63" s="305">
        <v>1.1414924236221032E-4</v>
      </c>
      <c r="BV63" s="305">
        <v>9.5872150793303415E-5</v>
      </c>
      <c r="BW63" s="305">
        <v>8.6822644425263345E-5</v>
      </c>
      <c r="BX63" s="305">
        <v>4.5363216067652362E-5</v>
      </c>
      <c r="BY63" s="305">
        <v>2.4842291576534397E-4</v>
      </c>
      <c r="BZ63" s="305">
        <v>3.0129818007603273E-4</v>
      </c>
      <c r="CA63" s="305">
        <v>2.7440575243714369E-5</v>
      </c>
      <c r="CB63" s="305">
        <v>7.5034189267318181E-5</v>
      </c>
      <c r="CC63" s="305">
        <v>9.060538770013807E-5</v>
      </c>
      <c r="CD63" s="305">
        <v>6.774405691090487E-5</v>
      </c>
      <c r="CE63" s="305">
        <v>8.068027575731624E-5</v>
      </c>
      <c r="CF63" s="305">
        <v>3.0138796658903079E-4</v>
      </c>
      <c r="CG63" s="305">
        <v>5.9010836401541782E-5</v>
      </c>
      <c r="CH63" s="305">
        <v>7.8544543634194002E-5</v>
      </c>
      <c r="CI63" s="305">
        <v>1.0493998074725255E-4</v>
      </c>
      <c r="CJ63" s="305">
        <v>3.4245277008162402E-5</v>
      </c>
      <c r="CK63" s="305">
        <v>1.0622047933111914E-4</v>
      </c>
      <c r="CL63" s="305">
        <v>8.1162340116187635E-5</v>
      </c>
      <c r="CM63" s="305">
        <v>5.5915778656372997E-5</v>
      </c>
      <c r="CN63" s="305">
        <v>1.063759571618863E-4</v>
      </c>
      <c r="CO63" s="305">
        <v>5.7432163275394956E-5</v>
      </c>
      <c r="CP63" s="305">
        <v>7.3047412237461391E-5</v>
      </c>
      <c r="CQ63" s="305">
        <v>2.409661154211933E-5</v>
      </c>
      <c r="CR63" s="305">
        <v>1.0987373055341306E-4</v>
      </c>
      <c r="CS63" s="305">
        <v>1.4430610695632815E-4</v>
      </c>
      <c r="CT63" s="305">
        <v>1.822134343046005E-4</v>
      </c>
      <c r="CU63" s="305">
        <v>9.8989211522632713E-5</v>
      </c>
      <c r="CV63" s="305">
        <v>1.7361103370525178E-4</v>
      </c>
      <c r="CW63" s="305">
        <v>2.0628669663304708E-5</v>
      </c>
      <c r="CX63" s="305">
        <v>1.8378073441147175E-4</v>
      </c>
      <c r="CY63" s="305">
        <v>6.4641227552036365E-4</v>
      </c>
      <c r="CZ63" s="305">
        <v>6.8738475097433405E-5</v>
      </c>
      <c r="DA63" s="306">
        <v>1.1200140498885514</v>
      </c>
    </row>
    <row r="64" spans="2:105" ht="20.100000000000001" customHeight="1" x14ac:dyDescent="0.4">
      <c r="B64" s="12">
        <v>17</v>
      </c>
      <c r="C64" s="9" t="s">
        <v>847</v>
      </c>
      <c r="D64" s="305">
        <v>2.8101079322151838E-5</v>
      </c>
      <c r="E64" s="305">
        <v>3.4851957635374606E-5</v>
      </c>
      <c r="F64" s="305">
        <v>2.2329094946212438E-5</v>
      </c>
      <c r="G64" s="305">
        <v>3.8842240844850342E-5</v>
      </c>
      <c r="H64" s="305">
        <v>3.8386412449816828E-5</v>
      </c>
      <c r="I64" s="305">
        <v>6.0259254369854201E-5</v>
      </c>
      <c r="J64" s="305">
        <v>7.7609763890041061E-5</v>
      </c>
      <c r="K64" s="305">
        <v>4.3548874223692634E-5</v>
      </c>
      <c r="L64" s="305">
        <v>4.0159274856314791E-5</v>
      </c>
      <c r="M64" s="305">
        <v>1.8362692302674147E-5</v>
      </c>
      <c r="N64" s="305">
        <v>7.9035593794733969E-5</v>
      </c>
      <c r="O64" s="305">
        <v>4.5613973307304922E-5</v>
      </c>
      <c r="P64" s="305">
        <v>1.7857380928892385E-5</v>
      </c>
      <c r="Q64" s="305">
        <v>2.4139960561469836E-5</v>
      </c>
      <c r="R64" s="305">
        <v>1.1574125733319694E-4</v>
      </c>
      <c r="S64" s="305">
        <v>8.8901293522208893E-5</v>
      </c>
      <c r="T64" s="305">
        <v>1.001766648984215</v>
      </c>
      <c r="U64" s="305">
        <v>2.2014755788159058E-4</v>
      </c>
      <c r="V64" s="305">
        <v>1.5811838304281638E-4</v>
      </c>
      <c r="W64" s="305">
        <v>7.9776273628483603E-5</v>
      </c>
      <c r="X64" s="305">
        <v>8.8437962097717772E-5</v>
      </c>
      <c r="Y64" s="305">
        <v>8.9474034999086184E-6</v>
      </c>
      <c r="Z64" s="305">
        <v>9.3182954639815823E-5</v>
      </c>
      <c r="AA64" s="305">
        <v>1.541948908806773E-4</v>
      </c>
      <c r="AB64" s="305">
        <v>1.4643085151670119E-4</v>
      </c>
      <c r="AC64" s="305">
        <v>1.0311344458182739E-4</v>
      </c>
      <c r="AD64" s="305">
        <v>8.1943149085565397E-5</v>
      </c>
      <c r="AE64" s="305">
        <v>4.1739500779328819E-4</v>
      </c>
      <c r="AF64" s="305">
        <v>1.5967178932821258E-4</v>
      </c>
      <c r="AG64" s="305">
        <v>2.8959114984377415E-5</v>
      </c>
      <c r="AH64" s="305">
        <v>1.0837839555104659E-4</v>
      </c>
      <c r="AI64" s="305">
        <v>2.5771315524364924E-5</v>
      </c>
      <c r="AJ64" s="305">
        <v>8.1044740083318121E-5</v>
      </c>
      <c r="AK64" s="305">
        <v>6.7015181787318374E-5</v>
      </c>
      <c r="AL64" s="305">
        <v>5.9250143031851137E-5</v>
      </c>
      <c r="AM64" s="305">
        <v>9.3714800142325773E-5</v>
      </c>
      <c r="AN64" s="305">
        <v>7.6042929412363953E-5</v>
      </c>
      <c r="AO64" s="305">
        <v>9.1700857810628471E-5</v>
      </c>
      <c r="AP64" s="305">
        <v>1.3243527156661897E-4</v>
      </c>
      <c r="AQ64" s="305">
        <v>1.0160010732406161E-4</v>
      </c>
      <c r="AR64" s="305">
        <v>8.5803431156172185E-5</v>
      </c>
      <c r="AS64" s="305">
        <v>7.5515828768438166E-5</v>
      </c>
      <c r="AT64" s="305">
        <v>6.7190684166039142E-5</v>
      </c>
      <c r="AU64" s="305">
        <v>4.9776818604786956E-5</v>
      </c>
      <c r="AV64" s="305">
        <v>2.3382016861179917E-4</v>
      </c>
      <c r="AW64" s="305">
        <v>1.3225846723745303E-4</v>
      </c>
      <c r="AX64" s="305">
        <v>4.6022565147026407E-5</v>
      </c>
      <c r="AY64" s="305">
        <v>7.5253439938149691E-5</v>
      </c>
      <c r="AZ64" s="305">
        <v>5.8371346648820164E-5</v>
      </c>
      <c r="BA64" s="305">
        <v>6.0608448144836187E-4</v>
      </c>
      <c r="BB64" s="305">
        <v>1.2815252725043682E-5</v>
      </c>
      <c r="BC64" s="305">
        <v>3.7012529925481023E-4</v>
      </c>
      <c r="BD64" s="305">
        <v>5.9198476410679161E-5</v>
      </c>
      <c r="BE64" s="305">
        <v>8.2723543493925828E-4</v>
      </c>
      <c r="BF64" s="305">
        <v>1.794915799658878E-3</v>
      </c>
      <c r="BG64" s="305">
        <v>5.0796086241562766E-5</v>
      </c>
      <c r="BH64" s="305">
        <v>4.5708658029657405E-5</v>
      </c>
      <c r="BI64" s="305">
        <v>1.2164049103163275E-4</v>
      </c>
      <c r="BJ64" s="305">
        <v>1.650464881841687E-4</v>
      </c>
      <c r="BK64" s="305">
        <v>4.1260869064957721E-4</v>
      </c>
      <c r="BL64" s="305">
        <v>2.9621718421895621E-4</v>
      </c>
      <c r="BM64" s="305">
        <v>1.3154854466361217E-4</v>
      </c>
      <c r="BN64" s="305">
        <v>1.238129571682495E-4</v>
      </c>
      <c r="BO64" s="305">
        <v>2.5699219309136185E-4</v>
      </c>
      <c r="BP64" s="305">
        <v>8.7789020555524089E-5</v>
      </c>
      <c r="BQ64" s="305">
        <v>2.1274054085368093E-4</v>
      </c>
      <c r="BR64" s="305">
        <v>5.3891106535457481E-5</v>
      </c>
      <c r="BS64" s="305">
        <v>1.0119651767478055E-4</v>
      </c>
      <c r="BT64" s="305">
        <v>5.63969160505407E-5</v>
      </c>
      <c r="BU64" s="305">
        <v>1.4379934177144495E-4</v>
      </c>
      <c r="BV64" s="305">
        <v>1.4547078201045523E-4</v>
      </c>
      <c r="BW64" s="305">
        <v>1.7266594932618997E-4</v>
      </c>
      <c r="BX64" s="305">
        <v>8.2933596883357925E-5</v>
      </c>
      <c r="BY64" s="305">
        <v>2.5430174190135558E-4</v>
      </c>
      <c r="BZ64" s="305">
        <v>3.9037421106206038E-4</v>
      </c>
      <c r="CA64" s="305">
        <v>3.9741987178527512E-5</v>
      </c>
      <c r="CB64" s="305">
        <v>3.2732022198823918E-4</v>
      </c>
      <c r="CC64" s="305">
        <v>1.3014579375474482E-4</v>
      </c>
      <c r="CD64" s="305">
        <v>2.3589075057844493E-4</v>
      </c>
      <c r="CE64" s="305">
        <v>3.6305361205025586E-4</v>
      </c>
      <c r="CF64" s="305">
        <v>1.693192347604007E-4</v>
      </c>
      <c r="CG64" s="305">
        <v>1.1477299046716021E-4</v>
      </c>
      <c r="CH64" s="305">
        <v>2.5423365972861584E-4</v>
      </c>
      <c r="CI64" s="305">
        <v>3.810234495296426E-4</v>
      </c>
      <c r="CJ64" s="305">
        <v>1.8741028009511981E-4</v>
      </c>
      <c r="CK64" s="305">
        <v>9.5236220224650535E-5</v>
      </c>
      <c r="CL64" s="305">
        <v>6.1504257974949504E-4</v>
      </c>
      <c r="CM64" s="305">
        <v>2.9135096316706049E-4</v>
      </c>
      <c r="CN64" s="305">
        <v>1.2450216855962853E-3</v>
      </c>
      <c r="CO64" s="305">
        <v>2.2738042577009684E-4</v>
      </c>
      <c r="CP64" s="305">
        <v>1.685102139606789E-4</v>
      </c>
      <c r="CQ64" s="305">
        <v>3.8950088542574902E-5</v>
      </c>
      <c r="CR64" s="305">
        <v>1.9074054254031083E-4</v>
      </c>
      <c r="CS64" s="305">
        <v>2.2710765669925148E-4</v>
      </c>
      <c r="CT64" s="305">
        <v>2.3312609750192573E-4</v>
      </c>
      <c r="CU64" s="305">
        <v>8.8672305669032492E-5</v>
      </c>
      <c r="CV64" s="305">
        <v>3.9959309386865732E-4</v>
      </c>
      <c r="CW64" s="305">
        <v>3.060454871955625E-5</v>
      </c>
      <c r="CX64" s="305">
        <v>2.1585151604867683E-4</v>
      </c>
      <c r="CY64" s="305">
        <v>4.3810363316236866E-5</v>
      </c>
      <c r="CZ64" s="305">
        <v>8.112939073921273E-5</v>
      </c>
      <c r="DA64" s="306">
        <v>1.0193130197985629</v>
      </c>
    </row>
    <row r="65" spans="2:105" ht="20.100000000000001" customHeight="1" x14ac:dyDescent="0.4">
      <c r="B65" s="12">
        <v>18</v>
      </c>
      <c r="C65" s="9" t="s">
        <v>848</v>
      </c>
      <c r="D65" s="305">
        <v>3.2752995178628755E-4</v>
      </c>
      <c r="E65" s="305">
        <v>2.1825878280285825E-3</v>
      </c>
      <c r="F65" s="305">
        <v>3.2485205287213325E-4</v>
      </c>
      <c r="G65" s="305">
        <v>1.5742977685270158E-3</v>
      </c>
      <c r="H65" s="305">
        <v>4.6846338082543224E-4</v>
      </c>
      <c r="I65" s="305">
        <v>2.6913259908991038E-4</v>
      </c>
      <c r="J65" s="305">
        <v>2.4241463990055449E-4</v>
      </c>
      <c r="K65" s="305">
        <v>6.9423293514663496E-4</v>
      </c>
      <c r="L65" s="305">
        <v>6.5951391178175744E-4</v>
      </c>
      <c r="M65" s="305">
        <v>2.0168717222435707E-4</v>
      </c>
      <c r="N65" s="305">
        <v>9.5070942181503569E-4</v>
      </c>
      <c r="O65" s="305">
        <v>8.3306946354456219E-4</v>
      </c>
      <c r="P65" s="305">
        <v>2.0582233900771449E-4</v>
      </c>
      <c r="Q65" s="305">
        <v>5.9002511240778674E-4</v>
      </c>
      <c r="R65" s="305">
        <v>6.9266688820075642E-4</v>
      </c>
      <c r="S65" s="305">
        <v>3.6502345269283031E-3</v>
      </c>
      <c r="T65" s="305">
        <v>2.3894394405936737E-3</v>
      </c>
      <c r="U65" s="305">
        <v>1.0928941495570139</v>
      </c>
      <c r="V65" s="305">
        <v>0.11370090856265107</v>
      </c>
      <c r="W65" s="305">
        <v>3.3191630527626872E-2</v>
      </c>
      <c r="X65" s="305">
        <v>9.2789333475143951E-4</v>
      </c>
      <c r="Y65" s="305">
        <v>2.9248948450960282E-5</v>
      </c>
      <c r="Z65" s="305">
        <v>6.9400810438571099E-4</v>
      </c>
      <c r="AA65" s="305">
        <v>7.4349815885214508E-4</v>
      </c>
      <c r="AB65" s="305">
        <v>5.9969305649066739E-4</v>
      </c>
      <c r="AC65" s="305">
        <v>1.6501167005487985E-3</v>
      </c>
      <c r="AD65" s="305">
        <v>2.2908442816914917E-4</v>
      </c>
      <c r="AE65" s="305">
        <v>6.5614461640692559E-3</v>
      </c>
      <c r="AF65" s="305">
        <v>2.0704716199467363E-3</v>
      </c>
      <c r="AG65" s="305">
        <v>4.9577109321254872E-5</v>
      </c>
      <c r="AH65" s="305">
        <v>1.6130697795925034E-4</v>
      </c>
      <c r="AI65" s="305">
        <v>1.6682061922504294E-4</v>
      </c>
      <c r="AJ65" s="305">
        <v>8.1923009116772712E-4</v>
      </c>
      <c r="AK65" s="305">
        <v>2.3171356702093637E-4</v>
      </c>
      <c r="AL65" s="305">
        <v>4.253128421576063E-4</v>
      </c>
      <c r="AM65" s="305">
        <v>2.8712724880231938E-4</v>
      </c>
      <c r="AN65" s="305">
        <v>1.7654252178402125E-4</v>
      </c>
      <c r="AO65" s="305">
        <v>3.4258957615034349E-4</v>
      </c>
      <c r="AP65" s="305">
        <v>5.6619863617975424E-4</v>
      </c>
      <c r="AQ65" s="305">
        <v>1.2605235470419518E-3</v>
      </c>
      <c r="AR65" s="305">
        <v>2.2135785392547657E-3</v>
      </c>
      <c r="AS65" s="305">
        <v>1.239314310100361E-3</v>
      </c>
      <c r="AT65" s="305">
        <v>1.8791070554365256E-4</v>
      </c>
      <c r="AU65" s="305">
        <v>1.2793000770831685E-3</v>
      </c>
      <c r="AV65" s="305">
        <v>9.6062162358860896E-4</v>
      </c>
      <c r="AW65" s="305">
        <v>4.2163329049376851E-4</v>
      </c>
      <c r="AX65" s="305">
        <v>9.3352150140292109E-5</v>
      </c>
      <c r="AY65" s="305">
        <v>7.5232727873759977E-5</v>
      </c>
      <c r="AZ65" s="305">
        <v>2.1599819361719288E-4</v>
      </c>
      <c r="BA65" s="305">
        <v>1.3319682116613707E-4</v>
      </c>
      <c r="BB65" s="305">
        <v>1.5513461208879677E-4</v>
      </c>
      <c r="BC65" s="305">
        <v>6.1850450645082747E-3</v>
      </c>
      <c r="BD65" s="305">
        <v>3.6462300932503647E-4</v>
      </c>
      <c r="BE65" s="305">
        <v>1.7866596598866144E-3</v>
      </c>
      <c r="BF65" s="305">
        <v>1.6690887200710648E-3</v>
      </c>
      <c r="BG65" s="305">
        <v>4.0501719826747349E-4</v>
      </c>
      <c r="BH65" s="305">
        <v>2.0208160404243411E-4</v>
      </c>
      <c r="BI65" s="305">
        <v>2.0463803269979287E-4</v>
      </c>
      <c r="BJ65" s="305">
        <v>3.2525211077659156E-4</v>
      </c>
      <c r="BK65" s="305">
        <v>4.9347143745553229E-4</v>
      </c>
      <c r="BL65" s="305">
        <v>5.2133196223405132E-4</v>
      </c>
      <c r="BM65" s="305">
        <v>5.1687502115148852E-4</v>
      </c>
      <c r="BN65" s="305">
        <v>4.1111297630459884E-4</v>
      </c>
      <c r="BO65" s="305">
        <v>9.0895849322871175E-4</v>
      </c>
      <c r="BP65" s="305">
        <v>2.5029707622399117E-4</v>
      </c>
      <c r="BQ65" s="305">
        <v>2.2388083443508969E-4</v>
      </c>
      <c r="BR65" s="305">
        <v>9.778942104660155E-5</v>
      </c>
      <c r="BS65" s="305">
        <v>3.3508440219232527E-4</v>
      </c>
      <c r="BT65" s="305">
        <v>3.3156939217403786E-4</v>
      </c>
      <c r="BU65" s="305">
        <v>3.873532482952947E-4</v>
      </c>
      <c r="BV65" s="305">
        <v>3.3246703208206425E-4</v>
      </c>
      <c r="BW65" s="305">
        <v>4.7918950454750901E-4</v>
      </c>
      <c r="BX65" s="305">
        <v>9.9611882958864197E-4</v>
      </c>
      <c r="BY65" s="305">
        <v>2.0420545065883084E-3</v>
      </c>
      <c r="BZ65" s="305">
        <v>1.1084190087662295E-3</v>
      </c>
      <c r="CA65" s="305">
        <v>3.5925666083547631E-4</v>
      </c>
      <c r="CB65" s="305">
        <v>7.1771878763884911E-4</v>
      </c>
      <c r="CC65" s="305">
        <v>1.5044439721709157E-3</v>
      </c>
      <c r="CD65" s="305">
        <v>2.1425942916709923E-3</v>
      </c>
      <c r="CE65" s="305">
        <v>8.7823294890845382E-4</v>
      </c>
      <c r="CF65" s="305">
        <v>2.8556170530405232E-2</v>
      </c>
      <c r="CG65" s="305">
        <v>5.2068842692507597E-4</v>
      </c>
      <c r="CH65" s="305">
        <v>1.1215712790288226E-3</v>
      </c>
      <c r="CI65" s="305">
        <v>2.4660670643122107E-3</v>
      </c>
      <c r="CJ65" s="305">
        <v>2.881419413359609E-4</v>
      </c>
      <c r="CK65" s="305">
        <v>2.2626249205433746E-3</v>
      </c>
      <c r="CL65" s="305">
        <v>1.1707841716300672E-3</v>
      </c>
      <c r="CM65" s="305">
        <v>8.406914879490172E-4</v>
      </c>
      <c r="CN65" s="305">
        <v>2.1892265576116754E-3</v>
      </c>
      <c r="CO65" s="305">
        <v>3.9182840581159282E-4</v>
      </c>
      <c r="CP65" s="305">
        <v>2.2472017403271649E-3</v>
      </c>
      <c r="CQ65" s="305">
        <v>3.1258450374326485E-4</v>
      </c>
      <c r="CR65" s="305">
        <v>2.1914288888218226E-3</v>
      </c>
      <c r="CS65" s="305">
        <v>6.08486566028755E-4</v>
      </c>
      <c r="CT65" s="305">
        <v>3.1938412775136106E-4</v>
      </c>
      <c r="CU65" s="305">
        <v>7.2791669203400053E-4</v>
      </c>
      <c r="CV65" s="305">
        <v>6.7235453642916715E-4</v>
      </c>
      <c r="CW65" s="305">
        <v>2.7005084202871713E-4</v>
      </c>
      <c r="CX65" s="305">
        <v>3.8069262343444087E-4</v>
      </c>
      <c r="CY65" s="305">
        <v>5.0867278322147144E-2</v>
      </c>
      <c r="CZ65" s="305">
        <v>3.1934643753749932E-4</v>
      </c>
      <c r="DA65" s="306">
        <v>1.4059161896563508</v>
      </c>
    </row>
    <row r="66" spans="2:105" ht="20.100000000000001" customHeight="1" x14ac:dyDescent="0.4">
      <c r="B66" s="12">
        <v>19</v>
      </c>
      <c r="C66" s="9" t="s">
        <v>849</v>
      </c>
      <c r="D66" s="305">
        <v>2.1222901879829016E-3</v>
      </c>
      <c r="E66" s="305">
        <v>1.6835403772523985E-2</v>
      </c>
      <c r="F66" s="305">
        <v>2.1128400388517052E-3</v>
      </c>
      <c r="G66" s="305">
        <v>1.2010973855295431E-2</v>
      </c>
      <c r="H66" s="305">
        <v>1.9341909311378961E-3</v>
      </c>
      <c r="I66" s="305">
        <v>6.5659982242921501E-4</v>
      </c>
      <c r="J66" s="305">
        <v>2.6031294129111131E-4</v>
      </c>
      <c r="K66" s="305">
        <v>3.8843351717844691E-3</v>
      </c>
      <c r="L66" s="305">
        <v>4.1274333180759759E-3</v>
      </c>
      <c r="M66" s="305">
        <v>9.9557496937840539E-4</v>
      </c>
      <c r="N66" s="305">
        <v>4.9036221438544777E-3</v>
      </c>
      <c r="O66" s="305">
        <v>5.9089854925137315E-3</v>
      </c>
      <c r="P66" s="305">
        <v>6.7791650597818663E-4</v>
      </c>
      <c r="Q66" s="305">
        <v>9.0515058644402482E-4</v>
      </c>
      <c r="R66" s="305">
        <v>7.2864656794778505E-4</v>
      </c>
      <c r="S66" s="305">
        <v>5.5578278638631154E-4</v>
      </c>
      <c r="T66" s="305">
        <v>2.0105510138262398E-3</v>
      </c>
      <c r="U66" s="305">
        <v>1.1350272032137414E-3</v>
      </c>
      <c r="V66" s="305">
        <v>1.0008624515530924</v>
      </c>
      <c r="W66" s="305">
        <v>5.4344346617696054E-4</v>
      </c>
      <c r="X66" s="305">
        <v>3.1184217635131877E-3</v>
      </c>
      <c r="Y66" s="305">
        <v>2.2216277597339249E-5</v>
      </c>
      <c r="Z66" s="305">
        <v>9.9024153521441271E-4</v>
      </c>
      <c r="AA66" s="305">
        <v>3.4857114169545766E-4</v>
      </c>
      <c r="AB66" s="305">
        <v>1.661384409868668E-3</v>
      </c>
      <c r="AC66" s="305">
        <v>1.6387603299591676E-3</v>
      </c>
      <c r="AD66" s="305">
        <v>2.1318434205071815E-4</v>
      </c>
      <c r="AE66" s="305">
        <v>7.192131035350856E-3</v>
      </c>
      <c r="AF66" s="305">
        <v>8.2706708547456321E-4</v>
      </c>
      <c r="AG66" s="305">
        <v>3.2036398011058034E-5</v>
      </c>
      <c r="AH66" s="305">
        <v>1.4859246439552509E-4</v>
      </c>
      <c r="AI66" s="305">
        <v>1.1466950578740745E-4</v>
      </c>
      <c r="AJ66" s="305">
        <v>2.1510312588998931E-4</v>
      </c>
      <c r="AK66" s="305">
        <v>2.3558836581108008E-4</v>
      </c>
      <c r="AL66" s="305">
        <v>7.7018316384147014E-4</v>
      </c>
      <c r="AM66" s="305">
        <v>3.0871328194512692E-4</v>
      </c>
      <c r="AN66" s="305">
        <v>1.7267940467291924E-4</v>
      </c>
      <c r="AO66" s="305">
        <v>8.9283667731418644E-4</v>
      </c>
      <c r="AP66" s="305">
        <v>4.2577771301743672E-4</v>
      </c>
      <c r="AQ66" s="305">
        <v>7.1780858438076243E-4</v>
      </c>
      <c r="AR66" s="305">
        <v>1.0340943256197885E-3</v>
      </c>
      <c r="AS66" s="305">
        <v>1.6094276094688054E-3</v>
      </c>
      <c r="AT66" s="305">
        <v>1.7095879091752841E-4</v>
      </c>
      <c r="AU66" s="305">
        <v>1.1651268460295433E-3</v>
      </c>
      <c r="AV66" s="305">
        <v>4.5769687923323868E-4</v>
      </c>
      <c r="AW66" s="305">
        <v>4.2415530642331972E-4</v>
      </c>
      <c r="AX66" s="305">
        <v>7.5180830406319942E-5</v>
      </c>
      <c r="AY66" s="305">
        <v>5.6277116734802817E-5</v>
      </c>
      <c r="AZ66" s="305">
        <v>2.1430416050377676E-4</v>
      </c>
      <c r="BA66" s="305">
        <v>1.5685987782466392E-4</v>
      </c>
      <c r="BB66" s="305">
        <v>1.3907521407513379E-4</v>
      </c>
      <c r="BC66" s="305">
        <v>9.2778317161653918E-4</v>
      </c>
      <c r="BD66" s="305">
        <v>6.2268641276007472E-4</v>
      </c>
      <c r="BE66" s="305">
        <v>2.0260735547926234E-4</v>
      </c>
      <c r="BF66" s="305">
        <v>4.2776217347332489E-4</v>
      </c>
      <c r="BG66" s="305">
        <v>3.4008464749671412E-4</v>
      </c>
      <c r="BH66" s="305">
        <v>1.41376020637199E-4</v>
      </c>
      <c r="BI66" s="305">
        <v>8.8936351947755123E-5</v>
      </c>
      <c r="BJ66" s="305">
        <v>1.1011912939930962E-4</v>
      </c>
      <c r="BK66" s="305">
        <v>2.4927334844051082E-4</v>
      </c>
      <c r="BL66" s="305">
        <v>7.2137540290777877E-4</v>
      </c>
      <c r="BM66" s="305">
        <v>2.0335021474540593E-3</v>
      </c>
      <c r="BN66" s="305">
        <v>2.4023430589723651E-3</v>
      </c>
      <c r="BO66" s="305">
        <v>9.2179883151561606E-4</v>
      </c>
      <c r="BP66" s="305">
        <v>2.3186068968036872E-4</v>
      </c>
      <c r="BQ66" s="305">
        <v>1.6849444075733665E-4</v>
      </c>
      <c r="BR66" s="305">
        <v>5.4780798003645999E-5</v>
      </c>
      <c r="BS66" s="305">
        <v>4.2151535831555314E-4</v>
      </c>
      <c r="BT66" s="305">
        <v>3.9625189532182186E-4</v>
      </c>
      <c r="BU66" s="305">
        <v>4.4911247495233304E-4</v>
      </c>
      <c r="BV66" s="305">
        <v>5.9901288688213436E-4</v>
      </c>
      <c r="BW66" s="305">
        <v>6.9501896588204659E-4</v>
      </c>
      <c r="BX66" s="305">
        <v>6.974261256311162E-4</v>
      </c>
      <c r="BY66" s="305">
        <v>9.9125925496387182E-4</v>
      </c>
      <c r="BZ66" s="305">
        <v>1.3772350063313817E-3</v>
      </c>
      <c r="CA66" s="305">
        <v>4.7558244823442256E-4</v>
      </c>
      <c r="CB66" s="305">
        <v>5.8472627912107059E-4</v>
      </c>
      <c r="CC66" s="305">
        <v>4.6210084149439702E-4</v>
      </c>
      <c r="CD66" s="305">
        <v>4.6386948078276121E-4</v>
      </c>
      <c r="CE66" s="305">
        <v>5.1692277592422045E-4</v>
      </c>
      <c r="CF66" s="305">
        <v>4.3783666944576752E-4</v>
      </c>
      <c r="CG66" s="305">
        <v>4.0092586837685306E-4</v>
      </c>
      <c r="CH66" s="305">
        <v>5.1354470189605224E-4</v>
      </c>
      <c r="CI66" s="305">
        <v>1.5479780341297136E-3</v>
      </c>
      <c r="CJ66" s="305">
        <v>6.378607378153498E-4</v>
      </c>
      <c r="CK66" s="305">
        <v>1.9724416261065678E-3</v>
      </c>
      <c r="CL66" s="305">
        <v>2.2495597325278283E-3</v>
      </c>
      <c r="CM66" s="305">
        <v>2.4448398278561012E-3</v>
      </c>
      <c r="CN66" s="305">
        <v>1.6427328499678182E-3</v>
      </c>
      <c r="CO66" s="305">
        <v>2.9264559105302197E-4</v>
      </c>
      <c r="CP66" s="305">
        <v>5.521924237679262E-4</v>
      </c>
      <c r="CQ66" s="305">
        <v>2.0593082198548426E-4</v>
      </c>
      <c r="CR66" s="305">
        <v>5.5638559610977152E-4</v>
      </c>
      <c r="CS66" s="305">
        <v>1.0321074027511683E-3</v>
      </c>
      <c r="CT66" s="305">
        <v>1.3789935957484317E-3</v>
      </c>
      <c r="CU66" s="305">
        <v>7.1677687698137361E-4</v>
      </c>
      <c r="CV66" s="305">
        <v>4.8851518790860211E-4</v>
      </c>
      <c r="CW66" s="305">
        <v>4.0981119802578348E-4</v>
      </c>
      <c r="CX66" s="305">
        <v>7.4698200845699572E-4</v>
      </c>
      <c r="CY66" s="305">
        <v>9.390370448188208E-2</v>
      </c>
      <c r="CZ66" s="305">
        <v>2.3924695167290322E-4</v>
      </c>
      <c r="DA66" s="306">
        <v>1.2188664858500577</v>
      </c>
    </row>
    <row r="67" spans="2:105" ht="20.100000000000001" customHeight="1" x14ac:dyDescent="0.4">
      <c r="B67" s="12">
        <v>20</v>
      </c>
      <c r="C67" s="9" t="s">
        <v>9</v>
      </c>
      <c r="D67" s="305">
        <v>2.8020197039943062E-4</v>
      </c>
      <c r="E67" s="305">
        <v>3.7885434462690945E-4</v>
      </c>
      <c r="F67" s="305">
        <v>2.2246416631478827E-4</v>
      </c>
      <c r="G67" s="305">
        <v>3.9444599056983953E-4</v>
      </c>
      <c r="H67" s="305">
        <v>2.1183639113995614E-4</v>
      </c>
      <c r="I67" s="305">
        <v>4.5123162996834872E-4</v>
      </c>
      <c r="J67" s="305">
        <v>8.3547265008456536E-4</v>
      </c>
      <c r="K67" s="305">
        <v>3.7567209651941606E-3</v>
      </c>
      <c r="L67" s="305">
        <v>1.3485079476280345E-3</v>
      </c>
      <c r="M67" s="305">
        <v>8.0844303182354201E-4</v>
      </c>
      <c r="N67" s="305">
        <v>5.1667692706213481E-3</v>
      </c>
      <c r="O67" s="305">
        <v>8.8345214607226394E-4</v>
      </c>
      <c r="P67" s="305">
        <v>3.4334467277875131E-4</v>
      </c>
      <c r="Q67" s="305">
        <v>1.9925304047582488E-4</v>
      </c>
      <c r="R67" s="305">
        <v>5.3275945648208797E-4</v>
      </c>
      <c r="S67" s="305">
        <v>5.293558346518573E-4</v>
      </c>
      <c r="T67" s="305">
        <v>4.2765133773315544E-4</v>
      </c>
      <c r="U67" s="305">
        <v>3.875513186235887E-4</v>
      </c>
      <c r="V67" s="305">
        <v>8.8961716637332071E-4</v>
      </c>
      <c r="W67" s="305">
        <v>1.0188050169907124</v>
      </c>
      <c r="X67" s="305">
        <v>1.1390528304524778E-3</v>
      </c>
      <c r="Y67" s="305">
        <v>6.9099736701396552E-5</v>
      </c>
      <c r="Z67" s="305">
        <v>5.0524689520713953E-4</v>
      </c>
      <c r="AA67" s="305">
        <v>3.1714694662025666E-4</v>
      </c>
      <c r="AB67" s="305">
        <v>5.8698994027677474E-4</v>
      </c>
      <c r="AC67" s="305">
        <v>1.8597976250314474E-3</v>
      </c>
      <c r="AD67" s="305">
        <v>3.7555017641607076E-4</v>
      </c>
      <c r="AE67" s="305">
        <v>9.4322772220454968E-4</v>
      </c>
      <c r="AF67" s="305">
        <v>4.1586944505682806E-4</v>
      </c>
      <c r="AG67" s="305">
        <v>1.1364826303382825E-4</v>
      </c>
      <c r="AH67" s="305">
        <v>1.0429202424414043E-3</v>
      </c>
      <c r="AI67" s="305">
        <v>1.249205440160182E-4</v>
      </c>
      <c r="AJ67" s="305">
        <v>3.8421124152523565E-4</v>
      </c>
      <c r="AK67" s="305">
        <v>3.1111333767791104E-4</v>
      </c>
      <c r="AL67" s="305">
        <v>4.41324787253751E-4</v>
      </c>
      <c r="AM67" s="305">
        <v>5.3976916098755646E-4</v>
      </c>
      <c r="AN67" s="305">
        <v>3.353461670218706E-4</v>
      </c>
      <c r="AO67" s="305">
        <v>2.3609047340572022E-3</v>
      </c>
      <c r="AP67" s="305">
        <v>1.5990261249305678E-3</v>
      </c>
      <c r="AQ67" s="305">
        <v>5.3741089952759975E-4</v>
      </c>
      <c r="AR67" s="305">
        <v>5.3189886476031863E-4</v>
      </c>
      <c r="AS67" s="305">
        <v>3.9209179409214114E-3</v>
      </c>
      <c r="AT67" s="305">
        <v>4.7873579578105248E-4</v>
      </c>
      <c r="AU67" s="305">
        <v>2.6769819090332637E-4</v>
      </c>
      <c r="AV67" s="305">
        <v>1.7654241169033536E-3</v>
      </c>
      <c r="AW67" s="305">
        <v>5.4854353287397918E-4</v>
      </c>
      <c r="AX67" s="305">
        <v>5.4810788514485036E-4</v>
      </c>
      <c r="AY67" s="305">
        <v>2.9912020565538275E-4</v>
      </c>
      <c r="AZ67" s="305">
        <v>2.5673658114634039E-4</v>
      </c>
      <c r="BA67" s="305">
        <v>5.2126517232714662E-4</v>
      </c>
      <c r="BB67" s="305">
        <v>7.3584618339835473E-4</v>
      </c>
      <c r="BC67" s="305">
        <v>4.0616634136746927E-3</v>
      </c>
      <c r="BD67" s="305">
        <v>1.7624909930742943E-3</v>
      </c>
      <c r="BE67" s="305">
        <v>5.917045568290131E-4</v>
      </c>
      <c r="BF67" s="305">
        <v>6.5086412187436641E-4</v>
      </c>
      <c r="BG67" s="305">
        <v>6.5771155776330392E-4</v>
      </c>
      <c r="BH67" s="305">
        <v>4.5322825817475904E-4</v>
      </c>
      <c r="BI67" s="305">
        <v>1.000280527559381E-3</v>
      </c>
      <c r="BJ67" s="305">
        <v>2.741657183641312E-3</v>
      </c>
      <c r="BK67" s="305">
        <v>1.7839133549193305E-3</v>
      </c>
      <c r="BL67" s="305">
        <v>2.6249103485097764E-3</v>
      </c>
      <c r="BM67" s="305">
        <v>1.6992681179158425E-3</v>
      </c>
      <c r="BN67" s="305">
        <v>3.7830962307596875E-3</v>
      </c>
      <c r="BO67" s="305">
        <v>7.4969806863048492E-3</v>
      </c>
      <c r="BP67" s="305">
        <v>8.1462242285023224E-4</v>
      </c>
      <c r="BQ67" s="305">
        <v>6.6220213900152738E-4</v>
      </c>
      <c r="BR67" s="305">
        <v>3.6972282472463988E-4</v>
      </c>
      <c r="BS67" s="305">
        <v>1.0068344423791106E-3</v>
      </c>
      <c r="BT67" s="305">
        <v>8.5158972711136085E-4</v>
      </c>
      <c r="BU67" s="305">
        <v>1.0351961554511788E-3</v>
      </c>
      <c r="BV67" s="305">
        <v>9.808349036805955E-4</v>
      </c>
      <c r="BW67" s="305">
        <v>1.2724931445232794E-3</v>
      </c>
      <c r="BX67" s="305">
        <v>1.0431919214586836E-3</v>
      </c>
      <c r="BY67" s="305">
        <v>9.6537387824824209E-4</v>
      </c>
      <c r="BZ67" s="305">
        <v>3.0522971554912148E-3</v>
      </c>
      <c r="CA67" s="305">
        <v>2.8122631270063869E-3</v>
      </c>
      <c r="CB67" s="305">
        <v>3.8640237930303131E-3</v>
      </c>
      <c r="CC67" s="305">
        <v>3.0798287265992944E-3</v>
      </c>
      <c r="CD67" s="305">
        <v>2.9298405682232883E-3</v>
      </c>
      <c r="CE67" s="305">
        <v>4.7136842795784742E-3</v>
      </c>
      <c r="CF67" s="305">
        <v>4.123267563766686E-2</v>
      </c>
      <c r="CG67" s="305">
        <v>3.0326256750892104E-3</v>
      </c>
      <c r="CH67" s="305">
        <v>1.7864782931541565E-3</v>
      </c>
      <c r="CI67" s="305">
        <v>9.9034031469160053E-3</v>
      </c>
      <c r="CJ67" s="305">
        <v>1.1052017718615665E-3</v>
      </c>
      <c r="CK67" s="305">
        <v>4.0664507748532095E-3</v>
      </c>
      <c r="CL67" s="305">
        <v>2.8969242910655275E-3</v>
      </c>
      <c r="CM67" s="305">
        <v>8.0606220241588133E-4</v>
      </c>
      <c r="CN67" s="305">
        <v>1.0695655219753264E-2</v>
      </c>
      <c r="CO67" s="305">
        <v>8.4875261857201667E-4</v>
      </c>
      <c r="CP67" s="305">
        <v>1.6266597785126208E-2</v>
      </c>
      <c r="CQ67" s="305">
        <v>8.2342373791134682E-4</v>
      </c>
      <c r="CR67" s="305">
        <v>2.2764034011071741E-3</v>
      </c>
      <c r="CS67" s="305">
        <v>1.0733941506451941E-3</v>
      </c>
      <c r="CT67" s="305">
        <v>7.2067092323577046E-4</v>
      </c>
      <c r="CU67" s="305">
        <v>1.1241631009048158E-3</v>
      </c>
      <c r="CV67" s="305">
        <v>2.6435017264298988E-3</v>
      </c>
      <c r="CW67" s="305">
        <v>3.1175967732980595E-4</v>
      </c>
      <c r="CX67" s="305">
        <v>1.1196701519584587E-3</v>
      </c>
      <c r="CY67" s="305">
        <v>4.332926564868595E-4</v>
      </c>
      <c r="CZ67" s="305">
        <v>8.3529266064026142E-4</v>
      </c>
      <c r="DA67" s="306">
        <v>1.2234939897760115</v>
      </c>
    </row>
    <row r="68" spans="2:105" ht="20.100000000000001" customHeight="1" x14ac:dyDescent="0.4">
      <c r="B68" s="12">
        <v>21</v>
      </c>
      <c r="C68" s="9" t="s">
        <v>10</v>
      </c>
      <c r="D68" s="305">
        <v>2.7055422986082896E-3</v>
      </c>
      <c r="E68" s="305">
        <v>2.589858155929374E-3</v>
      </c>
      <c r="F68" s="305">
        <v>4.7947784014363789E-4</v>
      </c>
      <c r="G68" s="305">
        <v>3.1568969043724613E-4</v>
      </c>
      <c r="H68" s="305">
        <v>5.6151027369776711E-5</v>
      </c>
      <c r="I68" s="305">
        <v>4.0147549786221845E-4</v>
      </c>
      <c r="J68" s="305">
        <v>1.5861729693950782E-4</v>
      </c>
      <c r="K68" s="305">
        <v>3.8477942660141681E-4</v>
      </c>
      <c r="L68" s="305">
        <v>3.4925677330420105E-4</v>
      </c>
      <c r="M68" s="305">
        <v>1.0321001631363421E-3</v>
      </c>
      <c r="N68" s="305">
        <v>4.5830954936595107E-4</v>
      </c>
      <c r="O68" s="305">
        <v>3.3070763611349908E-4</v>
      </c>
      <c r="P68" s="305">
        <v>2.4859549920798284E-4</v>
      </c>
      <c r="Q68" s="305">
        <v>5.3703600356897569E-3</v>
      </c>
      <c r="R68" s="305">
        <v>2.1900232086010389E-3</v>
      </c>
      <c r="S68" s="305">
        <v>2.3948206077721518E-3</v>
      </c>
      <c r="T68" s="305">
        <v>1.0056038067294871E-3</v>
      </c>
      <c r="U68" s="305">
        <v>1.3830902182489203E-3</v>
      </c>
      <c r="V68" s="305">
        <v>9.4241915798060928E-4</v>
      </c>
      <c r="W68" s="305">
        <v>1.1638968217128442E-3</v>
      </c>
      <c r="X68" s="305">
        <v>1.0091501514950267</v>
      </c>
      <c r="Y68" s="305">
        <v>1.0060756621742445E-4</v>
      </c>
      <c r="Z68" s="305">
        <v>5.4382218967171814E-3</v>
      </c>
      <c r="AA68" s="305">
        <v>6.1437378980097462E-3</v>
      </c>
      <c r="AB68" s="305">
        <v>5.3889338510503253E-4</v>
      </c>
      <c r="AC68" s="305">
        <v>1.3560906781613681E-3</v>
      </c>
      <c r="AD68" s="305">
        <v>3.5093511654106974E-4</v>
      </c>
      <c r="AE68" s="305">
        <v>6.909535390826519E-4</v>
      </c>
      <c r="AF68" s="305">
        <v>3.205603374161202E-3</v>
      </c>
      <c r="AG68" s="305">
        <v>1.0912967562875031E-4</v>
      </c>
      <c r="AH68" s="305">
        <v>2.5740083786427668E-4</v>
      </c>
      <c r="AI68" s="305">
        <v>2.0659023365721081E-5</v>
      </c>
      <c r="AJ68" s="305">
        <v>7.4570139014441795E-4</v>
      </c>
      <c r="AK68" s="305">
        <v>2.798391407505257E-4</v>
      </c>
      <c r="AL68" s="305">
        <v>2.6803388535262789E-4</v>
      </c>
      <c r="AM68" s="305">
        <v>2.0525319051394229E-4</v>
      </c>
      <c r="AN68" s="305">
        <v>1.5141246716260598E-4</v>
      </c>
      <c r="AO68" s="305">
        <v>8.5870038572141228E-4</v>
      </c>
      <c r="AP68" s="305">
        <v>5.2104232946825421E-4</v>
      </c>
      <c r="AQ68" s="305">
        <v>4.61496830000485E-4</v>
      </c>
      <c r="AR68" s="305">
        <v>3.8813841143309653E-4</v>
      </c>
      <c r="AS68" s="305">
        <v>5.4078378426311384E-4</v>
      </c>
      <c r="AT68" s="305">
        <v>1.9043386547745102E-4</v>
      </c>
      <c r="AU68" s="305">
        <v>1.3370195118406361E-3</v>
      </c>
      <c r="AV68" s="305">
        <v>3.9943899591038601E-4</v>
      </c>
      <c r="AW68" s="305">
        <v>3.9897366715307172E-4</v>
      </c>
      <c r="AX68" s="305">
        <v>2.1720992619965717E-4</v>
      </c>
      <c r="AY68" s="305">
        <v>2.4953473951183061E-4</v>
      </c>
      <c r="AZ68" s="305">
        <v>3.9513580599782444E-4</v>
      </c>
      <c r="BA68" s="305">
        <v>7.604358935684155E-4</v>
      </c>
      <c r="BB68" s="305">
        <v>1.6899558963978946E-4</v>
      </c>
      <c r="BC68" s="305">
        <v>1.8234619600533207E-3</v>
      </c>
      <c r="BD68" s="305">
        <v>6.8100614955009836E-5</v>
      </c>
      <c r="BE68" s="305">
        <v>2.4582520387211496E-4</v>
      </c>
      <c r="BF68" s="305">
        <v>2.7921462842286161E-4</v>
      </c>
      <c r="BG68" s="305">
        <v>1.3641079244379719E-4</v>
      </c>
      <c r="BH68" s="305">
        <v>1.329300692913137E-4</v>
      </c>
      <c r="BI68" s="305">
        <v>5.1434988937856121E-5</v>
      </c>
      <c r="BJ68" s="305">
        <v>2.3243723580087814E-4</v>
      </c>
      <c r="BK68" s="305">
        <v>3.559126495074526E-4</v>
      </c>
      <c r="BL68" s="305">
        <v>5.1788795937138265E-4</v>
      </c>
      <c r="BM68" s="305">
        <v>2.2803969055096446E-5</v>
      </c>
      <c r="BN68" s="305">
        <v>3.6893825378729543E-5</v>
      </c>
      <c r="BO68" s="305">
        <v>3.5325538288007956E-5</v>
      </c>
      <c r="BP68" s="305">
        <v>1.6616511691808457E-5</v>
      </c>
      <c r="BQ68" s="305">
        <v>1.8540224922668898E-5</v>
      </c>
      <c r="BR68" s="305">
        <v>8.3924111391838436E-6</v>
      </c>
      <c r="BS68" s="305">
        <v>5.2994256814206715E-5</v>
      </c>
      <c r="BT68" s="305">
        <v>3.6017277924170193E-5</v>
      </c>
      <c r="BU68" s="305">
        <v>1.0104719853712062E-4</v>
      </c>
      <c r="BV68" s="305">
        <v>2.9565738279103242E-5</v>
      </c>
      <c r="BW68" s="305">
        <v>4.4645452576270741E-5</v>
      </c>
      <c r="BX68" s="305">
        <v>2.78883208500238E-5</v>
      </c>
      <c r="BY68" s="305">
        <v>8.4802701991306263E-5</v>
      </c>
      <c r="BZ68" s="305">
        <v>7.7830261156942743E-5</v>
      </c>
      <c r="CA68" s="305">
        <v>4.0702445593354089E-5</v>
      </c>
      <c r="CB68" s="305">
        <v>4.7294743859366544E-5</v>
      </c>
      <c r="CC68" s="305">
        <v>6.2031134808441119E-5</v>
      </c>
      <c r="CD68" s="305">
        <v>6.902322672488208E-5</v>
      </c>
      <c r="CE68" s="305">
        <v>4.9868255959496129E-5</v>
      </c>
      <c r="CF68" s="305">
        <v>2.8524745397866643E-4</v>
      </c>
      <c r="CG68" s="305">
        <v>7.1592207825470661E-5</v>
      </c>
      <c r="CH68" s="305">
        <v>6.0119239659576477E-5</v>
      </c>
      <c r="CI68" s="305">
        <v>6.351482339197979E-4</v>
      </c>
      <c r="CJ68" s="305">
        <v>7.5434795153303475E-3</v>
      </c>
      <c r="CK68" s="305">
        <v>1.7192607898296971E-3</v>
      </c>
      <c r="CL68" s="305">
        <v>5.0356537052471235E-4</v>
      </c>
      <c r="CM68" s="305">
        <v>3.0795397497477385E-4</v>
      </c>
      <c r="CN68" s="305">
        <v>1.5542732717378785E-4</v>
      </c>
      <c r="CO68" s="305">
        <v>1.3612552020658976E-4</v>
      </c>
      <c r="CP68" s="305">
        <v>1.8226593212710885E-4</v>
      </c>
      <c r="CQ68" s="305">
        <v>2.0556145346903003E-4</v>
      </c>
      <c r="CR68" s="305">
        <v>1.3953270135803382E-4</v>
      </c>
      <c r="CS68" s="305">
        <v>2.3349523355813568E-4</v>
      </c>
      <c r="CT68" s="305">
        <v>1.5018680292382835E-4</v>
      </c>
      <c r="CU68" s="305">
        <v>1.0867576155423398E-3</v>
      </c>
      <c r="CV68" s="305">
        <v>1.5089571502670425E-4</v>
      </c>
      <c r="CW68" s="305">
        <v>3.257328685335327E-3</v>
      </c>
      <c r="CX68" s="305">
        <v>3.2974698353174E-4</v>
      </c>
      <c r="CY68" s="305">
        <v>5.0875867460257085E-4</v>
      </c>
      <c r="CZ68" s="305">
        <v>1.482354239285193E-4</v>
      </c>
      <c r="DA68" s="306">
        <v>1.0823773234607785</v>
      </c>
    </row>
    <row r="69" spans="2:105" ht="20.100000000000001" customHeight="1" x14ac:dyDescent="0.4">
      <c r="B69" s="12">
        <v>22</v>
      </c>
      <c r="C69" s="9" t="s">
        <v>1476</v>
      </c>
      <c r="D69" s="305">
        <v>6.6429442860386472E-3</v>
      </c>
      <c r="E69" s="305">
        <v>1.0665577318543994E-2</v>
      </c>
      <c r="F69" s="305">
        <v>2.6729250019113357E-3</v>
      </c>
      <c r="G69" s="305">
        <v>3.7754055240171564E-3</v>
      </c>
      <c r="H69" s="305">
        <v>6.8212806008005429E-3</v>
      </c>
      <c r="I69" s="305">
        <v>1.5009824948040224E-2</v>
      </c>
      <c r="J69" s="305">
        <v>2.823072880852031E-2</v>
      </c>
      <c r="K69" s="305">
        <v>1.7279322326189249E-3</v>
      </c>
      <c r="L69" s="305">
        <v>4.6941965798802162E-3</v>
      </c>
      <c r="M69" s="305">
        <v>3.2806972663566511E-3</v>
      </c>
      <c r="N69" s="305">
        <v>2.4428989040598975E-3</v>
      </c>
      <c r="O69" s="305">
        <v>1.7659195262952519E-3</v>
      </c>
      <c r="P69" s="305">
        <v>1.6489933067815794E-3</v>
      </c>
      <c r="Q69" s="305">
        <v>2.8818509342985865E-3</v>
      </c>
      <c r="R69" s="305">
        <v>1.6826228702407349E-3</v>
      </c>
      <c r="S69" s="305">
        <v>2.5368722194573524E-3</v>
      </c>
      <c r="T69" s="305">
        <v>1.7378914886062994E-3</v>
      </c>
      <c r="U69" s="305">
        <v>4.8984721655369011E-3</v>
      </c>
      <c r="V69" s="305">
        <v>1.7558272955819207E-3</v>
      </c>
      <c r="W69" s="305">
        <v>2.1145028902797374E-3</v>
      </c>
      <c r="X69" s="305">
        <v>2.4793819895806875E-2</v>
      </c>
      <c r="Y69" s="305">
        <v>1.0193006012253416</v>
      </c>
      <c r="Z69" s="305">
        <v>1.053446432868704E-3</v>
      </c>
      <c r="AA69" s="305">
        <v>2.0974178588694481E-3</v>
      </c>
      <c r="AB69" s="305">
        <v>2.4961705884568052E-3</v>
      </c>
      <c r="AC69" s="305">
        <v>8.3389168393032329E-3</v>
      </c>
      <c r="AD69" s="305">
        <v>6.1228851020476774E-3</v>
      </c>
      <c r="AE69" s="305">
        <v>1.0999932047578726E-2</v>
      </c>
      <c r="AF69" s="305">
        <v>1.5531918611266791E-2</v>
      </c>
      <c r="AG69" s="305">
        <v>4.9615633144258582E-3</v>
      </c>
      <c r="AH69" s="305">
        <v>9.3394374708552722E-3</v>
      </c>
      <c r="AI69" s="305">
        <v>1.0657115648959623E-3</v>
      </c>
      <c r="AJ69" s="305">
        <v>2.3180021133845717E-3</v>
      </c>
      <c r="AK69" s="305">
        <v>2.5557832135579433E-3</v>
      </c>
      <c r="AL69" s="305">
        <v>2.3377044110760286E-3</v>
      </c>
      <c r="AM69" s="305">
        <v>1.3950566365172278E-3</v>
      </c>
      <c r="AN69" s="305">
        <v>8.6967407904031755E-4</v>
      </c>
      <c r="AO69" s="305">
        <v>1.3020079026221337E-3</v>
      </c>
      <c r="AP69" s="305">
        <v>1.3717328755526027E-3</v>
      </c>
      <c r="AQ69" s="305">
        <v>9.571665182922422E-4</v>
      </c>
      <c r="AR69" s="305">
        <v>9.3163634342325035E-4</v>
      </c>
      <c r="AS69" s="305">
        <v>6.0423030368383002E-4</v>
      </c>
      <c r="AT69" s="305">
        <v>5.7795765025815476E-4</v>
      </c>
      <c r="AU69" s="305">
        <v>1.1344944961678076E-3</v>
      </c>
      <c r="AV69" s="305">
        <v>5.8359146723301059E-4</v>
      </c>
      <c r="AW69" s="305">
        <v>8.4171953541162204E-4</v>
      </c>
      <c r="AX69" s="305">
        <v>5.8621076319026303E-4</v>
      </c>
      <c r="AY69" s="305">
        <v>4.7142264321098202E-4</v>
      </c>
      <c r="AZ69" s="305">
        <v>1.1930418810314543E-3</v>
      </c>
      <c r="BA69" s="305">
        <v>1.1200804305788329E-3</v>
      </c>
      <c r="BB69" s="305">
        <v>6.4731781386842015E-4</v>
      </c>
      <c r="BC69" s="305">
        <v>4.2788797704261233E-3</v>
      </c>
      <c r="BD69" s="305">
        <v>7.7439627328043563E-3</v>
      </c>
      <c r="BE69" s="305">
        <v>2.9908544071705137E-3</v>
      </c>
      <c r="BF69" s="305">
        <v>3.0823335736149286E-3</v>
      </c>
      <c r="BG69" s="305">
        <v>1.1030272341355845E-2</v>
      </c>
      <c r="BH69" s="305">
        <v>5.7227274889990725E-3</v>
      </c>
      <c r="BI69" s="305">
        <v>1.2683378477293518E-2</v>
      </c>
      <c r="BJ69" s="305">
        <v>9.1152090699001004E-3</v>
      </c>
      <c r="BK69" s="305">
        <v>4.9758729825681511E-3</v>
      </c>
      <c r="BL69" s="305">
        <v>6.5988291342973177E-3</v>
      </c>
      <c r="BM69" s="305">
        <v>3.8409206092747173E-3</v>
      </c>
      <c r="BN69" s="305">
        <v>4.1823697794891928E-3</v>
      </c>
      <c r="BO69" s="305">
        <v>1.4379098198911424E-3</v>
      </c>
      <c r="BP69" s="305">
        <v>1.1573296521101254E-3</v>
      </c>
      <c r="BQ69" s="305">
        <v>9.4033802250860314E-4</v>
      </c>
      <c r="BR69" s="305">
        <v>2.1051218541755581E-4</v>
      </c>
      <c r="BS69" s="305">
        <v>2.2178437737059254E-3</v>
      </c>
      <c r="BT69" s="305">
        <v>1.4149716187961753E-2</v>
      </c>
      <c r="BU69" s="305">
        <v>8.2257765565891122E-2</v>
      </c>
      <c r="BV69" s="305">
        <v>1.50832611601184E-2</v>
      </c>
      <c r="BW69" s="305">
        <v>4.7948349008298599E-2</v>
      </c>
      <c r="BX69" s="305">
        <v>6.4069031785009443E-3</v>
      </c>
      <c r="BY69" s="305">
        <v>2.1475387153378138E-3</v>
      </c>
      <c r="BZ69" s="305">
        <v>1.6389214438320191E-3</v>
      </c>
      <c r="CA69" s="305">
        <v>2.5829619099058264E-3</v>
      </c>
      <c r="CB69" s="305">
        <v>1.7605394815688349E-3</v>
      </c>
      <c r="CC69" s="305">
        <v>1.5559651175544552E-3</v>
      </c>
      <c r="CD69" s="305">
        <v>1.7353672941723918E-3</v>
      </c>
      <c r="CE69" s="305">
        <v>9.5905475822747157E-4</v>
      </c>
      <c r="CF69" s="305">
        <v>2.524583352607778E-3</v>
      </c>
      <c r="CG69" s="305">
        <v>4.7504535856167096E-3</v>
      </c>
      <c r="CH69" s="305">
        <v>2.1349367362778825E-3</v>
      </c>
      <c r="CI69" s="305">
        <v>2.957660864963027E-3</v>
      </c>
      <c r="CJ69" s="305">
        <v>1.5616792661411753E-3</v>
      </c>
      <c r="CK69" s="305">
        <v>3.3622017385729641E-3</v>
      </c>
      <c r="CL69" s="305">
        <v>1.6441175377388091E-3</v>
      </c>
      <c r="CM69" s="305">
        <v>1.776884549227262E-3</v>
      </c>
      <c r="CN69" s="305">
        <v>2.9726809739690639E-3</v>
      </c>
      <c r="CO69" s="305">
        <v>2.1244086235445376E-3</v>
      </c>
      <c r="CP69" s="305">
        <v>1.9281548247018644E-3</v>
      </c>
      <c r="CQ69" s="305">
        <v>2.0186159952910194E-3</v>
      </c>
      <c r="CR69" s="305">
        <v>1.3490245805774781E-3</v>
      </c>
      <c r="CS69" s="305">
        <v>6.8825519205646451E-3</v>
      </c>
      <c r="CT69" s="305">
        <v>2.3231961967437767E-3</v>
      </c>
      <c r="CU69" s="305">
        <v>4.4061992119562307E-3</v>
      </c>
      <c r="CV69" s="305">
        <v>5.8105261870776389E-3</v>
      </c>
      <c r="CW69" s="305">
        <v>1.4358547928522382E-3</v>
      </c>
      <c r="CX69" s="305">
        <v>4.2010054328173478E-3</v>
      </c>
      <c r="CY69" s="305">
        <v>1.1256430126626424E-3</v>
      </c>
      <c r="CZ69" s="305">
        <v>4.2088839850787391E-3</v>
      </c>
      <c r="DA69" s="306">
        <v>1.556823167208863</v>
      </c>
    </row>
    <row r="70" spans="2:105" ht="20.100000000000001" customHeight="1" x14ac:dyDescent="0.4">
      <c r="B70" s="12">
        <v>23</v>
      </c>
      <c r="C70" s="9" t="s">
        <v>162</v>
      </c>
      <c r="D70" s="305">
        <v>2.2581500911661345E-4</v>
      </c>
      <c r="E70" s="305">
        <v>2.546786327480443E-3</v>
      </c>
      <c r="F70" s="305">
        <v>2.5359096403776898E-4</v>
      </c>
      <c r="G70" s="305">
        <v>7.9582043899499783E-4</v>
      </c>
      <c r="H70" s="305">
        <v>1.2654614579664476E-3</v>
      </c>
      <c r="I70" s="305">
        <v>2.3033586680010465E-3</v>
      </c>
      <c r="J70" s="305">
        <v>1.7594188364923372E-4</v>
      </c>
      <c r="K70" s="305">
        <v>1.1117123736459778E-3</v>
      </c>
      <c r="L70" s="305">
        <v>3.1295745882492037E-3</v>
      </c>
      <c r="M70" s="305">
        <v>1.8796554442703875E-4</v>
      </c>
      <c r="N70" s="305">
        <v>2.9790097963547134E-3</v>
      </c>
      <c r="O70" s="305">
        <v>3.9675073818339944E-3</v>
      </c>
      <c r="P70" s="305">
        <v>2.0535057382292324E-4</v>
      </c>
      <c r="Q70" s="305">
        <v>6.0953511182618614E-4</v>
      </c>
      <c r="R70" s="305">
        <v>8.064376097165416E-4</v>
      </c>
      <c r="S70" s="305">
        <v>1.157736887835151E-3</v>
      </c>
      <c r="T70" s="305">
        <v>6.2171637177246943E-3</v>
      </c>
      <c r="U70" s="305">
        <v>6.5286095355733846E-4</v>
      </c>
      <c r="V70" s="305">
        <v>9.5309793206845668E-4</v>
      </c>
      <c r="W70" s="305">
        <v>5.0633525855553292E-3</v>
      </c>
      <c r="X70" s="305">
        <v>3.2404226842037485E-3</v>
      </c>
      <c r="Y70" s="305">
        <v>2.8888137575838869E-5</v>
      </c>
      <c r="Z70" s="305">
        <v>1.0301502191977774</v>
      </c>
      <c r="AA70" s="305">
        <v>1.5531826968798899E-3</v>
      </c>
      <c r="AB70" s="305">
        <v>1.0694145442875051E-2</v>
      </c>
      <c r="AC70" s="305">
        <v>3.9146989372123402E-3</v>
      </c>
      <c r="AD70" s="305">
        <v>2.4844283822463085E-4</v>
      </c>
      <c r="AE70" s="305">
        <v>8.2421452616947765E-4</v>
      </c>
      <c r="AF70" s="305">
        <v>3.081641909471165E-4</v>
      </c>
      <c r="AG70" s="305">
        <v>5.2087059957413537E-5</v>
      </c>
      <c r="AH70" s="305">
        <v>1.7987749835963852E-4</v>
      </c>
      <c r="AI70" s="305">
        <v>3.0083923270688214E-5</v>
      </c>
      <c r="AJ70" s="305">
        <v>2.9000389047933455E-3</v>
      </c>
      <c r="AK70" s="305">
        <v>5.6670924244478006E-4</v>
      </c>
      <c r="AL70" s="305">
        <v>2.913478685880555E-4</v>
      </c>
      <c r="AM70" s="305">
        <v>8.9926324714321808E-4</v>
      </c>
      <c r="AN70" s="305">
        <v>2.6673666940757223E-3</v>
      </c>
      <c r="AO70" s="305">
        <v>5.3554962875377258E-3</v>
      </c>
      <c r="AP70" s="305">
        <v>2.8547910016001403E-3</v>
      </c>
      <c r="AQ70" s="305">
        <v>2.2667494766830704E-3</v>
      </c>
      <c r="AR70" s="305">
        <v>3.2388447623559794E-3</v>
      </c>
      <c r="AS70" s="305">
        <v>5.6594718797418914E-3</v>
      </c>
      <c r="AT70" s="305">
        <v>6.8860022008794184E-4</v>
      </c>
      <c r="AU70" s="305">
        <v>1.0177469586580619E-2</v>
      </c>
      <c r="AV70" s="305">
        <v>4.4741240257185344E-3</v>
      </c>
      <c r="AW70" s="305">
        <v>6.0267517907943678E-3</v>
      </c>
      <c r="AX70" s="305">
        <v>4.8233543915265379E-3</v>
      </c>
      <c r="AY70" s="305">
        <v>8.3605855549287911E-4</v>
      </c>
      <c r="AZ70" s="305">
        <v>4.4652267998452726E-3</v>
      </c>
      <c r="BA70" s="305">
        <v>8.4572108091275318E-4</v>
      </c>
      <c r="BB70" s="305">
        <v>2.7914215269049021E-4</v>
      </c>
      <c r="BC70" s="305">
        <v>1.1716193871508834E-2</v>
      </c>
      <c r="BD70" s="305">
        <v>4.1251410501333158E-4</v>
      </c>
      <c r="BE70" s="305">
        <v>1.7444948165511375E-3</v>
      </c>
      <c r="BF70" s="305">
        <v>2.2222921460799262E-3</v>
      </c>
      <c r="BG70" s="305">
        <v>1.9322701431167761E-3</v>
      </c>
      <c r="BH70" s="305">
        <v>1.3919364310949537E-3</v>
      </c>
      <c r="BI70" s="305">
        <v>1.2460471444332202E-4</v>
      </c>
      <c r="BJ70" s="305">
        <v>1.977513195860145E-4</v>
      </c>
      <c r="BK70" s="305">
        <v>5.312946949686299E-3</v>
      </c>
      <c r="BL70" s="305">
        <v>4.6474469565516293E-4</v>
      </c>
      <c r="BM70" s="305">
        <v>2.4329693680587199E-4</v>
      </c>
      <c r="BN70" s="305">
        <v>1.3291230235595612E-3</v>
      </c>
      <c r="BO70" s="305">
        <v>4.7932424674166827E-4</v>
      </c>
      <c r="BP70" s="305">
        <v>1.9033447178772863E-4</v>
      </c>
      <c r="BQ70" s="305">
        <v>3.7591130966316673E-4</v>
      </c>
      <c r="BR70" s="305">
        <v>1.1638338113967399E-4</v>
      </c>
      <c r="BS70" s="305">
        <v>1.6449081147587949E-4</v>
      </c>
      <c r="BT70" s="305">
        <v>1.3843700909293988E-4</v>
      </c>
      <c r="BU70" s="305">
        <v>4.1678739092215701E-4</v>
      </c>
      <c r="BV70" s="305">
        <v>1.2009849548075503E-4</v>
      </c>
      <c r="BW70" s="305">
        <v>2.1398448727242439E-4</v>
      </c>
      <c r="BX70" s="305">
        <v>3.1875855949368076E-4</v>
      </c>
      <c r="BY70" s="305">
        <v>6.0511279780869453E-4</v>
      </c>
      <c r="BZ70" s="305">
        <v>2.9837196219421381E-4</v>
      </c>
      <c r="CA70" s="305">
        <v>6.6035536111652847E-5</v>
      </c>
      <c r="CB70" s="305">
        <v>1.8425372679258158E-4</v>
      </c>
      <c r="CC70" s="305">
        <v>2.9215276026921515E-4</v>
      </c>
      <c r="CD70" s="305">
        <v>1.2503577788834893E-3</v>
      </c>
      <c r="CE70" s="305">
        <v>2.0989602458875217E-4</v>
      </c>
      <c r="CF70" s="305">
        <v>7.3605474714612327E-4</v>
      </c>
      <c r="CG70" s="305">
        <v>2.2088195778016903E-4</v>
      </c>
      <c r="CH70" s="305">
        <v>1.680809246989843E-4</v>
      </c>
      <c r="CI70" s="305">
        <v>1.291070339603233E-3</v>
      </c>
      <c r="CJ70" s="305">
        <v>3.0644053939414784E-4</v>
      </c>
      <c r="CK70" s="305">
        <v>1.7137838503021626E-4</v>
      </c>
      <c r="CL70" s="305">
        <v>1.818540476037307E-4</v>
      </c>
      <c r="CM70" s="305">
        <v>1.7671000383933291E-4</v>
      </c>
      <c r="CN70" s="305">
        <v>6.6710487256220344E-4</v>
      </c>
      <c r="CO70" s="305">
        <v>2.7413072622441815E-4</v>
      </c>
      <c r="CP70" s="305">
        <v>7.0685542020062315E-4</v>
      </c>
      <c r="CQ70" s="305">
        <v>8.7173666601702746E-4</v>
      </c>
      <c r="CR70" s="305">
        <v>2.6194793749440188E-4</v>
      </c>
      <c r="CS70" s="305">
        <v>4.3898804893050019E-4</v>
      </c>
      <c r="CT70" s="305">
        <v>3.729832940915389E-4</v>
      </c>
      <c r="CU70" s="305">
        <v>7.3224351545247209E-4</v>
      </c>
      <c r="CV70" s="305">
        <v>9.9547198808039566E-4</v>
      </c>
      <c r="CW70" s="305">
        <v>7.4241587115903145E-5</v>
      </c>
      <c r="CX70" s="305">
        <v>1.9995906579308196E-4</v>
      </c>
      <c r="CY70" s="305">
        <v>5.2623451133910369E-3</v>
      </c>
      <c r="CZ70" s="305">
        <v>3.7176996702319073E-4</v>
      </c>
      <c r="DA70" s="306">
        <v>1.1921641439582227</v>
      </c>
    </row>
    <row r="71" spans="2:105" ht="20.100000000000001" customHeight="1" x14ac:dyDescent="0.4">
      <c r="B71" s="12">
        <v>24</v>
      </c>
      <c r="C71" s="9" t="s">
        <v>850</v>
      </c>
      <c r="D71" s="305">
        <v>4.4115173687060807E-4</v>
      </c>
      <c r="E71" s="305">
        <v>3.6391830997718934E-4</v>
      </c>
      <c r="F71" s="305">
        <v>1.4588838854945221E-4</v>
      </c>
      <c r="G71" s="305">
        <v>4.1344830200982298E-4</v>
      </c>
      <c r="H71" s="305">
        <v>1.8075714062164273E-4</v>
      </c>
      <c r="I71" s="305">
        <v>1.6255806893973978E-4</v>
      </c>
      <c r="J71" s="305">
        <v>9.0176893657805204E-4</v>
      </c>
      <c r="K71" s="305">
        <v>9.7633492072038313E-5</v>
      </c>
      <c r="L71" s="305">
        <v>1.0057481376796038E-4</v>
      </c>
      <c r="M71" s="305">
        <v>1.882037475426931E-4</v>
      </c>
      <c r="N71" s="305">
        <v>1.1222911006505669E-4</v>
      </c>
      <c r="O71" s="305">
        <v>7.5193939114502387E-5</v>
      </c>
      <c r="P71" s="305">
        <v>4.6849681570691221E-5</v>
      </c>
      <c r="Q71" s="305">
        <v>6.3232464005501875E-5</v>
      </c>
      <c r="R71" s="305">
        <v>2.600973402414137E-4</v>
      </c>
      <c r="S71" s="305">
        <v>1.2549144812928819E-4</v>
      </c>
      <c r="T71" s="305">
        <v>1.5831727904869696E-4</v>
      </c>
      <c r="U71" s="305">
        <v>7.7654487122188315E-5</v>
      </c>
      <c r="V71" s="305">
        <v>5.4194510502821124E-5</v>
      </c>
      <c r="W71" s="305">
        <v>8.3619169110128407E-5</v>
      </c>
      <c r="X71" s="305">
        <v>1.6096727886680867E-4</v>
      </c>
      <c r="Y71" s="305">
        <v>2.4859337615237945E-5</v>
      </c>
      <c r="Z71" s="305">
        <v>1.471728114708103E-4</v>
      </c>
      <c r="AA71" s="305">
        <v>1.0027078179948454</v>
      </c>
      <c r="AB71" s="305">
        <v>1.4228716717957963E-3</v>
      </c>
      <c r="AC71" s="305">
        <v>1.2606898840642391E-4</v>
      </c>
      <c r="AD71" s="305">
        <v>1.9891549629925154E-4</v>
      </c>
      <c r="AE71" s="305">
        <v>1.3652919988691077E-4</v>
      </c>
      <c r="AF71" s="305">
        <v>3.5563115062068782E-4</v>
      </c>
      <c r="AG71" s="305">
        <v>1.3430153280031729E-4</v>
      </c>
      <c r="AH71" s="305">
        <v>9.3323016053591603E-5</v>
      </c>
      <c r="AI71" s="305">
        <v>4.5298832958436748E-5</v>
      </c>
      <c r="AJ71" s="305">
        <v>8.4361729932724562E-5</v>
      </c>
      <c r="AK71" s="305">
        <v>4.213001363577898E-4</v>
      </c>
      <c r="AL71" s="305">
        <v>1.0632321810764831E-4</v>
      </c>
      <c r="AM71" s="305">
        <v>5.6656681206219593E-4</v>
      </c>
      <c r="AN71" s="305">
        <v>3.9125320542656735E-4</v>
      </c>
      <c r="AO71" s="305">
        <v>1.4294686199959662E-3</v>
      </c>
      <c r="AP71" s="305">
        <v>5.0563599919427478E-4</v>
      </c>
      <c r="AQ71" s="305">
        <v>1.0029373576730431E-4</v>
      </c>
      <c r="AR71" s="305">
        <v>7.7975188681679423E-4</v>
      </c>
      <c r="AS71" s="305">
        <v>8.1106331101986242E-4</v>
      </c>
      <c r="AT71" s="305">
        <v>7.8879573998317547E-5</v>
      </c>
      <c r="AU71" s="305">
        <v>7.6623956122849569E-5</v>
      </c>
      <c r="AV71" s="305">
        <v>1.5938593387418963E-3</v>
      </c>
      <c r="AW71" s="305">
        <v>2.2903265310215967E-4</v>
      </c>
      <c r="AX71" s="305">
        <v>1.4710114608200986E-3</v>
      </c>
      <c r="AY71" s="305">
        <v>2.5636466587894025E-3</v>
      </c>
      <c r="AZ71" s="305">
        <v>1.9369942056449707E-3</v>
      </c>
      <c r="BA71" s="305">
        <v>1.3189629683537387E-3</v>
      </c>
      <c r="BB71" s="305">
        <v>1.134034097929872E-3</v>
      </c>
      <c r="BC71" s="305">
        <v>6.8564054136850433E-4</v>
      </c>
      <c r="BD71" s="305">
        <v>7.7664450949665575E-4</v>
      </c>
      <c r="BE71" s="305">
        <v>1.1543635710364797E-4</v>
      </c>
      <c r="BF71" s="305">
        <v>1.3062456299633101E-4</v>
      </c>
      <c r="BG71" s="305">
        <v>5.0391281715517775E-4</v>
      </c>
      <c r="BH71" s="305">
        <v>4.4673111198380733E-4</v>
      </c>
      <c r="BI71" s="305">
        <v>1.9205531175698845E-4</v>
      </c>
      <c r="BJ71" s="305">
        <v>6.3713623405188221E-5</v>
      </c>
      <c r="BK71" s="305">
        <v>3.0235738014112074E-4</v>
      </c>
      <c r="BL71" s="305">
        <v>2.1193383298733098E-3</v>
      </c>
      <c r="BM71" s="305">
        <v>9.8210440847794721E-5</v>
      </c>
      <c r="BN71" s="305">
        <v>1.0856014302578119E-4</v>
      </c>
      <c r="BO71" s="305">
        <v>6.6325284989408835E-5</v>
      </c>
      <c r="BP71" s="305">
        <v>3.2439624864128443E-5</v>
      </c>
      <c r="BQ71" s="305">
        <v>2.7639900757741535E-5</v>
      </c>
      <c r="BR71" s="305">
        <v>7.3071985247882813E-6</v>
      </c>
      <c r="BS71" s="305">
        <v>1.5716596454286248E-4</v>
      </c>
      <c r="BT71" s="305">
        <v>3.4434631106374696E-4</v>
      </c>
      <c r="BU71" s="305">
        <v>1.693307495142619E-3</v>
      </c>
      <c r="BV71" s="305">
        <v>3.3794713346169412E-4</v>
      </c>
      <c r="BW71" s="305">
        <v>1.1542011141871734E-4</v>
      </c>
      <c r="BX71" s="305">
        <v>1.6455758864549001E-4</v>
      </c>
      <c r="BY71" s="305">
        <v>1.5105844451837513E-4</v>
      </c>
      <c r="BZ71" s="305">
        <v>1.2577753583373417E-4</v>
      </c>
      <c r="CA71" s="305">
        <v>8.0642928648462454E-5</v>
      </c>
      <c r="CB71" s="305">
        <v>1.3929587137440416E-4</v>
      </c>
      <c r="CC71" s="305">
        <v>1.067694385744445E-4</v>
      </c>
      <c r="CD71" s="305">
        <v>1.0907885137448655E-4</v>
      </c>
      <c r="CE71" s="305">
        <v>1.206084093577939E-4</v>
      </c>
      <c r="CF71" s="305">
        <v>8.5911547924252747E-5</v>
      </c>
      <c r="CG71" s="305">
        <v>2.8352915770209512E-4</v>
      </c>
      <c r="CH71" s="305">
        <v>8.153040686075021E-5</v>
      </c>
      <c r="CI71" s="305">
        <v>1.7272730316431471E-4</v>
      </c>
      <c r="CJ71" s="305">
        <v>1.7583897579965637E-4</v>
      </c>
      <c r="CK71" s="305">
        <v>2.0510304275286244E-4</v>
      </c>
      <c r="CL71" s="305">
        <v>2.7715413625130662E-4</v>
      </c>
      <c r="CM71" s="305">
        <v>2.0028766004738711E-4</v>
      </c>
      <c r="CN71" s="305">
        <v>1.1286948371976048E-3</v>
      </c>
      <c r="CO71" s="305">
        <v>5.8418663969779625E-4</v>
      </c>
      <c r="CP71" s="305">
        <v>9.3460363572551395E-5</v>
      </c>
      <c r="CQ71" s="305">
        <v>3.7279891263674865E-3</v>
      </c>
      <c r="CR71" s="305">
        <v>5.750684637686844E-5</v>
      </c>
      <c r="CS71" s="305">
        <v>3.0932886566592896E-4</v>
      </c>
      <c r="CT71" s="305">
        <v>9.9805758254889376E-5</v>
      </c>
      <c r="CU71" s="305">
        <v>1.7995444199470098E-4</v>
      </c>
      <c r="CV71" s="305">
        <v>3.3168282956795982E-4</v>
      </c>
      <c r="CW71" s="305">
        <v>1.2451842327577455E-3</v>
      </c>
      <c r="CX71" s="305">
        <v>2.042710246811917E-4</v>
      </c>
      <c r="CY71" s="305">
        <v>1.1710563886005113E-3</v>
      </c>
      <c r="CZ71" s="305">
        <v>1.0518908306366501E-4</v>
      </c>
      <c r="DA71" s="306">
        <v>1.0452489091361918</v>
      </c>
    </row>
    <row r="72" spans="2:105" ht="20.100000000000001" customHeight="1" x14ac:dyDescent="0.4">
      <c r="B72" s="12">
        <v>25</v>
      </c>
      <c r="C72" s="9" t="s">
        <v>851</v>
      </c>
      <c r="D72" s="305">
        <v>0</v>
      </c>
      <c r="E72" s="305">
        <v>0</v>
      </c>
      <c r="F72" s="305">
        <v>0</v>
      </c>
      <c r="G72" s="305">
        <v>0</v>
      </c>
      <c r="H72" s="305">
        <v>0</v>
      </c>
      <c r="I72" s="305">
        <v>0</v>
      </c>
      <c r="J72" s="305">
        <v>0</v>
      </c>
      <c r="K72" s="305">
        <v>0</v>
      </c>
      <c r="L72" s="305">
        <v>0</v>
      </c>
      <c r="M72" s="305">
        <v>0</v>
      </c>
      <c r="N72" s="305">
        <v>0</v>
      </c>
      <c r="O72" s="305">
        <v>0</v>
      </c>
      <c r="P72" s="305">
        <v>0</v>
      </c>
      <c r="Q72" s="305">
        <v>0</v>
      </c>
      <c r="R72" s="305">
        <v>0</v>
      </c>
      <c r="S72" s="305">
        <v>0</v>
      </c>
      <c r="T72" s="305">
        <v>0</v>
      </c>
      <c r="U72" s="305">
        <v>0</v>
      </c>
      <c r="V72" s="305">
        <v>0</v>
      </c>
      <c r="W72" s="305">
        <v>0</v>
      </c>
      <c r="X72" s="305">
        <v>0</v>
      </c>
      <c r="Y72" s="305">
        <v>0</v>
      </c>
      <c r="Z72" s="305">
        <v>0</v>
      </c>
      <c r="AA72" s="305">
        <v>0</v>
      </c>
      <c r="AB72" s="305">
        <v>1</v>
      </c>
      <c r="AC72" s="305">
        <v>0</v>
      </c>
      <c r="AD72" s="305">
        <v>0</v>
      </c>
      <c r="AE72" s="305">
        <v>0</v>
      </c>
      <c r="AF72" s="305">
        <v>0</v>
      </c>
      <c r="AG72" s="305">
        <v>0</v>
      </c>
      <c r="AH72" s="305">
        <v>0</v>
      </c>
      <c r="AI72" s="305">
        <v>0</v>
      </c>
      <c r="AJ72" s="305">
        <v>0</v>
      </c>
      <c r="AK72" s="305">
        <v>0</v>
      </c>
      <c r="AL72" s="305">
        <v>0</v>
      </c>
      <c r="AM72" s="305">
        <v>0</v>
      </c>
      <c r="AN72" s="305">
        <v>0</v>
      </c>
      <c r="AO72" s="305">
        <v>0</v>
      </c>
      <c r="AP72" s="305">
        <v>0</v>
      </c>
      <c r="AQ72" s="305">
        <v>0</v>
      </c>
      <c r="AR72" s="305">
        <v>0</v>
      </c>
      <c r="AS72" s="305">
        <v>0</v>
      </c>
      <c r="AT72" s="305">
        <v>0</v>
      </c>
      <c r="AU72" s="305">
        <v>0</v>
      </c>
      <c r="AV72" s="305">
        <v>0</v>
      </c>
      <c r="AW72" s="305">
        <v>0</v>
      </c>
      <c r="AX72" s="305">
        <v>0</v>
      </c>
      <c r="AY72" s="305">
        <v>0</v>
      </c>
      <c r="AZ72" s="305">
        <v>0</v>
      </c>
      <c r="BA72" s="305">
        <v>0</v>
      </c>
      <c r="BB72" s="305">
        <v>0</v>
      </c>
      <c r="BC72" s="305">
        <v>0</v>
      </c>
      <c r="BD72" s="305">
        <v>0</v>
      </c>
      <c r="BE72" s="305">
        <v>0</v>
      </c>
      <c r="BF72" s="305">
        <v>0</v>
      </c>
      <c r="BG72" s="305">
        <v>0</v>
      </c>
      <c r="BH72" s="305">
        <v>0</v>
      </c>
      <c r="BI72" s="305">
        <v>0</v>
      </c>
      <c r="BJ72" s="305">
        <v>0</v>
      </c>
      <c r="BK72" s="305">
        <v>0</v>
      </c>
      <c r="BL72" s="305">
        <v>0</v>
      </c>
      <c r="BM72" s="305">
        <v>0</v>
      </c>
      <c r="BN72" s="305">
        <v>0</v>
      </c>
      <c r="BO72" s="305">
        <v>0</v>
      </c>
      <c r="BP72" s="305">
        <v>0</v>
      </c>
      <c r="BQ72" s="305">
        <v>0</v>
      </c>
      <c r="BR72" s="305">
        <v>0</v>
      </c>
      <c r="BS72" s="305">
        <v>0</v>
      </c>
      <c r="BT72" s="305">
        <v>0</v>
      </c>
      <c r="BU72" s="305">
        <v>0</v>
      </c>
      <c r="BV72" s="305">
        <v>0</v>
      </c>
      <c r="BW72" s="305">
        <v>0</v>
      </c>
      <c r="BX72" s="305">
        <v>0</v>
      </c>
      <c r="BY72" s="305">
        <v>0</v>
      </c>
      <c r="BZ72" s="305">
        <v>0</v>
      </c>
      <c r="CA72" s="305">
        <v>0</v>
      </c>
      <c r="CB72" s="305">
        <v>0</v>
      </c>
      <c r="CC72" s="305">
        <v>0</v>
      </c>
      <c r="CD72" s="305">
        <v>0</v>
      </c>
      <c r="CE72" s="305">
        <v>0</v>
      </c>
      <c r="CF72" s="305">
        <v>0</v>
      </c>
      <c r="CG72" s="305">
        <v>0</v>
      </c>
      <c r="CH72" s="305">
        <v>0</v>
      </c>
      <c r="CI72" s="305">
        <v>0</v>
      </c>
      <c r="CJ72" s="305">
        <v>0</v>
      </c>
      <c r="CK72" s="305">
        <v>0</v>
      </c>
      <c r="CL72" s="305">
        <v>0</v>
      </c>
      <c r="CM72" s="305">
        <v>0</v>
      </c>
      <c r="CN72" s="305">
        <v>0</v>
      </c>
      <c r="CO72" s="305">
        <v>0</v>
      </c>
      <c r="CP72" s="305">
        <v>0</v>
      </c>
      <c r="CQ72" s="305">
        <v>0</v>
      </c>
      <c r="CR72" s="305">
        <v>0</v>
      </c>
      <c r="CS72" s="305">
        <v>0</v>
      </c>
      <c r="CT72" s="305">
        <v>0</v>
      </c>
      <c r="CU72" s="305">
        <v>0</v>
      </c>
      <c r="CV72" s="305">
        <v>0</v>
      </c>
      <c r="CW72" s="305">
        <v>0</v>
      </c>
      <c r="CX72" s="305">
        <v>0</v>
      </c>
      <c r="CY72" s="305">
        <v>0</v>
      </c>
      <c r="CZ72" s="305">
        <v>0</v>
      </c>
      <c r="DA72" s="306">
        <v>1</v>
      </c>
    </row>
    <row r="73" spans="2:105" ht="20.100000000000001" customHeight="1" x14ac:dyDescent="0.4">
      <c r="B73" s="12">
        <v>26</v>
      </c>
      <c r="C73" s="9" t="s">
        <v>852</v>
      </c>
      <c r="D73" s="305">
        <v>3.4687707013337431E-5</v>
      </c>
      <c r="E73" s="305">
        <v>1.8344491270669225E-5</v>
      </c>
      <c r="F73" s="305">
        <v>7.5194508067667726E-6</v>
      </c>
      <c r="G73" s="305">
        <v>2.9960910847324544E-5</v>
      </c>
      <c r="H73" s="305">
        <v>3.2695039833447329E-5</v>
      </c>
      <c r="I73" s="305">
        <v>1.0879088662396959E-5</v>
      </c>
      <c r="J73" s="305">
        <v>3.0270271806043666E-5</v>
      </c>
      <c r="K73" s="305">
        <v>6.3814762383223564E-5</v>
      </c>
      <c r="L73" s="305">
        <v>7.2076859396986157E-5</v>
      </c>
      <c r="M73" s="305">
        <v>1.4807170117606721E-5</v>
      </c>
      <c r="N73" s="305">
        <v>7.1790997499798827E-5</v>
      </c>
      <c r="O73" s="305">
        <v>7.3483380171236203E-4</v>
      </c>
      <c r="P73" s="305">
        <v>5.9739087250953775E-6</v>
      </c>
      <c r="Q73" s="305">
        <v>8.4058029389945847E-6</v>
      </c>
      <c r="R73" s="305">
        <v>6.024111748136127E-5</v>
      </c>
      <c r="S73" s="305">
        <v>1.2364794722547586E-5</v>
      </c>
      <c r="T73" s="305">
        <v>5.5429448632622646E-4</v>
      </c>
      <c r="U73" s="305">
        <v>9.4959788193090287E-6</v>
      </c>
      <c r="V73" s="305">
        <v>4.6349477497926888E-6</v>
      </c>
      <c r="W73" s="305">
        <v>6.3849230648365249E-6</v>
      </c>
      <c r="X73" s="305">
        <v>4.0005361277537004E-4</v>
      </c>
      <c r="Y73" s="305">
        <v>1.7600157702013204E-6</v>
      </c>
      <c r="Z73" s="305">
        <v>2.9673537566040514E-4</v>
      </c>
      <c r="AA73" s="305">
        <v>2.6824141098618913E-5</v>
      </c>
      <c r="AB73" s="305">
        <v>9.0468800399616203E-6</v>
      </c>
      <c r="AC73" s="305">
        <v>1.0038252627957516</v>
      </c>
      <c r="AD73" s="305">
        <v>2.6775706026883455E-5</v>
      </c>
      <c r="AE73" s="305">
        <v>1.1534081975944523E-5</v>
      </c>
      <c r="AF73" s="305">
        <v>1.4613261261458061E-4</v>
      </c>
      <c r="AG73" s="305">
        <v>4.8024392648083567E-6</v>
      </c>
      <c r="AH73" s="305">
        <v>1.1227639446279346E-5</v>
      </c>
      <c r="AI73" s="305">
        <v>2.6461312492747653E-6</v>
      </c>
      <c r="AJ73" s="305">
        <v>1.2249984420877338E-3</v>
      </c>
      <c r="AK73" s="305">
        <v>6.5658597488870866E-5</v>
      </c>
      <c r="AL73" s="305">
        <v>1.8204350123726356E-4</v>
      </c>
      <c r="AM73" s="305">
        <v>6.1960817239815517E-5</v>
      </c>
      <c r="AN73" s="305">
        <v>5.1182831834944363E-5</v>
      </c>
      <c r="AO73" s="305">
        <v>1.4935806711024551E-3</v>
      </c>
      <c r="AP73" s="305">
        <v>1.2538459274191033E-4</v>
      </c>
      <c r="AQ73" s="305">
        <v>6.5059475703220667E-4</v>
      </c>
      <c r="AR73" s="305">
        <v>2.5832880235530589E-5</v>
      </c>
      <c r="AS73" s="305">
        <v>2.0589361623725281E-4</v>
      </c>
      <c r="AT73" s="305">
        <v>3.9386975313582337E-5</v>
      </c>
      <c r="AU73" s="305">
        <v>4.8541032551407991E-4</v>
      </c>
      <c r="AV73" s="305">
        <v>5.5748334641991474E-5</v>
      </c>
      <c r="AW73" s="305">
        <v>8.7499923560722484E-5</v>
      </c>
      <c r="AX73" s="305">
        <v>1.5439573001962796E-3</v>
      </c>
      <c r="AY73" s="305">
        <v>5.0803014369629187E-4</v>
      </c>
      <c r="AZ73" s="305">
        <v>9.6018666376182632E-6</v>
      </c>
      <c r="BA73" s="305">
        <v>1.0726510381433984E-4</v>
      </c>
      <c r="BB73" s="305">
        <v>4.4811777910573353E-4</v>
      </c>
      <c r="BC73" s="305">
        <v>9.8525550361226689E-4</v>
      </c>
      <c r="BD73" s="305">
        <v>1.1137365120982504E-5</v>
      </c>
      <c r="BE73" s="305">
        <v>3.1712729685526238E-4</v>
      </c>
      <c r="BF73" s="305">
        <v>2.0716224683812627E-4</v>
      </c>
      <c r="BG73" s="305">
        <v>1.4536377858170749E-5</v>
      </c>
      <c r="BH73" s="305">
        <v>1.5487774942727924E-5</v>
      </c>
      <c r="BI73" s="305">
        <v>1.8513347125346351E-5</v>
      </c>
      <c r="BJ73" s="305">
        <v>1.514956187569289E-5</v>
      </c>
      <c r="BK73" s="305">
        <v>2.6014468510519723E-5</v>
      </c>
      <c r="BL73" s="305">
        <v>2.3846465452180743E-5</v>
      </c>
      <c r="BM73" s="305">
        <v>8.1260442662350695E-6</v>
      </c>
      <c r="BN73" s="305">
        <v>1.609116542990728E-5</v>
      </c>
      <c r="BO73" s="305">
        <v>6.1792916994755666E-6</v>
      </c>
      <c r="BP73" s="305">
        <v>4.2027306660046677E-6</v>
      </c>
      <c r="BQ73" s="305">
        <v>6.1979015794751993E-6</v>
      </c>
      <c r="BR73" s="305">
        <v>3.7601518433088197E-6</v>
      </c>
      <c r="BS73" s="305">
        <v>1.0166651309911146E-5</v>
      </c>
      <c r="BT73" s="305">
        <v>1.6529595553000711E-5</v>
      </c>
      <c r="BU73" s="305">
        <v>8.5258641413280307E-5</v>
      </c>
      <c r="BV73" s="305">
        <v>1.1281780686965497E-5</v>
      </c>
      <c r="BW73" s="305">
        <v>1.9125686016293957E-5</v>
      </c>
      <c r="BX73" s="305">
        <v>6.8240480369213249E-6</v>
      </c>
      <c r="BY73" s="305">
        <v>1.5334452335354265E-5</v>
      </c>
      <c r="BZ73" s="305">
        <v>1.2713034731524582E-5</v>
      </c>
      <c r="CA73" s="305">
        <v>3.5728369816196695E-6</v>
      </c>
      <c r="CB73" s="305">
        <v>1.0156234314041376E-5</v>
      </c>
      <c r="CC73" s="305">
        <v>1.2397038895490027E-5</v>
      </c>
      <c r="CD73" s="305">
        <v>1.2305290309649221E-5</v>
      </c>
      <c r="CE73" s="305">
        <v>1.0528729898007384E-5</v>
      </c>
      <c r="CF73" s="305">
        <v>1.0266566483949789E-5</v>
      </c>
      <c r="CG73" s="305">
        <v>1.6945991321194828E-5</v>
      </c>
      <c r="CH73" s="305">
        <v>4.8656573467606142E-5</v>
      </c>
      <c r="CI73" s="305">
        <v>2.5205111351719872E-4</v>
      </c>
      <c r="CJ73" s="305">
        <v>3.580699959987833E-5</v>
      </c>
      <c r="CK73" s="305">
        <v>5.8538924573484704E-4</v>
      </c>
      <c r="CL73" s="305">
        <v>2.7331499223258879E-5</v>
      </c>
      <c r="CM73" s="305">
        <v>2.33149018176253E-5</v>
      </c>
      <c r="CN73" s="305">
        <v>6.7169265267189447E-5</v>
      </c>
      <c r="CO73" s="305">
        <v>5.3715455406072143E-5</v>
      </c>
      <c r="CP73" s="305">
        <v>1.2083490834237967E-5</v>
      </c>
      <c r="CQ73" s="305">
        <v>3.660099296276865E-4</v>
      </c>
      <c r="CR73" s="305">
        <v>5.6919163576541437E-6</v>
      </c>
      <c r="CS73" s="305">
        <v>6.2416988415332336E-5</v>
      </c>
      <c r="CT73" s="305">
        <v>3.2852178755460551E-5</v>
      </c>
      <c r="CU73" s="305">
        <v>1.9673646093523767E-5</v>
      </c>
      <c r="CV73" s="305">
        <v>7.3037179297107582E-5</v>
      </c>
      <c r="CW73" s="305">
        <v>6.601466051626408E-6</v>
      </c>
      <c r="CX73" s="305">
        <v>1.8477482939384375E-5</v>
      </c>
      <c r="CY73" s="305">
        <v>2.5617827933622243E-5</v>
      </c>
      <c r="CZ73" s="305">
        <v>6.8053140302479968E-5</v>
      </c>
      <c r="DA73" s="306">
        <v>1.0176345709751746</v>
      </c>
    </row>
    <row r="74" spans="2:105" ht="20.100000000000001" customHeight="1" x14ac:dyDescent="0.4">
      <c r="B74" s="12">
        <v>27</v>
      </c>
      <c r="C74" s="9" t="s">
        <v>853</v>
      </c>
      <c r="D74" s="305">
        <v>1.6537945385572604E-4</v>
      </c>
      <c r="E74" s="305">
        <v>1.8076942529116763E-4</v>
      </c>
      <c r="F74" s="305">
        <v>1.2209194395548675E-4</v>
      </c>
      <c r="G74" s="305">
        <v>2.5573226377699411E-4</v>
      </c>
      <c r="H74" s="305">
        <v>9.2743844984988097E-5</v>
      </c>
      <c r="I74" s="305">
        <v>5.224930397378214E-5</v>
      </c>
      <c r="J74" s="305">
        <v>2.6893501245539542E-4</v>
      </c>
      <c r="K74" s="305">
        <v>5.8318838319390834E-5</v>
      </c>
      <c r="L74" s="305">
        <v>4.8066361745473939E-5</v>
      </c>
      <c r="M74" s="305">
        <v>7.9678831458542782E-5</v>
      </c>
      <c r="N74" s="305">
        <v>6.2836712771465351E-5</v>
      </c>
      <c r="O74" s="305">
        <v>4.9935672659843728E-5</v>
      </c>
      <c r="P74" s="305">
        <v>4.1787441523521044E-5</v>
      </c>
      <c r="Q74" s="305">
        <v>1.7106831856926458E-4</v>
      </c>
      <c r="R74" s="305">
        <v>7.9660835890445843E-5</v>
      </c>
      <c r="S74" s="305">
        <v>6.6956437140979218E-5</v>
      </c>
      <c r="T74" s="305">
        <v>1.0284385070606869E-4</v>
      </c>
      <c r="U74" s="305">
        <v>3.9888592262979724E-4</v>
      </c>
      <c r="V74" s="305">
        <v>1.8198206746377347E-4</v>
      </c>
      <c r="W74" s="305">
        <v>9.8239900728398828E-5</v>
      </c>
      <c r="X74" s="305">
        <v>1.0837573874483102E-4</v>
      </c>
      <c r="Y74" s="305">
        <v>2.9513686845048173E-5</v>
      </c>
      <c r="Z74" s="305">
        <v>1.6003785276184066E-4</v>
      </c>
      <c r="AA74" s="305">
        <v>1.2899289964227279E-4</v>
      </c>
      <c r="AB74" s="305">
        <v>7.3821648957696131E-5</v>
      </c>
      <c r="AC74" s="305">
        <v>1.6513685267879094E-4</v>
      </c>
      <c r="AD74" s="305">
        <v>1.0831546965714176</v>
      </c>
      <c r="AE74" s="305">
        <v>1.9477586487757456E-4</v>
      </c>
      <c r="AF74" s="305">
        <v>3.7499307689113268E-4</v>
      </c>
      <c r="AG74" s="305">
        <v>1.4619849439895035E-4</v>
      </c>
      <c r="AH74" s="305">
        <v>2.7260451017351923E-4</v>
      </c>
      <c r="AI74" s="305">
        <v>7.9286974152410959E-5</v>
      </c>
      <c r="AJ74" s="305">
        <v>1.4889907003338239E-4</v>
      </c>
      <c r="AK74" s="305">
        <v>2.1800621825272356E-4</v>
      </c>
      <c r="AL74" s="305">
        <v>2.1432073178178756E-4</v>
      </c>
      <c r="AM74" s="305">
        <v>1.0895110018151323E-4</v>
      </c>
      <c r="AN74" s="305">
        <v>6.7493552151120994E-5</v>
      </c>
      <c r="AO74" s="305">
        <v>5.5350203542673463E-5</v>
      </c>
      <c r="AP74" s="305">
        <v>8.5455802848256437E-5</v>
      </c>
      <c r="AQ74" s="305">
        <v>1.792327270541536E-4</v>
      </c>
      <c r="AR74" s="305">
        <v>8.900155060775268E-5</v>
      </c>
      <c r="AS74" s="305">
        <v>7.4837547268182393E-5</v>
      </c>
      <c r="AT74" s="305">
        <v>6.3603472072812191E-5</v>
      </c>
      <c r="AU74" s="305">
        <v>6.7694534038047284E-5</v>
      </c>
      <c r="AV74" s="305">
        <v>9.4281880477711723E-5</v>
      </c>
      <c r="AW74" s="305">
        <v>8.4398193672617549E-5</v>
      </c>
      <c r="AX74" s="305">
        <v>2.1216844616760268E-5</v>
      </c>
      <c r="AY74" s="305">
        <v>4.3069470833249583E-5</v>
      </c>
      <c r="AZ74" s="305">
        <v>4.2898906060639387E-5</v>
      </c>
      <c r="BA74" s="305">
        <v>6.8818862653399903E-5</v>
      </c>
      <c r="BB74" s="305">
        <v>3.6085760602215018E-5</v>
      </c>
      <c r="BC74" s="305">
        <v>6.0697585094898082E-4</v>
      </c>
      <c r="BD74" s="305">
        <v>6.7782830445482707E-5</v>
      </c>
      <c r="BE74" s="305">
        <v>2.049296982801483E-2</v>
      </c>
      <c r="BF74" s="305">
        <v>2.4910442796958334E-2</v>
      </c>
      <c r="BG74" s="305">
        <v>4.1262115105300902E-2</v>
      </c>
      <c r="BH74" s="305">
        <v>2.0979673954728783E-2</v>
      </c>
      <c r="BI74" s="305">
        <v>5.1134970444426597E-4</v>
      </c>
      <c r="BJ74" s="305">
        <v>1.4013077584004272E-3</v>
      </c>
      <c r="BK74" s="305">
        <v>1.4218437294493001E-3</v>
      </c>
      <c r="BL74" s="305">
        <v>2.8523133687887413E-4</v>
      </c>
      <c r="BM74" s="305">
        <v>1.3721871770389256E-4</v>
      </c>
      <c r="BN74" s="305">
        <v>1.8197643986008218E-4</v>
      </c>
      <c r="BO74" s="305">
        <v>1.3110484041444219E-4</v>
      </c>
      <c r="BP74" s="305">
        <v>1.7061041324704544E-4</v>
      </c>
      <c r="BQ74" s="305">
        <v>5.0294559359657931E-4</v>
      </c>
      <c r="BR74" s="305">
        <v>4.7196447191341981E-4</v>
      </c>
      <c r="BS74" s="305">
        <v>5.4513944738024801E-4</v>
      </c>
      <c r="BT74" s="305">
        <v>5.1367854748415009E-5</v>
      </c>
      <c r="BU74" s="305">
        <v>6.003832889708567E-4</v>
      </c>
      <c r="BV74" s="305">
        <v>1.531127958296682E-4</v>
      </c>
      <c r="BW74" s="305">
        <v>1.7815766584257644E-4</v>
      </c>
      <c r="BX74" s="305">
        <v>1.3880411295131995E-4</v>
      </c>
      <c r="BY74" s="305">
        <v>3.864835767104103E-4</v>
      </c>
      <c r="BZ74" s="305">
        <v>6.4038349777434801E-4</v>
      </c>
      <c r="CA74" s="305">
        <v>7.0056898787465848E-5</v>
      </c>
      <c r="CB74" s="305">
        <v>2.2545272162212366E-4</v>
      </c>
      <c r="CC74" s="305">
        <v>2.6544709309551939E-4</v>
      </c>
      <c r="CD74" s="305">
        <v>6.5676712296919634E-5</v>
      </c>
      <c r="CE74" s="305">
        <v>3.1306374701618901E-4</v>
      </c>
      <c r="CF74" s="305">
        <v>9.215909023261135E-5</v>
      </c>
      <c r="CG74" s="305">
        <v>2.3811764471038069E-4</v>
      </c>
      <c r="CH74" s="305">
        <v>2.87714989116396E-4</v>
      </c>
      <c r="CI74" s="305">
        <v>1.8737252427425324E-4</v>
      </c>
      <c r="CJ74" s="305">
        <v>9.4999453185662502E-5</v>
      </c>
      <c r="CK74" s="305">
        <v>1.4406631514392399E-4</v>
      </c>
      <c r="CL74" s="305">
        <v>1.5803064923532951E-4</v>
      </c>
      <c r="CM74" s="305">
        <v>1.0863069061336033E-4</v>
      </c>
      <c r="CN74" s="305">
        <v>1.3158253166216659E-4</v>
      </c>
      <c r="CO74" s="305">
        <v>1.1630257649527927E-4</v>
      </c>
      <c r="CP74" s="305">
        <v>1.6407323486876914E-4</v>
      </c>
      <c r="CQ74" s="305">
        <v>4.5536415242607069E-5</v>
      </c>
      <c r="CR74" s="305">
        <v>7.4858242873140633E-5</v>
      </c>
      <c r="CS74" s="305">
        <v>2.1787253332681837E-4</v>
      </c>
      <c r="CT74" s="305">
        <v>1.1315807742376915E-4</v>
      </c>
      <c r="CU74" s="305">
        <v>1.5547164883932289E-4</v>
      </c>
      <c r="CV74" s="305">
        <v>2.0255063689500534E-4</v>
      </c>
      <c r="CW74" s="305">
        <v>5.0534065939741454E-5</v>
      </c>
      <c r="CX74" s="305">
        <v>1.4998756976167225E-4</v>
      </c>
      <c r="CY74" s="305">
        <v>6.1529374745549696E-5</v>
      </c>
      <c r="CZ74" s="305">
        <v>7.2704167712588747E-4</v>
      </c>
      <c r="DA74" s="306">
        <v>1.2099208457672341</v>
      </c>
    </row>
    <row r="75" spans="2:105" ht="20.100000000000001" customHeight="1" x14ac:dyDescent="0.4">
      <c r="B75" s="12">
        <v>28</v>
      </c>
      <c r="C75" s="9" t="s">
        <v>173</v>
      </c>
      <c r="D75" s="305">
        <v>7.7462158211643796E-6</v>
      </c>
      <c r="E75" s="305">
        <v>2.5621294779466269E-5</v>
      </c>
      <c r="F75" s="305">
        <v>2.8937904738424084E-6</v>
      </c>
      <c r="G75" s="305">
        <v>6.9292337264301337E-6</v>
      </c>
      <c r="H75" s="305">
        <v>2.3024517416522477E-6</v>
      </c>
      <c r="I75" s="305">
        <v>3.67058870708363E-6</v>
      </c>
      <c r="J75" s="305">
        <v>7.8671046492141848E-6</v>
      </c>
      <c r="K75" s="305">
        <v>2.6749597830617391E-6</v>
      </c>
      <c r="L75" s="305">
        <v>2.8682665683139383E-6</v>
      </c>
      <c r="M75" s="305">
        <v>4.4330583926712531E-6</v>
      </c>
      <c r="N75" s="305">
        <v>2.5842112412216539E-6</v>
      </c>
      <c r="O75" s="305">
        <v>3.0206185168057044E-5</v>
      </c>
      <c r="P75" s="305">
        <v>2.177237697727957E-6</v>
      </c>
      <c r="Q75" s="305">
        <v>2.7058096763615598E-6</v>
      </c>
      <c r="R75" s="305">
        <v>2.8299457563915615E-6</v>
      </c>
      <c r="S75" s="305">
        <v>3.9692616262487776E-6</v>
      </c>
      <c r="T75" s="305">
        <v>1.8346508555878776E-4</v>
      </c>
      <c r="U75" s="305">
        <v>5.3225372899507711E-6</v>
      </c>
      <c r="V75" s="305">
        <v>2.9665168035648164E-6</v>
      </c>
      <c r="W75" s="305">
        <v>2.4553146227494E-6</v>
      </c>
      <c r="X75" s="305">
        <v>1.3396480805577735E-5</v>
      </c>
      <c r="Y75" s="305">
        <v>6.8320720635991792E-7</v>
      </c>
      <c r="Z75" s="305">
        <v>2.1904203648961066E-5</v>
      </c>
      <c r="AA75" s="305">
        <v>3.648677170345868E-6</v>
      </c>
      <c r="AB75" s="305">
        <v>2.7568299213352967E-6</v>
      </c>
      <c r="AC75" s="305">
        <v>5.7916978659627708E-6</v>
      </c>
      <c r="AD75" s="305">
        <v>5.9127141351373721E-6</v>
      </c>
      <c r="AE75" s="305">
        <v>1.0014439650976488</v>
      </c>
      <c r="AF75" s="305">
        <v>7.1444820816360917E-6</v>
      </c>
      <c r="AG75" s="305">
        <v>2.3602205044317265E-6</v>
      </c>
      <c r="AH75" s="305">
        <v>7.567958996201655E-6</v>
      </c>
      <c r="AI75" s="305">
        <v>2.0603725122300148E-6</v>
      </c>
      <c r="AJ75" s="305">
        <v>4.791590760171328E-6</v>
      </c>
      <c r="AK75" s="305">
        <v>3.4201031449450148E-6</v>
      </c>
      <c r="AL75" s="305">
        <v>8.8484509280509083E-6</v>
      </c>
      <c r="AM75" s="305">
        <v>7.8294229826286277E-6</v>
      </c>
      <c r="AN75" s="305">
        <v>1.8428819896619094E-5</v>
      </c>
      <c r="AO75" s="305">
        <v>1.2315624898497768E-4</v>
      </c>
      <c r="AP75" s="305">
        <v>1.1905567538893522E-3</v>
      </c>
      <c r="AQ75" s="305">
        <v>8.1109977222286241E-3</v>
      </c>
      <c r="AR75" s="305">
        <v>1.4434813487318979E-3</v>
      </c>
      <c r="AS75" s="305">
        <v>3.8003431823725007E-5</v>
      </c>
      <c r="AT75" s="305">
        <v>1.4184223026982083E-4</v>
      </c>
      <c r="AU75" s="305">
        <v>2.6180050735310334E-4</v>
      </c>
      <c r="AV75" s="305">
        <v>8.1125686285694453E-4</v>
      </c>
      <c r="AW75" s="305">
        <v>9.4432456035803433E-5</v>
      </c>
      <c r="AX75" s="305">
        <v>7.0969002746575759E-6</v>
      </c>
      <c r="AY75" s="305">
        <v>3.9476348023867908E-6</v>
      </c>
      <c r="AZ75" s="305">
        <v>4.0084759762271323E-5</v>
      </c>
      <c r="BA75" s="305">
        <v>8.7165177618130591E-6</v>
      </c>
      <c r="BB75" s="305">
        <v>2.6436515960509248E-6</v>
      </c>
      <c r="BC75" s="305">
        <v>1.6119303794043005E-4</v>
      </c>
      <c r="BD75" s="305">
        <v>2.5827280160774644E-5</v>
      </c>
      <c r="BE75" s="305">
        <v>1.5268404330435396E-3</v>
      </c>
      <c r="BF75" s="305">
        <v>2.0228885988896544E-4</v>
      </c>
      <c r="BG75" s="305">
        <v>6.7954205978676329E-5</v>
      </c>
      <c r="BH75" s="305">
        <v>4.2482319387935496E-4</v>
      </c>
      <c r="BI75" s="305">
        <v>7.9845709437401009E-6</v>
      </c>
      <c r="BJ75" s="305">
        <v>1.3026957029301824E-5</v>
      </c>
      <c r="BK75" s="305">
        <v>1.5689905393227891E-5</v>
      </c>
      <c r="BL75" s="305">
        <v>5.4086824964768071E-5</v>
      </c>
      <c r="BM75" s="305">
        <v>1.5492606129837345E-5</v>
      </c>
      <c r="BN75" s="305">
        <v>3.1606095117588009E-5</v>
      </c>
      <c r="BO75" s="305">
        <v>5.1917490697145915E-6</v>
      </c>
      <c r="BP75" s="305">
        <v>3.5129933203604875E-6</v>
      </c>
      <c r="BQ75" s="305">
        <v>5.503285278770238E-6</v>
      </c>
      <c r="BR75" s="305">
        <v>3.563731016818439E-6</v>
      </c>
      <c r="BS75" s="305">
        <v>8.5665019593984096E-6</v>
      </c>
      <c r="BT75" s="305">
        <v>1.0612990910427964E-5</v>
      </c>
      <c r="BU75" s="305">
        <v>1.843560093116751E-5</v>
      </c>
      <c r="BV75" s="305">
        <v>2.9573641687536836E-5</v>
      </c>
      <c r="BW75" s="305">
        <v>4.4614470870120639E-6</v>
      </c>
      <c r="BX75" s="305">
        <v>4.1628790461312923E-5</v>
      </c>
      <c r="BY75" s="305">
        <v>6.1653399742507273E-6</v>
      </c>
      <c r="BZ75" s="305">
        <v>1.0793444544489339E-5</v>
      </c>
      <c r="CA75" s="305">
        <v>1.9512136603262615E-6</v>
      </c>
      <c r="CB75" s="305">
        <v>6.2340850724301066E-6</v>
      </c>
      <c r="CC75" s="305">
        <v>6.4327430213954224E-6</v>
      </c>
      <c r="CD75" s="305">
        <v>3.8543813833813849E-6</v>
      </c>
      <c r="CE75" s="305">
        <v>7.779834162940983E-6</v>
      </c>
      <c r="CF75" s="305">
        <v>4.4648384219333383E-6</v>
      </c>
      <c r="CG75" s="305">
        <v>1.8811329168829726E-5</v>
      </c>
      <c r="CH75" s="305">
        <v>3.9833026210739582E-5</v>
      </c>
      <c r="CI75" s="305">
        <v>9.9810892499104218E-6</v>
      </c>
      <c r="CJ75" s="305">
        <v>5.135319742614292E-5</v>
      </c>
      <c r="CK75" s="305">
        <v>5.9489005295653604E-5</v>
      </c>
      <c r="CL75" s="305">
        <v>2.2052591407239661E-4</v>
      </c>
      <c r="CM75" s="305">
        <v>1.3458386204118702E-4</v>
      </c>
      <c r="CN75" s="305">
        <v>8.8097882172854793E-5</v>
      </c>
      <c r="CO75" s="305">
        <v>1.0021680460789733E-5</v>
      </c>
      <c r="CP75" s="305">
        <v>4.5688300694978452E-6</v>
      </c>
      <c r="CQ75" s="305">
        <v>5.3997955218961788E-5</v>
      </c>
      <c r="CR75" s="305">
        <v>6.0462343247049951E-6</v>
      </c>
      <c r="CS75" s="305">
        <v>2.7801889487665069E-4</v>
      </c>
      <c r="CT75" s="305">
        <v>2.2814728550467862E-4</v>
      </c>
      <c r="CU75" s="305">
        <v>4.6968295240912445E-6</v>
      </c>
      <c r="CV75" s="305">
        <v>7.6148345019023866E-6</v>
      </c>
      <c r="CW75" s="305">
        <v>1.9442066359622121E-6</v>
      </c>
      <c r="CX75" s="305">
        <v>5.4312669736166629E-5</v>
      </c>
      <c r="CY75" s="305">
        <v>2.7325313815347064E-5</v>
      </c>
      <c r="CZ75" s="305">
        <v>1.7448054915919785E-4</v>
      </c>
      <c r="DA75" s="306">
        <v>1.0183436075985643</v>
      </c>
    </row>
    <row r="76" spans="2:105" ht="20.100000000000001" customHeight="1" x14ac:dyDescent="0.4">
      <c r="B76" s="12">
        <v>29</v>
      </c>
      <c r="C76" s="9" t="s">
        <v>178</v>
      </c>
      <c r="D76" s="305">
        <v>3.1651114446987151E-4</v>
      </c>
      <c r="E76" s="305">
        <v>6.3552300557875873E-4</v>
      </c>
      <c r="F76" s="305">
        <v>1.1157100469189869E-4</v>
      </c>
      <c r="G76" s="305">
        <v>9.4624509379034329E-4</v>
      </c>
      <c r="H76" s="305">
        <v>1.7570401336244067E-5</v>
      </c>
      <c r="I76" s="305">
        <v>1.4776512567745811E-5</v>
      </c>
      <c r="J76" s="305">
        <v>3.0162393783956825E-5</v>
      </c>
      <c r="K76" s="305">
        <v>2.3186764337795511E-5</v>
      </c>
      <c r="L76" s="305">
        <v>8.8292379087559311E-6</v>
      </c>
      <c r="M76" s="305">
        <v>1.2272187689280582E-4</v>
      </c>
      <c r="N76" s="305">
        <v>3.0473581975188945E-5</v>
      </c>
      <c r="O76" s="305">
        <v>1.6125816580810361E-5</v>
      </c>
      <c r="P76" s="305">
        <v>4.3760271073118848E-5</v>
      </c>
      <c r="Q76" s="305">
        <v>1.664323131992566E-5</v>
      </c>
      <c r="R76" s="305">
        <v>1.0227069070836326E-5</v>
      </c>
      <c r="S76" s="305">
        <v>3.2566300070711456E-5</v>
      </c>
      <c r="T76" s="305">
        <v>2.4733880480854852E-4</v>
      </c>
      <c r="U76" s="305">
        <v>2.6624135303616569E-4</v>
      </c>
      <c r="V76" s="305">
        <v>4.002937716525399E-5</v>
      </c>
      <c r="W76" s="305">
        <v>1.933170056580595E-5</v>
      </c>
      <c r="X76" s="305">
        <v>3.3430610572391382E-4</v>
      </c>
      <c r="Y76" s="305">
        <v>1.3042593375801198E-4</v>
      </c>
      <c r="Z76" s="305">
        <v>2.6626640150772765E-5</v>
      </c>
      <c r="AA76" s="305">
        <v>4.425147788933947E-5</v>
      </c>
      <c r="AB76" s="305">
        <v>1.0292750603518457E-5</v>
      </c>
      <c r="AC76" s="305">
        <v>1.1951986785197553E-3</v>
      </c>
      <c r="AD76" s="305">
        <v>4.8245665545933979E-3</v>
      </c>
      <c r="AE76" s="305">
        <v>2.5483417283410671E-3</v>
      </c>
      <c r="AF76" s="305">
        <v>1.0039934489919449</v>
      </c>
      <c r="AG76" s="305">
        <v>9.9256699955163505E-5</v>
      </c>
      <c r="AH76" s="305">
        <v>1.7356922027459288E-3</v>
      </c>
      <c r="AI76" s="305">
        <v>1.1487676304883737E-5</v>
      </c>
      <c r="AJ76" s="305">
        <v>2.6110494659394728E-4</v>
      </c>
      <c r="AK76" s="305">
        <v>5.5959341286041127E-4</v>
      </c>
      <c r="AL76" s="305">
        <v>3.7699646806803891E-4</v>
      </c>
      <c r="AM76" s="305">
        <v>1.9834847777178838E-3</v>
      </c>
      <c r="AN76" s="305">
        <v>4.3197563830747786E-4</v>
      </c>
      <c r="AO76" s="305">
        <v>1.6022023237030451E-4</v>
      </c>
      <c r="AP76" s="305">
        <v>1.4548426656653154E-3</v>
      </c>
      <c r="AQ76" s="305">
        <v>4.816494621231361E-4</v>
      </c>
      <c r="AR76" s="305">
        <v>5.1186356590841333E-4</v>
      </c>
      <c r="AS76" s="305">
        <v>1.8356974667368278E-4</v>
      </c>
      <c r="AT76" s="305">
        <v>2.1420959634932984E-4</v>
      </c>
      <c r="AU76" s="305">
        <v>1.5245700922167985E-3</v>
      </c>
      <c r="AV76" s="305">
        <v>2.9742756076269221E-4</v>
      </c>
      <c r="AW76" s="305">
        <v>2.034171320194206E-4</v>
      </c>
      <c r="AX76" s="305">
        <v>3.5947805447016161E-4</v>
      </c>
      <c r="AY76" s="305">
        <v>8.3646066152117779E-5</v>
      </c>
      <c r="AZ76" s="305">
        <v>2.64345016032382E-4</v>
      </c>
      <c r="BA76" s="305">
        <v>2.5800702831379102E-4</v>
      </c>
      <c r="BB76" s="305">
        <v>1.1488066710815836E-5</v>
      </c>
      <c r="BC76" s="305">
        <v>2.14184787115717E-4</v>
      </c>
      <c r="BD76" s="305">
        <v>9.4115061621506471E-6</v>
      </c>
      <c r="BE76" s="305">
        <v>1.074140646915567E-3</v>
      </c>
      <c r="BF76" s="305">
        <v>1.7597736261599935E-3</v>
      </c>
      <c r="BG76" s="305">
        <v>1.7254451370854657E-3</v>
      </c>
      <c r="BH76" s="305">
        <v>1.6476313496111786E-3</v>
      </c>
      <c r="BI76" s="305">
        <v>4.5559691371398156E-5</v>
      </c>
      <c r="BJ76" s="305">
        <v>1.1974958182796934E-4</v>
      </c>
      <c r="BK76" s="305">
        <v>7.0391236973718272E-4</v>
      </c>
      <c r="BL76" s="305">
        <v>2.2927687040320125E-5</v>
      </c>
      <c r="BM76" s="305">
        <v>2.3461765389763834E-5</v>
      </c>
      <c r="BN76" s="305">
        <v>2.7182828858613253E-5</v>
      </c>
      <c r="BO76" s="305">
        <v>1.5036886130644583E-5</v>
      </c>
      <c r="BP76" s="305">
        <v>1.6228181408969357E-5</v>
      </c>
      <c r="BQ76" s="305">
        <v>3.5659728660532586E-5</v>
      </c>
      <c r="BR76" s="305">
        <v>2.9293891901025571E-5</v>
      </c>
      <c r="BS76" s="305">
        <v>4.7326119461212353E-5</v>
      </c>
      <c r="BT76" s="305">
        <v>9.3995208945947554E-6</v>
      </c>
      <c r="BU76" s="305">
        <v>6.9798050907694657E-5</v>
      </c>
      <c r="BV76" s="305">
        <v>1.875241617306419E-5</v>
      </c>
      <c r="BW76" s="305">
        <v>2.2911736999514227E-5</v>
      </c>
      <c r="BX76" s="305">
        <v>1.6759476245729664E-5</v>
      </c>
      <c r="BY76" s="305">
        <v>3.3596036977745696E-5</v>
      </c>
      <c r="BZ76" s="305">
        <v>5.3340002672162981E-5</v>
      </c>
      <c r="CA76" s="305">
        <v>8.8886531046301276E-6</v>
      </c>
      <c r="CB76" s="305">
        <v>2.6310111678131153E-5</v>
      </c>
      <c r="CC76" s="305">
        <v>2.6890858761770725E-5</v>
      </c>
      <c r="CD76" s="305">
        <v>8.9265640778248807E-6</v>
      </c>
      <c r="CE76" s="305">
        <v>2.9694073856154666E-5</v>
      </c>
      <c r="CF76" s="305">
        <v>2.4526873262828764E-5</v>
      </c>
      <c r="CG76" s="305">
        <v>3.0162321152352206E-5</v>
      </c>
      <c r="CH76" s="305">
        <v>1.5289469969373336E-4</v>
      </c>
      <c r="CI76" s="305">
        <v>5.9631679745968137E-5</v>
      </c>
      <c r="CJ76" s="305">
        <v>1.8109711561155652E-5</v>
      </c>
      <c r="CK76" s="305">
        <v>2.1882738545389916E-5</v>
      </c>
      <c r="CL76" s="305">
        <v>2.0591798317717376E-5</v>
      </c>
      <c r="CM76" s="305">
        <v>1.938263573225472E-5</v>
      </c>
      <c r="CN76" s="305">
        <v>1.945942293296202E-5</v>
      </c>
      <c r="CO76" s="305">
        <v>1.6336388401481507E-5</v>
      </c>
      <c r="CP76" s="305">
        <v>1.8867377263781898E-5</v>
      </c>
      <c r="CQ76" s="305">
        <v>3.7877663761376277E-5</v>
      </c>
      <c r="CR76" s="305">
        <v>9.7359489839264827E-6</v>
      </c>
      <c r="CS76" s="305">
        <v>4.1140546308743471E-5</v>
      </c>
      <c r="CT76" s="305">
        <v>2.4787015405480692E-5</v>
      </c>
      <c r="CU76" s="305">
        <v>3.2289007451569406E-5</v>
      </c>
      <c r="CV76" s="305">
        <v>9.9661038754550845E-5</v>
      </c>
      <c r="CW76" s="305">
        <v>9.3487570087763371E-6</v>
      </c>
      <c r="CX76" s="305">
        <v>1.2596378945436767E-4</v>
      </c>
      <c r="CY76" s="305">
        <v>6.6975043355454707E-4</v>
      </c>
      <c r="CZ76" s="305">
        <v>1.7021058764862977E-4</v>
      </c>
      <c r="DA76" s="306">
        <v>1.0369904236329994</v>
      </c>
    </row>
    <row r="77" spans="2:105" ht="20.100000000000001" customHeight="1" x14ac:dyDescent="0.4">
      <c r="B77" s="12">
        <v>30</v>
      </c>
      <c r="C77" s="9" t="s">
        <v>855</v>
      </c>
      <c r="D77" s="305">
        <v>2.362679115930557E-5</v>
      </c>
      <c r="E77" s="305">
        <v>3.2269318178224286E-5</v>
      </c>
      <c r="F77" s="305">
        <v>1.0594518627250162E-5</v>
      </c>
      <c r="G77" s="305">
        <v>2.4049846624170106E-5</v>
      </c>
      <c r="H77" s="305">
        <v>7.1177587177927406E-6</v>
      </c>
      <c r="I77" s="305">
        <v>1.364021671273792E-4</v>
      </c>
      <c r="J77" s="305">
        <v>2.5463820165458426E-4</v>
      </c>
      <c r="K77" s="305">
        <v>9.8719846195628906E-6</v>
      </c>
      <c r="L77" s="305">
        <v>3.4810472842585311E-5</v>
      </c>
      <c r="M77" s="305">
        <v>1.1402557785187428E-5</v>
      </c>
      <c r="N77" s="305">
        <v>1.0457472488802986E-5</v>
      </c>
      <c r="O77" s="305">
        <v>5.9885279975047527E-5</v>
      </c>
      <c r="P77" s="305">
        <v>5.0394581926286075E-6</v>
      </c>
      <c r="Q77" s="305">
        <v>1.2927541595681765E-5</v>
      </c>
      <c r="R77" s="305">
        <v>3.2186916764248201E-5</v>
      </c>
      <c r="S77" s="305">
        <v>4.2034431264321256E-5</v>
      </c>
      <c r="T77" s="305">
        <v>1.3254422401146632E-3</v>
      </c>
      <c r="U77" s="305">
        <v>2.9683521181691683E-5</v>
      </c>
      <c r="V77" s="305">
        <v>1.465492593442881E-5</v>
      </c>
      <c r="W77" s="305">
        <v>9.3029059579438266E-6</v>
      </c>
      <c r="X77" s="305">
        <v>1.8836962991677649E-5</v>
      </c>
      <c r="Y77" s="305">
        <v>4.3567972298276905E-6</v>
      </c>
      <c r="Z77" s="305">
        <v>1.5742655588251288E-4</v>
      </c>
      <c r="AA77" s="305">
        <v>1.7626499665883419E-4</v>
      </c>
      <c r="AB77" s="305">
        <v>2.5328475307156818E-5</v>
      </c>
      <c r="AC77" s="305">
        <v>2.9360848200708539E-5</v>
      </c>
      <c r="AD77" s="305">
        <v>1.3006212287791764E-3</v>
      </c>
      <c r="AE77" s="305">
        <v>4.0875244634796521E-5</v>
      </c>
      <c r="AF77" s="305">
        <v>1.625253483569744E-4</v>
      </c>
      <c r="AG77" s="305">
        <v>1.0095884371147459</v>
      </c>
      <c r="AH77" s="305">
        <v>9.7366951176693067E-3</v>
      </c>
      <c r="AI77" s="305">
        <v>4.8434909740096899E-2</v>
      </c>
      <c r="AJ77" s="305">
        <v>1.7425093432055214E-4</v>
      </c>
      <c r="AK77" s="305">
        <v>1.1784925134702192E-2</v>
      </c>
      <c r="AL77" s="305">
        <v>8.9537606557821697E-3</v>
      </c>
      <c r="AM77" s="305">
        <v>5.3254620947512359E-3</v>
      </c>
      <c r="AN77" s="305">
        <v>3.1156528921214175E-3</v>
      </c>
      <c r="AO77" s="305">
        <v>1.0654824739189108E-3</v>
      </c>
      <c r="AP77" s="305">
        <v>3.5405303949228116E-5</v>
      </c>
      <c r="AQ77" s="305">
        <v>6.7658371976535628E-4</v>
      </c>
      <c r="AR77" s="305">
        <v>3.6228067826504133E-3</v>
      </c>
      <c r="AS77" s="305">
        <v>2.5081086567622715E-3</v>
      </c>
      <c r="AT77" s="305">
        <v>4.4846753011434129E-4</v>
      </c>
      <c r="AU77" s="305">
        <v>1.1679063441509257E-3</v>
      </c>
      <c r="AV77" s="305">
        <v>7.3961046265562684E-4</v>
      </c>
      <c r="AW77" s="305">
        <v>2.7748447142210783E-4</v>
      </c>
      <c r="AX77" s="305">
        <v>3.161144046575283E-3</v>
      </c>
      <c r="AY77" s="305">
        <v>4.9997738692216763E-3</v>
      </c>
      <c r="AZ77" s="305">
        <v>2.0184907596144789E-3</v>
      </c>
      <c r="BA77" s="305">
        <v>1.6204935723254529E-2</v>
      </c>
      <c r="BB77" s="305">
        <v>1.6322369859389943E-3</v>
      </c>
      <c r="BC77" s="305">
        <v>3.6900320911104425E-4</v>
      </c>
      <c r="BD77" s="305">
        <v>1.0903269057314423E-5</v>
      </c>
      <c r="BE77" s="305">
        <v>1.8719973546973199E-3</v>
      </c>
      <c r="BF77" s="305">
        <v>1.6454521192716524E-3</v>
      </c>
      <c r="BG77" s="305">
        <v>1.8764820037004385E-3</v>
      </c>
      <c r="BH77" s="305">
        <v>2.6282079449098557E-3</v>
      </c>
      <c r="BI77" s="305">
        <v>3.8828632856617319E-5</v>
      </c>
      <c r="BJ77" s="305">
        <v>9.7331058175690658E-5</v>
      </c>
      <c r="BK77" s="305">
        <v>1.0006830586773907E-4</v>
      </c>
      <c r="BL77" s="305">
        <v>1.5807271516885411E-5</v>
      </c>
      <c r="BM77" s="305">
        <v>1.5632399446456444E-5</v>
      </c>
      <c r="BN77" s="305">
        <v>1.62659853078228E-5</v>
      </c>
      <c r="BO77" s="305">
        <v>1.1349190247152692E-5</v>
      </c>
      <c r="BP77" s="305">
        <v>1.3425374182990498E-5</v>
      </c>
      <c r="BQ77" s="305">
        <v>3.3111453680163744E-5</v>
      </c>
      <c r="BR77" s="305">
        <v>2.7373817608718895E-5</v>
      </c>
      <c r="BS77" s="305">
        <v>4.4460785559345618E-5</v>
      </c>
      <c r="BT77" s="305">
        <v>8.9265489046975557E-6</v>
      </c>
      <c r="BU77" s="305">
        <v>6.2583130751340561E-5</v>
      </c>
      <c r="BV77" s="305">
        <v>1.1693350718908194E-4</v>
      </c>
      <c r="BW77" s="305">
        <v>3.3175180708122748E-5</v>
      </c>
      <c r="BX77" s="305">
        <v>1.367801446202413E-5</v>
      </c>
      <c r="BY77" s="305">
        <v>3.0789517144936411E-5</v>
      </c>
      <c r="BZ77" s="305">
        <v>7.1711406362618974E-5</v>
      </c>
      <c r="CA77" s="305">
        <v>5.7536690236750933E-6</v>
      </c>
      <c r="CB77" s="305">
        <v>1.9021741488413045E-5</v>
      </c>
      <c r="CC77" s="305">
        <v>2.0656807887872093E-5</v>
      </c>
      <c r="CD77" s="305">
        <v>8.3518223327414371E-6</v>
      </c>
      <c r="CE77" s="305">
        <v>2.5923422915368411E-5</v>
      </c>
      <c r="CF77" s="305">
        <v>9.103531135993735E-6</v>
      </c>
      <c r="CG77" s="305">
        <v>2.8621671753897634E-5</v>
      </c>
      <c r="CH77" s="305">
        <v>2.2295708496030262E-5</v>
      </c>
      <c r="CI77" s="305">
        <v>1.5964054099021607E-5</v>
      </c>
      <c r="CJ77" s="305">
        <v>8.2839820530518348E-6</v>
      </c>
      <c r="CK77" s="305">
        <v>1.4420598316446998E-5</v>
      </c>
      <c r="CL77" s="305">
        <v>1.4293087165668909E-5</v>
      </c>
      <c r="CM77" s="305">
        <v>9.6932040725495221E-6</v>
      </c>
      <c r="CN77" s="305">
        <v>1.7885592409474502E-5</v>
      </c>
      <c r="CO77" s="305">
        <v>2.2617465397673071E-5</v>
      </c>
      <c r="CP77" s="305">
        <v>1.3815099270404731E-5</v>
      </c>
      <c r="CQ77" s="305">
        <v>8.8828484798578558E-5</v>
      </c>
      <c r="CR77" s="305">
        <v>7.4301156448049047E-6</v>
      </c>
      <c r="CS77" s="305">
        <v>2.2936300397556417E-5</v>
      </c>
      <c r="CT77" s="305">
        <v>1.3335215867765149E-5</v>
      </c>
      <c r="CU77" s="305">
        <v>1.6666539371121089E-5</v>
      </c>
      <c r="CV77" s="305">
        <v>1.6790972645994203E-5</v>
      </c>
      <c r="CW77" s="305">
        <v>4.7380730053790589E-6</v>
      </c>
      <c r="CX77" s="305">
        <v>2.995995264960869E-5</v>
      </c>
      <c r="CY77" s="305">
        <v>1.5035066787828678E-5</v>
      </c>
      <c r="CZ77" s="305">
        <v>2.2833251968932034E-4</v>
      </c>
      <c r="DA77" s="306">
        <v>1.1495287777624275</v>
      </c>
    </row>
    <row r="78" spans="2:105" ht="20.100000000000001" customHeight="1" x14ac:dyDescent="0.4">
      <c r="B78" s="12">
        <v>31</v>
      </c>
      <c r="C78" s="9" t="s">
        <v>856</v>
      </c>
      <c r="D78" s="305">
        <v>4.0948513767650285E-6</v>
      </c>
      <c r="E78" s="305">
        <v>2.6781780902804903E-6</v>
      </c>
      <c r="F78" s="305">
        <v>1.0242600662888671E-6</v>
      </c>
      <c r="G78" s="305">
        <v>3.4540946352396242E-6</v>
      </c>
      <c r="H78" s="305">
        <v>1.1263584660680744E-6</v>
      </c>
      <c r="I78" s="305">
        <v>5.1778726657559521E-5</v>
      </c>
      <c r="J78" s="305">
        <v>5.0423269228916099E-5</v>
      </c>
      <c r="K78" s="305">
        <v>1.0768822800541192E-6</v>
      </c>
      <c r="L78" s="305">
        <v>1.0395862783514823E-5</v>
      </c>
      <c r="M78" s="305">
        <v>1.8924233869614277E-6</v>
      </c>
      <c r="N78" s="305">
        <v>1.2267243636913254E-6</v>
      </c>
      <c r="O78" s="305">
        <v>5.7008302335582299E-6</v>
      </c>
      <c r="P78" s="305">
        <v>6.1562824349408474E-7</v>
      </c>
      <c r="Q78" s="305">
        <v>1.0153732771824066E-6</v>
      </c>
      <c r="R78" s="305">
        <v>1.3232028580551669E-6</v>
      </c>
      <c r="S78" s="305">
        <v>1.8426308518769918E-6</v>
      </c>
      <c r="T78" s="305">
        <v>5.7935476377206501E-5</v>
      </c>
      <c r="U78" s="305">
        <v>1.8838727779974939E-6</v>
      </c>
      <c r="V78" s="305">
        <v>9.8013067342992632E-7</v>
      </c>
      <c r="W78" s="305">
        <v>7.8694331997232241E-7</v>
      </c>
      <c r="X78" s="305">
        <v>1.6373550840943291E-6</v>
      </c>
      <c r="Y78" s="305">
        <v>6.4700379758581679E-7</v>
      </c>
      <c r="Z78" s="305">
        <v>1.5229901809016137E-6</v>
      </c>
      <c r="AA78" s="305">
        <v>2.7470894615169202E-6</v>
      </c>
      <c r="AB78" s="305">
        <v>2.31886965165533E-6</v>
      </c>
      <c r="AC78" s="305">
        <v>2.9165558626083894E-6</v>
      </c>
      <c r="AD78" s="305">
        <v>2.1181880337360094E-5</v>
      </c>
      <c r="AE78" s="305">
        <v>3.2509976276850003E-4</v>
      </c>
      <c r="AF78" s="305">
        <v>3.5473847687459895E-6</v>
      </c>
      <c r="AG78" s="305">
        <v>9.218329582008651E-7</v>
      </c>
      <c r="AH78" s="305">
        <v>1.0010806666766059</v>
      </c>
      <c r="AI78" s="305">
        <v>6.4082083676007597E-7</v>
      </c>
      <c r="AJ78" s="305">
        <v>1.7266403679510718E-6</v>
      </c>
      <c r="AK78" s="305">
        <v>1.3939965452010414E-3</v>
      </c>
      <c r="AL78" s="305">
        <v>8.1451390878276519E-4</v>
      </c>
      <c r="AM78" s="305">
        <v>2.7989902647342925E-3</v>
      </c>
      <c r="AN78" s="305">
        <v>1.5286311498515243E-3</v>
      </c>
      <c r="AO78" s="305">
        <v>7.1941749643199314E-4</v>
      </c>
      <c r="AP78" s="305">
        <v>4.7198110867864031E-6</v>
      </c>
      <c r="AQ78" s="305">
        <v>8.8596967476282915E-5</v>
      </c>
      <c r="AR78" s="305">
        <v>1.509850592803346E-3</v>
      </c>
      <c r="AS78" s="305">
        <v>1.4142595599968264E-4</v>
      </c>
      <c r="AT78" s="305">
        <v>2.7761716889378017E-4</v>
      </c>
      <c r="AU78" s="305">
        <v>3.7404417834270196E-4</v>
      </c>
      <c r="AV78" s="305">
        <v>8.9133876707735138E-5</v>
      </c>
      <c r="AW78" s="305">
        <v>1.9404399071400327E-4</v>
      </c>
      <c r="AX78" s="305">
        <v>1.8711775745095159E-4</v>
      </c>
      <c r="AY78" s="305">
        <v>1.910779068663831E-4</v>
      </c>
      <c r="AZ78" s="305">
        <v>3.7304885302800678E-3</v>
      </c>
      <c r="BA78" s="305">
        <v>3.3825741200054667E-3</v>
      </c>
      <c r="BB78" s="305">
        <v>2.35273793735115E-3</v>
      </c>
      <c r="BC78" s="305">
        <v>1.573660228100429E-4</v>
      </c>
      <c r="BD78" s="305">
        <v>1.8038827614475117E-6</v>
      </c>
      <c r="BE78" s="305">
        <v>6.3109042756936672E-5</v>
      </c>
      <c r="BF78" s="305">
        <v>7.2615119328740501E-5</v>
      </c>
      <c r="BG78" s="305">
        <v>1.5934249804563E-4</v>
      </c>
      <c r="BH78" s="305">
        <v>8.6204901654346163E-4</v>
      </c>
      <c r="BI78" s="305">
        <v>3.1298504010631339E-6</v>
      </c>
      <c r="BJ78" s="305">
        <v>4.9660542933373485E-6</v>
      </c>
      <c r="BK78" s="305">
        <v>8.8762448695311471E-6</v>
      </c>
      <c r="BL78" s="305">
        <v>1.9422443693577843E-6</v>
      </c>
      <c r="BM78" s="305">
        <v>1.4803909645754791E-6</v>
      </c>
      <c r="BN78" s="305">
        <v>1.3755794364370247E-6</v>
      </c>
      <c r="BO78" s="305">
        <v>1.0501402983145908E-6</v>
      </c>
      <c r="BP78" s="305">
        <v>1.0001098240674296E-6</v>
      </c>
      <c r="BQ78" s="305">
        <v>1.7900472801512983E-6</v>
      </c>
      <c r="BR78" s="305">
        <v>1.2651010224351393E-6</v>
      </c>
      <c r="BS78" s="305">
        <v>1.1529251125189797E-5</v>
      </c>
      <c r="BT78" s="305">
        <v>1.61380698059715E-6</v>
      </c>
      <c r="BU78" s="305">
        <v>9.7858127170126393E-6</v>
      </c>
      <c r="BV78" s="305">
        <v>2.2226789759637005E-5</v>
      </c>
      <c r="BW78" s="305">
        <v>1.874651100351079E-5</v>
      </c>
      <c r="BX78" s="305">
        <v>1.2978554682677839E-6</v>
      </c>
      <c r="BY78" s="305">
        <v>2.0572443460750167E-6</v>
      </c>
      <c r="BZ78" s="305">
        <v>3.5318178271423924E-6</v>
      </c>
      <c r="CA78" s="305">
        <v>5.8580067525383849E-7</v>
      </c>
      <c r="CB78" s="305">
        <v>1.696581286612422E-6</v>
      </c>
      <c r="CC78" s="305">
        <v>1.7295766793332557E-6</v>
      </c>
      <c r="CD78" s="305">
        <v>1.4963279287449588E-6</v>
      </c>
      <c r="CE78" s="305">
        <v>2.1238220774422239E-6</v>
      </c>
      <c r="CF78" s="305">
        <v>1.0415502025048669E-6</v>
      </c>
      <c r="CG78" s="305">
        <v>4.1893536353302782E-6</v>
      </c>
      <c r="CH78" s="305">
        <v>1.7016903260197971E-6</v>
      </c>
      <c r="CI78" s="305">
        <v>1.8794860946290799E-6</v>
      </c>
      <c r="CJ78" s="305">
        <v>8.2900689873555108E-7</v>
      </c>
      <c r="CK78" s="305">
        <v>1.8402768991548454E-6</v>
      </c>
      <c r="CL78" s="305">
        <v>2.2551271247179167E-6</v>
      </c>
      <c r="CM78" s="305">
        <v>2.5307593737739419E-6</v>
      </c>
      <c r="CN78" s="305">
        <v>1.9488622875890811E-6</v>
      </c>
      <c r="CO78" s="305">
        <v>5.7934416732106276E-6</v>
      </c>
      <c r="CP78" s="305">
        <v>1.2996332674181129E-6</v>
      </c>
      <c r="CQ78" s="305">
        <v>3.5324818431402215E-5</v>
      </c>
      <c r="CR78" s="305">
        <v>8.3778887775436526E-7</v>
      </c>
      <c r="CS78" s="305">
        <v>5.0648755020947363E-6</v>
      </c>
      <c r="CT78" s="305">
        <v>5.1276914990585696E-6</v>
      </c>
      <c r="CU78" s="305">
        <v>1.7141882439469073E-6</v>
      </c>
      <c r="CV78" s="305">
        <v>1.598490135634914E-6</v>
      </c>
      <c r="CW78" s="305">
        <v>5.4242247014928857E-7</v>
      </c>
      <c r="CX78" s="305">
        <v>4.7473151306900649E-6</v>
      </c>
      <c r="CY78" s="305">
        <v>9.4312559176893907E-6</v>
      </c>
      <c r="CZ78" s="305">
        <v>3.5148508644315086E-5</v>
      </c>
      <c r="DA78" s="306">
        <v>1.0229722378271258</v>
      </c>
    </row>
    <row r="79" spans="2:105" ht="20.100000000000001" customHeight="1" x14ac:dyDescent="0.4">
      <c r="B79" s="12">
        <v>32</v>
      </c>
      <c r="C79" s="9" t="s">
        <v>192</v>
      </c>
      <c r="D79" s="305">
        <v>7.3207407059568921E-6</v>
      </c>
      <c r="E79" s="305">
        <v>6.2867547176647121E-6</v>
      </c>
      <c r="F79" s="305">
        <v>2.101654160414268E-6</v>
      </c>
      <c r="G79" s="305">
        <v>5.7793212554426319E-6</v>
      </c>
      <c r="H79" s="305">
        <v>2.1061415253165064E-6</v>
      </c>
      <c r="I79" s="305">
        <v>3.0061202892397486E-5</v>
      </c>
      <c r="J79" s="305">
        <v>1.7379534246456211E-5</v>
      </c>
      <c r="K79" s="305">
        <v>2.8088922611027977E-6</v>
      </c>
      <c r="L79" s="305">
        <v>8.7867695141061803E-6</v>
      </c>
      <c r="M79" s="305">
        <v>3.2367972111336934E-6</v>
      </c>
      <c r="N79" s="305">
        <v>2.9839873856218179E-6</v>
      </c>
      <c r="O79" s="305">
        <v>2.4610581823177714E-5</v>
      </c>
      <c r="P79" s="305">
        <v>1.1109869017893753E-6</v>
      </c>
      <c r="Q79" s="305">
        <v>2.1376953186381974E-6</v>
      </c>
      <c r="R79" s="305">
        <v>3.6798411029861337E-6</v>
      </c>
      <c r="S79" s="305">
        <v>7.5161638613996109E-6</v>
      </c>
      <c r="T79" s="305">
        <v>1.2428756937677659E-3</v>
      </c>
      <c r="U79" s="305">
        <v>4.5849519451242053E-6</v>
      </c>
      <c r="V79" s="305">
        <v>2.5234597080351947E-6</v>
      </c>
      <c r="W79" s="305">
        <v>1.7331448173513345E-6</v>
      </c>
      <c r="X79" s="305">
        <v>1.0930019264104093E-5</v>
      </c>
      <c r="Y79" s="305">
        <v>7.0690325901580884E-7</v>
      </c>
      <c r="Z79" s="305">
        <v>1.1421007539085887E-5</v>
      </c>
      <c r="AA79" s="305">
        <v>1.4120194585601191E-5</v>
      </c>
      <c r="AB79" s="305">
        <v>8.8012326989628134E-6</v>
      </c>
      <c r="AC79" s="305">
        <v>8.2935312091050155E-6</v>
      </c>
      <c r="AD79" s="305">
        <v>1.8919367633496025E-4</v>
      </c>
      <c r="AE79" s="305">
        <v>7.8563686396486605E-5</v>
      </c>
      <c r="AF79" s="305">
        <v>9.3190011857356196E-5</v>
      </c>
      <c r="AG79" s="305">
        <v>3.2791384021506755E-2</v>
      </c>
      <c r="AH79" s="305">
        <v>6.9401424656281643E-3</v>
      </c>
      <c r="AI79" s="305">
        <v>1.001288529917959</v>
      </c>
      <c r="AJ79" s="305">
        <v>3.2151662918976628E-5</v>
      </c>
      <c r="AK79" s="305">
        <v>5.1542728403610556E-3</v>
      </c>
      <c r="AL79" s="305">
        <v>3.8896905839746559E-3</v>
      </c>
      <c r="AM79" s="305">
        <v>1.1127764301987917E-3</v>
      </c>
      <c r="AN79" s="305">
        <v>4.8958113226003799E-4</v>
      </c>
      <c r="AO79" s="305">
        <v>2.0761129982215038E-4</v>
      </c>
      <c r="AP79" s="305">
        <v>2.349110267719217E-5</v>
      </c>
      <c r="AQ79" s="305">
        <v>3.2025612882104887E-4</v>
      </c>
      <c r="AR79" s="305">
        <v>8.3117967559501378E-4</v>
      </c>
      <c r="AS79" s="305">
        <v>1.2628210055507635E-3</v>
      </c>
      <c r="AT79" s="305">
        <v>3.5478210165073443E-5</v>
      </c>
      <c r="AU79" s="305">
        <v>5.0064618854971002E-4</v>
      </c>
      <c r="AV79" s="305">
        <v>1.5393255106711996E-4</v>
      </c>
      <c r="AW79" s="305">
        <v>8.6365432830702395E-5</v>
      </c>
      <c r="AX79" s="305">
        <v>3.7554230359938329E-4</v>
      </c>
      <c r="AY79" s="305">
        <v>3.9480972932001403E-4</v>
      </c>
      <c r="AZ79" s="305">
        <v>4.4380755961164733E-4</v>
      </c>
      <c r="BA79" s="305">
        <v>3.5478797775476772E-3</v>
      </c>
      <c r="BB79" s="305">
        <v>1.2396643368160841E-3</v>
      </c>
      <c r="BC79" s="305">
        <v>2.3735573396505892E-4</v>
      </c>
      <c r="BD79" s="305">
        <v>2.7729867250057886E-6</v>
      </c>
      <c r="BE79" s="305">
        <v>1.6170225521785109E-4</v>
      </c>
      <c r="BF79" s="305">
        <v>2.0354511273986081E-4</v>
      </c>
      <c r="BG79" s="305">
        <v>1.1175650968347611E-4</v>
      </c>
      <c r="BH79" s="305">
        <v>1.682553884128851E-4</v>
      </c>
      <c r="BI79" s="305">
        <v>6.3315745497843114E-6</v>
      </c>
      <c r="BJ79" s="305">
        <v>1.288988184397087E-5</v>
      </c>
      <c r="BK79" s="305">
        <v>1.4203673539964287E-5</v>
      </c>
      <c r="BL79" s="305">
        <v>3.3755671138349978E-6</v>
      </c>
      <c r="BM79" s="305">
        <v>3.7474794898348879E-6</v>
      </c>
      <c r="BN79" s="305">
        <v>3.2459589057152056E-6</v>
      </c>
      <c r="BO79" s="305">
        <v>2.1233109723842311E-6</v>
      </c>
      <c r="BP79" s="305">
        <v>2.0126587211189631E-6</v>
      </c>
      <c r="BQ79" s="305">
        <v>4.6365253979503728E-6</v>
      </c>
      <c r="BR79" s="305">
        <v>3.5651846649172431E-6</v>
      </c>
      <c r="BS79" s="305">
        <v>1.0218742023266161E-5</v>
      </c>
      <c r="BT79" s="305">
        <v>2.8141215027454811E-6</v>
      </c>
      <c r="BU79" s="305">
        <v>1.5708225387410791E-5</v>
      </c>
      <c r="BV79" s="305">
        <v>2.5291155156524621E-5</v>
      </c>
      <c r="BW79" s="305">
        <v>1.2337616206695459E-5</v>
      </c>
      <c r="BX79" s="305">
        <v>2.616009723790678E-6</v>
      </c>
      <c r="BY79" s="305">
        <v>5.3839206143978173E-6</v>
      </c>
      <c r="BZ79" s="305">
        <v>8.5757298092797766E-6</v>
      </c>
      <c r="CA79" s="305">
        <v>1.0629630135864951E-6</v>
      </c>
      <c r="CB79" s="305">
        <v>3.7106751314316683E-6</v>
      </c>
      <c r="CC79" s="305">
        <v>3.5335737664847289E-6</v>
      </c>
      <c r="CD79" s="305">
        <v>2.6620618635485755E-6</v>
      </c>
      <c r="CE79" s="305">
        <v>4.4458355726691642E-6</v>
      </c>
      <c r="CF79" s="305">
        <v>2.1002771712661796E-6</v>
      </c>
      <c r="CG79" s="305">
        <v>8.5032777161131844E-6</v>
      </c>
      <c r="CH79" s="305">
        <v>3.6048862934068783E-6</v>
      </c>
      <c r="CI79" s="305">
        <v>3.6246595213882573E-6</v>
      </c>
      <c r="CJ79" s="305">
        <v>1.7054320700465541E-6</v>
      </c>
      <c r="CK79" s="305">
        <v>2.8473806111827068E-6</v>
      </c>
      <c r="CL79" s="305">
        <v>3.2839226577073178E-6</v>
      </c>
      <c r="CM79" s="305">
        <v>2.1099710572380705E-6</v>
      </c>
      <c r="CN79" s="305">
        <v>5.4463433090609848E-6</v>
      </c>
      <c r="CO79" s="305">
        <v>8.7873084661461849E-6</v>
      </c>
      <c r="CP79" s="305">
        <v>2.5857871783594479E-6</v>
      </c>
      <c r="CQ79" s="305">
        <v>4.7004184615641296E-5</v>
      </c>
      <c r="CR79" s="305">
        <v>1.6439232918815704E-6</v>
      </c>
      <c r="CS79" s="305">
        <v>4.6485990198885204E-6</v>
      </c>
      <c r="CT79" s="305">
        <v>3.4481551752025116E-6</v>
      </c>
      <c r="CU79" s="305">
        <v>3.9411709440353121E-6</v>
      </c>
      <c r="CV79" s="305">
        <v>3.4293486211106293E-6</v>
      </c>
      <c r="CW79" s="305">
        <v>9.0868907042996688E-7</v>
      </c>
      <c r="CX79" s="305">
        <v>5.7586332005609742E-6</v>
      </c>
      <c r="CY79" s="305">
        <v>6.7457652205843082E-6</v>
      </c>
      <c r="CZ79" s="305">
        <v>3.2270385220974674E-5</v>
      </c>
      <c r="DA79" s="306">
        <v>1.0641111374671952</v>
      </c>
    </row>
    <row r="80" spans="2:105" ht="20.100000000000001" customHeight="1" x14ac:dyDescent="0.4">
      <c r="B80" s="12">
        <v>33</v>
      </c>
      <c r="C80" s="9" t="s">
        <v>857</v>
      </c>
      <c r="D80" s="305">
        <v>1.9375870173619752E-5</v>
      </c>
      <c r="E80" s="305">
        <v>1.3530031705194196E-5</v>
      </c>
      <c r="F80" s="305">
        <v>6.1862806655424399E-6</v>
      </c>
      <c r="G80" s="305">
        <v>1.8266507611474963E-5</v>
      </c>
      <c r="H80" s="305">
        <v>5.9210929431127556E-6</v>
      </c>
      <c r="I80" s="305">
        <v>1.8189198156747428E-5</v>
      </c>
      <c r="J80" s="305">
        <v>2.0576604505759314E-5</v>
      </c>
      <c r="K80" s="305">
        <v>2.0087289845674831E-5</v>
      </c>
      <c r="L80" s="305">
        <v>2.0254223548484296E-5</v>
      </c>
      <c r="M80" s="305">
        <v>8.7602793623830538E-6</v>
      </c>
      <c r="N80" s="305">
        <v>1.1795132663365825E-4</v>
      </c>
      <c r="O80" s="305">
        <v>1.050995794603085E-4</v>
      </c>
      <c r="P80" s="305">
        <v>6.3174659989297133E-6</v>
      </c>
      <c r="Q80" s="305">
        <v>7.9889613956340303E-6</v>
      </c>
      <c r="R80" s="305">
        <v>9.828723867732968E-6</v>
      </c>
      <c r="S80" s="305">
        <v>3.2226482180620118E-5</v>
      </c>
      <c r="T80" s="305">
        <v>4.1578240749202229E-4</v>
      </c>
      <c r="U80" s="305">
        <v>1.4298003919416206E-5</v>
      </c>
      <c r="V80" s="305">
        <v>7.7638359543709774E-6</v>
      </c>
      <c r="W80" s="305">
        <v>5.6936987530547968E-5</v>
      </c>
      <c r="X80" s="305">
        <v>3.7413082961923569E-4</v>
      </c>
      <c r="Y80" s="305">
        <v>2.3408139234184164E-6</v>
      </c>
      <c r="Z80" s="305">
        <v>1.3203589967322217E-4</v>
      </c>
      <c r="AA80" s="305">
        <v>1.5378325139796367E-4</v>
      </c>
      <c r="AB80" s="305">
        <v>7.8977802804572331E-5</v>
      </c>
      <c r="AC80" s="305">
        <v>1.5035927622361365E-4</v>
      </c>
      <c r="AD80" s="305">
        <v>2.1121637451143686E-5</v>
      </c>
      <c r="AE80" s="305">
        <v>1.4811630344961459E-3</v>
      </c>
      <c r="AF80" s="305">
        <v>3.9456637935480636E-4</v>
      </c>
      <c r="AG80" s="305">
        <v>4.0804052549726571E-5</v>
      </c>
      <c r="AH80" s="305">
        <v>1.4928254588720939E-4</v>
      </c>
      <c r="AI80" s="305">
        <v>-1.1259496888691973E-5</v>
      </c>
      <c r="AJ80" s="305">
        <v>1.0217452162383462</v>
      </c>
      <c r="AK80" s="305">
        <v>3.1149700441980622E-3</v>
      </c>
      <c r="AL80" s="305">
        <v>2.5071002473287807E-3</v>
      </c>
      <c r="AM80" s="305">
        <v>1.7086800996237467E-3</v>
      </c>
      <c r="AN80" s="305">
        <v>1.0341866143903009E-3</v>
      </c>
      <c r="AO80" s="305">
        <v>9.3038421635893459E-4</v>
      </c>
      <c r="AP80" s="305">
        <v>6.8107757872257885E-4</v>
      </c>
      <c r="AQ80" s="305">
        <v>3.3387351769805697E-3</v>
      </c>
      <c r="AR80" s="305">
        <v>3.2395543737757724E-3</v>
      </c>
      <c r="AS80" s="305">
        <v>1.7182522039000184E-3</v>
      </c>
      <c r="AT80" s="305">
        <v>1.125794186865547E-3</v>
      </c>
      <c r="AU80" s="305">
        <v>8.8426763835883701E-3</v>
      </c>
      <c r="AV80" s="305">
        <v>2.2925831066232592E-3</v>
      </c>
      <c r="AW80" s="305">
        <v>7.2740651879288625E-4</v>
      </c>
      <c r="AX80" s="305">
        <v>3.7042586159106961E-4</v>
      </c>
      <c r="AY80" s="305">
        <v>4.8200082626717079E-4</v>
      </c>
      <c r="AZ80" s="305">
        <v>2.2774823321829963E-3</v>
      </c>
      <c r="BA80" s="305">
        <v>1.3822185166171559E-3</v>
      </c>
      <c r="BB80" s="305">
        <v>1.5738986277975914E-4</v>
      </c>
      <c r="BC80" s="305">
        <v>1.5108987352100915E-3</v>
      </c>
      <c r="BD80" s="305">
        <v>7.2526660620970843E-6</v>
      </c>
      <c r="BE80" s="305">
        <v>3.3191446194408427E-4</v>
      </c>
      <c r="BF80" s="305">
        <v>4.5451505200218853E-4</v>
      </c>
      <c r="BG80" s="305">
        <v>1.8341726262229827E-4</v>
      </c>
      <c r="BH80" s="305">
        <v>1.3577658727120438E-3</v>
      </c>
      <c r="BI80" s="305">
        <v>3.9234518340490204E-5</v>
      </c>
      <c r="BJ80" s="305">
        <v>2.8481823890493783E-5</v>
      </c>
      <c r="BK80" s="305">
        <v>4.6467206453400234E-5</v>
      </c>
      <c r="BL80" s="305">
        <v>1.0934713482829994E-5</v>
      </c>
      <c r="BM80" s="305">
        <v>7.803654966251832E-6</v>
      </c>
      <c r="BN80" s="305">
        <v>8.8066549320919491E-6</v>
      </c>
      <c r="BO80" s="305">
        <v>5.9131965152787261E-6</v>
      </c>
      <c r="BP80" s="305">
        <v>5.6404720437881827E-6</v>
      </c>
      <c r="BQ80" s="305">
        <v>1.0533288243876549E-5</v>
      </c>
      <c r="BR80" s="305">
        <v>7.7480754907753259E-6</v>
      </c>
      <c r="BS80" s="305">
        <v>1.4248629535521474E-5</v>
      </c>
      <c r="BT80" s="305">
        <v>7.2833747673610961E-6</v>
      </c>
      <c r="BU80" s="305">
        <v>4.5843971241790872E-5</v>
      </c>
      <c r="BV80" s="305">
        <v>1.9947821359147594E-5</v>
      </c>
      <c r="BW80" s="305">
        <v>9.1361369240146496E-6</v>
      </c>
      <c r="BX80" s="305">
        <v>6.5449366835036254E-6</v>
      </c>
      <c r="BY80" s="305">
        <v>1.24164391853119E-5</v>
      </c>
      <c r="BZ80" s="305">
        <v>1.7099296164194945E-5</v>
      </c>
      <c r="CA80" s="305">
        <v>3.2402900153655193E-6</v>
      </c>
      <c r="CB80" s="305">
        <v>9.5969584960809374E-6</v>
      </c>
      <c r="CC80" s="305">
        <v>1.2722907078538734E-5</v>
      </c>
      <c r="CD80" s="305">
        <v>9.5006362446076995E-6</v>
      </c>
      <c r="CE80" s="305">
        <v>1.1541593411445555E-5</v>
      </c>
      <c r="CF80" s="305">
        <v>5.8934241784565265E-5</v>
      </c>
      <c r="CG80" s="305">
        <v>2.4521772098966645E-5</v>
      </c>
      <c r="CH80" s="305">
        <v>1.030538221648171E-5</v>
      </c>
      <c r="CI80" s="305">
        <v>2.0470418757154605E-5</v>
      </c>
      <c r="CJ80" s="305">
        <v>1.1081446606236423E-4</v>
      </c>
      <c r="CK80" s="305">
        <v>1.0056484046644267E-5</v>
      </c>
      <c r="CL80" s="305">
        <v>1.6456145682121765E-5</v>
      </c>
      <c r="CM80" s="305">
        <v>2.3985736241095702E-5</v>
      </c>
      <c r="CN80" s="305">
        <v>2.4982381241925977E-5</v>
      </c>
      <c r="CO80" s="305">
        <v>2.7110250988591398E-5</v>
      </c>
      <c r="CP80" s="305">
        <v>1.0945109544669606E-5</v>
      </c>
      <c r="CQ80" s="305">
        <v>1.5270495475242884E-4</v>
      </c>
      <c r="CR80" s="305">
        <v>6.3715381719802403E-6</v>
      </c>
      <c r="CS80" s="305">
        <v>4.6411095229298514E-5</v>
      </c>
      <c r="CT80" s="305">
        <v>2.3271580342144459E-5</v>
      </c>
      <c r="CU80" s="305">
        <v>3.7643531562717656E-5</v>
      </c>
      <c r="CV80" s="305">
        <v>1.0666571626061548E-5</v>
      </c>
      <c r="CW80" s="305">
        <v>4.1993988145101791E-6</v>
      </c>
      <c r="CX80" s="305">
        <v>2.7964703597406166E-5</v>
      </c>
      <c r="CY80" s="305">
        <v>8.6161615862613488E-5</v>
      </c>
      <c r="CZ80" s="305">
        <v>1.1017076978326804E-4</v>
      </c>
      <c r="DA80" s="306">
        <v>1.066609380362803</v>
      </c>
    </row>
    <row r="81" spans="2:105" ht="20.100000000000001" customHeight="1" x14ac:dyDescent="0.4">
      <c r="B81" s="12">
        <v>34</v>
      </c>
      <c r="C81" s="9" t="s">
        <v>858</v>
      </c>
      <c r="D81" s="305">
        <v>1.3697656818320003E-4</v>
      </c>
      <c r="E81" s="305">
        <v>1.482146204449181E-4</v>
      </c>
      <c r="F81" s="305">
        <v>1.0063068336137261E-4</v>
      </c>
      <c r="G81" s="305">
        <v>2.113280573591879E-4</v>
      </c>
      <c r="H81" s="305">
        <v>4.064233635288569E-5</v>
      </c>
      <c r="I81" s="305">
        <v>1.2852194645676323E-4</v>
      </c>
      <c r="J81" s="305">
        <v>2.2310715911801269E-4</v>
      </c>
      <c r="K81" s="305">
        <v>4.7090783408420463E-5</v>
      </c>
      <c r="L81" s="305">
        <v>5.4654144332160951E-5</v>
      </c>
      <c r="M81" s="305">
        <v>6.5120534776587691E-5</v>
      </c>
      <c r="N81" s="305">
        <v>5.1840355546720597E-5</v>
      </c>
      <c r="O81" s="305">
        <v>4.1706763771889433E-5</v>
      </c>
      <c r="P81" s="305">
        <v>3.4263263348520888E-5</v>
      </c>
      <c r="Q81" s="305">
        <v>1.4040386509775102E-4</v>
      </c>
      <c r="R81" s="305">
        <v>7.161444974492519E-5</v>
      </c>
      <c r="S81" s="305">
        <v>9.2037482388776236E-5</v>
      </c>
      <c r="T81" s="305">
        <v>2.5854040409445817E-4</v>
      </c>
      <c r="U81" s="305">
        <v>3.2680426156788506E-4</v>
      </c>
      <c r="V81" s="305">
        <v>1.4887379939167977E-4</v>
      </c>
      <c r="W81" s="305">
        <v>8.0554926303325007E-5</v>
      </c>
      <c r="X81" s="305">
        <v>8.8591264808737593E-5</v>
      </c>
      <c r="Y81" s="305">
        <v>1.9797388023919592E-5</v>
      </c>
      <c r="Z81" s="305">
        <v>1.3126699085540939E-4</v>
      </c>
      <c r="AA81" s="305">
        <v>1.058870369361445E-4</v>
      </c>
      <c r="AB81" s="305">
        <v>6.0713951871796553E-5</v>
      </c>
      <c r="AC81" s="305">
        <v>1.3364850574350162E-4</v>
      </c>
      <c r="AD81" s="305">
        <v>2.1830238944890466E-4</v>
      </c>
      <c r="AE81" s="305">
        <v>1.6132963044318278E-4</v>
      </c>
      <c r="AF81" s="305">
        <v>2.4697684316159576E-4</v>
      </c>
      <c r="AG81" s="305">
        <v>1.1997854285678456E-4</v>
      </c>
      <c r="AH81" s="305">
        <v>2.3860951926811649E-4</v>
      </c>
      <c r="AI81" s="305">
        <v>6.4430884905428357E-5</v>
      </c>
      <c r="AJ81" s="305">
        <v>1.2057549609428383E-4</v>
      </c>
      <c r="AK81" s="305">
        <v>1.0030192219668672</v>
      </c>
      <c r="AL81" s="305">
        <v>3.4362373747296425E-4</v>
      </c>
      <c r="AM81" s="305">
        <v>2.4710055534933736E-4</v>
      </c>
      <c r="AN81" s="305">
        <v>6.2974405017713876E-5</v>
      </c>
      <c r="AO81" s="305">
        <v>4.6047819360631367E-5</v>
      </c>
      <c r="AP81" s="305">
        <v>7.0537278072170209E-5</v>
      </c>
      <c r="AQ81" s="305">
        <v>1.5960367559230576E-4</v>
      </c>
      <c r="AR81" s="305">
        <v>7.4408117063046658E-5</v>
      </c>
      <c r="AS81" s="305">
        <v>6.2059359879739937E-5</v>
      </c>
      <c r="AT81" s="305">
        <v>5.3678319252077855E-5</v>
      </c>
      <c r="AU81" s="305">
        <v>5.5826419029012312E-5</v>
      </c>
      <c r="AV81" s="305">
        <v>1.0134462894093058E-4</v>
      </c>
      <c r="AW81" s="305">
        <v>7.0449110155287807E-5</v>
      </c>
      <c r="AX81" s="305">
        <v>1.7790607709949177E-5</v>
      </c>
      <c r="AY81" s="305">
        <v>3.5657082765359217E-5</v>
      </c>
      <c r="AZ81" s="305">
        <v>3.5527547533083929E-5</v>
      </c>
      <c r="BA81" s="305">
        <v>3.1903218804536881E-3</v>
      </c>
      <c r="BB81" s="305">
        <v>1.181916071147596E-4</v>
      </c>
      <c r="BC81" s="305">
        <v>2.5360577683500338E-3</v>
      </c>
      <c r="BD81" s="305">
        <v>5.9932907601089046E-5</v>
      </c>
      <c r="BE81" s="305">
        <v>1.6174293214120634E-2</v>
      </c>
      <c r="BF81" s="305">
        <v>2.0425056194532908E-2</v>
      </c>
      <c r="BG81" s="305">
        <v>6.1944277165645184E-3</v>
      </c>
      <c r="BH81" s="305">
        <v>1.4514679719679398E-2</v>
      </c>
      <c r="BI81" s="305">
        <v>4.1788031881482543E-4</v>
      </c>
      <c r="BJ81" s="305">
        <v>1.1487729397732316E-3</v>
      </c>
      <c r="BK81" s="305">
        <v>1.1657078514039989E-3</v>
      </c>
      <c r="BL81" s="305">
        <v>1.2657256324999673E-4</v>
      </c>
      <c r="BM81" s="305">
        <v>1.1225497707340822E-4</v>
      </c>
      <c r="BN81" s="305">
        <v>1.4934022745422489E-4</v>
      </c>
      <c r="BO81" s="305">
        <v>1.0647657416830691E-4</v>
      </c>
      <c r="BP81" s="305">
        <v>1.387042332908151E-4</v>
      </c>
      <c r="BQ81" s="305">
        <v>4.0012380400607234E-4</v>
      </c>
      <c r="BR81" s="305">
        <v>3.3261671379509062E-4</v>
      </c>
      <c r="BS81" s="305">
        <v>4.5363769284370868E-4</v>
      </c>
      <c r="BT81" s="305">
        <v>4.2714203863112302E-5</v>
      </c>
      <c r="BU81" s="305">
        <v>5.015607129929717E-4</v>
      </c>
      <c r="BV81" s="305">
        <v>2.5245478480208605E-4</v>
      </c>
      <c r="BW81" s="305">
        <v>1.4847716388684636E-4</v>
      </c>
      <c r="BX81" s="305">
        <v>1.134163528399903E-4</v>
      </c>
      <c r="BY81" s="305">
        <v>3.1675949897534797E-4</v>
      </c>
      <c r="BZ81" s="305">
        <v>5.2743659432281963E-4</v>
      </c>
      <c r="CA81" s="305">
        <v>5.7419273226838988E-5</v>
      </c>
      <c r="CB81" s="305">
        <v>1.8312864937830735E-4</v>
      </c>
      <c r="CC81" s="305">
        <v>2.1783772023320177E-4</v>
      </c>
      <c r="CD81" s="305">
        <v>5.8735353366097829E-5</v>
      </c>
      <c r="CE81" s="305">
        <v>2.5524364095445796E-4</v>
      </c>
      <c r="CF81" s="305">
        <v>7.6778197471004056E-5</v>
      </c>
      <c r="CG81" s="305">
        <v>1.9317284296523814E-4</v>
      </c>
      <c r="CH81" s="305">
        <v>2.3482505529767624E-4</v>
      </c>
      <c r="CI81" s="305">
        <v>1.4425476305056898E-4</v>
      </c>
      <c r="CJ81" s="305">
        <v>7.7566287466602181E-5</v>
      </c>
      <c r="CK81" s="305">
        <v>1.1486047758179684E-4</v>
      </c>
      <c r="CL81" s="305">
        <v>1.3006865193893516E-4</v>
      </c>
      <c r="CM81" s="305">
        <v>8.9420062879667166E-5</v>
      </c>
      <c r="CN81" s="305">
        <v>1.0887067779634614E-4</v>
      </c>
      <c r="CO81" s="305">
        <v>1.2112189700914259E-4</v>
      </c>
      <c r="CP81" s="305">
        <v>1.3508288359186091E-4</v>
      </c>
      <c r="CQ81" s="305">
        <v>6.2061484899813107E-5</v>
      </c>
      <c r="CR81" s="305">
        <v>6.174619628495582E-5</v>
      </c>
      <c r="CS81" s="305">
        <v>1.7131926740006681E-4</v>
      </c>
      <c r="CT81" s="305">
        <v>9.1615215277794678E-5</v>
      </c>
      <c r="CU81" s="305">
        <v>1.268474493271731E-4</v>
      </c>
      <c r="CV81" s="305">
        <v>1.667309551467089E-4</v>
      </c>
      <c r="CW81" s="305">
        <v>4.1460300409601782E-5</v>
      </c>
      <c r="CX81" s="305">
        <v>1.2338911231123386E-4</v>
      </c>
      <c r="CY81" s="305">
        <v>9.1171178533101211E-5</v>
      </c>
      <c r="CZ81" s="305">
        <v>4.04956079456109E-4</v>
      </c>
      <c r="DA81" s="306">
        <v>1.0817764373687553</v>
      </c>
    </row>
    <row r="82" spans="2:105" ht="20.100000000000001" customHeight="1" x14ac:dyDescent="0.4">
      <c r="B82" s="12">
        <v>35</v>
      </c>
      <c r="C82" s="9" t="s">
        <v>211</v>
      </c>
      <c r="D82" s="305">
        <v>5.6199984422295151E-4</v>
      </c>
      <c r="E82" s="305">
        <v>6.9787972250798388E-4</v>
      </c>
      <c r="F82" s="305">
        <v>1.3050189550353189E-4</v>
      </c>
      <c r="G82" s="305">
        <v>1.5305395529034111E-4</v>
      </c>
      <c r="H82" s="305">
        <v>1.8034332626866794E-4</v>
      </c>
      <c r="I82" s="305">
        <v>2.9830916837971536E-4</v>
      </c>
      <c r="J82" s="305">
        <v>1.144742131547959E-3</v>
      </c>
      <c r="K82" s="305">
        <v>4.5805578119426484E-4</v>
      </c>
      <c r="L82" s="305">
        <v>7.2802090244359838E-4</v>
      </c>
      <c r="M82" s="305">
        <v>2.3169629246798585E-4</v>
      </c>
      <c r="N82" s="305">
        <v>4.5483249176828106E-4</v>
      </c>
      <c r="O82" s="305">
        <v>6.0778652825371196E-3</v>
      </c>
      <c r="P82" s="305">
        <v>8.8822573231841671E-5</v>
      </c>
      <c r="Q82" s="305">
        <v>8.1325918223981128E-5</v>
      </c>
      <c r="R82" s="305">
        <v>2.9238990713234618E-4</v>
      </c>
      <c r="S82" s="305">
        <v>7.9724910752807931E-4</v>
      </c>
      <c r="T82" s="305">
        <v>4.8198337992764219E-3</v>
      </c>
      <c r="U82" s="305">
        <v>2.1374579740496711E-4</v>
      </c>
      <c r="V82" s="305">
        <v>1.8451611250188015E-4</v>
      </c>
      <c r="W82" s="305">
        <v>1.0883738336141476E-4</v>
      </c>
      <c r="X82" s="305">
        <v>1.0989784642408764E-3</v>
      </c>
      <c r="Y82" s="305">
        <v>6.5024903242289996E-5</v>
      </c>
      <c r="Z82" s="305">
        <v>3.1313020863619058E-4</v>
      </c>
      <c r="AA82" s="305">
        <v>1.8409592430581286E-3</v>
      </c>
      <c r="AB82" s="305">
        <v>1.9136159305431859E-3</v>
      </c>
      <c r="AC82" s="305">
        <v>1.4784946417508835E-3</v>
      </c>
      <c r="AD82" s="305">
        <v>1.0622646921515004E-3</v>
      </c>
      <c r="AE82" s="305">
        <v>1.9867750682221884E-3</v>
      </c>
      <c r="AF82" s="305">
        <v>1.2455183984469986E-3</v>
      </c>
      <c r="AG82" s="305">
        <v>1.0316876117712917E-4</v>
      </c>
      <c r="AH82" s="305">
        <v>1.6509238236017149E-3</v>
      </c>
      <c r="AI82" s="305">
        <v>5.5872199755235536E-5</v>
      </c>
      <c r="AJ82" s="305">
        <v>5.7586702344639238E-4</v>
      </c>
      <c r="AK82" s="305">
        <v>6.3722126422483651E-3</v>
      </c>
      <c r="AL82" s="305">
        <v>1.006641092154686</v>
      </c>
      <c r="AM82" s="305">
        <v>2.5482614256611561E-3</v>
      </c>
      <c r="AN82" s="305">
        <v>3.2875616154922991E-3</v>
      </c>
      <c r="AO82" s="305">
        <v>2.8520119262642287E-3</v>
      </c>
      <c r="AP82" s="305">
        <v>1.0982060722443926E-3</v>
      </c>
      <c r="AQ82" s="305">
        <v>3.045378507889723E-3</v>
      </c>
      <c r="AR82" s="305">
        <v>3.4751069673969568E-3</v>
      </c>
      <c r="AS82" s="305">
        <v>3.0784059536251669E-3</v>
      </c>
      <c r="AT82" s="305">
        <v>2.5296392719582877E-3</v>
      </c>
      <c r="AU82" s="305">
        <v>1.6067262145206638E-3</v>
      </c>
      <c r="AV82" s="305">
        <v>4.0574450735159345E-3</v>
      </c>
      <c r="AW82" s="305">
        <v>5.3741502740152882E-3</v>
      </c>
      <c r="AX82" s="305">
        <v>4.878693577608679E-4</v>
      </c>
      <c r="AY82" s="305">
        <v>8.5860793327020922E-4</v>
      </c>
      <c r="AZ82" s="305">
        <v>1.34737261489143E-3</v>
      </c>
      <c r="BA82" s="305">
        <v>5.9506270978853804E-3</v>
      </c>
      <c r="BB82" s="305">
        <v>6.5353974843205469E-4</v>
      </c>
      <c r="BC82" s="305">
        <v>3.3498338455278552E-3</v>
      </c>
      <c r="BD82" s="305">
        <v>1.2998502243014308E-4</v>
      </c>
      <c r="BE82" s="305">
        <v>1.9577290376851342E-3</v>
      </c>
      <c r="BF82" s="305">
        <v>7.7458872024862187E-3</v>
      </c>
      <c r="BG82" s="305">
        <v>8.3634709461179527E-4</v>
      </c>
      <c r="BH82" s="305">
        <v>7.2378070019780581E-4</v>
      </c>
      <c r="BI82" s="305">
        <v>2.3868450617364986E-4</v>
      </c>
      <c r="BJ82" s="305">
        <v>6.6988373030736138E-4</v>
      </c>
      <c r="BK82" s="305">
        <v>5.7512526480955613E-4</v>
      </c>
      <c r="BL82" s="305">
        <v>1.0818416148807581E-4</v>
      </c>
      <c r="BM82" s="305">
        <v>4.9062240522666052E-4</v>
      </c>
      <c r="BN82" s="305">
        <v>2.9162474967369274E-4</v>
      </c>
      <c r="BO82" s="305">
        <v>7.4564822067647732E-5</v>
      </c>
      <c r="BP82" s="305">
        <v>7.0808305868427608E-5</v>
      </c>
      <c r="BQ82" s="305">
        <v>1.855474414828053E-4</v>
      </c>
      <c r="BR82" s="305">
        <v>1.6878370809955332E-4</v>
      </c>
      <c r="BS82" s="305">
        <v>2.3768980456708144E-4</v>
      </c>
      <c r="BT82" s="305">
        <v>2.0733389944057977E-4</v>
      </c>
      <c r="BU82" s="305">
        <v>4.0516485211051134E-4</v>
      </c>
      <c r="BV82" s="305">
        <v>3.1529240057741499E-4</v>
      </c>
      <c r="BW82" s="305">
        <v>1.336026671365913E-4</v>
      </c>
      <c r="BX82" s="305">
        <v>1.8938535713420015E-4</v>
      </c>
      <c r="BY82" s="305">
        <v>4.3237536686548811E-4</v>
      </c>
      <c r="BZ82" s="305">
        <v>3.5864866644688708E-4</v>
      </c>
      <c r="CA82" s="305">
        <v>3.8413723642658782E-5</v>
      </c>
      <c r="CB82" s="305">
        <v>1.9999955950007268E-4</v>
      </c>
      <c r="CC82" s="305">
        <v>1.2152173824259637E-4</v>
      </c>
      <c r="CD82" s="305">
        <v>8.4958300171672222E-5</v>
      </c>
      <c r="CE82" s="305">
        <v>1.820809485626156E-4</v>
      </c>
      <c r="CF82" s="305">
        <v>1.0718142720624853E-4</v>
      </c>
      <c r="CG82" s="305">
        <v>6.1542893947021278E-4</v>
      </c>
      <c r="CH82" s="305">
        <v>1.3460715455155292E-4</v>
      </c>
      <c r="CI82" s="305">
        <v>1.1932696521658464E-4</v>
      </c>
      <c r="CJ82" s="305">
        <v>9.99498702052391E-5</v>
      </c>
      <c r="CK82" s="305">
        <v>9.8880732266824165E-5</v>
      </c>
      <c r="CL82" s="305">
        <v>1.5802705215926574E-4</v>
      </c>
      <c r="CM82" s="305">
        <v>1.2163497632819443E-4</v>
      </c>
      <c r="CN82" s="305">
        <v>4.7214463048833572E-4</v>
      </c>
      <c r="CO82" s="305">
        <v>2.8288825556742174E-4</v>
      </c>
      <c r="CP82" s="305">
        <v>9.4437999787716487E-5</v>
      </c>
      <c r="CQ82" s="305">
        <v>7.4846842998307743E-4</v>
      </c>
      <c r="CR82" s="305">
        <v>7.0509318782870678E-5</v>
      </c>
      <c r="CS82" s="305">
        <v>2.8896758656799074E-4</v>
      </c>
      <c r="CT82" s="305">
        <v>4.4781466630615716E-4</v>
      </c>
      <c r="CU82" s="305">
        <v>4.5862388462408879E-4</v>
      </c>
      <c r="CV82" s="305">
        <v>1.1440068453165132E-4</v>
      </c>
      <c r="CW82" s="305">
        <v>3.7321769715942118E-5</v>
      </c>
      <c r="CX82" s="305">
        <v>6.6436016195617808E-4</v>
      </c>
      <c r="CY82" s="305">
        <v>1.8368989970052541E-4</v>
      </c>
      <c r="CZ82" s="305">
        <v>5.1726781077563355E-4</v>
      </c>
      <c r="DA82" s="306">
        <v>1.1127186211015512</v>
      </c>
    </row>
    <row r="83" spans="2:105" ht="20.100000000000001" customHeight="1" x14ac:dyDescent="0.4">
      <c r="B83" s="12">
        <v>36</v>
      </c>
      <c r="C83" s="9" t="s">
        <v>819</v>
      </c>
      <c r="D83" s="305">
        <v>1.5707451354705266E-5</v>
      </c>
      <c r="E83" s="305">
        <v>7.0812004119384176E-6</v>
      </c>
      <c r="F83" s="305">
        <v>2.7858670934162145E-6</v>
      </c>
      <c r="G83" s="305">
        <v>1.3575333294727681E-5</v>
      </c>
      <c r="H83" s="305">
        <v>4.0633592084324164E-6</v>
      </c>
      <c r="I83" s="305">
        <v>2.7299645239858433E-6</v>
      </c>
      <c r="J83" s="305">
        <v>2.7832477940395984E-5</v>
      </c>
      <c r="K83" s="305">
        <v>1.7296623580752188E-6</v>
      </c>
      <c r="L83" s="305">
        <v>1.8115185459443964E-6</v>
      </c>
      <c r="M83" s="305">
        <v>6.4700206803842357E-6</v>
      </c>
      <c r="N83" s="305">
        <v>2.0327984196747254E-6</v>
      </c>
      <c r="O83" s="305">
        <v>2.070174271936331E-6</v>
      </c>
      <c r="P83" s="305">
        <v>1.3220513608811626E-6</v>
      </c>
      <c r="Q83" s="305">
        <v>2.3526994853277137E-6</v>
      </c>
      <c r="R83" s="305">
        <v>1.6115807628282003E-6</v>
      </c>
      <c r="S83" s="305">
        <v>2.8759495754509131E-6</v>
      </c>
      <c r="T83" s="305">
        <v>2.7227982020533949E-6</v>
      </c>
      <c r="U83" s="305">
        <v>2.6167706444901093E-6</v>
      </c>
      <c r="V83" s="305">
        <v>1.0617992828344158E-6</v>
      </c>
      <c r="W83" s="305">
        <v>1.6603688087244249E-6</v>
      </c>
      <c r="X83" s="305">
        <v>1.9532984894607537E-6</v>
      </c>
      <c r="Y83" s="305">
        <v>8.0607909448834252E-7</v>
      </c>
      <c r="Z83" s="305">
        <v>3.469633503379671E-6</v>
      </c>
      <c r="AA83" s="305">
        <v>3.7717953105113252E-6</v>
      </c>
      <c r="AB83" s="305">
        <v>1.9826457804730776E-6</v>
      </c>
      <c r="AC83" s="305">
        <v>2.0300236221825865E-5</v>
      </c>
      <c r="AD83" s="305">
        <v>4.9245335557211341E-6</v>
      </c>
      <c r="AE83" s="305">
        <v>1.6811501537530967E-5</v>
      </c>
      <c r="AF83" s="305">
        <v>1.0469020719332009E-5</v>
      </c>
      <c r="AG83" s="305">
        <v>1.6157645389010982E-6</v>
      </c>
      <c r="AH83" s="305">
        <v>9.2782659231725287E-6</v>
      </c>
      <c r="AI83" s="305">
        <v>7.9600368324739312E-7</v>
      </c>
      <c r="AJ83" s="305">
        <v>2.0375259249970717E-6</v>
      </c>
      <c r="AK83" s="305">
        <v>4.2460299329436017E-6</v>
      </c>
      <c r="AL83" s="305">
        <v>4.0475792033481314E-6</v>
      </c>
      <c r="AM83" s="305">
        <v>1.0005218427331277</v>
      </c>
      <c r="AN83" s="305">
        <v>1.1314082512694471E-4</v>
      </c>
      <c r="AO83" s="305">
        <v>1.8408114807921878E-5</v>
      </c>
      <c r="AP83" s="305">
        <v>7.288294243599655E-6</v>
      </c>
      <c r="AQ83" s="305">
        <v>1.1479088808874035E-5</v>
      </c>
      <c r="AR83" s="305">
        <v>2.4258285206895804E-5</v>
      </c>
      <c r="AS83" s="305">
        <v>1.1507200596928876E-4</v>
      </c>
      <c r="AT83" s="305">
        <v>9.9222423679578491E-6</v>
      </c>
      <c r="AU83" s="305">
        <v>1.1495162812412854E-6</v>
      </c>
      <c r="AV83" s="305">
        <v>1.1664653994027584E-5</v>
      </c>
      <c r="AW83" s="305">
        <v>5.0952523817938352E-6</v>
      </c>
      <c r="AX83" s="305">
        <v>3.1705590653936465E-6</v>
      </c>
      <c r="AY83" s="305">
        <v>4.8921087052231668E-6</v>
      </c>
      <c r="AZ83" s="305">
        <v>3.0799838697481169E-5</v>
      </c>
      <c r="BA83" s="305">
        <v>1.3134557270064873E-4</v>
      </c>
      <c r="BB83" s="305">
        <v>3.3891474191613301E-5</v>
      </c>
      <c r="BC83" s="305">
        <v>3.7162333458522001E-6</v>
      </c>
      <c r="BD83" s="305">
        <v>4.467886928888048E-6</v>
      </c>
      <c r="BE83" s="305">
        <v>3.6641376608787908E-5</v>
      </c>
      <c r="BF83" s="305">
        <v>5.4138035188277824E-6</v>
      </c>
      <c r="BG83" s="305">
        <v>2.7495387131855395E-5</v>
      </c>
      <c r="BH83" s="305">
        <v>2.3343466108725364E-5</v>
      </c>
      <c r="BI83" s="305">
        <v>6.9299361578348612E-6</v>
      </c>
      <c r="BJ83" s="305">
        <v>1.828694676993326E-6</v>
      </c>
      <c r="BK83" s="305">
        <v>3.9741574796323261E-5</v>
      </c>
      <c r="BL83" s="305">
        <v>5.0699866961207452E-6</v>
      </c>
      <c r="BM83" s="305">
        <v>2.2084857877419084E-6</v>
      </c>
      <c r="BN83" s="305">
        <v>2.5155474683899051E-6</v>
      </c>
      <c r="BO83" s="305">
        <v>1.6318527201531584E-6</v>
      </c>
      <c r="BP83" s="305">
        <v>1.1020440982737063E-6</v>
      </c>
      <c r="BQ83" s="305">
        <v>8.9798484202010548E-7</v>
      </c>
      <c r="BR83" s="305">
        <v>2.1826533603901058E-7</v>
      </c>
      <c r="BS83" s="305">
        <v>2.3567001795680717E-6</v>
      </c>
      <c r="BT83" s="305">
        <v>6.1409624325316125E-6</v>
      </c>
      <c r="BU83" s="305">
        <v>4.0157170129346532E-5</v>
      </c>
      <c r="BV83" s="305">
        <v>1.8436329173133485E-6</v>
      </c>
      <c r="BW83" s="305">
        <v>4.754253953923435E-6</v>
      </c>
      <c r="BX83" s="305">
        <v>2.7580463299715293E-6</v>
      </c>
      <c r="BY83" s="305">
        <v>2.9058459617246697E-6</v>
      </c>
      <c r="BZ83" s="305">
        <v>4.9136924909479973E-6</v>
      </c>
      <c r="CA83" s="305">
        <v>1.426597041375837E-6</v>
      </c>
      <c r="CB83" s="305">
        <v>3.2665275721760931E-6</v>
      </c>
      <c r="CC83" s="305">
        <v>3.2051466920534685E-6</v>
      </c>
      <c r="CD83" s="305">
        <v>4.2865304874467266E-6</v>
      </c>
      <c r="CE83" s="305">
        <v>2.9046816206469279E-6</v>
      </c>
      <c r="CF83" s="305">
        <v>2.2334808528154588E-6</v>
      </c>
      <c r="CG83" s="305">
        <v>4.7950752421388471E-6</v>
      </c>
      <c r="CH83" s="305">
        <v>1.8398755171673104E-6</v>
      </c>
      <c r="CI83" s="305">
        <v>3.9315112275634282E-6</v>
      </c>
      <c r="CJ83" s="305">
        <v>1.2991960966872489E-6</v>
      </c>
      <c r="CK83" s="305">
        <v>4.0060117131652848E-6</v>
      </c>
      <c r="CL83" s="305">
        <v>2.4128522462588846E-6</v>
      </c>
      <c r="CM83" s="305">
        <v>1.6809938223784064E-6</v>
      </c>
      <c r="CN83" s="305">
        <v>2.76380886030654E-6</v>
      </c>
      <c r="CO83" s="305">
        <v>2.5149832650108702E-5</v>
      </c>
      <c r="CP83" s="305">
        <v>2.4872486085871266E-6</v>
      </c>
      <c r="CQ83" s="305">
        <v>1.8198065701963901E-4</v>
      </c>
      <c r="CR83" s="305">
        <v>1.8614292030831812E-6</v>
      </c>
      <c r="CS83" s="305">
        <v>4.7581920457276439E-6</v>
      </c>
      <c r="CT83" s="305">
        <v>1.6730723429540991E-6</v>
      </c>
      <c r="CU83" s="305">
        <v>3.3189487011903487E-6</v>
      </c>
      <c r="CV83" s="305">
        <v>3.3497595139546553E-6</v>
      </c>
      <c r="CW83" s="305">
        <v>1.1901420071750538E-6</v>
      </c>
      <c r="CX83" s="305">
        <v>2.6704676942971519E-6</v>
      </c>
      <c r="CY83" s="305">
        <v>6.7644542584112884E-7</v>
      </c>
      <c r="CZ83" s="305">
        <v>1.5526565587382431E-6</v>
      </c>
      <c r="DA83" s="306">
        <v>1.001733818296703</v>
      </c>
    </row>
    <row r="84" spans="2:105" ht="20.100000000000001" customHeight="1" x14ac:dyDescent="0.4">
      <c r="B84" s="12">
        <v>37</v>
      </c>
      <c r="C84" s="9" t="s">
        <v>820</v>
      </c>
      <c r="D84" s="305">
        <v>5.1369974135881066E-4</v>
      </c>
      <c r="E84" s="305">
        <v>2.3017852084586217E-4</v>
      </c>
      <c r="F84" s="305">
        <v>8.9029718506579447E-5</v>
      </c>
      <c r="G84" s="305">
        <v>4.4253858198675997E-4</v>
      </c>
      <c r="H84" s="305">
        <v>1.3832608747444333E-4</v>
      </c>
      <c r="I84" s="305">
        <v>5.8412725855717961E-5</v>
      </c>
      <c r="J84" s="305">
        <v>4.8262019417285326E-4</v>
      </c>
      <c r="K84" s="305">
        <v>5.4129980130272472E-5</v>
      </c>
      <c r="L84" s="305">
        <v>5.2432513680392732E-5</v>
      </c>
      <c r="M84" s="305">
        <v>2.110454891694137E-4</v>
      </c>
      <c r="N84" s="305">
        <v>6.3820946326453393E-5</v>
      </c>
      <c r="O84" s="305">
        <v>6.4452098315046329E-5</v>
      </c>
      <c r="P84" s="305">
        <v>4.2575859940357182E-5</v>
      </c>
      <c r="Q84" s="305">
        <v>7.4800295575811685E-5</v>
      </c>
      <c r="R84" s="305">
        <v>5.0554588008345659E-5</v>
      </c>
      <c r="S84" s="305">
        <v>9.8636884595689988E-5</v>
      </c>
      <c r="T84" s="305">
        <v>7.1672586709869111E-5</v>
      </c>
      <c r="U84" s="305">
        <v>7.9023846604569603E-5</v>
      </c>
      <c r="V84" s="305">
        <v>3.2423568606725944E-5</v>
      </c>
      <c r="W84" s="305">
        <v>5.3709852348623217E-5</v>
      </c>
      <c r="X84" s="305">
        <v>5.7361878608137283E-5</v>
      </c>
      <c r="Y84" s="305">
        <v>2.3526221131369012E-5</v>
      </c>
      <c r="Z84" s="305">
        <v>2.9974147865836795E-4</v>
      </c>
      <c r="AA84" s="305">
        <v>1.2270719117831401E-4</v>
      </c>
      <c r="AB84" s="305">
        <v>6.5919031496324839E-5</v>
      </c>
      <c r="AC84" s="305">
        <v>1.2137157078048951E-4</v>
      </c>
      <c r="AD84" s="305">
        <v>1.5772445828410455E-4</v>
      </c>
      <c r="AE84" s="305">
        <v>3.8149022215808219E-4</v>
      </c>
      <c r="AF84" s="305">
        <v>3.0107530077158558E-4</v>
      </c>
      <c r="AG84" s="305">
        <v>5.0112665943437822E-5</v>
      </c>
      <c r="AH84" s="305">
        <v>2.2718755664266374E-4</v>
      </c>
      <c r="AI84" s="305">
        <v>5.5762955727503661E-5</v>
      </c>
      <c r="AJ84" s="305">
        <v>7.2651329026820376E-5</v>
      </c>
      <c r="AK84" s="305">
        <v>7.9736830551422203E-5</v>
      </c>
      <c r="AL84" s="305">
        <v>1.0720048473096961E-4</v>
      </c>
      <c r="AM84" s="305">
        <v>5.8947300076299142E-4</v>
      </c>
      <c r="AN84" s="305">
        <v>1.0078411276098831</v>
      </c>
      <c r="AO84" s="305">
        <v>9.5342244212238983E-5</v>
      </c>
      <c r="AP84" s="305">
        <v>3.0829879212414908E-4</v>
      </c>
      <c r="AQ84" s="305">
        <v>2.3853021816114384E-4</v>
      </c>
      <c r="AR84" s="305">
        <v>3.7346739937705432E-4</v>
      </c>
      <c r="AS84" s="305">
        <v>1.2748304610421012E-4</v>
      </c>
      <c r="AT84" s="305">
        <v>2.1199773453962136E-4</v>
      </c>
      <c r="AU84" s="305">
        <v>7.2329152151456668E-5</v>
      </c>
      <c r="AV84" s="305">
        <v>1.4936781535759505E-4</v>
      </c>
      <c r="AW84" s="305">
        <v>1.1789424563859487E-4</v>
      </c>
      <c r="AX84" s="305">
        <v>4.9229608501440803E-5</v>
      </c>
      <c r="AY84" s="305">
        <v>5.7482405148805072E-5</v>
      </c>
      <c r="AZ84" s="305">
        <v>1.0945440820809412E-4</v>
      </c>
      <c r="BA84" s="305">
        <v>3.772547746656902E-4</v>
      </c>
      <c r="BB84" s="305">
        <v>1.2359213421213319E-4</v>
      </c>
      <c r="BC84" s="305">
        <v>9.3750876159126277E-5</v>
      </c>
      <c r="BD84" s="305">
        <v>1.4374759442058958E-4</v>
      </c>
      <c r="BE84" s="305">
        <v>7.8313010490804345E-5</v>
      </c>
      <c r="BF84" s="305">
        <v>1.0617227230682184E-4</v>
      </c>
      <c r="BG84" s="305">
        <v>1.425844911341559E-4</v>
      </c>
      <c r="BH84" s="305">
        <v>1.0474191770457187E-4</v>
      </c>
      <c r="BI84" s="305">
        <v>2.2306237560328342E-4</v>
      </c>
      <c r="BJ84" s="305">
        <v>5.3157994486597963E-5</v>
      </c>
      <c r="BK84" s="305">
        <v>2.0676216613066178E-4</v>
      </c>
      <c r="BL84" s="305">
        <v>1.5566951177483881E-4</v>
      </c>
      <c r="BM84" s="305">
        <v>6.9214207175149952E-5</v>
      </c>
      <c r="BN84" s="305">
        <v>7.5521247822345528E-5</v>
      </c>
      <c r="BO84" s="305">
        <v>5.0335159195985575E-5</v>
      </c>
      <c r="BP84" s="305">
        <v>3.2463018420394581E-5</v>
      </c>
      <c r="BQ84" s="305">
        <v>2.6670788672902678E-5</v>
      </c>
      <c r="BR84" s="305">
        <v>5.7878772732910568E-6</v>
      </c>
      <c r="BS84" s="305">
        <v>4.5236209199892359E-5</v>
      </c>
      <c r="BT84" s="305">
        <v>1.9883184855849361E-4</v>
      </c>
      <c r="BU84" s="305">
        <v>1.2984974340001932E-3</v>
      </c>
      <c r="BV84" s="305">
        <v>4.1140208577957609E-5</v>
      </c>
      <c r="BW84" s="305">
        <v>1.332004905968858E-4</v>
      </c>
      <c r="BX84" s="305">
        <v>8.3483655497064614E-5</v>
      </c>
      <c r="BY84" s="305">
        <v>8.666436746376113E-5</v>
      </c>
      <c r="BZ84" s="305">
        <v>1.0884796602144315E-4</v>
      </c>
      <c r="CA84" s="305">
        <v>4.3684680549947143E-5</v>
      </c>
      <c r="CB84" s="305">
        <v>9.7464841122237616E-5</v>
      </c>
      <c r="CC84" s="305">
        <v>1.0186205172063255E-4</v>
      </c>
      <c r="CD84" s="305">
        <v>1.3838555269184749E-4</v>
      </c>
      <c r="CE84" s="305">
        <v>9.1792614690487561E-5</v>
      </c>
      <c r="CF84" s="305">
        <v>6.8094990835342446E-5</v>
      </c>
      <c r="CG84" s="305">
        <v>1.0749196715088555E-4</v>
      </c>
      <c r="CH84" s="305">
        <v>5.079654917167296E-5</v>
      </c>
      <c r="CI84" s="305">
        <v>1.139873773570125E-4</v>
      </c>
      <c r="CJ84" s="305">
        <v>3.7417823236187523E-5</v>
      </c>
      <c r="CK84" s="305">
        <v>1.2470044018155776E-4</v>
      </c>
      <c r="CL84" s="305">
        <v>7.2363342179411038E-5</v>
      </c>
      <c r="CM84" s="305">
        <v>4.5054707371671281E-5</v>
      </c>
      <c r="CN84" s="305">
        <v>8.6229972736623066E-5</v>
      </c>
      <c r="CO84" s="305">
        <v>8.3145191793494288E-4</v>
      </c>
      <c r="CP84" s="305">
        <v>7.8811853762209342E-5</v>
      </c>
      <c r="CQ84" s="305">
        <v>5.9702566092721E-3</v>
      </c>
      <c r="CR84" s="305">
        <v>4.7966689805354026E-5</v>
      </c>
      <c r="CS84" s="305">
        <v>1.3798945149983989E-4</v>
      </c>
      <c r="CT84" s="305">
        <v>4.3773587438097782E-5</v>
      </c>
      <c r="CU84" s="305">
        <v>9.2242999583296508E-5</v>
      </c>
      <c r="CV84" s="305">
        <v>1.0130858101391714E-4</v>
      </c>
      <c r="CW84" s="305">
        <v>3.638202377176783E-5</v>
      </c>
      <c r="CX84" s="305">
        <v>7.1594402252102551E-5</v>
      </c>
      <c r="CY84" s="305">
        <v>2.0986971778316981E-5</v>
      </c>
      <c r="CZ84" s="305">
        <v>4.2266511186727616E-5</v>
      </c>
      <c r="DA84" s="306">
        <v>1.0280881930439321</v>
      </c>
    </row>
    <row r="85" spans="2:105" ht="20.100000000000001" customHeight="1" x14ac:dyDescent="0.4">
      <c r="B85" s="12">
        <v>38</v>
      </c>
      <c r="C85" s="9" t="s">
        <v>821</v>
      </c>
      <c r="D85" s="305">
        <v>1.8265323734625559E-5</v>
      </c>
      <c r="E85" s="305">
        <v>8.6879913543299069E-6</v>
      </c>
      <c r="F85" s="305">
        <v>3.9479134555878419E-6</v>
      </c>
      <c r="G85" s="305">
        <v>1.7496192179265696E-5</v>
      </c>
      <c r="H85" s="305">
        <v>5.619989792468852E-6</v>
      </c>
      <c r="I85" s="305">
        <v>2.8140257035408719E-6</v>
      </c>
      <c r="J85" s="305">
        <v>1.6621850678487574E-5</v>
      </c>
      <c r="K85" s="305">
        <v>2.5264682144093015E-6</v>
      </c>
      <c r="L85" s="305">
        <v>2.5518084141859929E-6</v>
      </c>
      <c r="M85" s="305">
        <v>7.6751313006909248E-6</v>
      </c>
      <c r="N85" s="305">
        <v>2.9948307747931317E-6</v>
      </c>
      <c r="O85" s="305">
        <v>2.5869979760391052E-6</v>
      </c>
      <c r="P85" s="305">
        <v>1.8963219367967987E-6</v>
      </c>
      <c r="Q85" s="305">
        <v>2.9299745279777703E-6</v>
      </c>
      <c r="R85" s="305">
        <v>2.4272278616406589E-6</v>
      </c>
      <c r="S85" s="305">
        <v>3.7625364540371113E-6</v>
      </c>
      <c r="T85" s="305">
        <v>2.1198923556344481E-6</v>
      </c>
      <c r="U85" s="305">
        <v>3.1983466386352552E-6</v>
      </c>
      <c r="V85" s="305">
        <v>1.6348006385130161E-6</v>
      </c>
      <c r="W85" s="305">
        <v>2.4907079098916685E-6</v>
      </c>
      <c r="X85" s="305">
        <v>2.3604980567855674E-6</v>
      </c>
      <c r="Y85" s="305">
        <v>8.4456568048457341E-7</v>
      </c>
      <c r="Z85" s="305">
        <v>2.5734610547733483E-6</v>
      </c>
      <c r="AA85" s="305">
        <v>4.5795932161220415E-6</v>
      </c>
      <c r="AB85" s="305">
        <v>2.9838257732026055E-6</v>
      </c>
      <c r="AC85" s="305">
        <v>3.3021507543354528E-6</v>
      </c>
      <c r="AD85" s="305">
        <v>6.0710166417498576E-6</v>
      </c>
      <c r="AE85" s="305">
        <v>3.726688095613295E-6</v>
      </c>
      <c r="AF85" s="305">
        <v>6.4703198871293398E-6</v>
      </c>
      <c r="AG85" s="305">
        <v>1.7957737446271689E-6</v>
      </c>
      <c r="AH85" s="305">
        <v>3.8586648486136664E-6</v>
      </c>
      <c r="AI85" s="305">
        <v>1.2600658680241852E-6</v>
      </c>
      <c r="AJ85" s="305">
        <v>2.5611242285779659E-6</v>
      </c>
      <c r="AK85" s="305">
        <v>2.94636468297809E-6</v>
      </c>
      <c r="AL85" s="305">
        <v>2.7822177826557142E-6</v>
      </c>
      <c r="AM85" s="305">
        <v>2.0452389822805329E-5</v>
      </c>
      <c r="AN85" s="305">
        <v>2.3866469447641335E-5</v>
      </c>
      <c r="AO85" s="305">
        <v>1.0007228192203883</v>
      </c>
      <c r="AP85" s="305">
        <v>3.0891808184196422E-6</v>
      </c>
      <c r="AQ85" s="305">
        <v>3.2087763873187636E-6</v>
      </c>
      <c r="AR85" s="305">
        <v>2.5109038694115386E-5</v>
      </c>
      <c r="AS85" s="305">
        <v>2.1061931289050131E-6</v>
      </c>
      <c r="AT85" s="305">
        <v>6.9541077543320251E-6</v>
      </c>
      <c r="AU85" s="305">
        <v>1.7385698336839261E-6</v>
      </c>
      <c r="AV85" s="305">
        <v>4.7490218896803528E-6</v>
      </c>
      <c r="AW85" s="305">
        <v>1.3024041143979853E-5</v>
      </c>
      <c r="AX85" s="305">
        <v>2.3986992642285023E-6</v>
      </c>
      <c r="AY85" s="305">
        <v>2.8347233065850649E-6</v>
      </c>
      <c r="AZ85" s="305">
        <v>3.5395372163658717E-6</v>
      </c>
      <c r="BA85" s="305">
        <v>2.2516162765045232E-5</v>
      </c>
      <c r="BB85" s="305">
        <v>1.4158519073188393E-6</v>
      </c>
      <c r="BC85" s="305">
        <v>6.8283895167388832E-6</v>
      </c>
      <c r="BD85" s="305">
        <v>6.5108909842048847E-6</v>
      </c>
      <c r="BE85" s="305">
        <v>6.8998315003080573E-6</v>
      </c>
      <c r="BF85" s="305">
        <v>4.087938774495292E-6</v>
      </c>
      <c r="BG85" s="305">
        <v>6.8194575223994044E-6</v>
      </c>
      <c r="BH85" s="305">
        <v>5.0973589135908699E-6</v>
      </c>
      <c r="BI85" s="305">
        <v>7.8659165071964788E-6</v>
      </c>
      <c r="BJ85" s="305">
        <v>2.0315526053991309E-6</v>
      </c>
      <c r="BK85" s="305">
        <v>7.7976347672495394E-6</v>
      </c>
      <c r="BL85" s="305">
        <v>6.5313333464515161E-6</v>
      </c>
      <c r="BM85" s="305">
        <v>1.753524454149427E-5</v>
      </c>
      <c r="BN85" s="305">
        <v>6.0844061419818652E-6</v>
      </c>
      <c r="BO85" s="305">
        <v>2.971003234978742E-6</v>
      </c>
      <c r="BP85" s="305">
        <v>1.6268720994087816E-6</v>
      </c>
      <c r="BQ85" s="305">
        <v>1.3023192829513225E-6</v>
      </c>
      <c r="BR85" s="305">
        <v>2.8042970149573482E-7</v>
      </c>
      <c r="BS85" s="305">
        <v>2.2306987054174195E-6</v>
      </c>
      <c r="BT85" s="305">
        <v>7.4077456984998238E-6</v>
      </c>
      <c r="BU85" s="305">
        <v>4.8857415529959999E-5</v>
      </c>
      <c r="BV85" s="305">
        <v>1.9673064976459744E-6</v>
      </c>
      <c r="BW85" s="305">
        <v>6.4966837721032389E-6</v>
      </c>
      <c r="BX85" s="305">
        <v>7.5046727498590232E-6</v>
      </c>
      <c r="BY85" s="305">
        <v>5.1956473206714739E-6</v>
      </c>
      <c r="BZ85" s="305">
        <v>5.4420304768713781E-6</v>
      </c>
      <c r="CA85" s="305">
        <v>2.5838953697938185E-6</v>
      </c>
      <c r="CB85" s="305">
        <v>4.9328933354329515E-6</v>
      </c>
      <c r="CC85" s="305">
        <v>6.399486231864459E-6</v>
      </c>
      <c r="CD85" s="305">
        <v>5.3876952465344202E-6</v>
      </c>
      <c r="CE85" s="305">
        <v>6.2905742242541226E-6</v>
      </c>
      <c r="CF85" s="305">
        <v>1.0583665903479676E-5</v>
      </c>
      <c r="CG85" s="305">
        <v>4.4615712909708249E-5</v>
      </c>
      <c r="CH85" s="305">
        <v>2.4424907002427334E-6</v>
      </c>
      <c r="CI85" s="305">
        <v>5.7669677139702399E-6</v>
      </c>
      <c r="CJ85" s="305">
        <v>1.3403914270397583E-4</v>
      </c>
      <c r="CK85" s="305">
        <v>8.0132327959962218E-5</v>
      </c>
      <c r="CL85" s="305">
        <v>3.1591119745101946E-5</v>
      </c>
      <c r="CM85" s="305">
        <v>2.3148990856795159E-5</v>
      </c>
      <c r="CN85" s="305">
        <v>4.7718688033814211E-6</v>
      </c>
      <c r="CO85" s="305">
        <v>5.0744233208435792E-5</v>
      </c>
      <c r="CP85" s="305">
        <v>5.2777493751429533E-6</v>
      </c>
      <c r="CQ85" s="305">
        <v>2.0350733590952596E-4</v>
      </c>
      <c r="CR85" s="305">
        <v>3.7470132807763453E-6</v>
      </c>
      <c r="CS85" s="305">
        <v>6.5100263355756714E-6</v>
      </c>
      <c r="CT85" s="305">
        <v>2.2193361960635767E-6</v>
      </c>
      <c r="CU85" s="305">
        <v>4.4183347426386761E-6</v>
      </c>
      <c r="CV85" s="305">
        <v>4.452069957900745E-5</v>
      </c>
      <c r="CW85" s="305">
        <v>8.0053195801214463E-5</v>
      </c>
      <c r="CX85" s="305">
        <v>6.8988671829600922E-6</v>
      </c>
      <c r="CY85" s="305">
        <v>1.9615477171367086E-4</v>
      </c>
      <c r="CZ85" s="305">
        <v>5.9429530816766854E-6</v>
      </c>
      <c r="DA85" s="306">
        <v>1.0021682407742887</v>
      </c>
    </row>
    <row r="86" spans="2:105" ht="20.100000000000001" customHeight="1" x14ac:dyDescent="0.4">
      <c r="B86" s="12">
        <v>39</v>
      </c>
      <c r="C86" s="9" t="s">
        <v>859</v>
      </c>
      <c r="D86" s="305">
        <v>3.181390778243714E-5</v>
      </c>
      <c r="E86" s="305">
        <v>1.421170869407145E-5</v>
      </c>
      <c r="F86" s="305">
        <v>5.5097413982889894E-6</v>
      </c>
      <c r="G86" s="305">
        <v>2.7403047965460331E-5</v>
      </c>
      <c r="H86" s="305">
        <v>7.7923949408257563E-6</v>
      </c>
      <c r="I86" s="305">
        <v>3.546923615082003E-6</v>
      </c>
      <c r="J86" s="305">
        <v>2.7258996790282543E-5</v>
      </c>
      <c r="K86" s="305">
        <v>3.3447348692022284E-6</v>
      </c>
      <c r="L86" s="305">
        <v>3.1991457466550349E-6</v>
      </c>
      <c r="M86" s="305">
        <v>1.3065487952962022E-5</v>
      </c>
      <c r="N86" s="305">
        <v>3.9172283261539728E-6</v>
      </c>
      <c r="O86" s="305">
        <v>3.9355382346577044E-6</v>
      </c>
      <c r="P86" s="305">
        <v>2.627526080571333E-6</v>
      </c>
      <c r="Q86" s="305">
        <v>4.6222461742187712E-6</v>
      </c>
      <c r="R86" s="305">
        <v>3.1773328704227678E-6</v>
      </c>
      <c r="S86" s="305">
        <v>5.5210258756194878E-6</v>
      </c>
      <c r="T86" s="305">
        <v>2.5468868786576514E-6</v>
      </c>
      <c r="U86" s="305">
        <v>4.8715261072569083E-6</v>
      </c>
      <c r="V86" s="305">
        <v>1.9953096694957938E-6</v>
      </c>
      <c r="W86" s="305">
        <v>3.27798028117399E-6</v>
      </c>
      <c r="X86" s="305">
        <v>3.5064746484326794E-6</v>
      </c>
      <c r="Y86" s="305">
        <v>1.3708018877457609E-6</v>
      </c>
      <c r="Z86" s="305">
        <v>3.929939382300835E-6</v>
      </c>
      <c r="AA86" s="305">
        <v>7.5890308713720732E-6</v>
      </c>
      <c r="AB86" s="305">
        <v>3.9388173221264538E-6</v>
      </c>
      <c r="AC86" s="305">
        <v>4.7788977506607888E-6</v>
      </c>
      <c r="AD86" s="305">
        <v>9.7306262077535234E-6</v>
      </c>
      <c r="AE86" s="305">
        <v>5.7221233767571017E-6</v>
      </c>
      <c r="AF86" s="305">
        <v>1.023556819996084E-5</v>
      </c>
      <c r="AG86" s="305">
        <v>3.0390376576828426E-6</v>
      </c>
      <c r="AH86" s="305">
        <v>6.1715470405642752E-6</v>
      </c>
      <c r="AI86" s="305">
        <v>1.5626921122538306E-6</v>
      </c>
      <c r="AJ86" s="305">
        <v>3.9312805662862251E-6</v>
      </c>
      <c r="AK86" s="305">
        <v>4.3588468900522341E-6</v>
      </c>
      <c r="AL86" s="305">
        <v>5.5684966277043975E-6</v>
      </c>
      <c r="AM86" s="305">
        <v>4.8795195648891717E-5</v>
      </c>
      <c r="AN86" s="305">
        <v>4.5855496371289036E-5</v>
      </c>
      <c r="AO86" s="305">
        <v>2.8474347531825869E-3</v>
      </c>
      <c r="AP86" s="305">
        <v>1.0017524900680899</v>
      </c>
      <c r="AQ86" s="305">
        <v>1.3415275795489721E-3</v>
      </c>
      <c r="AR86" s="305">
        <v>1.2308894451555168E-3</v>
      </c>
      <c r="AS86" s="305">
        <v>2.8229467218612941E-3</v>
      </c>
      <c r="AT86" s="305">
        <v>4.964125901563453E-3</v>
      </c>
      <c r="AU86" s="305">
        <v>7.8839119764071702E-5</v>
      </c>
      <c r="AV86" s="305">
        <v>3.2052914850937766E-3</v>
      </c>
      <c r="AW86" s="305">
        <v>4.591413611534232E-3</v>
      </c>
      <c r="AX86" s="305">
        <v>1.2580080481933445E-5</v>
      </c>
      <c r="AY86" s="305">
        <v>8.4842618559909197E-6</v>
      </c>
      <c r="AZ86" s="305">
        <v>1.551066143450539E-4</v>
      </c>
      <c r="BA86" s="305">
        <v>6.8297019476194695E-6</v>
      </c>
      <c r="BB86" s="305">
        <v>7.078351361186891E-6</v>
      </c>
      <c r="BC86" s="305">
        <v>2.1979976347623267E-5</v>
      </c>
      <c r="BD86" s="305">
        <v>8.8816081975542261E-6</v>
      </c>
      <c r="BE86" s="305">
        <v>5.2429172032450907E-6</v>
      </c>
      <c r="BF86" s="305">
        <v>6.4670382890170105E-6</v>
      </c>
      <c r="BG86" s="305">
        <v>9.3901022859950035E-6</v>
      </c>
      <c r="BH86" s="305">
        <v>7.4626827045557812E-6</v>
      </c>
      <c r="BI86" s="305">
        <v>1.3807113034549541E-5</v>
      </c>
      <c r="BJ86" s="305">
        <v>3.0284487051581356E-6</v>
      </c>
      <c r="BK86" s="305">
        <v>1.156632154184479E-5</v>
      </c>
      <c r="BL86" s="305">
        <v>9.6455643888337926E-6</v>
      </c>
      <c r="BM86" s="305">
        <v>4.365100002682361E-6</v>
      </c>
      <c r="BN86" s="305">
        <v>4.7063175270814175E-6</v>
      </c>
      <c r="BO86" s="305">
        <v>3.1628319902005683E-6</v>
      </c>
      <c r="BP86" s="305">
        <v>2.0554964081830973E-6</v>
      </c>
      <c r="BQ86" s="305">
        <v>1.6744178808852531E-6</v>
      </c>
      <c r="BR86" s="305">
        <v>3.5874151265698578E-7</v>
      </c>
      <c r="BS86" s="305">
        <v>2.6766693637651698E-6</v>
      </c>
      <c r="BT86" s="305">
        <v>1.2279981399672361E-5</v>
      </c>
      <c r="BU86" s="305">
        <v>8.0336414135335669E-5</v>
      </c>
      <c r="BV86" s="305">
        <v>1.8481805109713445E-6</v>
      </c>
      <c r="BW86" s="305">
        <v>7.7847491748846099E-6</v>
      </c>
      <c r="BX86" s="305">
        <v>4.9125532879307772E-6</v>
      </c>
      <c r="BY86" s="305">
        <v>5.0644085039010713E-6</v>
      </c>
      <c r="BZ86" s="305">
        <v>5.9405594824399274E-6</v>
      </c>
      <c r="CA86" s="305">
        <v>2.5468564880314938E-6</v>
      </c>
      <c r="CB86" s="305">
        <v>6.0868062391955089E-6</v>
      </c>
      <c r="CC86" s="305">
        <v>6.5492709893046284E-6</v>
      </c>
      <c r="CD86" s="305">
        <v>8.724712554691622E-6</v>
      </c>
      <c r="CE86" s="305">
        <v>5.6558930196926541E-6</v>
      </c>
      <c r="CF86" s="305">
        <v>4.4916831370658931E-6</v>
      </c>
      <c r="CG86" s="305">
        <v>7.5919604336339646E-6</v>
      </c>
      <c r="CH86" s="305">
        <v>3.1660672716890139E-6</v>
      </c>
      <c r="CI86" s="305">
        <v>8.0439155218572347E-6</v>
      </c>
      <c r="CJ86" s="305">
        <v>2.7096358746767317E-6</v>
      </c>
      <c r="CK86" s="305">
        <v>7.9577832521511379E-6</v>
      </c>
      <c r="CL86" s="305">
        <v>4.5846519737358468E-6</v>
      </c>
      <c r="CM86" s="305">
        <v>2.8612992669541129E-6</v>
      </c>
      <c r="CN86" s="305">
        <v>5.3931101531548401E-6</v>
      </c>
      <c r="CO86" s="305">
        <v>5.1507261886951368E-5</v>
      </c>
      <c r="CP86" s="305">
        <v>4.9934081894235176E-6</v>
      </c>
      <c r="CQ86" s="305">
        <v>3.6982933353722243E-4</v>
      </c>
      <c r="CR86" s="305">
        <v>3.0615374436465998E-6</v>
      </c>
      <c r="CS86" s="305">
        <v>8.5239286016867689E-6</v>
      </c>
      <c r="CT86" s="305">
        <v>2.7162221911249239E-6</v>
      </c>
      <c r="CU86" s="305">
        <v>5.7164048355252171E-6</v>
      </c>
      <c r="CV86" s="305">
        <v>6.4501857494926195E-6</v>
      </c>
      <c r="CW86" s="305">
        <v>2.5067247601710131E-6</v>
      </c>
      <c r="CX86" s="305">
        <v>4.275155205830898E-6</v>
      </c>
      <c r="CY86" s="305">
        <v>5.5674943980082838E-6</v>
      </c>
      <c r="CZ86" s="305">
        <v>2.7006534840129393E-6</v>
      </c>
      <c r="DA86" s="306">
        <v>1.0241476114089383</v>
      </c>
    </row>
    <row r="87" spans="2:105" ht="20.100000000000001" customHeight="1" x14ac:dyDescent="0.4">
      <c r="B87" s="12">
        <v>40</v>
      </c>
      <c r="C87" s="9" t="s">
        <v>247</v>
      </c>
      <c r="D87" s="305">
        <v>5.3327602720088397E-4</v>
      </c>
      <c r="E87" s="305">
        <v>2.4022709126132299E-4</v>
      </c>
      <c r="F87" s="305">
        <v>9.3791149988781049E-5</v>
      </c>
      <c r="G87" s="305">
        <v>4.6173498944689138E-4</v>
      </c>
      <c r="H87" s="305">
        <v>1.425067939822208E-4</v>
      </c>
      <c r="I87" s="305">
        <v>6.6440118874139286E-5</v>
      </c>
      <c r="J87" s="305">
        <v>4.6035531583277364E-4</v>
      </c>
      <c r="K87" s="305">
        <v>5.942928341034767E-5</v>
      </c>
      <c r="L87" s="305">
        <v>5.6771296275420324E-5</v>
      </c>
      <c r="M87" s="305">
        <v>2.1949354670884E-4</v>
      </c>
      <c r="N87" s="305">
        <v>7.016468620116749E-5</v>
      </c>
      <c r="O87" s="305">
        <v>6.7906339240639821E-5</v>
      </c>
      <c r="P87" s="305">
        <v>4.4871834455337007E-5</v>
      </c>
      <c r="Q87" s="305">
        <v>7.7928046360640197E-5</v>
      </c>
      <c r="R87" s="305">
        <v>5.6815957294649615E-5</v>
      </c>
      <c r="S87" s="305">
        <v>9.574979597340826E-5</v>
      </c>
      <c r="T87" s="305">
        <v>5.2257085893499532E-5</v>
      </c>
      <c r="U87" s="305">
        <v>8.5023889585077194E-5</v>
      </c>
      <c r="V87" s="305">
        <v>3.5977918854599956E-5</v>
      </c>
      <c r="W87" s="305">
        <v>7.13037569347744E-5</v>
      </c>
      <c r="X87" s="305">
        <v>6.143112192394959E-5</v>
      </c>
      <c r="Y87" s="305">
        <v>2.3234953521851546E-5</v>
      </c>
      <c r="Z87" s="305">
        <v>6.697012199551527E-5</v>
      </c>
      <c r="AA87" s="305">
        <v>1.2840455817190587E-4</v>
      </c>
      <c r="AB87" s="305">
        <v>7.0811468724667014E-5</v>
      </c>
      <c r="AC87" s="305">
        <v>8.4341081576789782E-5</v>
      </c>
      <c r="AD87" s="305">
        <v>1.6603388941559461E-4</v>
      </c>
      <c r="AE87" s="305">
        <v>1.0058934621878473E-4</v>
      </c>
      <c r="AF87" s="305">
        <v>1.7582636555824491E-4</v>
      </c>
      <c r="AG87" s="305">
        <v>5.1430613478003858E-5</v>
      </c>
      <c r="AH87" s="305">
        <v>1.0530539880704121E-4</v>
      </c>
      <c r="AI87" s="305">
        <v>2.8287588284386864E-5</v>
      </c>
      <c r="AJ87" s="305">
        <v>1.1794396136666251E-4</v>
      </c>
      <c r="AK87" s="305">
        <v>7.4829750435569342E-5</v>
      </c>
      <c r="AL87" s="305">
        <v>8.7961064550994345E-5</v>
      </c>
      <c r="AM87" s="305">
        <v>5.6059917492379014E-4</v>
      </c>
      <c r="AN87" s="305">
        <v>1.1999153245814871E-3</v>
      </c>
      <c r="AO87" s="305">
        <v>5.1685851109524207E-3</v>
      </c>
      <c r="AP87" s="305">
        <v>1.9693161524639465E-2</v>
      </c>
      <c r="AQ87" s="305">
        <v>1.0212679744586575</v>
      </c>
      <c r="AR87" s="305">
        <v>3.7211379796591778E-3</v>
      </c>
      <c r="AS87" s="305">
        <v>4.0210670233840314E-3</v>
      </c>
      <c r="AT87" s="305">
        <v>1.3975328491839469E-2</v>
      </c>
      <c r="AU87" s="305">
        <v>8.2657961617340031E-4</v>
      </c>
      <c r="AV87" s="305">
        <v>1.4090609930267554E-2</v>
      </c>
      <c r="AW87" s="305">
        <v>1.0969245365688447E-2</v>
      </c>
      <c r="AX87" s="305">
        <v>1.300720286966262E-4</v>
      </c>
      <c r="AY87" s="305">
        <v>1.08120252682272E-4</v>
      </c>
      <c r="AZ87" s="305">
        <v>7.3867831381815179E-4</v>
      </c>
      <c r="BA87" s="305">
        <v>5.1718107003254706E-4</v>
      </c>
      <c r="BB87" s="305">
        <v>8.4340726873525639E-5</v>
      </c>
      <c r="BC87" s="305">
        <v>1.9651066890066747E-4</v>
      </c>
      <c r="BD87" s="305">
        <v>1.5141062585833653E-4</v>
      </c>
      <c r="BE87" s="305">
        <v>1.3241690087013064E-4</v>
      </c>
      <c r="BF87" s="305">
        <v>1.2174392286640626E-4</v>
      </c>
      <c r="BG87" s="305">
        <v>1.5653416770908295E-4</v>
      </c>
      <c r="BH87" s="305">
        <v>1.1404615873645105E-4</v>
      </c>
      <c r="BI87" s="305">
        <v>2.3285054700288821E-4</v>
      </c>
      <c r="BJ87" s="305">
        <v>5.3164438419252597E-5</v>
      </c>
      <c r="BK87" s="305">
        <v>2.0076979666382831E-4</v>
      </c>
      <c r="BL87" s="305">
        <v>1.7081295788249951E-4</v>
      </c>
      <c r="BM87" s="305">
        <v>7.9648438470838136E-5</v>
      </c>
      <c r="BN87" s="305">
        <v>9.041239218031447E-5</v>
      </c>
      <c r="BO87" s="305">
        <v>6.9847242839939818E-5</v>
      </c>
      <c r="BP87" s="305">
        <v>3.9324040835457552E-5</v>
      </c>
      <c r="BQ87" s="305">
        <v>3.1775748103726434E-5</v>
      </c>
      <c r="BR87" s="305">
        <v>7.0955359009555127E-6</v>
      </c>
      <c r="BS87" s="305">
        <v>5.4773366056768379E-5</v>
      </c>
      <c r="BT87" s="305">
        <v>2.1096744677981931E-4</v>
      </c>
      <c r="BU87" s="305">
        <v>1.3483669629094472E-3</v>
      </c>
      <c r="BV87" s="305">
        <v>4.2007257485952555E-5</v>
      </c>
      <c r="BW87" s="305">
        <v>1.3708803613495972E-4</v>
      </c>
      <c r="BX87" s="305">
        <v>9.7094666840970669E-5</v>
      </c>
      <c r="BY87" s="305">
        <v>9.5784020386807764E-5</v>
      </c>
      <c r="BZ87" s="305">
        <v>1.1047440394864461E-4</v>
      </c>
      <c r="CA87" s="305">
        <v>5.27072392719587E-5</v>
      </c>
      <c r="CB87" s="305">
        <v>1.4231883573247804E-4</v>
      </c>
      <c r="CC87" s="305">
        <v>2.592532131024036E-4</v>
      </c>
      <c r="CD87" s="305">
        <v>2.0004969953707125E-4</v>
      </c>
      <c r="CE87" s="305">
        <v>1.3254802165600156E-4</v>
      </c>
      <c r="CF87" s="305">
        <v>2.4333800342429238E-4</v>
      </c>
      <c r="CG87" s="305">
        <v>3.2098360036107558E-4</v>
      </c>
      <c r="CH87" s="305">
        <v>6.0759574409378215E-5</v>
      </c>
      <c r="CI87" s="305">
        <v>2.9676308171028894E-4</v>
      </c>
      <c r="CJ87" s="305">
        <v>4.428257361254194E-5</v>
      </c>
      <c r="CK87" s="305">
        <v>1.4702514995324807E-4</v>
      </c>
      <c r="CL87" s="305">
        <v>8.9607418947265061E-5</v>
      </c>
      <c r="CM87" s="305">
        <v>6.1105655861743081E-5</v>
      </c>
      <c r="CN87" s="305">
        <v>1.1033256875959157E-4</v>
      </c>
      <c r="CO87" s="305">
        <v>8.6048993529287275E-4</v>
      </c>
      <c r="CP87" s="305">
        <v>1.3970661382969765E-4</v>
      </c>
      <c r="CQ87" s="305">
        <v>6.1850454711831768E-3</v>
      </c>
      <c r="CR87" s="305">
        <v>5.7810502572810934E-5</v>
      </c>
      <c r="CS87" s="305">
        <v>1.5302643639231417E-4</v>
      </c>
      <c r="CT87" s="305">
        <v>4.9503170155634561E-5</v>
      </c>
      <c r="CU87" s="305">
        <v>1.0824335244280255E-4</v>
      </c>
      <c r="CV87" s="305">
        <v>1.1368249284858558E-4</v>
      </c>
      <c r="CW87" s="305">
        <v>4.7694866920359509E-5</v>
      </c>
      <c r="CX87" s="305">
        <v>8.9197442643328695E-5</v>
      </c>
      <c r="CY87" s="305">
        <v>2.6927997257693305E-3</v>
      </c>
      <c r="CZ87" s="305">
        <v>6.851003823780899E-5</v>
      </c>
      <c r="DA87" s="306">
        <v>1.1180797270290881</v>
      </c>
    </row>
    <row r="88" spans="2:105" ht="20.100000000000001" customHeight="1" x14ac:dyDescent="0.4">
      <c r="B88" s="12">
        <v>41</v>
      </c>
      <c r="C88" s="9" t="s">
        <v>860</v>
      </c>
      <c r="D88" s="305">
        <v>1.127118135375077E-4</v>
      </c>
      <c r="E88" s="305">
        <v>5.1326906415211195E-5</v>
      </c>
      <c r="F88" s="305">
        <v>2.184697920856691E-5</v>
      </c>
      <c r="G88" s="305">
        <v>9.809780939524895E-5</v>
      </c>
      <c r="H88" s="305">
        <v>2.7533188642470069E-5</v>
      </c>
      <c r="I88" s="305">
        <v>6.9310034684998077E-5</v>
      </c>
      <c r="J88" s="305">
        <v>9.7812512814475527E-5</v>
      </c>
      <c r="K88" s="305">
        <v>1.239580736442366E-5</v>
      </c>
      <c r="L88" s="305">
        <v>2.1769286138586418E-5</v>
      </c>
      <c r="M88" s="305">
        <v>4.6395395126250097E-5</v>
      </c>
      <c r="N88" s="305">
        <v>1.4423265947494728E-5</v>
      </c>
      <c r="O88" s="305">
        <v>1.4126412226432326E-5</v>
      </c>
      <c r="P88" s="305">
        <v>9.6275333068346485E-6</v>
      </c>
      <c r="Q88" s="305">
        <v>1.7708233298371396E-5</v>
      </c>
      <c r="R88" s="305">
        <v>1.1604789825726221E-5</v>
      </c>
      <c r="S88" s="305">
        <v>1.9850059978138309E-5</v>
      </c>
      <c r="T88" s="305">
        <v>1.4239027418803039E-5</v>
      </c>
      <c r="U88" s="305">
        <v>2.0624996625588071E-5</v>
      </c>
      <c r="V88" s="305">
        <v>8.6052264296769016E-6</v>
      </c>
      <c r="W88" s="305">
        <v>1.2249007804519013E-5</v>
      </c>
      <c r="X88" s="305">
        <v>1.3190004082132856E-5</v>
      </c>
      <c r="Y88" s="305">
        <v>5.006697124353721E-6</v>
      </c>
      <c r="Z88" s="305">
        <v>1.6009800730163489E-5</v>
      </c>
      <c r="AA88" s="305">
        <v>2.7636737165954531E-5</v>
      </c>
      <c r="AB88" s="305">
        <v>1.4406166547950712E-5</v>
      </c>
      <c r="AC88" s="305">
        <v>1.8043102719274946E-5</v>
      </c>
      <c r="AD88" s="305">
        <v>3.5922273516852409E-5</v>
      </c>
      <c r="AE88" s="305">
        <v>2.184138667950533E-5</v>
      </c>
      <c r="AF88" s="305">
        <v>3.8553644949664748E-5</v>
      </c>
      <c r="AG88" s="305">
        <v>1.1934096522615678E-5</v>
      </c>
      <c r="AH88" s="305">
        <v>2.40468255805134E-5</v>
      </c>
      <c r="AI88" s="305">
        <v>6.1792280621300141E-6</v>
      </c>
      <c r="AJ88" s="305">
        <v>1.7804055738680569E-5</v>
      </c>
      <c r="AK88" s="305">
        <v>6.131223425184142E-5</v>
      </c>
      <c r="AL88" s="305">
        <v>1.6382040626333952E-5</v>
      </c>
      <c r="AM88" s="305">
        <v>3.4093167385884301E-4</v>
      </c>
      <c r="AN88" s="305">
        <v>6.6095860221564401E-4</v>
      </c>
      <c r="AO88" s="305">
        <v>5.060777958439777E-4</v>
      </c>
      <c r="AP88" s="305">
        <v>1.7486715282793755E-5</v>
      </c>
      <c r="AQ88" s="305">
        <v>7.9977428829420091E-5</v>
      </c>
      <c r="AR88" s="305">
        <v>1.0065327149153116</v>
      </c>
      <c r="AS88" s="305">
        <v>1.0923464525685596E-3</v>
      </c>
      <c r="AT88" s="305">
        <v>6.0948808172670509E-4</v>
      </c>
      <c r="AU88" s="305">
        <v>3.2080110703395213E-5</v>
      </c>
      <c r="AV88" s="305">
        <v>7.2869262257295128E-4</v>
      </c>
      <c r="AW88" s="305">
        <v>6.059539626514592E-4</v>
      </c>
      <c r="AX88" s="305">
        <v>2.4072616360773496E-3</v>
      </c>
      <c r="AY88" s="305">
        <v>6.6926858742749791E-4</v>
      </c>
      <c r="AZ88" s="305">
        <v>4.1121942539900525E-3</v>
      </c>
      <c r="BA88" s="305">
        <v>1.0883266394901348E-3</v>
      </c>
      <c r="BB88" s="305">
        <v>1.8952699044885713E-4</v>
      </c>
      <c r="BC88" s="305">
        <v>2.2168115189538536E-5</v>
      </c>
      <c r="BD88" s="305">
        <v>3.1626540226834247E-5</v>
      </c>
      <c r="BE88" s="305">
        <v>1.5103876374604995E-4</v>
      </c>
      <c r="BF88" s="305">
        <v>2.4930660611031404E-4</v>
      </c>
      <c r="BG88" s="305">
        <v>1.6099123388109416E-4</v>
      </c>
      <c r="BH88" s="305">
        <v>3.0763274029118383E-4</v>
      </c>
      <c r="BI88" s="305">
        <v>5.2866353511468977E-5</v>
      </c>
      <c r="BJ88" s="305">
        <v>2.3309870916077181E-5</v>
      </c>
      <c r="BK88" s="305">
        <v>5.3283519852642044E-5</v>
      </c>
      <c r="BL88" s="305">
        <v>3.5088743915157713E-5</v>
      </c>
      <c r="BM88" s="305">
        <v>1.6173182051963717E-5</v>
      </c>
      <c r="BN88" s="305">
        <v>1.7863729483761515E-5</v>
      </c>
      <c r="BO88" s="305">
        <v>1.2067995999141454E-5</v>
      </c>
      <c r="BP88" s="305">
        <v>8.5616105698340988E-6</v>
      </c>
      <c r="BQ88" s="305">
        <v>9.9899271313066896E-6</v>
      </c>
      <c r="BR88" s="305">
        <v>4.9204489743290752E-6</v>
      </c>
      <c r="BS88" s="305">
        <v>2.1715523716984254E-5</v>
      </c>
      <c r="BT88" s="305">
        <v>4.3252019355394951E-5</v>
      </c>
      <c r="BU88" s="305">
        <v>2.8654916695216871E-4</v>
      </c>
      <c r="BV88" s="305">
        <v>1.4313922327364884E-5</v>
      </c>
      <c r="BW88" s="305">
        <v>2.9873769038787316E-5</v>
      </c>
      <c r="BX88" s="305">
        <v>1.8208142023500042E-5</v>
      </c>
      <c r="BY88" s="305">
        <v>2.1080979914381265E-5</v>
      </c>
      <c r="BZ88" s="305">
        <v>2.6571556043683855E-5</v>
      </c>
      <c r="CA88" s="305">
        <v>9.4746408027673817E-6</v>
      </c>
      <c r="CB88" s="305">
        <v>2.3278431396752478E-5</v>
      </c>
      <c r="CC88" s="305">
        <v>2.443028661197109E-5</v>
      </c>
      <c r="CD88" s="305">
        <v>3.0481693786500189E-5</v>
      </c>
      <c r="CE88" s="305">
        <v>2.2245758258018255E-5</v>
      </c>
      <c r="CF88" s="305">
        <v>1.5527577890703107E-5</v>
      </c>
      <c r="CG88" s="305">
        <v>2.5587233581983492E-5</v>
      </c>
      <c r="CH88" s="305">
        <v>1.3586797155192808E-5</v>
      </c>
      <c r="CI88" s="305">
        <v>2.6200544541285375E-5</v>
      </c>
      <c r="CJ88" s="305">
        <v>8.9826095428197435E-6</v>
      </c>
      <c r="CK88" s="305">
        <v>2.8270443214367316E-5</v>
      </c>
      <c r="CL88" s="305">
        <v>1.7077889963635033E-5</v>
      </c>
      <c r="CM88" s="305">
        <v>1.0714955060578809E-5</v>
      </c>
      <c r="CN88" s="305">
        <v>1.9820641506509866E-5</v>
      </c>
      <c r="CO88" s="305">
        <v>1.7913595017711057E-4</v>
      </c>
      <c r="CP88" s="305">
        <v>1.841363859251004E-5</v>
      </c>
      <c r="CQ88" s="305">
        <v>1.293275684126289E-3</v>
      </c>
      <c r="CR88" s="305">
        <v>1.0941095409818999E-5</v>
      </c>
      <c r="CS88" s="305">
        <v>3.1822651179070668E-5</v>
      </c>
      <c r="CT88" s="305">
        <v>1.0690395922362421E-5</v>
      </c>
      <c r="CU88" s="305">
        <v>2.1256407622012439E-5</v>
      </c>
      <c r="CV88" s="305">
        <v>2.3698150037625061E-5</v>
      </c>
      <c r="CW88" s="305">
        <v>8.3596070168708731E-6</v>
      </c>
      <c r="CX88" s="305">
        <v>1.7965759858759994E-5</v>
      </c>
      <c r="CY88" s="305">
        <v>4.9122714570473861E-6</v>
      </c>
      <c r="CZ88" s="305">
        <v>1.5188246676068331E-5</v>
      </c>
      <c r="DA88" s="306">
        <v>1.0242336068720981</v>
      </c>
    </row>
    <row r="89" spans="2:105" ht="20.100000000000001" customHeight="1" x14ac:dyDescent="0.4">
      <c r="B89" s="12">
        <v>42</v>
      </c>
      <c r="C89" s="9" t="s">
        <v>861</v>
      </c>
      <c r="D89" s="305">
        <v>5.0898027655948172E-7</v>
      </c>
      <c r="E89" s="305">
        <v>2.2854373149201215E-7</v>
      </c>
      <c r="F89" s="305">
        <v>8.8765165059291582E-8</v>
      </c>
      <c r="G89" s="305">
        <v>4.3797586732378019E-7</v>
      </c>
      <c r="H89" s="305">
        <v>1.2528732431328018E-7</v>
      </c>
      <c r="I89" s="305">
        <v>5.7348601784316545E-8</v>
      </c>
      <c r="J89" s="305">
        <v>4.4005611291087468E-7</v>
      </c>
      <c r="K89" s="305">
        <v>5.4133584343305372E-8</v>
      </c>
      <c r="L89" s="305">
        <v>5.1818869641171407E-8</v>
      </c>
      <c r="M89" s="305">
        <v>2.0952638516196698E-7</v>
      </c>
      <c r="N89" s="305">
        <v>6.335146924071913E-8</v>
      </c>
      <c r="O89" s="305">
        <v>6.3415100103088034E-8</v>
      </c>
      <c r="P89" s="305">
        <v>4.2495479923846092E-8</v>
      </c>
      <c r="Q89" s="305">
        <v>7.4238595870183318E-8</v>
      </c>
      <c r="R89" s="305">
        <v>5.0603229079490095E-8</v>
      </c>
      <c r="S89" s="305">
        <v>8.9310899202551666E-8</v>
      </c>
      <c r="T89" s="305">
        <v>4.1029249789684793E-8</v>
      </c>
      <c r="U89" s="305">
        <v>7.8280320041135711E-8</v>
      </c>
      <c r="V89" s="305">
        <v>3.239416545565671E-8</v>
      </c>
      <c r="W89" s="305">
        <v>5.3248942643067153E-8</v>
      </c>
      <c r="X89" s="305">
        <v>5.637829996912234E-8</v>
      </c>
      <c r="Y89" s="305">
        <v>2.204543889155604E-8</v>
      </c>
      <c r="Z89" s="305">
        <v>6.3151682501996478E-8</v>
      </c>
      <c r="AA89" s="305">
        <v>1.2154352880270369E-7</v>
      </c>
      <c r="AB89" s="305">
        <v>6.348110326139458E-8</v>
      </c>
      <c r="AC89" s="305">
        <v>7.7062055914657523E-8</v>
      </c>
      <c r="AD89" s="305">
        <v>1.5718443694610277E-7</v>
      </c>
      <c r="AE89" s="305">
        <v>9.1555088474813255E-8</v>
      </c>
      <c r="AF89" s="305">
        <v>1.65154928815644E-7</v>
      </c>
      <c r="AG89" s="305">
        <v>4.8738678739581809E-8</v>
      </c>
      <c r="AH89" s="305">
        <v>9.9657708037736301E-8</v>
      </c>
      <c r="AI89" s="305">
        <v>2.5454395222636411E-8</v>
      </c>
      <c r="AJ89" s="305">
        <v>6.2371730772668375E-8</v>
      </c>
      <c r="AK89" s="305">
        <v>6.8926553895220333E-8</v>
      </c>
      <c r="AL89" s="305">
        <v>6.9489511404640326E-8</v>
      </c>
      <c r="AM89" s="305">
        <v>6.2574057299225953E-8</v>
      </c>
      <c r="AN89" s="305">
        <v>6.8806736026097837E-8</v>
      </c>
      <c r="AO89" s="305">
        <v>4.5777634268821653E-8</v>
      </c>
      <c r="AP89" s="305">
        <v>7.121908168101175E-8</v>
      </c>
      <c r="AQ89" s="305">
        <v>8.0563498425857896E-8</v>
      </c>
      <c r="AR89" s="305">
        <v>6.1735058240697477E-8</v>
      </c>
      <c r="AS89" s="305">
        <v>1.0000440335034646</v>
      </c>
      <c r="AT89" s="305">
        <v>4.8197520387477212E-8</v>
      </c>
      <c r="AU89" s="305">
        <v>3.4319562323706503E-8</v>
      </c>
      <c r="AV89" s="305">
        <v>3.903342444498222E-8</v>
      </c>
      <c r="AW89" s="305">
        <v>4.9861496860631252E-8</v>
      </c>
      <c r="AX89" s="305">
        <v>2.7278337298840575E-8</v>
      </c>
      <c r="AY89" s="305">
        <v>2.9100414426614307E-8</v>
      </c>
      <c r="AZ89" s="305">
        <v>4.1609361834400409E-8</v>
      </c>
      <c r="BA89" s="305">
        <v>2.7482897802690646E-7</v>
      </c>
      <c r="BB89" s="305">
        <v>1.5826098653076516E-7</v>
      </c>
      <c r="BC89" s="305">
        <v>8.2752597803549658E-8</v>
      </c>
      <c r="BD89" s="305">
        <v>1.503573629790976E-7</v>
      </c>
      <c r="BE89" s="305">
        <v>2.4016115445296674E-6</v>
      </c>
      <c r="BF89" s="305">
        <v>9.8383960776979011E-8</v>
      </c>
      <c r="BG89" s="305">
        <v>1.3981137230232184E-7</v>
      </c>
      <c r="BH89" s="305">
        <v>1.0760021911438113E-7</v>
      </c>
      <c r="BI89" s="305">
        <v>2.2108436301850824E-7</v>
      </c>
      <c r="BJ89" s="305">
        <v>4.9122207927609581E-8</v>
      </c>
      <c r="BK89" s="305">
        <v>1.8568009498803458E-7</v>
      </c>
      <c r="BL89" s="305">
        <v>1.553103718587696E-7</v>
      </c>
      <c r="BM89" s="305">
        <v>6.993682093104658E-8</v>
      </c>
      <c r="BN89" s="305">
        <v>7.6295489596712486E-8</v>
      </c>
      <c r="BO89" s="305">
        <v>5.1444414804653699E-8</v>
      </c>
      <c r="BP89" s="305">
        <v>3.3089507127308071E-8</v>
      </c>
      <c r="BQ89" s="305">
        <v>2.7110528862149619E-8</v>
      </c>
      <c r="BR89" s="305">
        <v>5.7308018943917997E-9</v>
      </c>
      <c r="BS89" s="305">
        <v>4.2882137204995586E-8</v>
      </c>
      <c r="BT89" s="305">
        <v>2.0996944868527875E-7</v>
      </c>
      <c r="BU89" s="305">
        <v>1.29872677081132E-6</v>
      </c>
      <c r="BV89" s="305">
        <v>3.1426698630760082E-8</v>
      </c>
      <c r="BW89" s="305">
        <v>1.3287935560105016E-7</v>
      </c>
      <c r="BX89" s="305">
        <v>7.9379048210804664E-8</v>
      </c>
      <c r="BY89" s="305">
        <v>8.2536466708917848E-8</v>
      </c>
      <c r="BZ89" s="305">
        <v>1.0631228621925968E-7</v>
      </c>
      <c r="CA89" s="305">
        <v>4.1441154367147645E-8</v>
      </c>
      <c r="CB89" s="305">
        <v>9.8655062424825727E-8</v>
      </c>
      <c r="CC89" s="305">
        <v>1.1490477732103668E-7</v>
      </c>
      <c r="CD89" s="305">
        <v>1.3888851952692635E-7</v>
      </c>
      <c r="CE89" s="305">
        <v>9.5312344030112938E-8</v>
      </c>
      <c r="CF89" s="305">
        <v>2.7207342880310113E-7</v>
      </c>
      <c r="CG89" s="305">
        <v>4.1440986150484777E-7</v>
      </c>
      <c r="CH89" s="305">
        <v>5.126073107938258E-8</v>
      </c>
      <c r="CI89" s="305">
        <v>1.1458368521441176E-7</v>
      </c>
      <c r="CJ89" s="305">
        <v>3.8129562674519458E-8</v>
      </c>
      <c r="CK89" s="305">
        <v>1.2563663902557033E-7</v>
      </c>
      <c r="CL89" s="305">
        <v>7.2926425762693963E-8</v>
      </c>
      <c r="CM89" s="305">
        <v>4.5866712701250997E-8</v>
      </c>
      <c r="CN89" s="305">
        <v>8.7867278936042006E-8</v>
      </c>
      <c r="CO89" s="305">
        <v>9.0990563923114839E-7</v>
      </c>
      <c r="CP89" s="305">
        <v>9.2234264406742583E-8</v>
      </c>
      <c r="CQ89" s="305">
        <v>5.9016909658272911E-6</v>
      </c>
      <c r="CR89" s="305">
        <v>6.0705558439877245E-8</v>
      </c>
      <c r="CS89" s="305">
        <v>1.3913661276520316E-7</v>
      </c>
      <c r="CT89" s="305">
        <v>4.37792301447771E-8</v>
      </c>
      <c r="CU89" s="305">
        <v>9.2340269907483943E-8</v>
      </c>
      <c r="CV89" s="305">
        <v>2.3361003957859534E-7</v>
      </c>
      <c r="CW89" s="305">
        <v>3.6735607719942082E-8</v>
      </c>
      <c r="CX89" s="305">
        <v>8.1418162595950399E-8</v>
      </c>
      <c r="CY89" s="305">
        <v>1.9409106841479818E-8</v>
      </c>
      <c r="CZ89" s="305">
        <v>7.3687458338105586E-8</v>
      </c>
      <c r="DA89" s="306">
        <v>1.0000643457110945</v>
      </c>
    </row>
    <row r="90" spans="2:105" ht="20.100000000000001" customHeight="1" x14ac:dyDescent="0.4">
      <c r="B90" s="12">
        <v>43</v>
      </c>
      <c r="C90" s="9" t="s">
        <v>862</v>
      </c>
      <c r="D90" s="305">
        <v>1.0531226070713336E-5</v>
      </c>
      <c r="E90" s="305">
        <v>4.7393079368393924E-6</v>
      </c>
      <c r="F90" s="305">
        <v>1.8385532377056995E-6</v>
      </c>
      <c r="G90" s="305">
        <v>9.0930241857412978E-6</v>
      </c>
      <c r="H90" s="305">
        <v>2.5733739636887783E-6</v>
      </c>
      <c r="I90" s="305">
        <v>2.7969015903618744E-6</v>
      </c>
      <c r="J90" s="305">
        <v>9.0680164513478069E-6</v>
      </c>
      <c r="K90" s="305">
        <v>1.1726953154796412E-6</v>
      </c>
      <c r="L90" s="305">
        <v>1.3850138332576102E-6</v>
      </c>
      <c r="M90" s="305">
        <v>4.3497904244696555E-6</v>
      </c>
      <c r="N90" s="305">
        <v>1.3592881288296279E-6</v>
      </c>
      <c r="O90" s="305">
        <v>1.3474166877665958E-6</v>
      </c>
      <c r="P90" s="305">
        <v>8.9633683526972991E-7</v>
      </c>
      <c r="Q90" s="305">
        <v>1.5561596020093464E-6</v>
      </c>
      <c r="R90" s="305">
        <v>1.0989342282633263E-6</v>
      </c>
      <c r="S90" s="305">
        <v>1.889439274637826E-6</v>
      </c>
      <c r="T90" s="305">
        <v>9.0314409060233554E-7</v>
      </c>
      <c r="U90" s="305">
        <v>1.6802947486905561E-6</v>
      </c>
      <c r="V90" s="305">
        <v>7.0611932335131624E-7</v>
      </c>
      <c r="W90" s="305">
        <v>1.146062581747528E-6</v>
      </c>
      <c r="X90" s="305">
        <v>1.2066981921987951E-6</v>
      </c>
      <c r="Y90" s="305">
        <v>4.6451282498741399E-7</v>
      </c>
      <c r="Z90" s="305">
        <v>1.3837096577156856E-6</v>
      </c>
      <c r="AA90" s="305">
        <v>2.5567291498832328E-6</v>
      </c>
      <c r="AB90" s="305">
        <v>1.3579734044495446E-6</v>
      </c>
      <c r="AC90" s="305">
        <v>1.7398502135616218E-6</v>
      </c>
      <c r="AD90" s="305">
        <v>3.353960744522474E-6</v>
      </c>
      <c r="AE90" s="305">
        <v>1.9675961446880804E-6</v>
      </c>
      <c r="AF90" s="305">
        <v>3.532837274650405E-6</v>
      </c>
      <c r="AG90" s="305">
        <v>1.0322581286421706E-6</v>
      </c>
      <c r="AH90" s="305">
        <v>2.1846286963624057E-6</v>
      </c>
      <c r="AI90" s="305">
        <v>5.5679830967165606E-7</v>
      </c>
      <c r="AJ90" s="305">
        <v>1.3577104239670596E-6</v>
      </c>
      <c r="AK90" s="305">
        <v>1.4823498661453981E-6</v>
      </c>
      <c r="AL90" s="305">
        <v>1.5069178301118084E-6</v>
      </c>
      <c r="AM90" s="305">
        <v>3.8309277096465411E-5</v>
      </c>
      <c r="AN90" s="305">
        <v>9.729803171289082E-5</v>
      </c>
      <c r="AO90" s="305">
        <v>2.4253335183907856E-4</v>
      </c>
      <c r="AP90" s="305">
        <v>2.3891911743516914E-6</v>
      </c>
      <c r="AQ90" s="305">
        <v>1.7516145940070451E-6</v>
      </c>
      <c r="AR90" s="305">
        <v>2.683403720359467E-4</v>
      </c>
      <c r="AS90" s="305">
        <v>1.2925447707893251E-6</v>
      </c>
      <c r="AT90" s="305">
        <v>1.0016974692141636</v>
      </c>
      <c r="AU90" s="305">
        <v>7.5603877986885601E-7</v>
      </c>
      <c r="AV90" s="305">
        <v>6.9700821007703852E-6</v>
      </c>
      <c r="AW90" s="305">
        <v>7.6670547422295173E-6</v>
      </c>
      <c r="AX90" s="305">
        <v>1.8946936087426007E-6</v>
      </c>
      <c r="AY90" s="305">
        <v>8.0745011179483684E-7</v>
      </c>
      <c r="AZ90" s="305">
        <v>1.9897426386501588E-6</v>
      </c>
      <c r="BA90" s="305">
        <v>2.1084365215961483E-4</v>
      </c>
      <c r="BB90" s="305">
        <v>6.2950134739430875E-7</v>
      </c>
      <c r="BC90" s="305">
        <v>1.7319709963005897E-6</v>
      </c>
      <c r="BD90" s="305">
        <v>3.0217311779779513E-6</v>
      </c>
      <c r="BE90" s="305">
        <v>8.0530703680769768E-6</v>
      </c>
      <c r="BF90" s="305">
        <v>3.9762501876133952E-6</v>
      </c>
      <c r="BG90" s="305">
        <v>2.6047469990502056E-5</v>
      </c>
      <c r="BH90" s="305">
        <v>3.2353360617939502E-5</v>
      </c>
      <c r="BI90" s="305">
        <v>4.6746390951241735E-6</v>
      </c>
      <c r="BJ90" s="305">
        <v>1.1764728228442589E-6</v>
      </c>
      <c r="BK90" s="305">
        <v>4.1337733032934287E-6</v>
      </c>
      <c r="BL90" s="305">
        <v>3.3079229637823443E-6</v>
      </c>
      <c r="BM90" s="305">
        <v>1.536752444729135E-6</v>
      </c>
      <c r="BN90" s="305">
        <v>1.6909881405017336E-6</v>
      </c>
      <c r="BO90" s="305">
        <v>1.2165642442444516E-6</v>
      </c>
      <c r="BP90" s="305">
        <v>7.9129433949362661E-7</v>
      </c>
      <c r="BQ90" s="305">
        <v>6.7961892082165716E-7</v>
      </c>
      <c r="BR90" s="305">
        <v>1.5978484351195059E-7</v>
      </c>
      <c r="BS90" s="305">
        <v>1.6744366913731011E-6</v>
      </c>
      <c r="BT90" s="305">
        <v>4.0907616453000762E-6</v>
      </c>
      <c r="BU90" s="305">
        <v>2.6574697491729362E-5</v>
      </c>
      <c r="BV90" s="305">
        <v>1.974886256309414E-6</v>
      </c>
      <c r="BW90" s="305">
        <v>2.6714985620203049E-6</v>
      </c>
      <c r="BX90" s="305">
        <v>1.7488990308102783E-6</v>
      </c>
      <c r="BY90" s="305">
        <v>1.9222044220857474E-6</v>
      </c>
      <c r="BZ90" s="305">
        <v>2.314179994951569E-6</v>
      </c>
      <c r="CA90" s="305">
        <v>8.7378463627049273E-7</v>
      </c>
      <c r="CB90" s="305">
        <v>2.2445350653180481E-6</v>
      </c>
      <c r="CC90" s="305">
        <v>2.2898909157031086E-6</v>
      </c>
      <c r="CD90" s="305">
        <v>3.3564179012875937E-6</v>
      </c>
      <c r="CE90" s="305">
        <v>2.2440144253382518E-6</v>
      </c>
      <c r="CF90" s="305">
        <v>1.4962828636378007E-6</v>
      </c>
      <c r="CG90" s="305">
        <v>3.9452327007266969E-5</v>
      </c>
      <c r="CH90" s="305">
        <v>1.1710745124858881E-6</v>
      </c>
      <c r="CI90" s="305">
        <v>2.5837088943721598E-6</v>
      </c>
      <c r="CJ90" s="305">
        <v>3.3297886883490376E-6</v>
      </c>
      <c r="CK90" s="305">
        <v>2.7592127738303759E-6</v>
      </c>
      <c r="CL90" s="305">
        <v>1.5980097409591417E-6</v>
      </c>
      <c r="CM90" s="305">
        <v>9.8897783773838863E-7</v>
      </c>
      <c r="CN90" s="305">
        <v>1.9794340350248786E-6</v>
      </c>
      <c r="CO90" s="305">
        <v>1.6978685375166809E-5</v>
      </c>
      <c r="CP90" s="305">
        <v>1.8277698165687683E-6</v>
      </c>
      <c r="CQ90" s="305">
        <v>1.2191872543435487E-4</v>
      </c>
      <c r="CR90" s="305">
        <v>3.0066455500471759E-6</v>
      </c>
      <c r="CS90" s="305">
        <v>2.9753725969895683E-6</v>
      </c>
      <c r="CT90" s="305">
        <v>9.5571664589674991E-7</v>
      </c>
      <c r="CU90" s="305">
        <v>1.9846790731835377E-6</v>
      </c>
      <c r="CV90" s="305">
        <v>2.156166992385978E-6</v>
      </c>
      <c r="CW90" s="305">
        <v>8.075977631156968E-7</v>
      </c>
      <c r="CX90" s="305">
        <v>1.4668551683445409E-6</v>
      </c>
      <c r="CY90" s="305">
        <v>4.6039853168475598E-7</v>
      </c>
      <c r="CZ90" s="305">
        <v>4.7299648545453336E-6</v>
      </c>
      <c r="DA90" s="306">
        <v>1.0030299167078995</v>
      </c>
    </row>
    <row r="91" spans="2:105" ht="20.100000000000001" customHeight="1" x14ac:dyDescent="0.4">
      <c r="B91" s="12">
        <v>44</v>
      </c>
      <c r="C91" s="9" t="s">
        <v>863</v>
      </c>
      <c r="D91" s="305">
        <v>7.087158144474445E-5</v>
      </c>
      <c r="E91" s="305">
        <v>3.662312967742443E-5</v>
      </c>
      <c r="F91" s="305">
        <v>2.0001613510647884E-5</v>
      </c>
      <c r="G91" s="305">
        <v>6.3198755796546469E-5</v>
      </c>
      <c r="H91" s="305">
        <v>1.859813217265709E-5</v>
      </c>
      <c r="I91" s="305">
        <v>9.070394849195833E-5</v>
      </c>
      <c r="J91" s="305">
        <v>6.976320556108259E-5</v>
      </c>
      <c r="K91" s="305">
        <v>1.0490787430249189E-5</v>
      </c>
      <c r="L91" s="305">
        <v>2.4235055659881564E-5</v>
      </c>
      <c r="M91" s="305">
        <v>3.0073019731593998E-5</v>
      </c>
      <c r="N91" s="305">
        <v>1.1773949366994905E-5</v>
      </c>
      <c r="O91" s="305">
        <v>1.078643129659349E-5</v>
      </c>
      <c r="P91" s="305">
        <v>7.8387309362481328E-6</v>
      </c>
      <c r="Q91" s="305">
        <v>1.4457590502557138E-5</v>
      </c>
      <c r="R91" s="305">
        <v>1.0405663796903159E-5</v>
      </c>
      <c r="S91" s="305">
        <v>1.4595277958490392E-5</v>
      </c>
      <c r="T91" s="305">
        <v>6.6433364397337126E-5</v>
      </c>
      <c r="U91" s="305">
        <v>2.0382108435318856E-5</v>
      </c>
      <c r="V91" s="305">
        <v>9.4113289405086869E-6</v>
      </c>
      <c r="W91" s="305">
        <v>3.9663371222754911E-5</v>
      </c>
      <c r="X91" s="305">
        <v>1.09312668661492E-5</v>
      </c>
      <c r="Y91" s="305">
        <v>3.674932523613783E-6</v>
      </c>
      <c r="Z91" s="305">
        <v>1.5969798335149757E-5</v>
      </c>
      <c r="AA91" s="305">
        <v>1.953838110510386E-5</v>
      </c>
      <c r="AB91" s="305">
        <v>1.1669318875295204E-5</v>
      </c>
      <c r="AC91" s="305">
        <v>1.6023668091433703E-5</v>
      </c>
      <c r="AD91" s="305">
        <v>2.7418584895166636E-5</v>
      </c>
      <c r="AE91" s="305">
        <v>1.7969495498743368E-5</v>
      </c>
      <c r="AF91" s="305">
        <v>3.937621612255875E-5</v>
      </c>
      <c r="AG91" s="305">
        <v>1.0111977858252078E-5</v>
      </c>
      <c r="AH91" s="305">
        <v>2.0677402563876987E-5</v>
      </c>
      <c r="AI91" s="305">
        <v>5.8630279955304184E-6</v>
      </c>
      <c r="AJ91" s="305">
        <v>2.9205263485120646E-5</v>
      </c>
      <c r="AK91" s="305">
        <v>1.4972054355951072E-5</v>
      </c>
      <c r="AL91" s="305">
        <v>4.5083979606792746E-5</v>
      </c>
      <c r="AM91" s="305">
        <v>1.7737079128650899E-4</v>
      </c>
      <c r="AN91" s="305">
        <v>2.5233706237013992E-4</v>
      </c>
      <c r="AO91" s="305">
        <v>3.2858712573667935E-4</v>
      </c>
      <c r="AP91" s="305">
        <v>2.0609495413279281E-3</v>
      </c>
      <c r="AQ91" s="305">
        <v>9.9685106223066072E-4</v>
      </c>
      <c r="AR91" s="305">
        <v>1.2939990987777545E-3</v>
      </c>
      <c r="AS91" s="305">
        <v>9.0325384108144171E-4</v>
      </c>
      <c r="AT91" s="305">
        <v>4.8901487641489819E-4</v>
      </c>
      <c r="AU91" s="305">
        <v>1.0071953600549743</v>
      </c>
      <c r="AV91" s="305">
        <v>9.8141796449255055E-4</v>
      </c>
      <c r="AW91" s="305">
        <v>2.5577329024842099E-4</v>
      </c>
      <c r="AX91" s="305">
        <v>1.9486943883743049E-3</v>
      </c>
      <c r="AY91" s="305">
        <v>8.2572363256036975E-4</v>
      </c>
      <c r="AZ91" s="305">
        <v>2.7423420947785552E-4</v>
      </c>
      <c r="BA91" s="305">
        <v>1.6028872639264758E-4</v>
      </c>
      <c r="BB91" s="305">
        <v>6.6047411706935733E-4</v>
      </c>
      <c r="BC91" s="305">
        <v>1.9686150945710882E-4</v>
      </c>
      <c r="BD91" s="305">
        <v>2.2935355623755172E-5</v>
      </c>
      <c r="BE91" s="305">
        <v>6.3864207895462412E-4</v>
      </c>
      <c r="BF91" s="305">
        <v>5.6179783555706121E-4</v>
      </c>
      <c r="BG91" s="305">
        <v>1.7575662429869548E-4</v>
      </c>
      <c r="BH91" s="305">
        <v>2.7488996163080402E-4</v>
      </c>
      <c r="BI91" s="305">
        <v>4.1076232566725343E-5</v>
      </c>
      <c r="BJ91" s="305">
        <v>3.8627976714635576E-5</v>
      </c>
      <c r="BK91" s="305">
        <v>8.5701789733204665E-5</v>
      </c>
      <c r="BL91" s="305">
        <v>2.5651472868980706E-5</v>
      </c>
      <c r="BM91" s="305">
        <v>4.6470168861628077E-5</v>
      </c>
      <c r="BN91" s="305">
        <v>3.8821931587531942E-5</v>
      </c>
      <c r="BO91" s="305">
        <v>1.2151502862812306E-5</v>
      </c>
      <c r="BP91" s="305">
        <v>1.9670143665144512E-5</v>
      </c>
      <c r="BQ91" s="305">
        <v>1.998492209276676E-5</v>
      </c>
      <c r="BR91" s="305">
        <v>1.0022882611281209E-5</v>
      </c>
      <c r="BS91" s="305">
        <v>6.5379468681378943E-5</v>
      </c>
      <c r="BT91" s="305">
        <v>3.0238051031085056E-5</v>
      </c>
      <c r="BU91" s="305">
        <v>2.0486963156199773E-4</v>
      </c>
      <c r="BV91" s="305">
        <v>3.7556094215656663E-5</v>
      </c>
      <c r="BW91" s="305">
        <v>4.1569626088775626E-5</v>
      </c>
      <c r="BX91" s="305">
        <v>2.6886839677401018E-5</v>
      </c>
      <c r="BY91" s="305">
        <v>3.0245090759249992E-5</v>
      </c>
      <c r="BZ91" s="305">
        <v>9.1440771901792395E-5</v>
      </c>
      <c r="CA91" s="305">
        <v>7.8928657725884374E-6</v>
      </c>
      <c r="CB91" s="305">
        <v>2.0983165129398808E-5</v>
      </c>
      <c r="CC91" s="305">
        <v>1.0896551034743071E-4</v>
      </c>
      <c r="CD91" s="305">
        <v>2.7121919576574278E-5</v>
      </c>
      <c r="CE91" s="305">
        <v>2.3667713979288854E-5</v>
      </c>
      <c r="CF91" s="305">
        <v>6.8496295038684079E-5</v>
      </c>
      <c r="CG91" s="305">
        <v>1.0385054729255638E-4</v>
      </c>
      <c r="CH91" s="305">
        <v>1.2676085227748444E-4</v>
      </c>
      <c r="CI91" s="305">
        <v>1.1770429371925818E-4</v>
      </c>
      <c r="CJ91" s="305">
        <v>1.193136670425815E-5</v>
      </c>
      <c r="CK91" s="305">
        <v>2.9941769103368225E-5</v>
      </c>
      <c r="CL91" s="305">
        <v>1.4613084980433473E-5</v>
      </c>
      <c r="CM91" s="305">
        <v>1.0383810132851562E-5</v>
      </c>
      <c r="CN91" s="305">
        <v>1.7583228479650114E-5</v>
      </c>
      <c r="CO91" s="305">
        <v>1.1627391280695906E-4</v>
      </c>
      <c r="CP91" s="305">
        <v>4.1625388266528475E-5</v>
      </c>
      <c r="CQ91" s="305">
        <v>7.5822690655178598E-4</v>
      </c>
      <c r="CR91" s="305">
        <v>1.9428705979367625E-5</v>
      </c>
      <c r="CS91" s="305">
        <v>3.6690217507295177E-5</v>
      </c>
      <c r="CT91" s="305">
        <v>1.4915267486812729E-5</v>
      </c>
      <c r="CU91" s="305">
        <v>1.9728316207339489E-5</v>
      </c>
      <c r="CV91" s="305">
        <v>6.4924541550904005E-5</v>
      </c>
      <c r="CW91" s="305">
        <v>7.3229879572958646E-6</v>
      </c>
      <c r="CX91" s="305">
        <v>2.3690830095347791E-5</v>
      </c>
      <c r="CY91" s="305">
        <v>1.2569867320678149E-5</v>
      </c>
      <c r="CZ91" s="305">
        <v>5.0830559630020425E-5</v>
      </c>
      <c r="DA91" s="306">
        <v>1.0243264940842229</v>
      </c>
    </row>
    <row r="92" spans="2:105" ht="20.100000000000001" customHeight="1" x14ac:dyDescent="0.4">
      <c r="B92" s="12">
        <v>45</v>
      </c>
      <c r="C92" s="9" t="s">
        <v>864</v>
      </c>
      <c r="D92" s="305">
        <v>9.4305003925366169E-6</v>
      </c>
      <c r="E92" s="305">
        <v>5.1339994533606301E-6</v>
      </c>
      <c r="F92" s="305">
        <v>2.4402907752848202E-6</v>
      </c>
      <c r="G92" s="305">
        <v>8.6751414813952071E-6</v>
      </c>
      <c r="H92" s="305">
        <v>9.9830334925984914E-6</v>
      </c>
      <c r="I92" s="305">
        <v>8.2081785879459164E-6</v>
      </c>
      <c r="J92" s="305">
        <v>9.6148357536921549E-6</v>
      </c>
      <c r="K92" s="305">
        <v>3.6478603179479592E-6</v>
      </c>
      <c r="L92" s="305">
        <v>3.8644145939804759E-6</v>
      </c>
      <c r="M92" s="305">
        <v>4.365967834425929E-6</v>
      </c>
      <c r="N92" s="305">
        <v>3.2285297992663015E-6</v>
      </c>
      <c r="O92" s="305">
        <v>3.4881851074682282E-6</v>
      </c>
      <c r="P92" s="305">
        <v>1.6516248803739234E-6</v>
      </c>
      <c r="Q92" s="305">
        <v>2.1790897343031572E-6</v>
      </c>
      <c r="R92" s="305">
        <v>2.4892616687481519E-6</v>
      </c>
      <c r="S92" s="305">
        <v>2.9140786249364493E-6</v>
      </c>
      <c r="T92" s="305">
        <v>2.3910589894603527E-6</v>
      </c>
      <c r="U92" s="305">
        <v>2.8849913971002454E-6</v>
      </c>
      <c r="V92" s="305">
        <v>1.6981619618284155E-6</v>
      </c>
      <c r="W92" s="305">
        <v>2.4639427653945622E-6</v>
      </c>
      <c r="X92" s="305">
        <v>4.4251641274921596E-6</v>
      </c>
      <c r="Y92" s="305">
        <v>1.2121441238566159E-6</v>
      </c>
      <c r="Z92" s="305">
        <v>2.4736359920270632E-6</v>
      </c>
      <c r="AA92" s="305">
        <v>6.0273968647293315E-6</v>
      </c>
      <c r="AB92" s="305">
        <v>2.4896987498461902E-6</v>
      </c>
      <c r="AC92" s="305">
        <v>1.2804425274259142E-5</v>
      </c>
      <c r="AD92" s="305">
        <v>7.1497433122157214E-6</v>
      </c>
      <c r="AE92" s="305">
        <v>2.9574714915472389E-6</v>
      </c>
      <c r="AF92" s="305">
        <v>5.0872105086604517E-6</v>
      </c>
      <c r="AG92" s="305">
        <v>1.3171134367296571E-6</v>
      </c>
      <c r="AH92" s="305">
        <v>3.4836797136512051E-6</v>
      </c>
      <c r="AI92" s="305">
        <v>1.2063526463613241E-6</v>
      </c>
      <c r="AJ92" s="305">
        <v>2.2453071376893898E-6</v>
      </c>
      <c r="AK92" s="305">
        <v>6.0545178557583819E-6</v>
      </c>
      <c r="AL92" s="305">
        <v>3.5404368077197775E-6</v>
      </c>
      <c r="AM92" s="305">
        <v>6.3214720283424195E-5</v>
      </c>
      <c r="AN92" s="305">
        <v>5.0555998285774081E-6</v>
      </c>
      <c r="AO92" s="305">
        <v>2.2000263216825025E-6</v>
      </c>
      <c r="AP92" s="305">
        <v>6.471717847748597E-6</v>
      </c>
      <c r="AQ92" s="305">
        <v>4.231553318733958E-6</v>
      </c>
      <c r="AR92" s="305">
        <v>4.0081255784776716E-6</v>
      </c>
      <c r="AS92" s="305">
        <v>1.9755814569583689E-6</v>
      </c>
      <c r="AT92" s="305">
        <v>2.100610816296191E-6</v>
      </c>
      <c r="AU92" s="305">
        <v>4.700965093013095E-6</v>
      </c>
      <c r="AV92" s="305">
        <v>1.0005801337696394</v>
      </c>
      <c r="AW92" s="305">
        <v>6.3346891577175725E-6</v>
      </c>
      <c r="AX92" s="305">
        <v>9.6318455321893807E-4</v>
      </c>
      <c r="AY92" s="305">
        <v>5.1126688248585557E-4</v>
      </c>
      <c r="AZ92" s="305">
        <v>2.7956654901035084E-6</v>
      </c>
      <c r="BA92" s="305">
        <v>6.0809761947711646E-4</v>
      </c>
      <c r="BB92" s="305">
        <v>1.3152659961729782E-5</v>
      </c>
      <c r="BC92" s="305">
        <v>2.9444168486782327E-6</v>
      </c>
      <c r="BD92" s="305">
        <v>1.0670866789240101E-5</v>
      </c>
      <c r="BE92" s="305">
        <v>8.2881611449936644E-5</v>
      </c>
      <c r="BF92" s="305">
        <v>2.5329542583067049E-5</v>
      </c>
      <c r="BG92" s="305">
        <v>2.1269425797121696E-4</v>
      </c>
      <c r="BH92" s="305">
        <v>1.7534853950435826E-4</v>
      </c>
      <c r="BI92" s="305">
        <v>6.5631184373315268E-6</v>
      </c>
      <c r="BJ92" s="305">
        <v>3.8489591986956626E-6</v>
      </c>
      <c r="BK92" s="305">
        <v>8.7426751202426984E-6</v>
      </c>
      <c r="BL92" s="305">
        <v>6.2278877349431626E-6</v>
      </c>
      <c r="BM92" s="305">
        <v>1.8437908140701439E-5</v>
      </c>
      <c r="BN92" s="305">
        <v>1.5305499252771886E-5</v>
      </c>
      <c r="BO92" s="305">
        <v>1.0830018367507447E-5</v>
      </c>
      <c r="BP92" s="305">
        <v>1.429130969056096E-5</v>
      </c>
      <c r="BQ92" s="305">
        <v>8.9183014243086426E-6</v>
      </c>
      <c r="BR92" s="305">
        <v>1.2131738310551371E-6</v>
      </c>
      <c r="BS92" s="305">
        <v>6.9247499806610808E-6</v>
      </c>
      <c r="BT92" s="305">
        <v>1.3812323125712664E-5</v>
      </c>
      <c r="BU92" s="305">
        <v>2.5906205806967689E-5</v>
      </c>
      <c r="BV92" s="305">
        <v>9.534836147837479E-6</v>
      </c>
      <c r="BW92" s="305">
        <v>6.2893055111077725E-6</v>
      </c>
      <c r="BX92" s="305">
        <v>1.2528837796863793E-5</v>
      </c>
      <c r="BY92" s="305">
        <v>6.6314857265812154E-6</v>
      </c>
      <c r="BZ92" s="305">
        <v>1.3506105081708758E-5</v>
      </c>
      <c r="CA92" s="305">
        <v>1.95364386151246E-6</v>
      </c>
      <c r="CB92" s="305">
        <v>6.2920953760837661E-6</v>
      </c>
      <c r="CC92" s="305">
        <v>9.9584719416200088E-6</v>
      </c>
      <c r="CD92" s="305">
        <v>2.3057021764272543E-5</v>
      </c>
      <c r="CE92" s="305">
        <v>9.6681739270547632E-6</v>
      </c>
      <c r="CF92" s="305">
        <v>1.1523475805786021E-5</v>
      </c>
      <c r="CG92" s="305">
        <v>1.5202071151110435E-4</v>
      </c>
      <c r="CH92" s="305">
        <v>4.5078275283765614E-6</v>
      </c>
      <c r="CI92" s="305">
        <v>1.6032895430144791E-5</v>
      </c>
      <c r="CJ92" s="305">
        <v>3.52661669344096E-6</v>
      </c>
      <c r="CK92" s="305">
        <v>5.1692844229577514E-6</v>
      </c>
      <c r="CL92" s="305">
        <v>4.2225170664494641E-6</v>
      </c>
      <c r="CM92" s="305">
        <v>2.2526496036960767E-6</v>
      </c>
      <c r="CN92" s="305">
        <v>9.7394979389967244E-6</v>
      </c>
      <c r="CO92" s="305">
        <v>2.2210115795515252E-5</v>
      </c>
      <c r="CP92" s="305">
        <v>1.9805055495182256E-5</v>
      </c>
      <c r="CQ92" s="305">
        <v>9.8447040325952865E-5</v>
      </c>
      <c r="CR92" s="305">
        <v>3.0538595532795439E-5</v>
      </c>
      <c r="CS92" s="305">
        <v>5.4782027323654436E-6</v>
      </c>
      <c r="CT92" s="305">
        <v>7.9523357922166705E-6</v>
      </c>
      <c r="CU92" s="305">
        <v>3.7650044879644866E-6</v>
      </c>
      <c r="CV92" s="305">
        <v>2.0164720781421773E-5</v>
      </c>
      <c r="CW92" s="305">
        <v>7.9680473211949487E-6</v>
      </c>
      <c r="CX92" s="305">
        <v>4.0004569055469494E-6</v>
      </c>
      <c r="CY92" s="305">
        <v>2.0357087864164532E-6</v>
      </c>
      <c r="CZ92" s="305">
        <v>1.8060464984216742E-5</v>
      </c>
      <c r="DA92" s="306">
        <v>1.0041318847529648</v>
      </c>
    </row>
    <row r="93" spans="2:105" ht="20.100000000000001" customHeight="1" x14ac:dyDescent="0.4">
      <c r="B93" s="12">
        <v>46</v>
      </c>
      <c r="C93" s="9" t="s">
        <v>865</v>
      </c>
      <c r="D93" s="305">
        <v>6.9387291981205078E-6</v>
      </c>
      <c r="E93" s="305">
        <v>4.1862339155124127E-6</v>
      </c>
      <c r="F93" s="305">
        <v>1.6598344769599231E-6</v>
      </c>
      <c r="G93" s="305">
        <v>5.5249958220113705E-6</v>
      </c>
      <c r="H93" s="305">
        <v>2.8976355962277629E-6</v>
      </c>
      <c r="I93" s="305">
        <v>1.2832448004363903E-6</v>
      </c>
      <c r="J93" s="305">
        <v>1.0206101172018841E-5</v>
      </c>
      <c r="K93" s="305">
        <v>9.9409151491571722E-7</v>
      </c>
      <c r="L93" s="305">
        <v>1.0891263893559512E-6</v>
      </c>
      <c r="M93" s="305">
        <v>2.9837340972738083E-6</v>
      </c>
      <c r="N93" s="305">
        <v>1.2461834853226822E-6</v>
      </c>
      <c r="O93" s="305">
        <v>1.1907213544935263E-6</v>
      </c>
      <c r="P93" s="305">
        <v>7.1909029006921483E-7</v>
      </c>
      <c r="Q93" s="305">
        <v>1.2505221771969695E-6</v>
      </c>
      <c r="R93" s="305">
        <v>9.6427199637092195E-7</v>
      </c>
      <c r="S93" s="305">
        <v>1.821221524425388E-6</v>
      </c>
      <c r="T93" s="305">
        <v>1.1261533950576475E-6</v>
      </c>
      <c r="U93" s="305">
        <v>1.2213241800765801E-6</v>
      </c>
      <c r="V93" s="305">
        <v>6.6217178429584999E-7</v>
      </c>
      <c r="W93" s="305">
        <v>1.5219583697767517E-6</v>
      </c>
      <c r="X93" s="305">
        <v>8.7787988948391383E-7</v>
      </c>
      <c r="Y93" s="305">
        <v>3.7536716630479474E-7</v>
      </c>
      <c r="Z93" s="305">
        <v>1.0173063690929827E-6</v>
      </c>
      <c r="AA93" s="305">
        <v>1.7115197712411103E-6</v>
      </c>
      <c r="AB93" s="305">
        <v>1.1467796285972349E-6</v>
      </c>
      <c r="AC93" s="305">
        <v>1.2512006090074428E-6</v>
      </c>
      <c r="AD93" s="305">
        <v>2.9000303302708048E-6</v>
      </c>
      <c r="AE93" s="305">
        <v>1.3273310105409949E-6</v>
      </c>
      <c r="AF93" s="305">
        <v>3.0979831884740524E-6</v>
      </c>
      <c r="AG93" s="305">
        <v>7.4462753420195771E-7</v>
      </c>
      <c r="AH93" s="305">
        <v>1.6139350699340488E-6</v>
      </c>
      <c r="AI93" s="305">
        <v>5.8903978061450248E-7</v>
      </c>
      <c r="AJ93" s="305">
        <v>1.0300848668410599E-6</v>
      </c>
      <c r="AK93" s="305">
        <v>1.1592831560241834E-6</v>
      </c>
      <c r="AL93" s="305">
        <v>1.2951664616686947E-6</v>
      </c>
      <c r="AM93" s="305">
        <v>1.1910631246786212E-6</v>
      </c>
      <c r="AN93" s="305">
        <v>1.4228635582100452E-6</v>
      </c>
      <c r="AO93" s="305">
        <v>9.1045923595108707E-7</v>
      </c>
      <c r="AP93" s="305">
        <v>1.4894986715126691E-6</v>
      </c>
      <c r="AQ93" s="305">
        <v>1.2877754684488149E-6</v>
      </c>
      <c r="AR93" s="305">
        <v>1.7252369708671083E-6</v>
      </c>
      <c r="AS93" s="305">
        <v>9.0088401584743408E-7</v>
      </c>
      <c r="AT93" s="305">
        <v>8.7285966356794178E-7</v>
      </c>
      <c r="AU93" s="305">
        <v>7.7122512029291626E-7</v>
      </c>
      <c r="AV93" s="305">
        <v>3.3682695212161665E-6</v>
      </c>
      <c r="AW93" s="305">
        <v>1.0018622682825018</v>
      </c>
      <c r="AX93" s="305">
        <v>5.8680767906997397E-7</v>
      </c>
      <c r="AY93" s="305">
        <v>5.6237616136235745E-7</v>
      </c>
      <c r="AZ93" s="305">
        <v>7.7171464730634391E-7</v>
      </c>
      <c r="BA93" s="305">
        <v>1.4140782970647426E-6</v>
      </c>
      <c r="BB93" s="305">
        <v>1.128044344008148E-6</v>
      </c>
      <c r="BC93" s="305">
        <v>2.1410703640889848E-6</v>
      </c>
      <c r="BD93" s="305">
        <v>7.4843985526281644E-6</v>
      </c>
      <c r="BE93" s="305">
        <v>3.4514332179464592E-6</v>
      </c>
      <c r="BF93" s="305">
        <v>2.786722922554225E-6</v>
      </c>
      <c r="BG93" s="305">
        <v>6.1244156232293949E-6</v>
      </c>
      <c r="BH93" s="305">
        <v>6.5940749736768198E-6</v>
      </c>
      <c r="BI93" s="305">
        <v>2.9492458460011835E-6</v>
      </c>
      <c r="BJ93" s="305">
        <v>1.223088951883142E-6</v>
      </c>
      <c r="BK93" s="305">
        <v>2.5707908358156079E-6</v>
      </c>
      <c r="BL93" s="305">
        <v>2.5713741701053808E-6</v>
      </c>
      <c r="BM93" s="305">
        <v>2.0089600566578868E-6</v>
      </c>
      <c r="BN93" s="305">
        <v>2.278469259889406E-6</v>
      </c>
      <c r="BO93" s="305">
        <v>1.1993431791476312E-6</v>
      </c>
      <c r="BP93" s="305">
        <v>6.7200529326476028E-7</v>
      </c>
      <c r="BQ93" s="305">
        <v>5.6594018232525834E-7</v>
      </c>
      <c r="BR93" s="305">
        <v>1.4134413507449553E-7</v>
      </c>
      <c r="BS93" s="305">
        <v>8.1673373305783512E-7</v>
      </c>
      <c r="BT93" s="305">
        <v>2.804478426032476E-6</v>
      </c>
      <c r="BU93" s="305">
        <v>3.2624757162541484E-5</v>
      </c>
      <c r="BV93" s="305">
        <v>7.3332627171662814E-7</v>
      </c>
      <c r="BW93" s="305">
        <v>7.6534251010766384E-6</v>
      </c>
      <c r="BX93" s="305">
        <v>1.6525838972956463E-6</v>
      </c>
      <c r="BY93" s="305">
        <v>1.6669559552247857E-6</v>
      </c>
      <c r="BZ93" s="305">
        <v>1.5624526049422686E-6</v>
      </c>
      <c r="CA93" s="305">
        <v>7.2420960628518943E-7</v>
      </c>
      <c r="CB93" s="305">
        <v>4.3864358658092121E-6</v>
      </c>
      <c r="CC93" s="305">
        <v>3.8018588604966826E-6</v>
      </c>
      <c r="CD93" s="305">
        <v>2.3662164224296871E-6</v>
      </c>
      <c r="CE93" s="305">
        <v>5.1672091111776135E-6</v>
      </c>
      <c r="CF93" s="305">
        <v>1.646624008244374E-6</v>
      </c>
      <c r="CG93" s="305">
        <v>2.0774943228815948E-6</v>
      </c>
      <c r="CH93" s="305">
        <v>1.0053136081410233E-6</v>
      </c>
      <c r="CI93" s="305">
        <v>1.7819527695797296E-6</v>
      </c>
      <c r="CJ93" s="305">
        <v>1.2965404087480093E-6</v>
      </c>
      <c r="CK93" s="305">
        <v>2.7074414191825404E-6</v>
      </c>
      <c r="CL93" s="305">
        <v>1.4755466842272564E-6</v>
      </c>
      <c r="CM93" s="305">
        <v>1.8283868479115957E-6</v>
      </c>
      <c r="CN93" s="305">
        <v>1.7724557504448223E-6</v>
      </c>
      <c r="CO93" s="305">
        <v>1.1049831284618002E-4</v>
      </c>
      <c r="CP93" s="305">
        <v>2.8410515246780038E-6</v>
      </c>
      <c r="CQ93" s="305">
        <v>6.6969043567069225E-5</v>
      </c>
      <c r="CR93" s="305">
        <v>1.3561084068363021E-6</v>
      </c>
      <c r="CS93" s="305">
        <v>3.7097518329054933E-6</v>
      </c>
      <c r="CT93" s="305">
        <v>9.2601952940088154E-7</v>
      </c>
      <c r="CU93" s="305">
        <v>1.8908393947370283E-6</v>
      </c>
      <c r="CV93" s="305">
        <v>2.20036562924132E-6</v>
      </c>
      <c r="CW93" s="305">
        <v>8.7307346126237081E-7</v>
      </c>
      <c r="CX93" s="305">
        <v>1.6441384033499241E-6</v>
      </c>
      <c r="CY93" s="305">
        <v>4.0530736118246268E-7</v>
      </c>
      <c r="CZ93" s="305">
        <v>9.7327241474591093E-7</v>
      </c>
      <c r="DA93" s="306">
        <v>1.0022708986801268</v>
      </c>
    </row>
    <row r="94" spans="2:105" ht="20.100000000000001" customHeight="1" x14ac:dyDescent="0.4">
      <c r="B94" s="12">
        <v>47</v>
      </c>
      <c r="C94" s="9" t="s">
        <v>1477</v>
      </c>
      <c r="D94" s="305">
        <v>0</v>
      </c>
      <c r="E94" s="305">
        <v>0</v>
      </c>
      <c r="F94" s="305">
        <v>0</v>
      </c>
      <c r="G94" s="305">
        <v>0</v>
      </c>
      <c r="H94" s="305">
        <v>0</v>
      </c>
      <c r="I94" s="305">
        <v>0</v>
      </c>
      <c r="J94" s="305">
        <v>0</v>
      </c>
      <c r="K94" s="305">
        <v>0</v>
      </c>
      <c r="L94" s="305">
        <v>0</v>
      </c>
      <c r="M94" s="305">
        <v>0</v>
      </c>
      <c r="N94" s="305">
        <v>0</v>
      </c>
      <c r="O94" s="305">
        <v>0</v>
      </c>
      <c r="P94" s="305">
        <v>0</v>
      </c>
      <c r="Q94" s="305">
        <v>0</v>
      </c>
      <c r="R94" s="305">
        <v>0</v>
      </c>
      <c r="S94" s="305">
        <v>0</v>
      </c>
      <c r="T94" s="305">
        <v>0</v>
      </c>
      <c r="U94" s="305">
        <v>0</v>
      </c>
      <c r="V94" s="305">
        <v>0</v>
      </c>
      <c r="W94" s="305">
        <v>0</v>
      </c>
      <c r="X94" s="305">
        <v>0</v>
      </c>
      <c r="Y94" s="305">
        <v>0</v>
      </c>
      <c r="Z94" s="305">
        <v>0</v>
      </c>
      <c r="AA94" s="305">
        <v>0</v>
      </c>
      <c r="AB94" s="305">
        <v>0</v>
      </c>
      <c r="AC94" s="305">
        <v>0</v>
      </c>
      <c r="AD94" s="305">
        <v>0</v>
      </c>
      <c r="AE94" s="305">
        <v>0</v>
      </c>
      <c r="AF94" s="305">
        <v>0</v>
      </c>
      <c r="AG94" s="305">
        <v>0</v>
      </c>
      <c r="AH94" s="305">
        <v>0</v>
      </c>
      <c r="AI94" s="305">
        <v>0</v>
      </c>
      <c r="AJ94" s="305">
        <v>0</v>
      </c>
      <c r="AK94" s="305">
        <v>0</v>
      </c>
      <c r="AL94" s="305">
        <v>0</v>
      </c>
      <c r="AM94" s="305">
        <v>0</v>
      </c>
      <c r="AN94" s="305">
        <v>0</v>
      </c>
      <c r="AO94" s="305">
        <v>0</v>
      </c>
      <c r="AP94" s="305">
        <v>0</v>
      </c>
      <c r="AQ94" s="305">
        <v>0</v>
      </c>
      <c r="AR94" s="305">
        <v>0</v>
      </c>
      <c r="AS94" s="305">
        <v>0</v>
      </c>
      <c r="AT94" s="305">
        <v>0</v>
      </c>
      <c r="AU94" s="305">
        <v>0</v>
      </c>
      <c r="AV94" s="305">
        <v>0</v>
      </c>
      <c r="AW94" s="305">
        <v>0</v>
      </c>
      <c r="AX94" s="305">
        <v>1</v>
      </c>
      <c r="AY94" s="305">
        <v>0</v>
      </c>
      <c r="AZ94" s="305">
        <v>0</v>
      </c>
      <c r="BA94" s="305">
        <v>0</v>
      </c>
      <c r="BB94" s="305">
        <v>0</v>
      </c>
      <c r="BC94" s="305">
        <v>0</v>
      </c>
      <c r="BD94" s="305">
        <v>0</v>
      </c>
      <c r="BE94" s="305">
        <v>0</v>
      </c>
      <c r="BF94" s="305">
        <v>0</v>
      </c>
      <c r="BG94" s="305">
        <v>0</v>
      </c>
      <c r="BH94" s="305">
        <v>0</v>
      </c>
      <c r="BI94" s="305">
        <v>0</v>
      </c>
      <c r="BJ94" s="305">
        <v>0</v>
      </c>
      <c r="BK94" s="305">
        <v>0</v>
      </c>
      <c r="BL94" s="305">
        <v>0</v>
      </c>
      <c r="BM94" s="305">
        <v>0</v>
      </c>
      <c r="BN94" s="305">
        <v>0</v>
      </c>
      <c r="BO94" s="305">
        <v>0</v>
      </c>
      <c r="BP94" s="305">
        <v>0</v>
      </c>
      <c r="BQ94" s="305">
        <v>0</v>
      </c>
      <c r="BR94" s="305">
        <v>0</v>
      </c>
      <c r="BS94" s="305">
        <v>0</v>
      </c>
      <c r="BT94" s="305">
        <v>0</v>
      </c>
      <c r="BU94" s="305">
        <v>0</v>
      </c>
      <c r="BV94" s="305">
        <v>0</v>
      </c>
      <c r="BW94" s="305">
        <v>0</v>
      </c>
      <c r="BX94" s="305">
        <v>0</v>
      </c>
      <c r="BY94" s="305">
        <v>0</v>
      </c>
      <c r="BZ94" s="305">
        <v>0</v>
      </c>
      <c r="CA94" s="305">
        <v>0</v>
      </c>
      <c r="CB94" s="305">
        <v>0</v>
      </c>
      <c r="CC94" s="305">
        <v>0</v>
      </c>
      <c r="CD94" s="305">
        <v>0</v>
      </c>
      <c r="CE94" s="305">
        <v>0</v>
      </c>
      <c r="CF94" s="305">
        <v>0</v>
      </c>
      <c r="CG94" s="305">
        <v>0</v>
      </c>
      <c r="CH94" s="305">
        <v>0</v>
      </c>
      <c r="CI94" s="305">
        <v>0</v>
      </c>
      <c r="CJ94" s="305">
        <v>0</v>
      </c>
      <c r="CK94" s="305">
        <v>0</v>
      </c>
      <c r="CL94" s="305">
        <v>0</v>
      </c>
      <c r="CM94" s="305">
        <v>0</v>
      </c>
      <c r="CN94" s="305">
        <v>0</v>
      </c>
      <c r="CO94" s="305">
        <v>0</v>
      </c>
      <c r="CP94" s="305">
        <v>0</v>
      </c>
      <c r="CQ94" s="305">
        <v>0</v>
      </c>
      <c r="CR94" s="305">
        <v>0</v>
      </c>
      <c r="CS94" s="305">
        <v>0</v>
      </c>
      <c r="CT94" s="305">
        <v>0</v>
      </c>
      <c r="CU94" s="305">
        <v>0</v>
      </c>
      <c r="CV94" s="305">
        <v>0</v>
      </c>
      <c r="CW94" s="305">
        <v>0</v>
      </c>
      <c r="CX94" s="305">
        <v>0</v>
      </c>
      <c r="CY94" s="305">
        <v>0</v>
      </c>
      <c r="CZ94" s="305">
        <v>0</v>
      </c>
      <c r="DA94" s="306">
        <v>1</v>
      </c>
    </row>
    <row r="95" spans="2:105" ht="20.100000000000001" customHeight="1" x14ac:dyDescent="0.4">
      <c r="B95" s="12">
        <v>48</v>
      </c>
      <c r="C95" s="9" t="s">
        <v>1478</v>
      </c>
      <c r="D95" s="305">
        <v>3.7813388054551889E-6</v>
      </c>
      <c r="E95" s="305">
        <v>1.6909495094574151E-6</v>
      </c>
      <c r="F95" s="305">
        <v>6.5312276041859195E-7</v>
      </c>
      <c r="G95" s="305">
        <v>3.2530744495279486E-6</v>
      </c>
      <c r="H95" s="305">
        <v>9.1933391892708808E-7</v>
      </c>
      <c r="I95" s="305">
        <v>4.0823863475860951E-7</v>
      </c>
      <c r="J95" s="305">
        <v>3.23450587828436E-6</v>
      </c>
      <c r="K95" s="305">
        <v>3.9904254566807159E-7</v>
      </c>
      <c r="L95" s="305">
        <v>3.7850189654384614E-7</v>
      </c>
      <c r="M95" s="305">
        <v>1.555839037292013E-6</v>
      </c>
      <c r="N95" s="305">
        <v>4.6437404209158413E-7</v>
      </c>
      <c r="O95" s="305">
        <v>4.6853842550744891E-7</v>
      </c>
      <c r="P95" s="305">
        <v>3.1300750062740763E-7</v>
      </c>
      <c r="Q95" s="305">
        <v>5.487185335492829E-7</v>
      </c>
      <c r="R95" s="305">
        <v>3.7059759686086945E-7</v>
      </c>
      <c r="S95" s="305">
        <v>6.6134471673195465E-7</v>
      </c>
      <c r="T95" s="305">
        <v>2.9697469538782031E-7</v>
      </c>
      <c r="U95" s="305">
        <v>5.7866209471792437E-7</v>
      </c>
      <c r="V95" s="305">
        <v>2.3778028669587148E-7</v>
      </c>
      <c r="W95" s="305">
        <v>3.8634704135842329E-7</v>
      </c>
      <c r="X95" s="305">
        <v>4.1536981935992153E-7</v>
      </c>
      <c r="Y95" s="305">
        <v>1.6292808649152325E-7</v>
      </c>
      <c r="Z95" s="305">
        <v>4.6557044713859072E-7</v>
      </c>
      <c r="AA95" s="305">
        <v>9.0214006076696701E-7</v>
      </c>
      <c r="AB95" s="305">
        <v>4.6831060565498931E-7</v>
      </c>
      <c r="AC95" s="305">
        <v>5.7219118107565824E-7</v>
      </c>
      <c r="AD95" s="305">
        <v>1.1590151965150249E-6</v>
      </c>
      <c r="AE95" s="305">
        <v>6.7654021732945652E-7</v>
      </c>
      <c r="AF95" s="305">
        <v>1.2211832781278121E-6</v>
      </c>
      <c r="AG95" s="305">
        <v>3.6202282601280999E-7</v>
      </c>
      <c r="AH95" s="305">
        <v>7.4515975825816591E-7</v>
      </c>
      <c r="AI95" s="305">
        <v>1.8775657305700547E-7</v>
      </c>
      <c r="AJ95" s="305">
        <v>4.6505787471740252E-7</v>
      </c>
      <c r="AK95" s="305">
        <v>5.0955293509847786E-7</v>
      </c>
      <c r="AL95" s="305">
        <v>5.1426215746942104E-7</v>
      </c>
      <c r="AM95" s="305">
        <v>4.6236664040491337E-7</v>
      </c>
      <c r="AN95" s="305">
        <v>5.07713787900771E-7</v>
      </c>
      <c r="AO95" s="305">
        <v>3.3572253167533049E-7</v>
      </c>
      <c r="AP95" s="305">
        <v>5.2186023609508696E-7</v>
      </c>
      <c r="AQ95" s="305">
        <v>5.9404157415082754E-7</v>
      </c>
      <c r="AR95" s="305">
        <v>4.4898392629135243E-7</v>
      </c>
      <c r="AS95" s="305">
        <v>3.3824119310138077E-7</v>
      </c>
      <c r="AT95" s="305">
        <v>3.537709307048986E-7</v>
      </c>
      <c r="AU95" s="305">
        <v>2.508077656041931E-7</v>
      </c>
      <c r="AV95" s="305">
        <v>2.9146635944385525E-7</v>
      </c>
      <c r="AW95" s="305">
        <v>3.6600269021656402E-7</v>
      </c>
      <c r="AX95" s="305">
        <v>1.9897540859553324E-7</v>
      </c>
      <c r="AY95" s="305">
        <v>1.0008524514977437</v>
      </c>
      <c r="AZ95" s="305">
        <v>3.0580868357391289E-7</v>
      </c>
      <c r="BA95" s="305">
        <v>2.192869717641531E-7</v>
      </c>
      <c r="BB95" s="305">
        <v>1.8417549890498361E-7</v>
      </c>
      <c r="BC95" s="305">
        <v>6.0413336085837425E-7</v>
      </c>
      <c r="BD95" s="305">
        <v>1.0492419680259468E-6</v>
      </c>
      <c r="BE95" s="305">
        <v>5.5638453712881879E-7</v>
      </c>
      <c r="BF95" s="305">
        <v>7.2091131135750403E-7</v>
      </c>
      <c r="BG95" s="305">
        <v>1.0004667762883624E-6</v>
      </c>
      <c r="BH95" s="305">
        <v>7.6125907458993886E-7</v>
      </c>
      <c r="BI95" s="305">
        <v>1.639380125476204E-6</v>
      </c>
      <c r="BJ95" s="305">
        <v>3.5675125881134652E-7</v>
      </c>
      <c r="BK95" s="305">
        <v>1.3702440267851666E-6</v>
      </c>
      <c r="BL95" s="305">
        <v>1.1486146238958205E-6</v>
      </c>
      <c r="BM95" s="305">
        <v>5.0784254691324371E-7</v>
      </c>
      <c r="BN95" s="305">
        <v>5.5097276941258721E-7</v>
      </c>
      <c r="BO95" s="305">
        <v>3.7250370424901114E-7</v>
      </c>
      <c r="BP95" s="305">
        <v>2.426662750668196E-7</v>
      </c>
      <c r="BQ95" s="305">
        <v>1.9796267598209206E-7</v>
      </c>
      <c r="BR95" s="305">
        <v>4.168939118707565E-8</v>
      </c>
      <c r="BS95" s="305">
        <v>3.1082967327613832E-7</v>
      </c>
      <c r="BT95" s="305">
        <v>1.4541574750834404E-6</v>
      </c>
      <c r="BU95" s="305">
        <v>9.5274358750634278E-6</v>
      </c>
      <c r="BV95" s="305">
        <v>2.174533135498921E-7</v>
      </c>
      <c r="BW95" s="305">
        <v>9.1408526121050396E-7</v>
      </c>
      <c r="BX95" s="305">
        <v>5.7742688846303034E-7</v>
      </c>
      <c r="BY95" s="305">
        <v>5.9755121978874361E-7</v>
      </c>
      <c r="BZ95" s="305">
        <v>6.9771991039862802E-7</v>
      </c>
      <c r="CA95" s="305">
        <v>3.0037540248753437E-7</v>
      </c>
      <c r="CB95" s="305">
        <v>7.1563194524876587E-7</v>
      </c>
      <c r="CC95" s="305">
        <v>7.4955334151859913E-7</v>
      </c>
      <c r="CD95" s="305">
        <v>1.0153449973403765E-6</v>
      </c>
      <c r="CE95" s="305">
        <v>6.6854282223614532E-7</v>
      </c>
      <c r="CF95" s="305">
        <v>4.9910975549480948E-7</v>
      </c>
      <c r="CG95" s="305">
        <v>7.9458110937587761E-6</v>
      </c>
      <c r="CH95" s="305">
        <v>3.7554202649532865E-7</v>
      </c>
      <c r="CI95" s="305">
        <v>8.3423252965951906E-7</v>
      </c>
      <c r="CJ95" s="305">
        <v>2.7420682490348318E-7</v>
      </c>
      <c r="CK95" s="305">
        <v>9.242507403737226E-7</v>
      </c>
      <c r="CL95" s="305">
        <v>5.3241609334557919E-7</v>
      </c>
      <c r="CM95" s="305">
        <v>3.2966287516706301E-7</v>
      </c>
      <c r="CN95" s="305">
        <v>6.3816839111665316E-7</v>
      </c>
      <c r="CO95" s="305">
        <v>6.0493824035540627E-6</v>
      </c>
      <c r="CP95" s="305">
        <v>5.7689738910362769E-7</v>
      </c>
      <c r="CQ95" s="305">
        <v>4.3929920535385344E-5</v>
      </c>
      <c r="CR95" s="305">
        <v>3.5098413681086772E-7</v>
      </c>
      <c r="CS95" s="305">
        <v>1.019713515236097E-6</v>
      </c>
      <c r="CT95" s="305">
        <v>3.1923391627727152E-7</v>
      </c>
      <c r="CU95" s="305">
        <v>6.7780440074568796E-7</v>
      </c>
      <c r="CV95" s="305">
        <v>7.4154292760731329E-7</v>
      </c>
      <c r="CW95" s="305">
        <v>2.6749754659513199E-7</v>
      </c>
      <c r="CX95" s="305">
        <v>5.0194750012620796E-7</v>
      </c>
      <c r="CY95" s="305">
        <v>1.4007861650942213E-7</v>
      </c>
      <c r="CZ95" s="305">
        <v>1.0332497384917767E-6</v>
      </c>
      <c r="DA95" s="306">
        <v>1.000984086860838</v>
      </c>
    </row>
    <row r="96" spans="2:105" ht="20.100000000000001" customHeight="1" x14ac:dyDescent="0.4">
      <c r="B96" s="12">
        <v>49</v>
      </c>
      <c r="C96" s="9" t="s">
        <v>866</v>
      </c>
      <c r="D96" s="305">
        <v>4.9336929816343428E-4</v>
      </c>
      <c r="E96" s="305">
        <v>2.20682559300578E-4</v>
      </c>
      <c r="F96" s="305">
        <v>8.5333457325014315E-5</v>
      </c>
      <c r="G96" s="305">
        <v>4.2464759287530116E-4</v>
      </c>
      <c r="H96" s="305">
        <v>1.2025127965814764E-4</v>
      </c>
      <c r="I96" s="305">
        <v>5.3001556697939249E-5</v>
      </c>
      <c r="J96" s="305">
        <v>4.2396964120678695E-4</v>
      </c>
      <c r="K96" s="305">
        <v>5.1612818730058345E-5</v>
      </c>
      <c r="L96" s="305">
        <v>4.9100212083170593E-5</v>
      </c>
      <c r="M96" s="305">
        <v>2.0259875443492362E-4</v>
      </c>
      <c r="N96" s="305">
        <v>6.0470086445968692E-5</v>
      </c>
      <c r="O96" s="305">
        <v>6.0654864560158727E-5</v>
      </c>
      <c r="P96" s="305">
        <v>4.0667403349197638E-5</v>
      </c>
      <c r="Q96" s="305">
        <v>7.1632403700942814E-5</v>
      </c>
      <c r="R96" s="305">
        <v>4.8274446238309507E-5</v>
      </c>
      <c r="S96" s="305">
        <v>8.5414315890003004E-5</v>
      </c>
      <c r="T96" s="305">
        <v>3.8651791594873546E-5</v>
      </c>
      <c r="U96" s="305">
        <v>7.5294436085542339E-5</v>
      </c>
      <c r="V96" s="305">
        <v>3.077028398203177E-5</v>
      </c>
      <c r="W96" s="305">
        <v>5.0349825737839591E-5</v>
      </c>
      <c r="X96" s="305">
        <v>5.4073106487509432E-5</v>
      </c>
      <c r="Y96" s="305">
        <v>2.1204433251623304E-5</v>
      </c>
      <c r="Z96" s="305">
        <v>6.0600771617996829E-5</v>
      </c>
      <c r="AA96" s="305">
        <v>1.1732124476295412E-4</v>
      </c>
      <c r="AB96" s="305">
        <v>6.0861839885612697E-5</v>
      </c>
      <c r="AC96" s="305">
        <v>7.3175500228378159E-5</v>
      </c>
      <c r="AD96" s="305">
        <v>1.5071135752808227E-4</v>
      </c>
      <c r="AE96" s="305">
        <v>8.808926013593893E-5</v>
      </c>
      <c r="AF96" s="305">
        <v>1.5847646099061819E-4</v>
      </c>
      <c r="AG96" s="305">
        <v>4.7014919663124017E-5</v>
      </c>
      <c r="AH96" s="305">
        <v>9.5228878250455261E-5</v>
      </c>
      <c r="AI96" s="305">
        <v>2.4097736087196238E-5</v>
      </c>
      <c r="AJ96" s="305">
        <v>5.9628583977074331E-5</v>
      </c>
      <c r="AK96" s="305">
        <v>6.62875889215715E-5</v>
      </c>
      <c r="AL96" s="305">
        <v>6.6441549581888499E-5</v>
      </c>
      <c r="AM96" s="305">
        <v>5.9711038977214947E-5</v>
      </c>
      <c r="AN96" s="305">
        <v>6.6074302835838537E-5</v>
      </c>
      <c r="AO96" s="305">
        <v>4.3611665971601372E-5</v>
      </c>
      <c r="AP96" s="305">
        <v>6.7996191585807498E-5</v>
      </c>
      <c r="AQ96" s="305">
        <v>7.7466096289375839E-5</v>
      </c>
      <c r="AR96" s="305">
        <v>5.8468264779171966E-5</v>
      </c>
      <c r="AS96" s="305">
        <v>4.4069876912333405E-5</v>
      </c>
      <c r="AT96" s="305">
        <v>4.6087519249566841E-5</v>
      </c>
      <c r="AU96" s="305">
        <v>3.257835732917066E-5</v>
      </c>
      <c r="AV96" s="305">
        <v>3.6961992696478676E-5</v>
      </c>
      <c r="AW96" s="305">
        <v>4.7631850061857898E-5</v>
      </c>
      <c r="AX96" s="305">
        <v>3.2253077356331372E-2</v>
      </c>
      <c r="AY96" s="305">
        <v>2.8454348551650365E-2</v>
      </c>
      <c r="AZ96" s="305">
        <v>1.0187742369044193</v>
      </c>
      <c r="BA96" s="305">
        <v>2.7955747920783831E-5</v>
      </c>
      <c r="BB96" s="305">
        <v>3.4236781901375198E-3</v>
      </c>
      <c r="BC96" s="305">
        <v>7.9079776781806906E-5</v>
      </c>
      <c r="BD96" s="305">
        <v>1.3681041507362482E-4</v>
      </c>
      <c r="BE96" s="305">
        <v>7.1955678607785414E-5</v>
      </c>
      <c r="BF96" s="305">
        <v>9.3273357851916732E-5</v>
      </c>
      <c r="BG96" s="305">
        <v>1.3005480563967029E-4</v>
      </c>
      <c r="BH96" s="305">
        <v>9.8472121506487843E-5</v>
      </c>
      <c r="BI96" s="305">
        <v>2.1377121820006787E-4</v>
      </c>
      <c r="BJ96" s="305">
        <v>4.6437790134630964E-5</v>
      </c>
      <c r="BK96" s="305">
        <v>1.7843522883641578E-4</v>
      </c>
      <c r="BL96" s="305">
        <v>1.4925548898255214E-4</v>
      </c>
      <c r="BM96" s="305">
        <v>6.6168309348739666E-5</v>
      </c>
      <c r="BN96" s="305">
        <v>7.1931796271332589E-5</v>
      </c>
      <c r="BO96" s="305">
        <v>4.8139093255399253E-5</v>
      </c>
      <c r="BP96" s="305">
        <v>3.1003833644255177E-5</v>
      </c>
      <c r="BQ96" s="305">
        <v>2.5333856470508897E-5</v>
      </c>
      <c r="BR96" s="305">
        <v>5.3962963363771801E-6</v>
      </c>
      <c r="BS96" s="305">
        <v>5.3832261697681533E-5</v>
      </c>
      <c r="BT96" s="305">
        <v>1.8965897568644848E-4</v>
      </c>
      <c r="BU96" s="305">
        <v>1.2516451750862643E-3</v>
      </c>
      <c r="BV96" s="305">
        <v>2.7627461705180613E-5</v>
      </c>
      <c r="BW96" s="305">
        <v>1.4377429564227344E-4</v>
      </c>
      <c r="BX96" s="305">
        <v>7.499486458420186E-5</v>
      </c>
      <c r="BY96" s="305">
        <v>7.7792468862374601E-5</v>
      </c>
      <c r="BZ96" s="305">
        <v>9.1050021141471173E-5</v>
      </c>
      <c r="CA96" s="305">
        <v>3.9219665585129416E-5</v>
      </c>
      <c r="CB96" s="305">
        <v>9.2893963211467692E-5</v>
      </c>
      <c r="CC96" s="305">
        <v>9.7492851134401857E-5</v>
      </c>
      <c r="CD96" s="305">
        <v>1.3248458200347757E-4</v>
      </c>
      <c r="CE96" s="305">
        <v>8.5886929367438527E-5</v>
      </c>
      <c r="CF96" s="305">
        <v>6.5068936711241052E-5</v>
      </c>
      <c r="CG96" s="305">
        <v>1.0276601106947865E-4</v>
      </c>
      <c r="CH96" s="305">
        <v>4.8503344261147109E-5</v>
      </c>
      <c r="CI96" s="305">
        <v>1.0881590273480411E-4</v>
      </c>
      <c r="CJ96" s="305">
        <v>3.5664047514664698E-5</v>
      </c>
      <c r="CK96" s="305">
        <v>1.1945147645046116E-4</v>
      </c>
      <c r="CL96" s="305">
        <v>6.9158906392277806E-5</v>
      </c>
      <c r="CM96" s="305">
        <v>4.2875320186523147E-5</v>
      </c>
      <c r="CN96" s="305">
        <v>8.2493075312444145E-5</v>
      </c>
      <c r="CO96" s="305">
        <v>7.8940908507629381E-4</v>
      </c>
      <c r="CP96" s="305">
        <v>7.4951336305355303E-5</v>
      </c>
      <c r="CQ96" s="305">
        <v>5.7338776593747962E-3</v>
      </c>
      <c r="CR96" s="305">
        <v>4.5409656404462555E-5</v>
      </c>
      <c r="CS96" s="305">
        <v>1.3182557499367934E-4</v>
      </c>
      <c r="CT96" s="305">
        <v>4.1537595044528813E-5</v>
      </c>
      <c r="CU96" s="305">
        <v>8.8108051736543425E-5</v>
      </c>
      <c r="CV96" s="305">
        <v>9.6959350958477101E-5</v>
      </c>
      <c r="CW96" s="305">
        <v>3.4874524467801665E-5</v>
      </c>
      <c r="CX96" s="305">
        <v>6.5422100361041687E-5</v>
      </c>
      <c r="CY96" s="305">
        <v>1.8223117157569072E-5</v>
      </c>
      <c r="CZ96" s="305">
        <v>4.0014802312925982E-5</v>
      </c>
      <c r="DA96" s="306">
        <v>1.0989831966240535</v>
      </c>
    </row>
    <row r="97" spans="2:105" ht="20.100000000000001" customHeight="1" x14ac:dyDescent="0.4">
      <c r="B97" s="12">
        <v>50</v>
      </c>
      <c r="C97" s="9" t="s">
        <v>867</v>
      </c>
      <c r="D97" s="305">
        <v>4.5666009779152243E-6</v>
      </c>
      <c r="E97" s="305">
        <v>6.0050658615708986E-6</v>
      </c>
      <c r="F97" s="305">
        <v>8.2925277398662637E-6</v>
      </c>
      <c r="G97" s="305">
        <v>2.4176869554615474E-6</v>
      </c>
      <c r="H97" s="305">
        <v>3.1591441624857792E-6</v>
      </c>
      <c r="I97" s="305">
        <v>7.8200937505378959E-3</v>
      </c>
      <c r="J97" s="305">
        <v>3.6538329597257535E-5</v>
      </c>
      <c r="K97" s="305">
        <v>3.5916414286324312E-6</v>
      </c>
      <c r="L97" s="305">
        <v>1.4132763855897435E-3</v>
      </c>
      <c r="M97" s="305">
        <v>6.2794618585526967E-6</v>
      </c>
      <c r="N97" s="305">
        <v>3.1058545254790787E-5</v>
      </c>
      <c r="O97" s="305">
        <v>2.0858202877393649E-6</v>
      </c>
      <c r="P97" s="305">
        <v>1.7066428015065548E-5</v>
      </c>
      <c r="Q97" s="305">
        <v>8.5236808697748824E-7</v>
      </c>
      <c r="R97" s="305">
        <v>7.2321183911781178E-7</v>
      </c>
      <c r="S97" s="305">
        <v>4.7688812091081052E-6</v>
      </c>
      <c r="T97" s="305">
        <v>2.4231806217335939E-6</v>
      </c>
      <c r="U97" s="305">
        <v>5.3102973199843835E-6</v>
      </c>
      <c r="V97" s="305">
        <v>2.8417627492804754E-6</v>
      </c>
      <c r="W97" s="305">
        <v>2.2785613477571739E-6</v>
      </c>
      <c r="X97" s="305">
        <v>3.6730528268642762E-6</v>
      </c>
      <c r="Y97" s="305">
        <v>6.5908629903103271E-6</v>
      </c>
      <c r="Z97" s="305">
        <v>1.4765232185524716E-6</v>
      </c>
      <c r="AA97" s="305">
        <v>1.7138763880544417E-6</v>
      </c>
      <c r="AB97" s="305">
        <v>2.1805209601164517E-6</v>
      </c>
      <c r="AC97" s="305">
        <v>5.9068780737617966E-6</v>
      </c>
      <c r="AD97" s="305">
        <v>1.3963470779060182E-5</v>
      </c>
      <c r="AE97" s="305">
        <v>4.4086298535431042E-6</v>
      </c>
      <c r="AF97" s="305">
        <v>8.3733917251917103E-6</v>
      </c>
      <c r="AG97" s="305">
        <v>1.6562603082764154E-6</v>
      </c>
      <c r="AH97" s="305">
        <v>1.2010800131472209E-5</v>
      </c>
      <c r="AI97" s="305">
        <v>6.3907859631488871E-6</v>
      </c>
      <c r="AJ97" s="305">
        <v>4.0885700161256961E-6</v>
      </c>
      <c r="AK97" s="305">
        <v>3.4144351381588259E-6</v>
      </c>
      <c r="AL97" s="305">
        <v>3.1391494174603312E-6</v>
      </c>
      <c r="AM97" s="305">
        <v>2.336733934498667E-6</v>
      </c>
      <c r="AN97" s="305">
        <v>1.5364996854807607E-6</v>
      </c>
      <c r="AO97" s="305">
        <v>1.6474500719275518E-6</v>
      </c>
      <c r="AP97" s="305">
        <v>1.3029395599110376E-6</v>
      </c>
      <c r="AQ97" s="305">
        <v>1.3685990972946033E-6</v>
      </c>
      <c r="AR97" s="305">
        <v>2.0335077009273533E-6</v>
      </c>
      <c r="AS97" s="305">
        <v>1.6336195757007587E-6</v>
      </c>
      <c r="AT97" s="305">
        <v>1.0484694131709117E-6</v>
      </c>
      <c r="AU97" s="305">
        <v>1.9393873314924814E-6</v>
      </c>
      <c r="AV97" s="305">
        <v>1.4828424573156216E-6</v>
      </c>
      <c r="AW97" s="305">
        <v>1.510104933441666E-6</v>
      </c>
      <c r="AX97" s="305">
        <v>4.0665128689283062E-6</v>
      </c>
      <c r="AY97" s="305">
        <v>4.3223926906816174E-6</v>
      </c>
      <c r="AZ97" s="305">
        <v>2.5384579904673392E-6</v>
      </c>
      <c r="BA97" s="305">
        <v>1.0198361256717678</v>
      </c>
      <c r="BB97" s="305">
        <v>1.4831004115140153E-6</v>
      </c>
      <c r="BC97" s="305">
        <v>4.4770769081059744E-6</v>
      </c>
      <c r="BD97" s="305">
        <v>1.5372989573626212E-4</v>
      </c>
      <c r="BE97" s="305">
        <v>2.7416918912899858E-6</v>
      </c>
      <c r="BF97" s="305">
        <v>2.672782222829605E-6</v>
      </c>
      <c r="BG97" s="305">
        <v>4.1525492732283812E-6</v>
      </c>
      <c r="BH97" s="305">
        <v>3.9731442037679765E-6</v>
      </c>
      <c r="BI97" s="305">
        <v>7.3888183133445138E-6</v>
      </c>
      <c r="BJ97" s="305">
        <v>6.8777118946686812E-6</v>
      </c>
      <c r="BK97" s="305">
        <v>1.8133358366730728E-6</v>
      </c>
      <c r="BL97" s="305">
        <v>2.6081423899410049E-6</v>
      </c>
      <c r="BM97" s="305">
        <v>3.5741262325614529E-6</v>
      </c>
      <c r="BN97" s="305">
        <v>2.0125997448426931E-6</v>
      </c>
      <c r="BO97" s="305">
        <v>1.1951907146927575E-6</v>
      </c>
      <c r="BP97" s="305">
        <v>8.1199742786648517E-7</v>
      </c>
      <c r="BQ97" s="305">
        <v>6.727900772860255E-7</v>
      </c>
      <c r="BR97" s="305">
        <v>1.594661576346957E-7</v>
      </c>
      <c r="BS97" s="305">
        <v>1.4935093221951868E-6</v>
      </c>
      <c r="BT97" s="305">
        <v>1.2225249464728105E-5</v>
      </c>
      <c r="BU97" s="305">
        <v>3.1130912677858462E-5</v>
      </c>
      <c r="BV97" s="305">
        <v>6.2972504928352265E-3</v>
      </c>
      <c r="BW97" s="305">
        <v>5.1122554585431997E-5</v>
      </c>
      <c r="BX97" s="305">
        <v>8.6298347461432049E-6</v>
      </c>
      <c r="BY97" s="305">
        <v>3.7095091020015357E-6</v>
      </c>
      <c r="BZ97" s="305">
        <v>1.9568803315446636E-4</v>
      </c>
      <c r="CA97" s="305">
        <v>2.7875602743717508E-6</v>
      </c>
      <c r="CB97" s="305">
        <v>1.2665039810068406E-6</v>
      </c>
      <c r="CC97" s="305">
        <v>1.1030603085660068E-6</v>
      </c>
      <c r="CD97" s="305">
        <v>1.4148671077273063E-6</v>
      </c>
      <c r="CE97" s="305">
        <v>1.4941255326311476E-6</v>
      </c>
      <c r="CF97" s="305">
        <v>2.4156259498346695E-6</v>
      </c>
      <c r="CG97" s="305">
        <v>2.7380865954823412E-4</v>
      </c>
      <c r="CH97" s="305">
        <v>2.1644203517087461E-5</v>
      </c>
      <c r="CI97" s="305">
        <v>3.678771589375017E-5</v>
      </c>
      <c r="CJ97" s="305">
        <v>1.8337880545640142E-6</v>
      </c>
      <c r="CK97" s="305">
        <v>1.9258347116617937E-6</v>
      </c>
      <c r="CL97" s="305">
        <v>4.7669459170221529E-6</v>
      </c>
      <c r="CM97" s="305">
        <v>7.8821713032154211E-6</v>
      </c>
      <c r="CN97" s="305">
        <v>2.0139815700813316E-6</v>
      </c>
      <c r="CO97" s="305">
        <v>4.2304727328850259E-6</v>
      </c>
      <c r="CP97" s="305">
        <v>1.2872649945419306E-6</v>
      </c>
      <c r="CQ97" s="305">
        <v>1.7645107698504617E-6</v>
      </c>
      <c r="CR97" s="305">
        <v>1.0370465721223439E-6</v>
      </c>
      <c r="CS97" s="305">
        <v>3.9418696145081556E-5</v>
      </c>
      <c r="CT97" s="305">
        <v>4.3898389972136566E-5</v>
      </c>
      <c r="CU97" s="305">
        <v>1.621943190646286E-6</v>
      </c>
      <c r="CV97" s="305">
        <v>5.7137703591284864E-6</v>
      </c>
      <c r="CW97" s="305">
        <v>1.0017292730408158E-6</v>
      </c>
      <c r="CX97" s="305">
        <v>4.2417075865595006E-6</v>
      </c>
      <c r="CY97" s="305">
        <v>4.950105075669877E-6</v>
      </c>
      <c r="CZ97" s="305">
        <v>3.1219539082405906E-5</v>
      </c>
      <c r="DA97" s="306">
        <v>1.0366206347830589</v>
      </c>
    </row>
    <row r="98" spans="2:105" ht="20.100000000000001" customHeight="1" x14ac:dyDescent="0.4">
      <c r="B98" s="12">
        <v>51</v>
      </c>
      <c r="C98" s="9" t="s">
        <v>868</v>
      </c>
      <c r="D98" s="305">
        <v>3.5259258804657727E-5</v>
      </c>
      <c r="E98" s="305">
        <v>1.7077020685402378E-5</v>
      </c>
      <c r="F98" s="305">
        <v>6.986330629562969E-6</v>
      </c>
      <c r="G98" s="305">
        <v>3.0524197926900619E-5</v>
      </c>
      <c r="H98" s="305">
        <v>1.211517990691664E-5</v>
      </c>
      <c r="I98" s="305">
        <v>5.9743870225348688E-6</v>
      </c>
      <c r="J98" s="305">
        <v>3.795312251464881E-5</v>
      </c>
      <c r="K98" s="305">
        <v>6.1416708677124761E-6</v>
      </c>
      <c r="L98" s="305">
        <v>5.9810599061376711E-6</v>
      </c>
      <c r="M98" s="305">
        <v>1.883385114633752E-5</v>
      </c>
      <c r="N98" s="305">
        <v>6.6679805893144798E-6</v>
      </c>
      <c r="O98" s="305">
        <v>6.2114295855970384E-6</v>
      </c>
      <c r="P98" s="305">
        <v>4.64141324896263E-6</v>
      </c>
      <c r="Q98" s="305">
        <v>8.958426457045668E-6</v>
      </c>
      <c r="R98" s="305">
        <v>7.9289393915397208E-6</v>
      </c>
      <c r="S98" s="305">
        <v>8.7925133897966441E-6</v>
      </c>
      <c r="T98" s="305">
        <v>6.0295616055306003E-6</v>
      </c>
      <c r="U98" s="305">
        <v>8.6650036183063526E-6</v>
      </c>
      <c r="V98" s="305">
        <v>6.3966803806594216E-6</v>
      </c>
      <c r="W98" s="305">
        <v>8.7831377112145889E-6</v>
      </c>
      <c r="X98" s="305">
        <v>8.0512926632932814E-6</v>
      </c>
      <c r="Y98" s="305">
        <v>2.0681258746595365E-6</v>
      </c>
      <c r="Z98" s="305">
        <v>9.5115681110109316E-6</v>
      </c>
      <c r="AA98" s="305">
        <v>1.1227749801476004E-5</v>
      </c>
      <c r="AB98" s="305">
        <v>7.1882974799852324E-6</v>
      </c>
      <c r="AC98" s="305">
        <v>9.7388501672158039E-6</v>
      </c>
      <c r="AD98" s="305">
        <v>1.4902989926579478E-5</v>
      </c>
      <c r="AE98" s="305">
        <v>1.0084501337723645E-5</v>
      </c>
      <c r="AF98" s="305">
        <v>1.8042142429664618E-5</v>
      </c>
      <c r="AG98" s="305">
        <v>4.8974895297676894E-6</v>
      </c>
      <c r="AH98" s="305">
        <v>1.1092402117921831E-5</v>
      </c>
      <c r="AI98" s="305">
        <v>2.9026796958258884E-6</v>
      </c>
      <c r="AJ98" s="305">
        <v>7.2361308511994748E-6</v>
      </c>
      <c r="AK98" s="305">
        <v>9.1831996465592131E-6</v>
      </c>
      <c r="AL98" s="305">
        <v>7.3908353324138657E-6</v>
      </c>
      <c r="AM98" s="305">
        <v>7.253335987883606E-6</v>
      </c>
      <c r="AN98" s="305">
        <v>7.7002233612899207E-6</v>
      </c>
      <c r="AO98" s="305">
        <v>6.2693718975834478E-6</v>
      </c>
      <c r="AP98" s="305">
        <v>7.886295064371823E-6</v>
      </c>
      <c r="AQ98" s="305">
        <v>1.0867174420069707E-5</v>
      </c>
      <c r="AR98" s="305">
        <v>8.9321445236502124E-6</v>
      </c>
      <c r="AS98" s="305">
        <v>5.9930098043510787E-6</v>
      </c>
      <c r="AT98" s="305">
        <v>9.0561568331792214E-6</v>
      </c>
      <c r="AU98" s="305">
        <v>5.6665999324910092E-6</v>
      </c>
      <c r="AV98" s="305">
        <v>1.7189378935693751E-5</v>
      </c>
      <c r="AW98" s="305">
        <v>9.9373594682539641E-6</v>
      </c>
      <c r="AX98" s="305">
        <v>3.6240177360363694E-6</v>
      </c>
      <c r="AY98" s="305">
        <v>2.8084920551963659E-6</v>
      </c>
      <c r="AZ98" s="305">
        <v>4.6095725033649532E-6</v>
      </c>
      <c r="BA98" s="305">
        <v>4.1814828437504291E-6</v>
      </c>
      <c r="BB98" s="305">
        <v>1.0220260724324897</v>
      </c>
      <c r="BC98" s="305">
        <v>1.0434706011821132E-5</v>
      </c>
      <c r="BD98" s="305">
        <v>1.6634407533702867E-5</v>
      </c>
      <c r="BE98" s="305">
        <v>1.1913462043344111E-5</v>
      </c>
      <c r="BF98" s="305">
        <v>1.1925741557641536E-5</v>
      </c>
      <c r="BG98" s="305">
        <v>1.3081116754074699E-5</v>
      </c>
      <c r="BH98" s="305">
        <v>1.0791739536193074E-5</v>
      </c>
      <c r="BI98" s="305">
        <v>1.8182347793238351E-5</v>
      </c>
      <c r="BJ98" s="305">
        <v>6.7108755703112462E-6</v>
      </c>
      <c r="BK98" s="305">
        <v>1.9274124133025309E-5</v>
      </c>
      <c r="BL98" s="305">
        <v>4.6341383544345185E-5</v>
      </c>
      <c r="BM98" s="305">
        <v>2.659082880154023E-5</v>
      </c>
      <c r="BN98" s="305">
        <v>1.1217406886679732E-5</v>
      </c>
      <c r="BO98" s="305">
        <v>2.4039952401519295E-5</v>
      </c>
      <c r="BP98" s="305">
        <v>6.0539812383310178E-6</v>
      </c>
      <c r="BQ98" s="305">
        <v>4.3288092328749778E-6</v>
      </c>
      <c r="BR98" s="305">
        <v>1.4986429829814859E-6</v>
      </c>
      <c r="BS98" s="305">
        <v>4.0936904297267564E-3</v>
      </c>
      <c r="BT98" s="305">
        <v>1.8216900982030092E-5</v>
      </c>
      <c r="BU98" s="305">
        <v>9.3343903867292797E-5</v>
      </c>
      <c r="BV98" s="305">
        <v>1.0476843857654803E-5</v>
      </c>
      <c r="BW98" s="305">
        <v>7.4323484247109176E-3</v>
      </c>
      <c r="BX98" s="305">
        <v>2.1474410103896641E-5</v>
      </c>
      <c r="BY98" s="305">
        <v>1.0106307320635668E-5</v>
      </c>
      <c r="BZ98" s="305">
        <v>6.1387533728212925E-5</v>
      </c>
      <c r="CA98" s="305">
        <v>1.7847196406082696E-5</v>
      </c>
      <c r="CB98" s="305">
        <v>1.2935962479723314E-5</v>
      </c>
      <c r="CC98" s="305">
        <v>1.5405876562913199E-5</v>
      </c>
      <c r="CD98" s="305">
        <v>1.3370353087728022E-5</v>
      </c>
      <c r="CE98" s="305">
        <v>1.3860255236828269E-5</v>
      </c>
      <c r="CF98" s="305">
        <v>1.4775235328958685E-5</v>
      </c>
      <c r="CG98" s="305">
        <v>4.5059840138062321E-4</v>
      </c>
      <c r="CH98" s="305">
        <v>1.2654297502120931E-5</v>
      </c>
      <c r="CI98" s="305">
        <v>3.5544339513116301E-5</v>
      </c>
      <c r="CJ98" s="305">
        <v>7.4686377710144858E-6</v>
      </c>
      <c r="CK98" s="305">
        <v>2.199376635999069E-5</v>
      </c>
      <c r="CL98" s="305">
        <v>9.0835427581643124E-6</v>
      </c>
      <c r="CM98" s="305">
        <v>5.0605005174075348E-6</v>
      </c>
      <c r="CN98" s="305">
        <v>2.6406974932543521E-5</v>
      </c>
      <c r="CO98" s="305">
        <v>5.8618629002886886E-5</v>
      </c>
      <c r="CP98" s="305">
        <v>1.2144008473108816E-5</v>
      </c>
      <c r="CQ98" s="305">
        <v>3.9046387019811828E-4</v>
      </c>
      <c r="CR98" s="305">
        <v>7.8306444713717425E-6</v>
      </c>
      <c r="CS98" s="305">
        <v>1.5705407618202985E-5</v>
      </c>
      <c r="CT98" s="305">
        <v>7.3142362891085016E-6</v>
      </c>
      <c r="CU98" s="305">
        <v>1.0887822954857163E-5</v>
      </c>
      <c r="CV98" s="305">
        <v>1.2341373175402705E-5</v>
      </c>
      <c r="CW98" s="305">
        <v>4.5129830183645738E-6</v>
      </c>
      <c r="CX98" s="305">
        <v>2.8478518021429958E-5</v>
      </c>
      <c r="CY98" s="305">
        <v>4.7034308369010391E-6</v>
      </c>
      <c r="CZ98" s="305">
        <v>5.2050121162731511E-5</v>
      </c>
      <c r="DA98" s="306">
        <v>1.0357636071335892</v>
      </c>
    </row>
    <row r="99" spans="2:105" ht="20.100000000000001" customHeight="1" x14ac:dyDescent="0.4">
      <c r="B99" s="12">
        <v>52</v>
      </c>
      <c r="C99" s="9" t="s">
        <v>34</v>
      </c>
      <c r="D99" s="305">
        <v>6.7998994268537424E-5</v>
      </c>
      <c r="E99" s="305">
        <v>8.1180372000824112E-5</v>
      </c>
      <c r="F99" s="305">
        <v>4.4635728049609873E-5</v>
      </c>
      <c r="G99" s="305">
        <v>1.0490235624413581E-4</v>
      </c>
      <c r="H99" s="305">
        <v>1.637687863793804E-4</v>
      </c>
      <c r="I99" s="305">
        <v>1.0949668864770627E-3</v>
      </c>
      <c r="J99" s="305">
        <v>3.0849890131065148E-4</v>
      </c>
      <c r="K99" s="305">
        <v>7.7664596471904211E-5</v>
      </c>
      <c r="L99" s="305">
        <v>3.2060169941872753E-4</v>
      </c>
      <c r="M99" s="305">
        <v>3.8100817739294171E-5</v>
      </c>
      <c r="N99" s="305">
        <v>1.3745722031919755E-4</v>
      </c>
      <c r="O99" s="305">
        <v>3.4233709657685178E-4</v>
      </c>
      <c r="P99" s="305">
        <v>3.50541005374227E-5</v>
      </c>
      <c r="Q99" s="305">
        <v>2.5575231210772985E-5</v>
      </c>
      <c r="R99" s="305">
        <v>3.1685191735750361E-3</v>
      </c>
      <c r="S99" s="305">
        <v>2.4502694777688439E-4</v>
      </c>
      <c r="T99" s="305">
        <v>1.0208397550690747E-3</v>
      </c>
      <c r="U99" s="305">
        <v>8.9442212157949752E-5</v>
      </c>
      <c r="V99" s="305">
        <v>8.2518545480194527E-5</v>
      </c>
      <c r="W99" s="305">
        <v>7.3596086579895466E-5</v>
      </c>
      <c r="X99" s="305">
        <v>6.437596064664408E-5</v>
      </c>
      <c r="Y99" s="305">
        <v>1.1739922130680397E-5</v>
      </c>
      <c r="Z99" s="305">
        <v>7.1745416557455371E-5</v>
      </c>
      <c r="AA99" s="305">
        <v>1.3753522900996278E-4</v>
      </c>
      <c r="AB99" s="305">
        <v>1.8910120137282424E-4</v>
      </c>
      <c r="AC99" s="305">
        <v>5.8174470232874316E-4</v>
      </c>
      <c r="AD99" s="305">
        <v>1.0770851951145493E-4</v>
      </c>
      <c r="AE99" s="305">
        <v>7.4276589316447667E-4</v>
      </c>
      <c r="AF99" s="305">
        <v>1.8635377282016913E-4</v>
      </c>
      <c r="AG99" s="305">
        <v>2.5720217587050468E-4</v>
      </c>
      <c r="AH99" s="305">
        <v>5.8496248687187914E-4</v>
      </c>
      <c r="AI99" s="305">
        <v>4.5126010572106803E-5</v>
      </c>
      <c r="AJ99" s="305">
        <v>2.2807601412602483E-4</v>
      </c>
      <c r="AK99" s="305">
        <v>5.8982963248627277E-5</v>
      </c>
      <c r="AL99" s="305">
        <v>7.6624165429677976E-5</v>
      </c>
      <c r="AM99" s="305">
        <v>5.9541357679857945E-5</v>
      </c>
      <c r="AN99" s="305">
        <v>1.5893791859703603E-4</v>
      </c>
      <c r="AO99" s="305">
        <v>2.357374258145109E-4</v>
      </c>
      <c r="AP99" s="305">
        <v>1.1782807082354656E-4</v>
      </c>
      <c r="AQ99" s="305">
        <v>2.4428382122870156E-4</v>
      </c>
      <c r="AR99" s="305">
        <v>3.7641528908095162E-4</v>
      </c>
      <c r="AS99" s="305">
        <v>4.8105957706139668E-5</v>
      </c>
      <c r="AT99" s="305">
        <v>4.8480430415860133E-4</v>
      </c>
      <c r="AU99" s="305">
        <v>1.7535541314515026E-4</v>
      </c>
      <c r="AV99" s="305">
        <v>2.3605289462433031E-4</v>
      </c>
      <c r="AW99" s="305">
        <v>2.2076898459474779E-4</v>
      </c>
      <c r="AX99" s="305">
        <v>1.0036401555041708E-4</v>
      </c>
      <c r="AY99" s="305">
        <v>8.5725050811178666E-5</v>
      </c>
      <c r="AZ99" s="305">
        <v>7.9689231239082843E-5</v>
      </c>
      <c r="BA99" s="305">
        <v>2.1276917482956583E-4</v>
      </c>
      <c r="BB99" s="305">
        <v>9.0269944651727839E-5</v>
      </c>
      <c r="BC99" s="305">
        <v>1.0026353886186001</v>
      </c>
      <c r="BD99" s="305">
        <v>1.5889317120468472E-4</v>
      </c>
      <c r="BE99" s="305">
        <v>3.189343650927253E-4</v>
      </c>
      <c r="BF99" s="305">
        <v>7.6188495745521906E-4</v>
      </c>
      <c r="BG99" s="305">
        <v>5.5199602533543223E-4</v>
      </c>
      <c r="BH99" s="305">
        <v>6.2247657241654868E-4</v>
      </c>
      <c r="BI99" s="305">
        <v>7.794632928648461E-5</v>
      </c>
      <c r="BJ99" s="305">
        <v>1.0461513317721456E-4</v>
      </c>
      <c r="BK99" s="305">
        <v>2.9314473321772293E-4</v>
      </c>
      <c r="BL99" s="305">
        <v>1.8829520522025753E-4</v>
      </c>
      <c r="BM99" s="305">
        <v>1.6507609771537101E-4</v>
      </c>
      <c r="BN99" s="305">
        <v>2.112152004095064E-4</v>
      </c>
      <c r="BO99" s="305">
        <v>2.2823142354038014E-4</v>
      </c>
      <c r="BP99" s="305">
        <v>8.7033355240396674E-5</v>
      </c>
      <c r="BQ99" s="305">
        <v>7.9782457636422196E-5</v>
      </c>
      <c r="BR99" s="305">
        <v>2.5551138544901391E-5</v>
      </c>
      <c r="BS99" s="305">
        <v>1.2196411905902299E-4</v>
      </c>
      <c r="BT99" s="305">
        <v>1.1868685060054083E-4</v>
      </c>
      <c r="BU99" s="305">
        <v>4.2728138725395021E-4</v>
      </c>
      <c r="BV99" s="305">
        <v>1.4396676905786181E-4</v>
      </c>
      <c r="BW99" s="305">
        <v>2.0998998500437014E-4</v>
      </c>
      <c r="BX99" s="305">
        <v>1.8738574696795226E-4</v>
      </c>
      <c r="BY99" s="305">
        <v>1.8694200989807574E-4</v>
      </c>
      <c r="BZ99" s="305">
        <v>2.2837329100232557E-4</v>
      </c>
      <c r="CA99" s="305">
        <v>1.0482058687262836E-4</v>
      </c>
      <c r="CB99" s="305">
        <v>4.9079727920210475E-4</v>
      </c>
      <c r="CC99" s="305">
        <v>5.4165888061296177E-4</v>
      </c>
      <c r="CD99" s="305">
        <v>2.2578453694879728E-3</v>
      </c>
      <c r="CE99" s="305">
        <v>4.3901627126679779E-4</v>
      </c>
      <c r="CF99" s="305">
        <v>7.5353209965716903E-4</v>
      </c>
      <c r="CG99" s="305">
        <v>3.4840492164123145E-4</v>
      </c>
      <c r="CH99" s="305">
        <v>4.8271993311999777E-4</v>
      </c>
      <c r="CI99" s="305">
        <v>1.5497717715107202E-3</v>
      </c>
      <c r="CJ99" s="305">
        <v>1.2584046844145774E-4</v>
      </c>
      <c r="CK99" s="305">
        <v>2.4699068684470914E-4</v>
      </c>
      <c r="CL99" s="305">
        <v>6.8217428801536114E-4</v>
      </c>
      <c r="CM99" s="305">
        <v>4.1750721279073567E-4</v>
      </c>
      <c r="CN99" s="305">
        <v>1.1288667225544909E-3</v>
      </c>
      <c r="CO99" s="305">
        <v>1.7410194861027808E-3</v>
      </c>
      <c r="CP99" s="305">
        <v>6.2929121712317342E-4</v>
      </c>
      <c r="CQ99" s="305">
        <v>1.9832274623671485E-4</v>
      </c>
      <c r="CR99" s="305">
        <v>5.8572799585629117E-4</v>
      </c>
      <c r="CS99" s="305">
        <v>5.571010526317998E-4</v>
      </c>
      <c r="CT99" s="305">
        <v>3.9174914944041392E-4</v>
      </c>
      <c r="CU99" s="305">
        <v>6.9342529779207508E-4</v>
      </c>
      <c r="CV99" s="305">
        <v>1.171259030880508E-3</v>
      </c>
      <c r="CW99" s="305">
        <v>9.8925457460118701E-5</v>
      </c>
      <c r="CX99" s="305">
        <v>1.278657054554463E-3</v>
      </c>
      <c r="CY99" s="305">
        <v>2.0062179164602109E-2</v>
      </c>
      <c r="CZ99" s="305">
        <v>1.5032487183895893E-4</v>
      </c>
      <c r="DA99" s="306">
        <v>1.0590563627553153</v>
      </c>
    </row>
    <row r="100" spans="2:105" ht="20.100000000000001" customHeight="1" x14ac:dyDescent="0.4">
      <c r="B100" s="12">
        <v>53</v>
      </c>
      <c r="C100" s="9" t="s">
        <v>295</v>
      </c>
      <c r="D100" s="305">
        <v>9.1543460660715758E-6</v>
      </c>
      <c r="E100" s="305">
        <v>7.3944892813415564E-6</v>
      </c>
      <c r="F100" s="305">
        <v>3.466546457951486E-5</v>
      </c>
      <c r="G100" s="305">
        <v>7.3799688544409403E-6</v>
      </c>
      <c r="H100" s="305">
        <v>5.2617484083144048E-5</v>
      </c>
      <c r="I100" s="305">
        <v>1.964077097721101E-6</v>
      </c>
      <c r="J100" s="305">
        <v>2.611850671179362E-6</v>
      </c>
      <c r="K100" s="305">
        <v>1.0461960867027827E-5</v>
      </c>
      <c r="L100" s="305">
        <v>2.2011661484278861E-6</v>
      </c>
      <c r="M100" s="305">
        <v>3.9833824766846959E-6</v>
      </c>
      <c r="N100" s="305">
        <v>3.0013419096825034E-6</v>
      </c>
      <c r="O100" s="305">
        <v>8.1168540199711236E-5</v>
      </c>
      <c r="P100" s="305">
        <v>3.7580253336719301E-5</v>
      </c>
      <c r="Q100" s="305">
        <v>4.0541588699603065E-6</v>
      </c>
      <c r="R100" s="305">
        <v>2.1331950647242708E-6</v>
      </c>
      <c r="S100" s="305">
        <v>7.4482530774218044E-5</v>
      </c>
      <c r="T100" s="305">
        <v>5.1071009928946701E-6</v>
      </c>
      <c r="U100" s="305">
        <v>3.6247011301727516E-4</v>
      </c>
      <c r="V100" s="305">
        <v>3.9198862962519789E-5</v>
      </c>
      <c r="W100" s="305">
        <v>1.4196645023888971E-5</v>
      </c>
      <c r="X100" s="305">
        <v>3.3214116803219607E-5</v>
      </c>
      <c r="Y100" s="305">
        <v>1.6004363207698049E-6</v>
      </c>
      <c r="Z100" s="305">
        <v>8.5945505884133606E-5</v>
      </c>
      <c r="AA100" s="305">
        <v>6.7667209586539517E-6</v>
      </c>
      <c r="AB100" s="305">
        <v>4.0166333468612608E-6</v>
      </c>
      <c r="AC100" s="305">
        <v>1.7536015360182072E-4</v>
      </c>
      <c r="AD100" s="305">
        <v>2.5847018837424599E-5</v>
      </c>
      <c r="AE100" s="305">
        <v>1.6578582943880125E-4</v>
      </c>
      <c r="AF100" s="305">
        <v>1.048191667857521E-5</v>
      </c>
      <c r="AG100" s="305">
        <v>9.0292491500035287E-5</v>
      </c>
      <c r="AH100" s="305">
        <v>1.4253959265911524E-4</v>
      </c>
      <c r="AI100" s="305">
        <v>5.7742095838732015E-6</v>
      </c>
      <c r="AJ100" s="305">
        <v>4.7435732065455023E-4</v>
      </c>
      <c r="AK100" s="305">
        <v>4.1430388323335271E-6</v>
      </c>
      <c r="AL100" s="305">
        <v>1.1678476213510441E-5</v>
      </c>
      <c r="AM100" s="305">
        <v>3.4446511593116677E-6</v>
      </c>
      <c r="AN100" s="305">
        <v>2.5209184000478283E-6</v>
      </c>
      <c r="AO100" s="305">
        <v>3.3256984091247906E-6</v>
      </c>
      <c r="AP100" s="305">
        <v>9.9345376899943609E-6</v>
      </c>
      <c r="AQ100" s="305">
        <v>6.536587263980186E-6</v>
      </c>
      <c r="AR100" s="305">
        <v>4.2585244897353163E-6</v>
      </c>
      <c r="AS100" s="305">
        <v>2.754227202089514E-6</v>
      </c>
      <c r="AT100" s="305">
        <v>1.4498433228998926E-6</v>
      </c>
      <c r="AU100" s="305">
        <v>1.0004971138294772E-5</v>
      </c>
      <c r="AV100" s="305">
        <v>2.827311833137169E-6</v>
      </c>
      <c r="AW100" s="305">
        <v>2.0684465542792982E-6</v>
      </c>
      <c r="AX100" s="305">
        <v>2.0817928292646163E-6</v>
      </c>
      <c r="AY100" s="305">
        <v>1.7865352360014371E-6</v>
      </c>
      <c r="AZ100" s="305">
        <v>6.4833540475044813E-6</v>
      </c>
      <c r="BA100" s="305">
        <v>4.7821420774893144E-6</v>
      </c>
      <c r="BB100" s="305">
        <v>1.5391752972790058E-6</v>
      </c>
      <c r="BC100" s="305">
        <v>1.0942060030884414E-5</v>
      </c>
      <c r="BD100" s="305">
        <v>1.0000049523405485</v>
      </c>
      <c r="BE100" s="305">
        <v>3.1224302887498682E-6</v>
      </c>
      <c r="BF100" s="305">
        <v>2.4737194704645872E-6</v>
      </c>
      <c r="BG100" s="305">
        <v>4.1284051522301899E-6</v>
      </c>
      <c r="BH100" s="305">
        <v>2.6326072781686705E-6</v>
      </c>
      <c r="BI100" s="305">
        <v>1.1168622678777306E-4</v>
      </c>
      <c r="BJ100" s="305">
        <v>7.7908693327244588E-5</v>
      </c>
      <c r="BK100" s="305">
        <v>6.8888027474899043E-6</v>
      </c>
      <c r="BL100" s="305">
        <v>7.9100614117559131E-6</v>
      </c>
      <c r="BM100" s="305">
        <v>9.7967665967524794E-7</v>
      </c>
      <c r="BN100" s="305">
        <v>4.6353510276725671E-6</v>
      </c>
      <c r="BO100" s="305">
        <v>1.1717753198272766E-6</v>
      </c>
      <c r="BP100" s="305">
        <v>1.9482807674944977E-6</v>
      </c>
      <c r="BQ100" s="305">
        <v>1.1355958210226299E-6</v>
      </c>
      <c r="BR100" s="305">
        <v>1.468693868808089E-7</v>
      </c>
      <c r="BS100" s="305">
        <v>5.3795798650731017E-6</v>
      </c>
      <c r="BT100" s="305">
        <v>5.2763627592310936E-6</v>
      </c>
      <c r="BU100" s="305">
        <v>1.3210384298755755E-6</v>
      </c>
      <c r="BV100" s="305">
        <v>6.738644719639813E-7</v>
      </c>
      <c r="BW100" s="305">
        <v>1.1039831497194513E-6</v>
      </c>
      <c r="BX100" s="305">
        <v>1.0773379730468124E-6</v>
      </c>
      <c r="BY100" s="305">
        <v>6.3339808412376496E-6</v>
      </c>
      <c r="BZ100" s="305">
        <v>2.390626874751856E-6</v>
      </c>
      <c r="CA100" s="305">
        <v>1.0632638774015194E-6</v>
      </c>
      <c r="CB100" s="305">
        <v>1.9145942648820825E-6</v>
      </c>
      <c r="CC100" s="305">
        <v>1.5256694091697896E-6</v>
      </c>
      <c r="CD100" s="305">
        <v>1.4030077346644711E-6</v>
      </c>
      <c r="CE100" s="305">
        <v>1.3381276931319613E-6</v>
      </c>
      <c r="CF100" s="305">
        <v>1.0575414797182287E-5</v>
      </c>
      <c r="CG100" s="305">
        <v>1.6894291047278986E-6</v>
      </c>
      <c r="CH100" s="305">
        <v>2.5263526012819171E-6</v>
      </c>
      <c r="CI100" s="305">
        <v>2.5719314821138111E-6</v>
      </c>
      <c r="CJ100" s="305">
        <v>1.5302910556429529E-6</v>
      </c>
      <c r="CK100" s="305">
        <v>3.6175133543188266E-6</v>
      </c>
      <c r="CL100" s="305">
        <v>2.8024554556236243E-6</v>
      </c>
      <c r="CM100" s="305">
        <v>2.2654343021221117E-6</v>
      </c>
      <c r="CN100" s="305">
        <v>1.5616553072611369E-6</v>
      </c>
      <c r="CO100" s="305">
        <v>9.3710780554378174E-7</v>
      </c>
      <c r="CP100" s="305">
        <v>1.8827412501777434E-6</v>
      </c>
      <c r="CQ100" s="305">
        <v>1.0042471110103242E-6</v>
      </c>
      <c r="CR100" s="305">
        <v>1.5234921612052782E-6</v>
      </c>
      <c r="CS100" s="305">
        <v>7.0589399782346479E-6</v>
      </c>
      <c r="CT100" s="305">
        <v>5.6033169971503042E-6</v>
      </c>
      <c r="CU100" s="305">
        <v>3.2824586319363131E-6</v>
      </c>
      <c r="CV100" s="305">
        <v>4.1200388646945068E-6</v>
      </c>
      <c r="CW100" s="305">
        <v>1.2369310617630389E-6</v>
      </c>
      <c r="CX100" s="305">
        <v>2.5196948200987815E-6</v>
      </c>
      <c r="CY100" s="305">
        <v>1.8020915471008737E-5</v>
      </c>
      <c r="CZ100" s="305">
        <v>1.1305156071734122E-6</v>
      </c>
      <c r="DA100" s="306">
        <v>1.0024103543211322</v>
      </c>
    </row>
    <row r="101" spans="2:105" ht="20.100000000000001" customHeight="1" x14ac:dyDescent="0.4">
      <c r="B101" s="12">
        <v>54</v>
      </c>
      <c r="C101" s="9" t="s">
        <v>17</v>
      </c>
      <c r="D101" s="305">
        <v>0</v>
      </c>
      <c r="E101" s="305">
        <v>0</v>
      </c>
      <c r="F101" s="305">
        <v>0</v>
      </c>
      <c r="G101" s="305">
        <v>0</v>
      </c>
      <c r="H101" s="305">
        <v>0</v>
      </c>
      <c r="I101" s="305">
        <v>0</v>
      </c>
      <c r="J101" s="305">
        <v>0</v>
      </c>
      <c r="K101" s="305">
        <v>0</v>
      </c>
      <c r="L101" s="305">
        <v>0</v>
      </c>
      <c r="M101" s="305">
        <v>0</v>
      </c>
      <c r="N101" s="305">
        <v>0</v>
      </c>
      <c r="O101" s="305">
        <v>0</v>
      </c>
      <c r="P101" s="305">
        <v>0</v>
      </c>
      <c r="Q101" s="305">
        <v>0</v>
      </c>
      <c r="R101" s="305">
        <v>0</v>
      </c>
      <c r="S101" s="305">
        <v>0</v>
      </c>
      <c r="T101" s="305">
        <v>0</v>
      </c>
      <c r="U101" s="305">
        <v>0</v>
      </c>
      <c r="V101" s="305">
        <v>0</v>
      </c>
      <c r="W101" s="305">
        <v>0</v>
      </c>
      <c r="X101" s="305">
        <v>0</v>
      </c>
      <c r="Y101" s="305">
        <v>0</v>
      </c>
      <c r="Z101" s="305">
        <v>0</v>
      </c>
      <c r="AA101" s="305">
        <v>0</v>
      </c>
      <c r="AB101" s="305">
        <v>0</v>
      </c>
      <c r="AC101" s="305">
        <v>0</v>
      </c>
      <c r="AD101" s="305">
        <v>0</v>
      </c>
      <c r="AE101" s="305">
        <v>0</v>
      </c>
      <c r="AF101" s="305">
        <v>0</v>
      </c>
      <c r="AG101" s="305">
        <v>0</v>
      </c>
      <c r="AH101" s="305">
        <v>0</v>
      </c>
      <c r="AI101" s="305">
        <v>0</v>
      </c>
      <c r="AJ101" s="305">
        <v>0</v>
      </c>
      <c r="AK101" s="305">
        <v>0</v>
      </c>
      <c r="AL101" s="305">
        <v>0</v>
      </c>
      <c r="AM101" s="305">
        <v>0</v>
      </c>
      <c r="AN101" s="305">
        <v>0</v>
      </c>
      <c r="AO101" s="305">
        <v>0</v>
      </c>
      <c r="AP101" s="305">
        <v>0</v>
      </c>
      <c r="AQ101" s="305">
        <v>0</v>
      </c>
      <c r="AR101" s="305">
        <v>0</v>
      </c>
      <c r="AS101" s="305">
        <v>0</v>
      </c>
      <c r="AT101" s="305">
        <v>0</v>
      </c>
      <c r="AU101" s="305">
        <v>0</v>
      </c>
      <c r="AV101" s="305">
        <v>0</v>
      </c>
      <c r="AW101" s="305">
        <v>0</v>
      </c>
      <c r="AX101" s="305">
        <v>0</v>
      </c>
      <c r="AY101" s="305">
        <v>0</v>
      </c>
      <c r="AZ101" s="305">
        <v>0</v>
      </c>
      <c r="BA101" s="305">
        <v>0</v>
      </c>
      <c r="BB101" s="305">
        <v>0</v>
      </c>
      <c r="BC101" s="305">
        <v>0</v>
      </c>
      <c r="BD101" s="305">
        <v>0</v>
      </c>
      <c r="BE101" s="305">
        <v>1</v>
      </c>
      <c r="BF101" s="305">
        <v>0</v>
      </c>
      <c r="BG101" s="305">
        <v>0</v>
      </c>
      <c r="BH101" s="305">
        <v>0</v>
      </c>
      <c r="BI101" s="305">
        <v>0</v>
      </c>
      <c r="BJ101" s="305">
        <v>0</v>
      </c>
      <c r="BK101" s="305">
        <v>0</v>
      </c>
      <c r="BL101" s="305">
        <v>0</v>
      </c>
      <c r="BM101" s="305">
        <v>0</v>
      </c>
      <c r="BN101" s="305">
        <v>0</v>
      </c>
      <c r="BO101" s="305">
        <v>0</v>
      </c>
      <c r="BP101" s="305">
        <v>0</v>
      </c>
      <c r="BQ101" s="305">
        <v>0</v>
      </c>
      <c r="BR101" s="305">
        <v>0</v>
      </c>
      <c r="BS101" s="305">
        <v>0</v>
      </c>
      <c r="BT101" s="305">
        <v>0</v>
      </c>
      <c r="BU101" s="305">
        <v>0</v>
      </c>
      <c r="BV101" s="305">
        <v>0</v>
      </c>
      <c r="BW101" s="305">
        <v>0</v>
      </c>
      <c r="BX101" s="305">
        <v>0</v>
      </c>
      <c r="BY101" s="305">
        <v>0</v>
      </c>
      <c r="BZ101" s="305">
        <v>0</v>
      </c>
      <c r="CA101" s="305">
        <v>0</v>
      </c>
      <c r="CB101" s="305">
        <v>0</v>
      </c>
      <c r="CC101" s="305">
        <v>0</v>
      </c>
      <c r="CD101" s="305">
        <v>0</v>
      </c>
      <c r="CE101" s="305">
        <v>0</v>
      </c>
      <c r="CF101" s="305">
        <v>0</v>
      </c>
      <c r="CG101" s="305">
        <v>0</v>
      </c>
      <c r="CH101" s="305">
        <v>0</v>
      </c>
      <c r="CI101" s="305">
        <v>0</v>
      </c>
      <c r="CJ101" s="305">
        <v>0</v>
      </c>
      <c r="CK101" s="305">
        <v>0</v>
      </c>
      <c r="CL101" s="305">
        <v>0</v>
      </c>
      <c r="CM101" s="305">
        <v>0</v>
      </c>
      <c r="CN101" s="305">
        <v>0</v>
      </c>
      <c r="CO101" s="305">
        <v>0</v>
      </c>
      <c r="CP101" s="305">
        <v>0</v>
      </c>
      <c r="CQ101" s="305">
        <v>0</v>
      </c>
      <c r="CR101" s="305">
        <v>0</v>
      </c>
      <c r="CS101" s="305">
        <v>0</v>
      </c>
      <c r="CT101" s="305">
        <v>0</v>
      </c>
      <c r="CU101" s="305">
        <v>0</v>
      </c>
      <c r="CV101" s="305">
        <v>0</v>
      </c>
      <c r="CW101" s="305">
        <v>0</v>
      </c>
      <c r="CX101" s="305">
        <v>0</v>
      </c>
      <c r="CY101" s="305">
        <v>0</v>
      </c>
      <c r="CZ101" s="305">
        <v>0</v>
      </c>
      <c r="DA101" s="306">
        <v>1</v>
      </c>
    </row>
    <row r="102" spans="2:105" ht="20.100000000000001" customHeight="1" x14ac:dyDescent="0.4">
      <c r="B102" s="12">
        <v>55</v>
      </c>
      <c r="C102" s="9" t="s">
        <v>300</v>
      </c>
      <c r="D102" s="305">
        <v>6.5724401131060121E-3</v>
      </c>
      <c r="E102" s="305">
        <v>7.1719872623853334E-3</v>
      </c>
      <c r="F102" s="305">
        <v>4.8989262852086445E-3</v>
      </c>
      <c r="G102" s="305">
        <v>1.02609836088026E-2</v>
      </c>
      <c r="H102" s="305">
        <v>1.9199597306729401E-3</v>
      </c>
      <c r="I102" s="305">
        <v>2.0059700370713856E-3</v>
      </c>
      <c r="J102" s="305">
        <v>1.073895923664093E-2</v>
      </c>
      <c r="K102" s="305">
        <v>2.2634579704978904E-3</v>
      </c>
      <c r="L102" s="305">
        <v>1.8598206850272633E-3</v>
      </c>
      <c r="M102" s="305">
        <v>3.1145621526551598E-3</v>
      </c>
      <c r="N102" s="305">
        <v>2.4813945986613024E-3</v>
      </c>
      <c r="O102" s="305">
        <v>1.9040590907910542E-3</v>
      </c>
      <c r="P102" s="305">
        <v>1.6461625143444302E-3</v>
      </c>
      <c r="Q102" s="305">
        <v>6.8688181198947526E-3</v>
      </c>
      <c r="R102" s="305">
        <v>3.1110698135970449E-3</v>
      </c>
      <c r="S102" s="305">
        <v>2.4947022780968478E-3</v>
      </c>
      <c r="T102" s="305">
        <v>4.0733244066020208E-3</v>
      </c>
      <c r="U102" s="305">
        <v>1.598729292260153E-2</v>
      </c>
      <c r="V102" s="305">
        <v>7.2756672208493895E-3</v>
      </c>
      <c r="W102" s="305">
        <v>3.9169789703738609E-3</v>
      </c>
      <c r="X102" s="305">
        <v>4.3077935912960164E-3</v>
      </c>
      <c r="Y102" s="305">
        <v>9.5540036791065877E-4</v>
      </c>
      <c r="Z102" s="305">
        <v>6.4110009931321234E-3</v>
      </c>
      <c r="AA102" s="305">
        <v>5.118983784267693E-3</v>
      </c>
      <c r="AB102" s="305">
        <v>2.9056921910363604E-3</v>
      </c>
      <c r="AC102" s="305">
        <v>6.403653530256361E-3</v>
      </c>
      <c r="AD102" s="305">
        <v>8.537447428208552E-3</v>
      </c>
      <c r="AE102" s="305">
        <v>7.767944796863711E-3</v>
      </c>
      <c r="AF102" s="305">
        <v>1.2001473143264468E-2</v>
      </c>
      <c r="AG102" s="305">
        <v>5.8391118872046129E-3</v>
      </c>
      <c r="AH102" s="305">
        <v>1.0671146236206252E-2</v>
      </c>
      <c r="AI102" s="305">
        <v>3.1310670771609963E-3</v>
      </c>
      <c r="AJ102" s="305">
        <v>5.8345981279884383E-3</v>
      </c>
      <c r="AK102" s="305">
        <v>8.7150146643286842E-3</v>
      </c>
      <c r="AL102" s="305">
        <v>5.8997869960907036E-3</v>
      </c>
      <c r="AM102" s="305">
        <v>4.276289056484907E-3</v>
      </c>
      <c r="AN102" s="305">
        <v>2.6393636680514341E-3</v>
      </c>
      <c r="AO102" s="305">
        <v>2.1743367121228739E-3</v>
      </c>
      <c r="AP102" s="305">
        <v>3.3982956423504688E-3</v>
      </c>
      <c r="AQ102" s="305">
        <v>7.1784598658201871E-3</v>
      </c>
      <c r="AR102" s="305">
        <v>3.5369909826587936E-3</v>
      </c>
      <c r="AS102" s="305">
        <v>2.9867033843164856E-3</v>
      </c>
      <c r="AT102" s="305">
        <v>2.5231564813695761E-3</v>
      </c>
      <c r="AU102" s="305">
        <v>2.6833876195105949E-3</v>
      </c>
      <c r="AV102" s="305">
        <v>3.6304157520376024E-3</v>
      </c>
      <c r="AW102" s="305">
        <v>3.3471726243368594E-3</v>
      </c>
      <c r="AX102" s="305">
        <v>8.4033300563417647E-4</v>
      </c>
      <c r="AY102" s="305">
        <v>1.7147549083698309E-3</v>
      </c>
      <c r="AZ102" s="305">
        <v>1.6975255193680864E-3</v>
      </c>
      <c r="BA102" s="305">
        <v>2.6469709376079364E-3</v>
      </c>
      <c r="BB102" s="305">
        <v>1.3846625007516572E-3</v>
      </c>
      <c r="BC102" s="305">
        <v>3.8408559929499725E-3</v>
      </c>
      <c r="BD102" s="305">
        <v>2.6730024031204136E-3</v>
      </c>
      <c r="BE102" s="305">
        <v>2.552382322359045E-3</v>
      </c>
      <c r="BF102" s="305">
        <v>1.0031588468439052</v>
      </c>
      <c r="BG102" s="305">
        <v>2.3816589252546871E-3</v>
      </c>
      <c r="BH102" s="305">
        <v>1.9350321106692443E-3</v>
      </c>
      <c r="BI102" s="305">
        <v>2.044673247191521E-2</v>
      </c>
      <c r="BJ102" s="305">
        <v>5.6383822677888169E-2</v>
      </c>
      <c r="BK102" s="305">
        <v>5.7159642253432646E-2</v>
      </c>
      <c r="BL102" s="305">
        <v>6.1148782971372981E-3</v>
      </c>
      <c r="BM102" s="305">
        <v>5.4401706591098026E-3</v>
      </c>
      <c r="BN102" s="305">
        <v>7.2657043684427811E-3</v>
      </c>
      <c r="BO102" s="305">
        <v>5.1609947243435169E-3</v>
      </c>
      <c r="BP102" s="305">
        <v>6.770001885655812E-3</v>
      </c>
      <c r="BQ102" s="305">
        <v>1.8705246397136107E-2</v>
      </c>
      <c r="BR102" s="305">
        <v>1.6265281948053094E-2</v>
      </c>
      <c r="BS102" s="305">
        <v>2.1642691334965426E-2</v>
      </c>
      <c r="BT102" s="305">
        <v>2.0151514635447388E-3</v>
      </c>
      <c r="BU102" s="305">
        <v>2.4097383126287109E-2</v>
      </c>
      <c r="BV102" s="305">
        <v>6.02398273249612E-3</v>
      </c>
      <c r="BW102" s="305">
        <v>7.087640681992473E-3</v>
      </c>
      <c r="BX102" s="305">
        <v>5.4981971647430194E-3</v>
      </c>
      <c r="BY102" s="305">
        <v>1.549398552757352E-2</v>
      </c>
      <c r="BZ102" s="305">
        <v>2.5642813876300977E-2</v>
      </c>
      <c r="CA102" s="305">
        <v>2.7895426115319942E-3</v>
      </c>
      <c r="CB102" s="305">
        <v>8.8801625090607576E-3</v>
      </c>
      <c r="CC102" s="305">
        <v>1.0583981744543718E-2</v>
      </c>
      <c r="CD102" s="305">
        <v>2.5667054630737363E-3</v>
      </c>
      <c r="CE102" s="305">
        <v>1.2379791498617338E-2</v>
      </c>
      <c r="CF102" s="305">
        <v>3.6445047289361643E-3</v>
      </c>
      <c r="CG102" s="305">
        <v>9.2516541808370378E-3</v>
      </c>
      <c r="CH102" s="305">
        <v>1.1434214114551523E-2</v>
      </c>
      <c r="CI102" s="305">
        <v>6.8485873136838633E-3</v>
      </c>
      <c r="CJ102" s="305">
        <v>3.7688041893903027E-3</v>
      </c>
      <c r="CK102" s="305">
        <v>5.5298063530776582E-3</v>
      </c>
      <c r="CL102" s="305">
        <v>6.2635667649491925E-3</v>
      </c>
      <c r="CM102" s="305">
        <v>4.3052816406177327E-3</v>
      </c>
      <c r="CN102" s="305">
        <v>5.1371460341070943E-3</v>
      </c>
      <c r="CO102" s="305">
        <v>4.5890075845973948E-3</v>
      </c>
      <c r="CP102" s="305">
        <v>6.5098382586055489E-3</v>
      </c>
      <c r="CQ102" s="305">
        <v>1.7338769408436771E-3</v>
      </c>
      <c r="CR102" s="305">
        <v>2.9272556808455936E-3</v>
      </c>
      <c r="CS102" s="305">
        <v>8.2176305802041522E-3</v>
      </c>
      <c r="CT102" s="305">
        <v>4.402009450165216E-3</v>
      </c>
      <c r="CU102" s="305">
        <v>6.0959067010121328E-3</v>
      </c>
      <c r="CV102" s="305">
        <v>8.0044567259547044E-3</v>
      </c>
      <c r="CW102" s="305">
        <v>2.0062786515804916E-3</v>
      </c>
      <c r="CX102" s="305">
        <v>5.8584714755861031E-3</v>
      </c>
      <c r="CY102" s="305">
        <v>2.0451268957400077E-3</v>
      </c>
      <c r="CZ102" s="305">
        <v>1.7092188464849046E-2</v>
      </c>
      <c r="DA102" s="306">
        <v>1.7283473672401259</v>
      </c>
    </row>
    <row r="103" spans="2:105" ht="20.100000000000001" customHeight="1" x14ac:dyDescent="0.4">
      <c r="B103" s="12">
        <v>56</v>
      </c>
      <c r="C103" s="9" t="s">
        <v>869</v>
      </c>
      <c r="D103" s="305">
        <v>0</v>
      </c>
      <c r="E103" s="305">
        <v>0</v>
      </c>
      <c r="F103" s="305">
        <v>0</v>
      </c>
      <c r="G103" s="305">
        <v>0</v>
      </c>
      <c r="H103" s="305">
        <v>0</v>
      </c>
      <c r="I103" s="305">
        <v>0</v>
      </c>
      <c r="J103" s="305">
        <v>0</v>
      </c>
      <c r="K103" s="305">
        <v>0</v>
      </c>
      <c r="L103" s="305">
        <v>0</v>
      </c>
      <c r="M103" s="305">
        <v>0</v>
      </c>
      <c r="N103" s="305">
        <v>0</v>
      </c>
      <c r="O103" s="305">
        <v>0</v>
      </c>
      <c r="P103" s="305">
        <v>0</v>
      </c>
      <c r="Q103" s="305">
        <v>0</v>
      </c>
      <c r="R103" s="305">
        <v>0</v>
      </c>
      <c r="S103" s="305">
        <v>0</v>
      </c>
      <c r="T103" s="305">
        <v>0</v>
      </c>
      <c r="U103" s="305">
        <v>0</v>
      </c>
      <c r="V103" s="305">
        <v>0</v>
      </c>
      <c r="W103" s="305">
        <v>0</v>
      </c>
      <c r="X103" s="305">
        <v>0</v>
      </c>
      <c r="Y103" s="305">
        <v>0</v>
      </c>
      <c r="Z103" s="305">
        <v>0</v>
      </c>
      <c r="AA103" s="305">
        <v>0</v>
      </c>
      <c r="AB103" s="305">
        <v>0</v>
      </c>
      <c r="AC103" s="305">
        <v>0</v>
      </c>
      <c r="AD103" s="305">
        <v>0</v>
      </c>
      <c r="AE103" s="305">
        <v>0</v>
      </c>
      <c r="AF103" s="305">
        <v>0</v>
      </c>
      <c r="AG103" s="305">
        <v>0</v>
      </c>
      <c r="AH103" s="305">
        <v>0</v>
      </c>
      <c r="AI103" s="305">
        <v>0</v>
      </c>
      <c r="AJ103" s="305">
        <v>0</v>
      </c>
      <c r="AK103" s="305">
        <v>0</v>
      </c>
      <c r="AL103" s="305">
        <v>0</v>
      </c>
      <c r="AM103" s="305">
        <v>0</v>
      </c>
      <c r="AN103" s="305">
        <v>0</v>
      </c>
      <c r="AO103" s="305">
        <v>0</v>
      </c>
      <c r="AP103" s="305">
        <v>0</v>
      </c>
      <c r="AQ103" s="305">
        <v>0</v>
      </c>
      <c r="AR103" s="305">
        <v>0</v>
      </c>
      <c r="AS103" s="305">
        <v>0</v>
      </c>
      <c r="AT103" s="305">
        <v>0</v>
      </c>
      <c r="AU103" s="305">
        <v>0</v>
      </c>
      <c r="AV103" s="305">
        <v>0</v>
      </c>
      <c r="AW103" s="305">
        <v>0</v>
      </c>
      <c r="AX103" s="305">
        <v>0</v>
      </c>
      <c r="AY103" s="305">
        <v>0</v>
      </c>
      <c r="AZ103" s="305">
        <v>0</v>
      </c>
      <c r="BA103" s="305">
        <v>0</v>
      </c>
      <c r="BB103" s="305">
        <v>0</v>
      </c>
      <c r="BC103" s="305">
        <v>0</v>
      </c>
      <c r="BD103" s="305">
        <v>0</v>
      </c>
      <c r="BE103" s="305">
        <v>0</v>
      </c>
      <c r="BF103" s="305">
        <v>0</v>
      </c>
      <c r="BG103" s="305">
        <v>1</v>
      </c>
      <c r="BH103" s="305">
        <v>0</v>
      </c>
      <c r="BI103" s="305">
        <v>0</v>
      </c>
      <c r="BJ103" s="305">
        <v>0</v>
      </c>
      <c r="BK103" s="305">
        <v>0</v>
      </c>
      <c r="BL103" s="305">
        <v>0</v>
      </c>
      <c r="BM103" s="305">
        <v>0</v>
      </c>
      <c r="BN103" s="305">
        <v>0</v>
      </c>
      <c r="BO103" s="305">
        <v>0</v>
      </c>
      <c r="BP103" s="305">
        <v>0</v>
      </c>
      <c r="BQ103" s="305">
        <v>0</v>
      </c>
      <c r="BR103" s="305">
        <v>0</v>
      </c>
      <c r="BS103" s="305">
        <v>0</v>
      </c>
      <c r="BT103" s="305">
        <v>0</v>
      </c>
      <c r="BU103" s="305">
        <v>0</v>
      </c>
      <c r="BV103" s="305">
        <v>0</v>
      </c>
      <c r="BW103" s="305">
        <v>0</v>
      </c>
      <c r="BX103" s="305">
        <v>0</v>
      </c>
      <c r="BY103" s="305">
        <v>0</v>
      </c>
      <c r="BZ103" s="305">
        <v>0</v>
      </c>
      <c r="CA103" s="305">
        <v>0</v>
      </c>
      <c r="CB103" s="305">
        <v>0</v>
      </c>
      <c r="CC103" s="305">
        <v>0</v>
      </c>
      <c r="CD103" s="305">
        <v>0</v>
      </c>
      <c r="CE103" s="305">
        <v>0</v>
      </c>
      <c r="CF103" s="305">
        <v>0</v>
      </c>
      <c r="CG103" s="305">
        <v>0</v>
      </c>
      <c r="CH103" s="305">
        <v>0</v>
      </c>
      <c r="CI103" s="305">
        <v>0</v>
      </c>
      <c r="CJ103" s="305">
        <v>0</v>
      </c>
      <c r="CK103" s="305">
        <v>0</v>
      </c>
      <c r="CL103" s="305">
        <v>0</v>
      </c>
      <c r="CM103" s="305">
        <v>0</v>
      </c>
      <c r="CN103" s="305">
        <v>0</v>
      </c>
      <c r="CO103" s="305">
        <v>0</v>
      </c>
      <c r="CP103" s="305">
        <v>0</v>
      </c>
      <c r="CQ103" s="305">
        <v>0</v>
      </c>
      <c r="CR103" s="305">
        <v>0</v>
      </c>
      <c r="CS103" s="305">
        <v>0</v>
      </c>
      <c r="CT103" s="305">
        <v>0</v>
      </c>
      <c r="CU103" s="305">
        <v>0</v>
      </c>
      <c r="CV103" s="305">
        <v>0</v>
      </c>
      <c r="CW103" s="305">
        <v>0</v>
      </c>
      <c r="CX103" s="305">
        <v>0</v>
      </c>
      <c r="CY103" s="305">
        <v>0</v>
      </c>
      <c r="CZ103" s="305">
        <v>0</v>
      </c>
      <c r="DA103" s="306">
        <v>1</v>
      </c>
    </row>
    <row r="104" spans="2:105" ht="20.100000000000001" customHeight="1" x14ac:dyDescent="0.4">
      <c r="B104" s="12">
        <v>57</v>
      </c>
      <c r="C104" s="9" t="s">
        <v>307</v>
      </c>
      <c r="D104" s="305">
        <v>0</v>
      </c>
      <c r="E104" s="305">
        <v>0</v>
      </c>
      <c r="F104" s="305">
        <v>0</v>
      </c>
      <c r="G104" s="305">
        <v>0</v>
      </c>
      <c r="H104" s="305">
        <v>0</v>
      </c>
      <c r="I104" s="305">
        <v>0</v>
      </c>
      <c r="J104" s="305">
        <v>0</v>
      </c>
      <c r="K104" s="305">
        <v>0</v>
      </c>
      <c r="L104" s="305">
        <v>0</v>
      </c>
      <c r="M104" s="305">
        <v>0</v>
      </c>
      <c r="N104" s="305">
        <v>0</v>
      </c>
      <c r="O104" s="305">
        <v>0</v>
      </c>
      <c r="P104" s="305">
        <v>0</v>
      </c>
      <c r="Q104" s="305">
        <v>0</v>
      </c>
      <c r="R104" s="305">
        <v>0</v>
      </c>
      <c r="S104" s="305">
        <v>0</v>
      </c>
      <c r="T104" s="305">
        <v>0</v>
      </c>
      <c r="U104" s="305">
        <v>0</v>
      </c>
      <c r="V104" s="305">
        <v>0</v>
      </c>
      <c r="W104" s="305">
        <v>0</v>
      </c>
      <c r="X104" s="305">
        <v>0</v>
      </c>
      <c r="Y104" s="305">
        <v>0</v>
      </c>
      <c r="Z104" s="305">
        <v>0</v>
      </c>
      <c r="AA104" s="305">
        <v>0</v>
      </c>
      <c r="AB104" s="305">
        <v>0</v>
      </c>
      <c r="AC104" s="305">
        <v>0</v>
      </c>
      <c r="AD104" s="305">
        <v>0</v>
      </c>
      <c r="AE104" s="305">
        <v>0</v>
      </c>
      <c r="AF104" s="305">
        <v>0</v>
      </c>
      <c r="AG104" s="305">
        <v>0</v>
      </c>
      <c r="AH104" s="305">
        <v>0</v>
      </c>
      <c r="AI104" s="305">
        <v>0</v>
      </c>
      <c r="AJ104" s="305">
        <v>0</v>
      </c>
      <c r="AK104" s="305">
        <v>0</v>
      </c>
      <c r="AL104" s="305">
        <v>0</v>
      </c>
      <c r="AM104" s="305">
        <v>0</v>
      </c>
      <c r="AN104" s="305">
        <v>0</v>
      </c>
      <c r="AO104" s="305">
        <v>0</v>
      </c>
      <c r="AP104" s="305">
        <v>0</v>
      </c>
      <c r="AQ104" s="305">
        <v>0</v>
      </c>
      <c r="AR104" s="305">
        <v>0</v>
      </c>
      <c r="AS104" s="305">
        <v>0</v>
      </c>
      <c r="AT104" s="305">
        <v>0</v>
      </c>
      <c r="AU104" s="305">
        <v>0</v>
      </c>
      <c r="AV104" s="305">
        <v>0</v>
      </c>
      <c r="AW104" s="305">
        <v>0</v>
      </c>
      <c r="AX104" s="305">
        <v>0</v>
      </c>
      <c r="AY104" s="305">
        <v>0</v>
      </c>
      <c r="AZ104" s="305">
        <v>0</v>
      </c>
      <c r="BA104" s="305">
        <v>0</v>
      </c>
      <c r="BB104" s="305">
        <v>0</v>
      </c>
      <c r="BC104" s="305">
        <v>0</v>
      </c>
      <c r="BD104" s="305">
        <v>0</v>
      </c>
      <c r="BE104" s="305">
        <v>0</v>
      </c>
      <c r="BF104" s="305">
        <v>0</v>
      </c>
      <c r="BG104" s="305">
        <v>0</v>
      </c>
      <c r="BH104" s="305">
        <v>1</v>
      </c>
      <c r="BI104" s="305">
        <v>0</v>
      </c>
      <c r="BJ104" s="305">
        <v>0</v>
      </c>
      <c r="BK104" s="305">
        <v>0</v>
      </c>
      <c r="BL104" s="305">
        <v>0</v>
      </c>
      <c r="BM104" s="305">
        <v>0</v>
      </c>
      <c r="BN104" s="305">
        <v>0</v>
      </c>
      <c r="BO104" s="305">
        <v>0</v>
      </c>
      <c r="BP104" s="305">
        <v>0</v>
      </c>
      <c r="BQ104" s="305">
        <v>0</v>
      </c>
      <c r="BR104" s="305">
        <v>0</v>
      </c>
      <c r="BS104" s="305">
        <v>0</v>
      </c>
      <c r="BT104" s="305">
        <v>0</v>
      </c>
      <c r="BU104" s="305">
        <v>0</v>
      </c>
      <c r="BV104" s="305">
        <v>0</v>
      </c>
      <c r="BW104" s="305">
        <v>0</v>
      </c>
      <c r="BX104" s="305">
        <v>0</v>
      </c>
      <c r="BY104" s="305">
        <v>0</v>
      </c>
      <c r="BZ104" s="305">
        <v>0</v>
      </c>
      <c r="CA104" s="305">
        <v>0</v>
      </c>
      <c r="CB104" s="305">
        <v>0</v>
      </c>
      <c r="CC104" s="305">
        <v>0</v>
      </c>
      <c r="CD104" s="305">
        <v>0</v>
      </c>
      <c r="CE104" s="305">
        <v>0</v>
      </c>
      <c r="CF104" s="305">
        <v>0</v>
      </c>
      <c r="CG104" s="305">
        <v>0</v>
      </c>
      <c r="CH104" s="305">
        <v>0</v>
      </c>
      <c r="CI104" s="305">
        <v>0</v>
      </c>
      <c r="CJ104" s="305">
        <v>0</v>
      </c>
      <c r="CK104" s="305">
        <v>0</v>
      </c>
      <c r="CL104" s="305">
        <v>0</v>
      </c>
      <c r="CM104" s="305">
        <v>0</v>
      </c>
      <c r="CN104" s="305">
        <v>0</v>
      </c>
      <c r="CO104" s="305">
        <v>0</v>
      </c>
      <c r="CP104" s="305">
        <v>0</v>
      </c>
      <c r="CQ104" s="305">
        <v>0</v>
      </c>
      <c r="CR104" s="305">
        <v>0</v>
      </c>
      <c r="CS104" s="305">
        <v>0</v>
      </c>
      <c r="CT104" s="305">
        <v>0</v>
      </c>
      <c r="CU104" s="305">
        <v>0</v>
      </c>
      <c r="CV104" s="305">
        <v>0</v>
      </c>
      <c r="CW104" s="305">
        <v>0</v>
      </c>
      <c r="CX104" s="305">
        <v>0</v>
      </c>
      <c r="CY104" s="305">
        <v>0</v>
      </c>
      <c r="CZ104" s="305">
        <v>0</v>
      </c>
      <c r="DA104" s="306">
        <v>1</v>
      </c>
    </row>
    <row r="105" spans="2:105" ht="20.100000000000001" customHeight="1" x14ac:dyDescent="0.4">
      <c r="B105" s="12">
        <v>58</v>
      </c>
      <c r="C105" s="9" t="s">
        <v>1479</v>
      </c>
      <c r="D105" s="305">
        <v>1.4618532391827015E-2</v>
      </c>
      <c r="E105" s="305">
        <v>1.4178695151790455E-2</v>
      </c>
      <c r="F105" s="305">
        <v>1.6752516828740835E-2</v>
      </c>
      <c r="G105" s="305">
        <v>5.9116225024398221E-2</v>
      </c>
      <c r="H105" s="305">
        <v>1.0907743740560383E-2</v>
      </c>
      <c r="I105" s="305">
        <v>7.8762558945787986E-3</v>
      </c>
      <c r="J105" s="305">
        <v>2.3546935268244515E-2</v>
      </c>
      <c r="K105" s="305">
        <v>1.4446142671735839E-2</v>
      </c>
      <c r="L105" s="305">
        <v>1.4044615041927571E-2</v>
      </c>
      <c r="M105" s="305">
        <v>9.4799839568804247E-3</v>
      </c>
      <c r="N105" s="305">
        <v>1.6824872258646352E-2</v>
      </c>
      <c r="O105" s="305">
        <v>1.1950424505761831E-2</v>
      </c>
      <c r="P105" s="305">
        <v>6.9171030801318412E-3</v>
      </c>
      <c r="Q105" s="305">
        <v>3.2941406585613911E-2</v>
      </c>
      <c r="R105" s="305">
        <v>1.6142138696934101E-2</v>
      </c>
      <c r="S105" s="305">
        <v>1.9687132014479112E-2</v>
      </c>
      <c r="T105" s="305">
        <v>1.4145966332169297E-2</v>
      </c>
      <c r="U105" s="305">
        <v>0.15093990592274517</v>
      </c>
      <c r="V105" s="305">
        <v>2.8493067023918402E-2</v>
      </c>
      <c r="W105" s="305">
        <v>3.0945320028305648E-2</v>
      </c>
      <c r="X105" s="305">
        <v>2.5780401738722963E-2</v>
      </c>
      <c r="Y105" s="305">
        <v>7.5667702862198477E-3</v>
      </c>
      <c r="Z105" s="305">
        <v>2.8133944504445063E-2</v>
      </c>
      <c r="AA105" s="305">
        <v>2.9777921353699804E-2</v>
      </c>
      <c r="AB105" s="305">
        <v>2.4637211704528345E-2</v>
      </c>
      <c r="AC105" s="305">
        <v>4.3426730170293817E-2</v>
      </c>
      <c r="AD105" s="305">
        <v>4.3100738823452542E-2</v>
      </c>
      <c r="AE105" s="305">
        <v>3.916584213383275E-2</v>
      </c>
      <c r="AF105" s="305">
        <v>6.2774301848089936E-2</v>
      </c>
      <c r="AG105" s="305">
        <v>3.2070400098416073E-2</v>
      </c>
      <c r="AH105" s="305">
        <v>0.12065906121956897</v>
      </c>
      <c r="AI105" s="305">
        <v>1.4465567877866039E-2</v>
      </c>
      <c r="AJ105" s="305">
        <v>4.2784513125839724E-2</v>
      </c>
      <c r="AK105" s="305">
        <v>1.1583610757038834E-2</v>
      </c>
      <c r="AL105" s="305">
        <v>2.8931727626250466E-2</v>
      </c>
      <c r="AM105" s="305">
        <v>1.5249578031008489E-2</v>
      </c>
      <c r="AN105" s="305">
        <v>1.2103374772533686E-2</v>
      </c>
      <c r="AO105" s="305">
        <v>1.7414692254514787E-2</v>
      </c>
      <c r="AP105" s="305">
        <v>3.0457310765983577E-2</v>
      </c>
      <c r="AQ105" s="305">
        <v>2.7910699908102105E-2</v>
      </c>
      <c r="AR105" s="305">
        <v>9.3888137230659918E-3</v>
      </c>
      <c r="AS105" s="305">
        <v>7.3573756719155078E-3</v>
      </c>
      <c r="AT105" s="305">
        <v>6.1806030287918593E-3</v>
      </c>
      <c r="AU105" s="305">
        <v>1.3395397339800347E-2</v>
      </c>
      <c r="AV105" s="305">
        <v>7.7725892232267686E-3</v>
      </c>
      <c r="AW105" s="305">
        <v>8.9046422533245254E-3</v>
      </c>
      <c r="AX105" s="305">
        <v>7.2843662821289023E-3</v>
      </c>
      <c r="AY105" s="305">
        <v>5.9970141933384348E-3</v>
      </c>
      <c r="AZ105" s="305">
        <v>1.4884552742438556E-2</v>
      </c>
      <c r="BA105" s="305">
        <v>1.9634850372473672E-2</v>
      </c>
      <c r="BB105" s="305">
        <v>7.5274614495574235E-3</v>
      </c>
      <c r="BC105" s="305">
        <v>1.6872696814817931E-2</v>
      </c>
      <c r="BD105" s="305">
        <v>3.5328764905660004E-2</v>
      </c>
      <c r="BE105" s="305">
        <v>5.6485660628054742E-3</v>
      </c>
      <c r="BF105" s="305">
        <v>4.9045273974742173E-3</v>
      </c>
      <c r="BG105" s="305">
        <v>5.8674387011868724E-3</v>
      </c>
      <c r="BH105" s="305">
        <v>6.5842224372196804E-3</v>
      </c>
      <c r="BI105" s="305">
        <v>1.109123509153807</v>
      </c>
      <c r="BJ105" s="305">
        <v>2.4435823980472358E-2</v>
      </c>
      <c r="BK105" s="305">
        <v>6.0565505343732375E-2</v>
      </c>
      <c r="BL105" s="305">
        <v>7.3820558055135155E-2</v>
      </c>
      <c r="BM105" s="305">
        <v>7.0023672258286559E-3</v>
      </c>
      <c r="BN105" s="305">
        <v>4.0703199387691069E-2</v>
      </c>
      <c r="BO105" s="305">
        <v>7.5364878446795942E-3</v>
      </c>
      <c r="BP105" s="305">
        <v>1.7375792817244686E-2</v>
      </c>
      <c r="BQ105" s="305">
        <v>9.6652321669739253E-3</v>
      </c>
      <c r="BR105" s="305">
        <v>7.7619904235719304E-4</v>
      </c>
      <c r="BS105" s="305">
        <v>5.1308572300542157E-2</v>
      </c>
      <c r="BT105" s="305">
        <v>6.5370029732524232E-3</v>
      </c>
      <c r="BU105" s="305">
        <v>9.4110227204471011E-3</v>
      </c>
      <c r="BV105" s="305">
        <v>4.5870233607477537E-3</v>
      </c>
      <c r="BW105" s="305">
        <v>8.1580483492649583E-3</v>
      </c>
      <c r="BX105" s="305">
        <v>6.6120716132807827E-3</v>
      </c>
      <c r="BY105" s="305">
        <v>5.5207329701029574E-2</v>
      </c>
      <c r="BZ105" s="305">
        <v>1.8712770937631681E-2</v>
      </c>
      <c r="CA105" s="305">
        <v>7.0743345753160117E-3</v>
      </c>
      <c r="CB105" s="305">
        <v>1.5529534534346377E-2</v>
      </c>
      <c r="CC105" s="305">
        <v>9.2025281178010516E-3</v>
      </c>
      <c r="CD105" s="305">
        <v>5.4661457473848566E-3</v>
      </c>
      <c r="CE105" s="305">
        <v>9.1796972584946273E-3</v>
      </c>
      <c r="CF105" s="305">
        <v>1.2973196884604665E-2</v>
      </c>
      <c r="CG105" s="305">
        <v>1.3365215675755084E-2</v>
      </c>
      <c r="CH105" s="305">
        <v>1.9399673533952229E-2</v>
      </c>
      <c r="CI105" s="305">
        <v>1.4001759033015381E-2</v>
      </c>
      <c r="CJ105" s="305">
        <v>9.8509561702110806E-3</v>
      </c>
      <c r="CK105" s="305">
        <v>2.4335060074687439E-2</v>
      </c>
      <c r="CL105" s="305">
        <v>2.0005136339647695E-2</v>
      </c>
      <c r="CM105" s="305">
        <v>1.5691316955479467E-2</v>
      </c>
      <c r="CN105" s="305">
        <v>6.4653532637772458E-3</v>
      </c>
      <c r="CO105" s="305">
        <v>6.8987591184887335E-3</v>
      </c>
      <c r="CP105" s="305">
        <v>1.0203441623160624E-2</v>
      </c>
      <c r="CQ105" s="305">
        <v>5.1480430629166404E-3</v>
      </c>
      <c r="CR105" s="305">
        <v>7.0935136812761944E-3</v>
      </c>
      <c r="CS105" s="305">
        <v>5.4285037278401949E-2</v>
      </c>
      <c r="CT105" s="305">
        <v>2.3290315566217495E-2</v>
      </c>
      <c r="CU105" s="305">
        <v>2.603270112745289E-2</v>
      </c>
      <c r="CV105" s="305">
        <v>3.6502154482684658E-2</v>
      </c>
      <c r="CW105" s="305">
        <v>8.2581572998810058E-3</v>
      </c>
      <c r="CX105" s="305">
        <v>2.0725461964017526E-2</v>
      </c>
      <c r="CY105" s="305">
        <v>1.1251350513553431E-2</v>
      </c>
      <c r="CZ105" s="305">
        <v>6.9732812670945032E-3</v>
      </c>
      <c r="DA105" s="306">
        <v>3.26622390614276</v>
      </c>
    </row>
    <row r="106" spans="2:105" ht="20.100000000000001" customHeight="1" x14ac:dyDescent="0.4">
      <c r="B106" s="12">
        <v>59</v>
      </c>
      <c r="C106" s="9" t="s">
        <v>870</v>
      </c>
      <c r="D106" s="305">
        <v>3.2909274153425562E-4</v>
      </c>
      <c r="E106" s="305">
        <v>3.1931445562508542E-4</v>
      </c>
      <c r="F106" s="305">
        <v>2.8158612236673427E-4</v>
      </c>
      <c r="G106" s="305">
        <v>6.9041447424601408E-4</v>
      </c>
      <c r="H106" s="305">
        <v>4.4914688036804662E-4</v>
      </c>
      <c r="I106" s="305">
        <v>1.7966231751848926E-4</v>
      </c>
      <c r="J106" s="305">
        <v>4.7936029988612198E-4</v>
      </c>
      <c r="K106" s="305">
        <v>8.2200094504256528E-4</v>
      </c>
      <c r="L106" s="305">
        <v>4.8527730574266599E-4</v>
      </c>
      <c r="M106" s="305">
        <v>2.100435069651372E-4</v>
      </c>
      <c r="N106" s="305">
        <v>3.1141758537162421E-3</v>
      </c>
      <c r="O106" s="305">
        <v>2.5911722756281207E-3</v>
      </c>
      <c r="P106" s="305">
        <v>4.6695185626688385E-4</v>
      </c>
      <c r="Q106" s="305">
        <v>4.3870793637603243E-3</v>
      </c>
      <c r="R106" s="305">
        <v>1.3837359561308753E-3</v>
      </c>
      <c r="S106" s="305">
        <v>3.2286422400042429E-4</v>
      </c>
      <c r="T106" s="305">
        <v>4.6026003681631436E-4</v>
      </c>
      <c r="U106" s="305">
        <v>4.1994940565062838E-3</v>
      </c>
      <c r="V106" s="305">
        <v>9.5072601053451298E-4</v>
      </c>
      <c r="W106" s="305">
        <v>8.2204604935740867E-4</v>
      </c>
      <c r="X106" s="305">
        <v>1.7347001215670299E-3</v>
      </c>
      <c r="Y106" s="305">
        <v>1.479461678229244E-4</v>
      </c>
      <c r="Z106" s="305">
        <v>1.9840299132084138E-3</v>
      </c>
      <c r="AA106" s="305">
        <v>3.9179254879184279E-3</v>
      </c>
      <c r="AB106" s="305">
        <v>7.7250550364556085E-4</v>
      </c>
      <c r="AC106" s="305">
        <v>7.0682733177599823E-3</v>
      </c>
      <c r="AD106" s="305">
        <v>8.3355163197296319E-4</v>
      </c>
      <c r="AE106" s="305">
        <v>1.0057027512106196E-2</v>
      </c>
      <c r="AF106" s="305">
        <v>4.2300272728209957E-3</v>
      </c>
      <c r="AG106" s="305">
        <v>2.5317139482153952E-3</v>
      </c>
      <c r="AH106" s="305">
        <v>1.049597419508049E-2</v>
      </c>
      <c r="AI106" s="305">
        <v>8.8659020889864104E-4</v>
      </c>
      <c r="AJ106" s="305">
        <v>2.3050375183050467E-3</v>
      </c>
      <c r="AK106" s="305">
        <v>1.3777877551606674E-3</v>
      </c>
      <c r="AL106" s="305">
        <v>2.0988603288471046E-3</v>
      </c>
      <c r="AM106" s="305">
        <v>1.1098462032565432E-3</v>
      </c>
      <c r="AN106" s="305">
        <v>5.5254717863199398E-4</v>
      </c>
      <c r="AO106" s="305">
        <v>9.5821840484159909E-4</v>
      </c>
      <c r="AP106" s="305">
        <v>1.8900424643810794E-3</v>
      </c>
      <c r="AQ106" s="305">
        <v>1.3095884236343299E-3</v>
      </c>
      <c r="AR106" s="305">
        <v>6.7065814165482543E-4</v>
      </c>
      <c r="AS106" s="305">
        <v>3.0316315195129693E-4</v>
      </c>
      <c r="AT106" s="305">
        <v>2.9592312365260429E-4</v>
      </c>
      <c r="AU106" s="305">
        <v>1.6669555973913093E-3</v>
      </c>
      <c r="AV106" s="305">
        <v>3.9710656315995518E-4</v>
      </c>
      <c r="AW106" s="305">
        <v>5.0963037080362789E-4</v>
      </c>
      <c r="AX106" s="305">
        <v>9.6963612323245382E-4</v>
      </c>
      <c r="AY106" s="305">
        <v>2.7096732098256626E-3</v>
      </c>
      <c r="AZ106" s="305">
        <v>2.3356264413886122E-3</v>
      </c>
      <c r="BA106" s="305">
        <v>6.9135590500032441E-4</v>
      </c>
      <c r="BB106" s="305">
        <v>1.1416730782317502E-3</v>
      </c>
      <c r="BC106" s="305">
        <v>7.8949903884251182E-4</v>
      </c>
      <c r="BD106" s="305">
        <v>1.9480320285016623E-3</v>
      </c>
      <c r="BE106" s="305">
        <v>6.2088034369071139E-4</v>
      </c>
      <c r="BF106" s="305">
        <v>6.9180656990810573E-4</v>
      </c>
      <c r="BG106" s="305">
        <v>4.8593779426985272E-4</v>
      </c>
      <c r="BH106" s="305">
        <v>4.8607461286767899E-4</v>
      </c>
      <c r="BI106" s="305">
        <v>9.6685052429457147E-3</v>
      </c>
      <c r="BJ106" s="305">
        <v>1.0044733323841484</v>
      </c>
      <c r="BK106" s="305">
        <v>1.6798080868447324E-3</v>
      </c>
      <c r="BL106" s="305">
        <v>2.5409890799445388E-3</v>
      </c>
      <c r="BM106" s="305">
        <v>6.062798652156676E-4</v>
      </c>
      <c r="BN106" s="305">
        <v>3.7795387260741221E-3</v>
      </c>
      <c r="BO106" s="305">
        <v>6.8047339014702299E-4</v>
      </c>
      <c r="BP106" s="305">
        <v>1.3154020422184325E-3</v>
      </c>
      <c r="BQ106" s="305">
        <v>4.7291875630269383E-4</v>
      </c>
      <c r="BR106" s="305">
        <v>6.9282024376103138E-5</v>
      </c>
      <c r="BS106" s="305">
        <v>1.1497900098019725E-3</v>
      </c>
      <c r="BT106" s="305">
        <v>5.0193974198964753E-4</v>
      </c>
      <c r="BU106" s="305">
        <v>7.974477567597335E-4</v>
      </c>
      <c r="BV106" s="305">
        <v>4.6761427044954409E-4</v>
      </c>
      <c r="BW106" s="305">
        <v>5.3707443738775645E-4</v>
      </c>
      <c r="BX106" s="305">
        <v>4.4762598100559365E-4</v>
      </c>
      <c r="BY106" s="305">
        <v>9.3222557379489882E-4</v>
      </c>
      <c r="BZ106" s="305">
        <v>9.4878918618365715E-4</v>
      </c>
      <c r="CA106" s="305">
        <v>6.0813971777656567E-4</v>
      </c>
      <c r="CB106" s="305">
        <v>1.0111325893315524E-3</v>
      </c>
      <c r="CC106" s="305">
        <v>8.2646951685309193E-4</v>
      </c>
      <c r="CD106" s="305">
        <v>3.8962090120715239E-4</v>
      </c>
      <c r="CE106" s="305">
        <v>9.6201215966059198E-4</v>
      </c>
      <c r="CF106" s="305">
        <v>7.9269674073542738E-4</v>
      </c>
      <c r="CG106" s="305">
        <v>1.4611081679220422E-3</v>
      </c>
      <c r="CH106" s="305">
        <v>1.7859312686009498E-3</v>
      </c>
      <c r="CI106" s="305">
        <v>1.5364121360345374E-3</v>
      </c>
      <c r="CJ106" s="305">
        <v>1.1381428450809878E-3</v>
      </c>
      <c r="CK106" s="305">
        <v>3.3893501485604801E-3</v>
      </c>
      <c r="CL106" s="305">
        <v>3.4551791419289764E-3</v>
      </c>
      <c r="CM106" s="305">
        <v>3.0501816843679255E-3</v>
      </c>
      <c r="CN106" s="305">
        <v>8.5828813484207795E-4</v>
      </c>
      <c r="CO106" s="305">
        <v>4.8725761321734078E-4</v>
      </c>
      <c r="CP106" s="305">
        <v>6.4019658968774069E-4</v>
      </c>
      <c r="CQ106" s="305">
        <v>1.323708752045856E-3</v>
      </c>
      <c r="CR106" s="305">
        <v>8.7971658448416713E-4</v>
      </c>
      <c r="CS106" s="305">
        <v>1.0510250689159907E-2</v>
      </c>
      <c r="CT106" s="305">
        <v>8.107325743919638E-3</v>
      </c>
      <c r="CU106" s="305">
        <v>4.0726198554241469E-3</v>
      </c>
      <c r="CV106" s="305">
        <v>1.4104455023225043E-3</v>
      </c>
      <c r="CW106" s="305">
        <v>1.4669750434748866E-3</v>
      </c>
      <c r="CX106" s="305">
        <v>2.2259939622773324E-3</v>
      </c>
      <c r="CY106" s="305">
        <v>4.8220411924560278E-4</v>
      </c>
      <c r="CZ106" s="305">
        <v>4.2348663028944378E-4</v>
      </c>
      <c r="DA106" s="306">
        <v>1.1802841131785029</v>
      </c>
    </row>
    <row r="107" spans="2:105" ht="20.100000000000001" customHeight="1" x14ac:dyDescent="0.4">
      <c r="B107" s="12">
        <v>60</v>
      </c>
      <c r="C107" s="9" t="s">
        <v>19</v>
      </c>
      <c r="D107" s="305">
        <v>1.0173954090226104E-3</v>
      </c>
      <c r="E107" s="305">
        <v>1.6534322674736117E-3</v>
      </c>
      <c r="F107" s="305">
        <v>1.8980582443578486E-3</v>
      </c>
      <c r="G107" s="305">
        <v>1.9227624665509122E-3</v>
      </c>
      <c r="H107" s="305">
        <v>9.6324498975827418E-4</v>
      </c>
      <c r="I107" s="305">
        <v>8.2285340375747875E-4</v>
      </c>
      <c r="J107" s="305">
        <v>4.8417511905501772E-3</v>
      </c>
      <c r="K107" s="305">
        <v>2.2264386424588525E-3</v>
      </c>
      <c r="L107" s="305">
        <v>1.6088401345494452E-3</v>
      </c>
      <c r="M107" s="305">
        <v>8.1625331037656589E-4</v>
      </c>
      <c r="N107" s="305">
        <v>2.6997394033042446E-3</v>
      </c>
      <c r="O107" s="305">
        <v>3.2433145607818313E-3</v>
      </c>
      <c r="P107" s="305">
        <v>4.2113573678602835E-4</v>
      </c>
      <c r="Q107" s="305">
        <v>1.8166553836478948E-3</v>
      </c>
      <c r="R107" s="305">
        <v>1.7011786831997474E-3</v>
      </c>
      <c r="S107" s="305">
        <v>1.0093406925357014E-3</v>
      </c>
      <c r="T107" s="305">
        <v>7.8888177482969515E-4</v>
      </c>
      <c r="U107" s="305">
        <v>5.2092540238399361E-3</v>
      </c>
      <c r="V107" s="305">
        <v>1.8109702533557618E-3</v>
      </c>
      <c r="W107" s="305">
        <v>8.9899910470075516E-4</v>
      </c>
      <c r="X107" s="305">
        <v>3.1393921393600612E-3</v>
      </c>
      <c r="Y107" s="305">
        <v>6.387445088863609E-4</v>
      </c>
      <c r="Z107" s="305">
        <v>1.0075847181403325E-3</v>
      </c>
      <c r="AA107" s="305">
        <v>6.1593739997943303E-4</v>
      </c>
      <c r="AB107" s="305">
        <v>4.2690506189637962E-4</v>
      </c>
      <c r="AC107" s="305">
        <v>1.7299147571256679E-3</v>
      </c>
      <c r="AD107" s="305">
        <v>2.0531498900060638E-3</v>
      </c>
      <c r="AE107" s="305">
        <v>1.4980118635106033E-3</v>
      </c>
      <c r="AF107" s="305">
        <v>1.8627296023182546E-3</v>
      </c>
      <c r="AG107" s="305">
        <v>3.2917438579238363E-3</v>
      </c>
      <c r="AH107" s="305">
        <v>2.4151542748918507E-3</v>
      </c>
      <c r="AI107" s="305">
        <v>4.1953538724540682E-4</v>
      </c>
      <c r="AJ107" s="305">
        <v>9.4860487983540736E-4</v>
      </c>
      <c r="AK107" s="305">
        <v>6.9301021514204229E-4</v>
      </c>
      <c r="AL107" s="305">
        <v>1.0843847100882112E-3</v>
      </c>
      <c r="AM107" s="305">
        <v>1.2556126442804891E-3</v>
      </c>
      <c r="AN107" s="305">
        <v>5.7804915249352732E-4</v>
      </c>
      <c r="AO107" s="305">
        <v>7.5560571911040307E-4</v>
      </c>
      <c r="AP107" s="305">
        <v>1.0253839889343282E-3</v>
      </c>
      <c r="AQ107" s="305">
        <v>1.3614696241322399E-3</v>
      </c>
      <c r="AR107" s="305">
        <v>8.7393648994028926E-4</v>
      </c>
      <c r="AS107" s="305">
        <v>4.7426333698313779E-4</v>
      </c>
      <c r="AT107" s="305">
        <v>5.8634509426032844E-4</v>
      </c>
      <c r="AU107" s="305">
        <v>1.4545692757181668E-3</v>
      </c>
      <c r="AV107" s="305">
        <v>5.29616881918806E-4</v>
      </c>
      <c r="AW107" s="305">
        <v>5.3413617103259797E-4</v>
      </c>
      <c r="AX107" s="305">
        <v>5.0047088818346464E-4</v>
      </c>
      <c r="AY107" s="305">
        <v>3.5508846055834042E-4</v>
      </c>
      <c r="AZ107" s="305">
        <v>6.0347572565450514E-4</v>
      </c>
      <c r="BA107" s="305">
        <v>9.5415652256948904E-4</v>
      </c>
      <c r="BB107" s="305">
        <v>1.4801878793586288E-4</v>
      </c>
      <c r="BC107" s="305">
        <v>1.3725080165219547E-3</v>
      </c>
      <c r="BD107" s="305">
        <v>2.0772374151424864E-3</v>
      </c>
      <c r="BE107" s="305">
        <v>1.4756868002677589E-3</v>
      </c>
      <c r="BF107" s="305">
        <v>1.9946558232734253E-3</v>
      </c>
      <c r="BG107" s="305">
        <v>1.6410306918617425E-3</v>
      </c>
      <c r="BH107" s="305">
        <v>1.6091373589044971E-3</v>
      </c>
      <c r="BI107" s="305">
        <v>9.8227649425274293E-4</v>
      </c>
      <c r="BJ107" s="305">
        <v>3.261484470846667E-3</v>
      </c>
      <c r="BK107" s="305">
        <v>1.0997573440544195</v>
      </c>
      <c r="BL107" s="305">
        <v>9.5246721150423468E-3</v>
      </c>
      <c r="BM107" s="305">
        <v>1.6444845693852942E-3</v>
      </c>
      <c r="BN107" s="305">
        <v>5.5055153683774187E-3</v>
      </c>
      <c r="BO107" s="305">
        <v>1.9174729008472767E-3</v>
      </c>
      <c r="BP107" s="305">
        <v>2.6710148447115206E-3</v>
      </c>
      <c r="BQ107" s="305">
        <v>1.026268097821035E-3</v>
      </c>
      <c r="BR107" s="305">
        <v>1.8490772332096893E-4</v>
      </c>
      <c r="BS107" s="305">
        <v>9.0553412409203077E-3</v>
      </c>
      <c r="BT107" s="305">
        <v>1.6886213623266927E-3</v>
      </c>
      <c r="BU107" s="305">
        <v>1.4119575135490904E-2</v>
      </c>
      <c r="BV107" s="305">
        <v>1.5544984835071296E-3</v>
      </c>
      <c r="BW107" s="305">
        <v>2.3178985971928751E-3</v>
      </c>
      <c r="BX107" s="305">
        <v>1.5942894532444242E-3</v>
      </c>
      <c r="BY107" s="305">
        <v>2.8587515282161528E-3</v>
      </c>
      <c r="BZ107" s="305">
        <v>7.7654031074892186E-3</v>
      </c>
      <c r="CA107" s="305">
        <v>1.031903294593028E-3</v>
      </c>
      <c r="CB107" s="305">
        <v>8.1895599711443879E-3</v>
      </c>
      <c r="CC107" s="305">
        <v>1.4948487221266781E-3</v>
      </c>
      <c r="CD107" s="305">
        <v>9.0062441409323013E-4</v>
      </c>
      <c r="CE107" s="305">
        <v>2.7247154784847882E-3</v>
      </c>
      <c r="CF107" s="305">
        <v>1.9032210062586608E-3</v>
      </c>
      <c r="CG107" s="305">
        <v>4.7281510832837322E-3</v>
      </c>
      <c r="CH107" s="305">
        <v>8.0574978041120949E-3</v>
      </c>
      <c r="CI107" s="305">
        <v>1.2967339626402067E-2</v>
      </c>
      <c r="CJ107" s="305">
        <v>4.5485196817234893E-3</v>
      </c>
      <c r="CK107" s="305">
        <v>5.1445613827756347E-3</v>
      </c>
      <c r="CL107" s="305">
        <v>5.7458709571269048E-3</v>
      </c>
      <c r="CM107" s="305">
        <v>9.5236713635990389E-3</v>
      </c>
      <c r="CN107" s="305">
        <v>2.9505920295980707E-3</v>
      </c>
      <c r="CO107" s="305">
        <v>1.2536709776126715E-3</v>
      </c>
      <c r="CP107" s="305">
        <v>1.5631384527516822E-3</v>
      </c>
      <c r="CQ107" s="305">
        <v>1.3448293882927823E-3</v>
      </c>
      <c r="CR107" s="305">
        <v>1.4981275301074503E-3</v>
      </c>
      <c r="CS107" s="305">
        <v>1.5937816823578387E-2</v>
      </c>
      <c r="CT107" s="305">
        <v>1.0248948323167346E-2</v>
      </c>
      <c r="CU107" s="305">
        <v>1.5834616265344333E-2</v>
      </c>
      <c r="CV107" s="305">
        <v>7.4910175060967036E-3</v>
      </c>
      <c r="CW107" s="305">
        <v>2.2107378655863157E-3</v>
      </c>
      <c r="CX107" s="305">
        <v>6.8333342741972117E-3</v>
      </c>
      <c r="CY107" s="305">
        <v>7.5324585822784983E-4</v>
      </c>
      <c r="CZ107" s="305">
        <v>2.0873439868607443E-3</v>
      </c>
      <c r="DA107" s="306">
        <v>1.3857534814264227</v>
      </c>
    </row>
    <row r="108" spans="2:105" ht="20.100000000000001" customHeight="1" x14ac:dyDescent="0.4">
      <c r="B108" s="12">
        <v>61</v>
      </c>
      <c r="C108" s="9" t="s">
        <v>20</v>
      </c>
      <c r="D108" s="305">
        <v>9.7101023331233919E-4</v>
      </c>
      <c r="E108" s="305">
        <v>9.6026483471658985E-4</v>
      </c>
      <c r="F108" s="305">
        <v>1.1130073026407285E-3</v>
      </c>
      <c r="G108" s="305">
        <v>2.3752945558324925E-3</v>
      </c>
      <c r="H108" s="305">
        <v>7.3943647831616933E-4</v>
      </c>
      <c r="I108" s="305">
        <v>6.6373859433206282E-4</v>
      </c>
      <c r="J108" s="305">
        <v>3.1131640354621426E-3</v>
      </c>
      <c r="K108" s="305">
        <v>2.0908943788931511E-3</v>
      </c>
      <c r="L108" s="305">
        <v>1.5952060012405819E-3</v>
      </c>
      <c r="M108" s="305">
        <v>7.8762248467902855E-4</v>
      </c>
      <c r="N108" s="305">
        <v>2.5388242048845376E-3</v>
      </c>
      <c r="O108" s="305">
        <v>1.6174102993264891E-3</v>
      </c>
      <c r="P108" s="305">
        <v>6.1466761507273184E-4</v>
      </c>
      <c r="Q108" s="305">
        <v>9.0571070692504899E-4</v>
      </c>
      <c r="R108" s="305">
        <v>1.0199232142971378E-3</v>
      </c>
      <c r="S108" s="305">
        <v>1.0983557630639147E-3</v>
      </c>
      <c r="T108" s="305">
        <v>9.6465348978053589E-4</v>
      </c>
      <c r="U108" s="305">
        <v>6.1982326837214255E-3</v>
      </c>
      <c r="V108" s="305">
        <v>1.7647442402929467E-3</v>
      </c>
      <c r="W108" s="305">
        <v>1.874911335220117E-3</v>
      </c>
      <c r="X108" s="305">
        <v>4.1285086303636297E-3</v>
      </c>
      <c r="Y108" s="305">
        <v>2.5431584365340177E-4</v>
      </c>
      <c r="Z108" s="305">
        <v>9.3806348349390815E-4</v>
      </c>
      <c r="AA108" s="305">
        <v>1.3378812982911034E-3</v>
      </c>
      <c r="AB108" s="305">
        <v>8.2443145385043969E-4</v>
      </c>
      <c r="AC108" s="305">
        <v>4.2052221163537459E-3</v>
      </c>
      <c r="AD108" s="305">
        <v>6.2240140800102805E-3</v>
      </c>
      <c r="AE108" s="305">
        <v>1.7971378170151167E-3</v>
      </c>
      <c r="AF108" s="305">
        <v>5.1711059191672046E-3</v>
      </c>
      <c r="AG108" s="305">
        <v>7.9812958576695302E-4</v>
      </c>
      <c r="AH108" s="305">
        <v>2.9762878988263447E-3</v>
      </c>
      <c r="AI108" s="305">
        <v>5.1734630529445618E-4</v>
      </c>
      <c r="AJ108" s="305">
        <v>1.9867028001376904E-3</v>
      </c>
      <c r="AK108" s="305">
        <v>6.7846113634670497E-4</v>
      </c>
      <c r="AL108" s="305">
        <v>1.0372238456391083E-3</v>
      </c>
      <c r="AM108" s="305">
        <v>9.7224243355261461E-4</v>
      </c>
      <c r="AN108" s="305">
        <v>5.6244510337740685E-4</v>
      </c>
      <c r="AO108" s="305">
        <v>7.5882898377406451E-4</v>
      </c>
      <c r="AP108" s="305">
        <v>2.0014883552645301E-3</v>
      </c>
      <c r="AQ108" s="305">
        <v>2.1653639662450211E-3</v>
      </c>
      <c r="AR108" s="305">
        <v>9.0509912008525622E-4</v>
      </c>
      <c r="AS108" s="305">
        <v>4.3725917775475179E-4</v>
      </c>
      <c r="AT108" s="305">
        <v>5.3163015999304285E-4</v>
      </c>
      <c r="AU108" s="305">
        <v>6.7620517405558953E-4</v>
      </c>
      <c r="AV108" s="305">
        <v>8.9633025424655727E-4</v>
      </c>
      <c r="AW108" s="305">
        <v>1.0746794435203399E-3</v>
      </c>
      <c r="AX108" s="305">
        <v>3.5743565270486257E-4</v>
      </c>
      <c r="AY108" s="305">
        <v>4.8354395572152467E-4</v>
      </c>
      <c r="AZ108" s="305">
        <v>5.7322964408671893E-4</v>
      </c>
      <c r="BA108" s="305">
        <v>2.7899402326037243E-3</v>
      </c>
      <c r="BB108" s="305">
        <v>8.1872758499487936E-4</v>
      </c>
      <c r="BC108" s="305">
        <v>1.0132508926240839E-3</v>
      </c>
      <c r="BD108" s="305">
        <v>2.1514830171088205E-3</v>
      </c>
      <c r="BE108" s="305">
        <v>1.7372807750503576E-3</v>
      </c>
      <c r="BF108" s="305">
        <v>1.5487257850182127E-3</v>
      </c>
      <c r="BG108" s="305">
        <v>6.214300213925098E-3</v>
      </c>
      <c r="BH108" s="305">
        <v>7.1548852124165008E-3</v>
      </c>
      <c r="BI108" s="305">
        <v>2.0204930631628242E-2</v>
      </c>
      <c r="BJ108" s="305">
        <v>4.2059564863518696E-3</v>
      </c>
      <c r="BK108" s="305">
        <v>5.2942374033722282E-3</v>
      </c>
      <c r="BL108" s="305">
        <v>1.0024339187369453</v>
      </c>
      <c r="BM108" s="305">
        <v>2.4808692142634856E-3</v>
      </c>
      <c r="BN108" s="305">
        <v>3.3999626573852789E-3</v>
      </c>
      <c r="BO108" s="305">
        <v>5.8756824724281054E-3</v>
      </c>
      <c r="BP108" s="305">
        <v>1.1577302436260376E-3</v>
      </c>
      <c r="BQ108" s="305">
        <v>8.8661538567093052E-4</v>
      </c>
      <c r="BR108" s="305">
        <v>3.2718668363978257E-4</v>
      </c>
      <c r="BS108" s="305">
        <v>4.9574393602753571E-2</v>
      </c>
      <c r="BT108" s="305">
        <v>4.0748417678345685E-3</v>
      </c>
      <c r="BU108" s="305">
        <v>3.7145020926947427E-3</v>
      </c>
      <c r="BV108" s="305">
        <v>5.314406424019689E-3</v>
      </c>
      <c r="BW108" s="305">
        <v>6.7878029494457589E-3</v>
      </c>
      <c r="BX108" s="305">
        <v>4.9967823336637867E-3</v>
      </c>
      <c r="BY108" s="305">
        <v>5.0755076526889115E-3</v>
      </c>
      <c r="BZ108" s="305">
        <v>2.109657103544706E-2</v>
      </c>
      <c r="CA108" s="305">
        <v>2.6595225371984707E-3</v>
      </c>
      <c r="CB108" s="305">
        <v>2.0506616548502655E-2</v>
      </c>
      <c r="CC108" s="305">
        <v>6.7028368341595654E-3</v>
      </c>
      <c r="CD108" s="305">
        <v>1.2745613293398826E-3</v>
      </c>
      <c r="CE108" s="305">
        <v>6.7548714057652998E-3</v>
      </c>
      <c r="CF108" s="305">
        <v>3.1490874326664262E-3</v>
      </c>
      <c r="CG108" s="305">
        <v>2.6647242495810578E-2</v>
      </c>
      <c r="CH108" s="305">
        <v>1.0728405095712356E-2</v>
      </c>
      <c r="CI108" s="305">
        <v>6.4182011445972206E-3</v>
      </c>
      <c r="CJ108" s="305">
        <v>5.4882034873923562E-3</v>
      </c>
      <c r="CK108" s="305">
        <v>1.8183339129855598E-2</v>
      </c>
      <c r="CL108" s="305">
        <v>6.1935117547533688E-3</v>
      </c>
      <c r="CM108" s="305">
        <v>5.8658989603694953E-3</v>
      </c>
      <c r="CN108" s="305">
        <v>1.313353608364507E-3</v>
      </c>
      <c r="CO108" s="305">
        <v>1.9650847166094478E-3</v>
      </c>
      <c r="CP108" s="305">
        <v>4.0227070330203889E-3</v>
      </c>
      <c r="CQ108" s="305">
        <v>3.208465120341304E-3</v>
      </c>
      <c r="CR108" s="305">
        <v>2.4694800036869245E-3</v>
      </c>
      <c r="CS108" s="305">
        <v>5.9869265200077293E-2</v>
      </c>
      <c r="CT108" s="305">
        <v>2.2069090224610514E-2</v>
      </c>
      <c r="CU108" s="305">
        <v>1.4353940608934161E-2</v>
      </c>
      <c r="CV108" s="305">
        <v>1.9684108866769769E-2</v>
      </c>
      <c r="CW108" s="305">
        <v>1.0706377395002867E-3</v>
      </c>
      <c r="CX108" s="305">
        <v>1.7977380733240352E-2</v>
      </c>
      <c r="CY108" s="305">
        <v>8.0960172046834998E-4</v>
      </c>
      <c r="CZ108" s="305">
        <v>1.6434610439595241E-2</v>
      </c>
      <c r="DA108" s="306">
        <v>1.5344282017495456</v>
      </c>
    </row>
    <row r="109" spans="2:105" ht="20.100000000000001" customHeight="1" x14ac:dyDescent="0.4">
      <c r="B109" s="12">
        <v>62</v>
      </c>
      <c r="C109" s="9" t="s">
        <v>1480</v>
      </c>
      <c r="D109" s="305">
        <v>7.9490719436427874E-3</v>
      </c>
      <c r="E109" s="305">
        <v>1.2592978967396704E-2</v>
      </c>
      <c r="F109" s="305">
        <v>8.4453298821860305E-3</v>
      </c>
      <c r="G109" s="305">
        <v>9.9101435742443861E-3</v>
      </c>
      <c r="H109" s="305">
        <v>5.7672640685918451E-3</v>
      </c>
      <c r="I109" s="305">
        <v>1.1749908126912092E-2</v>
      </c>
      <c r="J109" s="305">
        <v>5.8377834380617085E-3</v>
      </c>
      <c r="K109" s="305">
        <v>1.5477200461428029E-2</v>
      </c>
      <c r="L109" s="305">
        <v>2.8273880720430505E-2</v>
      </c>
      <c r="M109" s="305">
        <v>9.511834650863334E-3</v>
      </c>
      <c r="N109" s="305">
        <v>2.2917471989838244E-2</v>
      </c>
      <c r="O109" s="305">
        <v>1.0037744920016852E-2</v>
      </c>
      <c r="P109" s="305">
        <v>1.940681590470264E-2</v>
      </c>
      <c r="Q109" s="305">
        <v>1.7081475005428098E-2</v>
      </c>
      <c r="R109" s="305">
        <v>1.7327194204930556E-2</v>
      </c>
      <c r="S109" s="305">
        <v>1.7358795384219659E-2</v>
      </c>
      <c r="T109" s="305">
        <v>1.718318518746725E-2</v>
      </c>
      <c r="U109" s="305">
        <v>1.2318144348327998E-2</v>
      </c>
      <c r="V109" s="305">
        <v>1.8427205798429849E-2</v>
      </c>
      <c r="W109" s="305">
        <v>1.4015064795383343E-2</v>
      </c>
      <c r="X109" s="305">
        <v>1.1433997533086831E-2</v>
      </c>
      <c r="Y109" s="305">
        <v>1.9433282504305129E-3</v>
      </c>
      <c r="Z109" s="305">
        <v>1.631228942959553E-2</v>
      </c>
      <c r="AA109" s="305">
        <v>1.367410148086577E-2</v>
      </c>
      <c r="AB109" s="305">
        <v>2.2735717919232651E-2</v>
      </c>
      <c r="AC109" s="305">
        <v>9.5895713730041951E-3</v>
      </c>
      <c r="AD109" s="305">
        <v>9.3927359826766442E-3</v>
      </c>
      <c r="AE109" s="305">
        <v>9.9014517543209776E-3</v>
      </c>
      <c r="AF109" s="305">
        <v>1.0835785585916845E-2</v>
      </c>
      <c r="AG109" s="305">
        <v>1.9184243081760322E-3</v>
      </c>
      <c r="AH109" s="305">
        <v>9.4445527122313504E-3</v>
      </c>
      <c r="AI109" s="305">
        <v>1.118111008104007E-2</v>
      </c>
      <c r="AJ109" s="305">
        <v>9.9450195583910134E-3</v>
      </c>
      <c r="AK109" s="305">
        <v>8.0950529633192561E-3</v>
      </c>
      <c r="AL109" s="305">
        <v>7.4889183027500479E-3</v>
      </c>
      <c r="AM109" s="305">
        <v>1.048259910075792E-2</v>
      </c>
      <c r="AN109" s="305">
        <v>1.0642065917730091E-2</v>
      </c>
      <c r="AO109" s="305">
        <v>1.47284398651778E-2</v>
      </c>
      <c r="AP109" s="305">
        <v>1.3531829077884257E-2</v>
      </c>
      <c r="AQ109" s="305">
        <v>1.0503353452860588E-2</v>
      </c>
      <c r="AR109" s="305">
        <v>1.3359989860294729E-2</v>
      </c>
      <c r="AS109" s="305">
        <v>1.5143239274365233E-2</v>
      </c>
      <c r="AT109" s="305">
        <v>1.1370616301906271E-2</v>
      </c>
      <c r="AU109" s="305">
        <v>1.2445329918507867E-2</v>
      </c>
      <c r="AV109" s="305">
        <v>1.296454770845204E-2</v>
      </c>
      <c r="AW109" s="305">
        <v>1.1357131429290707E-2</v>
      </c>
      <c r="AX109" s="305">
        <v>5.5541694944984902E-3</v>
      </c>
      <c r="AY109" s="305">
        <v>3.8042860633429577E-3</v>
      </c>
      <c r="AZ109" s="305">
        <v>1.4436628375058713E-2</v>
      </c>
      <c r="BA109" s="305">
        <v>1.6261826261551173E-2</v>
      </c>
      <c r="BB109" s="305">
        <v>6.5116642156795735E-3</v>
      </c>
      <c r="BC109" s="305">
        <v>1.7302724693585368E-2</v>
      </c>
      <c r="BD109" s="305">
        <v>2.4032385341460714E-3</v>
      </c>
      <c r="BE109" s="305">
        <v>1.4331383013521432E-2</v>
      </c>
      <c r="BF109" s="305">
        <v>1.6175490412478993E-2</v>
      </c>
      <c r="BG109" s="305">
        <v>1.0392628887085259E-2</v>
      </c>
      <c r="BH109" s="305">
        <v>8.5143552766550213E-3</v>
      </c>
      <c r="BI109" s="305">
        <v>2.5455021274635187E-3</v>
      </c>
      <c r="BJ109" s="305">
        <v>3.7601220365674386E-3</v>
      </c>
      <c r="BK109" s="305">
        <v>6.306562267315503E-3</v>
      </c>
      <c r="BL109" s="305">
        <v>4.402492577984831E-3</v>
      </c>
      <c r="BM109" s="305">
        <v>1.0026785429539591</v>
      </c>
      <c r="BN109" s="305">
        <v>2.8601614696659771E-3</v>
      </c>
      <c r="BO109" s="305">
        <v>1.8931205627730971E-3</v>
      </c>
      <c r="BP109" s="305">
        <v>7.9591327523523877E-4</v>
      </c>
      <c r="BQ109" s="305">
        <v>1.1075062445147494E-3</v>
      </c>
      <c r="BR109" s="305">
        <v>4.422936756553327E-4</v>
      </c>
      <c r="BS109" s="305">
        <v>1.4203873547691973E-3</v>
      </c>
      <c r="BT109" s="305">
        <v>2.4471005057861506E-3</v>
      </c>
      <c r="BU109" s="305">
        <v>1.1668400966174761E-2</v>
      </c>
      <c r="BV109" s="305">
        <v>2.0549600398589436E-3</v>
      </c>
      <c r="BW109" s="305">
        <v>1.8156581170362036E-3</v>
      </c>
      <c r="BX109" s="305">
        <v>1.8183554057430668E-3</v>
      </c>
      <c r="BY109" s="305">
        <v>2.6696078768739043E-3</v>
      </c>
      <c r="BZ109" s="305">
        <v>2.7157266397482564E-3</v>
      </c>
      <c r="CA109" s="305">
        <v>1.0156889367530638E-3</v>
      </c>
      <c r="CB109" s="305">
        <v>1.9994351828758017E-3</v>
      </c>
      <c r="CC109" s="305">
        <v>2.0749362185074464E-3</v>
      </c>
      <c r="CD109" s="305">
        <v>3.0494645626462282E-3</v>
      </c>
      <c r="CE109" s="305">
        <v>2.2551641928890693E-3</v>
      </c>
      <c r="CF109" s="305">
        <v>9.9410730247182499E-3</v>
      </c>
      <c r="CG109" s="305">
        <v>2.4324730010100407E-3</v>
      </c>
      <c r="CH109" s="305">
        <v>2.4621861420883462E-3</v>
      </c>
      <c r="CI109" s="305">
        <v>5.8266644794551349E-3</v>
      </c>
      <c r="CJ109" s="305">
        <v>1.4391062172829277E-2</v>
      </c>
      <c r="CK109" s="305">
        <v>7.0673902398775204E-3</v>
      </c>
      <c r="CL109" s="305">
        <v>5.6770868790978063E-3</v>
      </c>
      <c r="CM109" s="305">
        <v>4.9228486532786764E-3</v>
      </c>
      <c r="CN109" s="305">
        <v>8.4805019296530365E-3</v>
      </c>
      <c r="CO109" s="305">
        <v>5.0965272711929769E-3</v>
      </c>
      <c r="CP109" s="305">
        <v>3.0259819191761168E-3</v>
      </c>
      <c r="CQ109" s="305">
        <v>1.793635450836641E-2</v>
      </c>
      <c r="CR109" s="305">
        <v>2.294819375832226E-3</v>
      </c>
      <c r="CS109" s="305">
        <v>1.1878523666897862E-2</v>
      </c>
      <c r="CT109" s="305">
        <v>1.7175740966914734E-2</v>
      </c>
      <c r="CU109" s="305">
        <v>8.449979205148549E-3</v>
      </c>
      <c r="CV109" s="305">
        <v>4.4962096929329516E-3</v>
      </c>
      <c r="CW109" s="305">
        <v>8.2229312478738319E-3</v>
      </c>
      <c r="CX109" s="305">
        <v>4.375671270777268E-3</v>
      </c>
      <c r="CY109" s="305">
        <v>3.7556658548555333E-2</v>
      </c>
      <c r="CZ109" s="305">
        <v>2.0359832492235939E-3</v>
      </c>
      <c r="DA109" s="306">
        <v>1.9352418583780666</v>
      </c>
    </row>
    <row r="110" spans="2:105" ht="20.100000000000001" customHeight="1" x14ac:dyDescent="0.4">
      <c r="B110" s="12">
        <v>63</v>
      </c>
      <c r="C110" s="9" t="s">
        <v>1053</v>
      </c>
      <c r="D110" s="305">
        <v>1.4402817346606178E-2</v>
      </c>
      <c r="E110" s="305">
        <v>2.0995386654191674E-2</v>
      </c>
      <c r="F110" s="305">
        <v>9.831029865795619E-3</v>
      </c>
      <c r="G110" s="305">
        <v>5.2036323587350952E-3</v>
      </c>
      <c r="H110" s="305">
        <v>3.6006047096619892E-3</v>
      </c>
      <c r="I110" s="305">
        <v>6.6975183497173197E-3</v>
      </c>
      <c r="J110" s="305">
        <v>8.9978948718395773E-3</v>
      </c>
      <c r="K110" s="305">
        <v>2.0604401588116242E-3</v>
      </c>
      <c r="L110" s="305">
        <v>1.9750455453930419E-3</v>
      </c>
      <c r="M110" s="305">
        <v>5.7183584538800817E-3</v>
      </c>
      <c r="N110" s="305">
        <v>6.1721097114993233E-3</v>
      </c>
      <c r="O110" s="305">
        <v>1.0401662187112881E-3</v>
      </c>
      <c r="P110" s="305">
        <v>1.2151321771502425E-3</v>
      </c>
      <c r="Q110" s="305">
        <v>1.0386768216219802E-3</v>
      </c>
      <c r="R110" s="305">
        <v>9.1475588555383642E-3</v>
      </c>
      <c r="S110" s="305">
        <v>1.3132059556826782E-3</v>
      </c>
      <c r="T110" s="305">
        <v>3.3982551865664279E-3</v>
      </c>
      <c r="U110" s="305">
        <v>8.8600538702057101E-4</v>
      </c>
      <c r="V110" s="305">
        <v>7.3254791111772354E-4</v>
      </c>
      <c r="W110" s="305">
        <v>9.0191255073399502E-4</v>
      </c>
      <c r="X110" s="305">
        <v>7.2186210599638765E-4</v>
      </c>
      <c r="Y110" s="305">
        <v>1.6993022692618056E-4</v>
      </c>
      <c r="Z110" s="305">
        <v>4.823517645582971E-4</v>
      </c>
      <c r="AA110" s="305">
        <v>1.0071110603960068E-3</v>
      </c>
      <c r="AB110" s="305">
        <v>2.6320971466164485E-3</v>
      </c>
      <c r="AC110" s="305">
        <v>1.9302404516889117E-3</v>
      </c>
      <c r="AD110" s="305">
        <v>2.0332492377032239E-3</v>
      </c>
      <c r="AE110" s="305">
        <v>2.5540777097526235E-3</v>
      </c>
      <c r="AF110" s="305">
        <v>2.5383282023715551E-3</v>
      </c>
      <c r="AG110" s="305">
        <v>6.113597252333751E-4</v>
      </c>
      <c r="AH110" s="305">
        <v>1.3982211157543304E-3</v>
      </c>
      <c r="AI110" s="305">
        <v>4.1184959537312997E-4</v>
      </c>
      <c r="AJ110" s="305">
        <v>8.539322906141114E-4</v>
      </c>
      <c r="AK110" s="305">
        <v>8.1042594818735224E-4</v>
      </c>
      <c r="AL110" s="305">
        <v>8.6633619202844013E-4</v>
      </c>
      <c r="AM110" s="305">
        <v>1.3957680323434371E-3</v>
      </c>
      <c r="AN110" s="305">
        <v>1.4603737629963712E-3</v>
      </c>
      <c r="AO110" s="305">
        <v>2.0902018563852039E-3</v>
      </c>
      <c r="AP110" s="305">
        <v>7.7174117523931779E-4</v>
      </c>
      <c r="AQ110" s="305">
        <v>1.0455112278648405E-3</v>
      </c>
      <c r="AR110" s="305">
        <v>2.0646542169899368E-3</v>
      </c>
      <c r="AS110" s="305">
        <v>6.4909639347117496E-4</v>
      </c>
      <c r="AT110" s="305">
        <v>1.2128197266605015E-3</v>
      </c>
      <c r="AU110" s="305">
        <v>6.6219641244500207E-4</v>
      </c>
      <c r="AV110" s="305">
        <v>1.2097913570502904E-3</v>
      </c>
      <c r="AW110" s="305">
        <v>1.521035866303084E-3</v>
      </c>
      <c r="AX110" s="305">
        <v>7.5268559111846863E-4</v>
      </c>
      <c r="AY110" s="305">
        <v>6.2850090331603183E-4</v>
      </c>
      <c r="AZ110" s="305">
        <v>4.7853569437988452E-4</v>
      </c>
      <c r="BA110" s="305">
        <v>1.960037019832544E-3</v>
      </c>
      <c r="BB110" s="305">
        <v>8.117967149807487E-4</v>
      </c>
      <c r="BC110" s="305">
        <v>5.5797398624879615E-3</v>
      </c>
      <c r="BD110" s="305">
        <v>2.3762000498933383E-3</v>
      </c>
      <c r="BE110" s="305">
        <v>2.4321681171583028E-3</v>
      </c>
      <c r="BF110" s="305">
        <v>2.6663377260576463E-3</v>
      </c>
      <c r="BG110" s="305">
        <v>3.0487582657146356E-3</v>
      </c>
      <c r="BH110" s="305">
        <v>2.5345001914282295E-3</v>
      </c>
      <c r="BI110" s="305">
        <v>7.630147787959932E-4</v>
      </c>
      <c r="BJ110" s="305">
        <v>8.8964877805592193E-4</v>
      </c>
      <c r="BK110" s="305">
        <v>1.961570913011143E-3</v>
      </c>
      <c r="BL110" s="305">
        <v>3.2310148214525882E-3</v>
      </c>
      <c r="BM110" s="305">
        <v>2.6464127746864941E-3</v>
      </c>
      <c r="BN110" s="305">
        <v>1.0026288577930627</v>
      </c>
      <c r="BO110" s="305">
        <v>1.517375552496438E-3</v>
      </c>
      <c r="BP110" s="305">
        <v>7.3333488439155108E-4</v>
      </c>
      <c r="BQ110" s="305">
        <v>1.6070722970986228E-3</v>
      </c>
      <c r="BR110" s="305">
        <v>3.2154768886411727E-4</v>
      </c>
      <c r="BS110" s="305">
        <v>1.0266085342924768E-3</v>
      </c>
      <c r="BT110" s="305">
        <v>2.8399046098386608E-3</v>
      </c>
      <c r="BU110" s="305">
        <v>2.6447255043658174E-2</v>
      </c>
      <c r="BV110" s="305">
        <v>1.4252878285542399E-3</v>
      </c>
      <c r="BW110" s="305">
        <v>1.2610805201644681E-3</v>
      </c>
      <c r="BX110" s="305">
        <v>2.4790783198145976E-3</v>
      </c>
      <c r="BY110" s="305">
        <v>1.59029986217179E-3</v>
      </c>
      <c r="BZ110" s="305">
        <v>1.4955723376078819E-3</v>
      </c>
      <c r="CA110" s="305">
        <v>1.427385985277487E-3</v>
      </c>
      <c r="CB110" s="305">
        <v>1.8390534913369707E-3</v>
      </c>
      <c r="CC110" s="305">
        <v>1.7574252293159945E-3</v>
      </c>
      <c r="CD110" s="305">
        <v>2.4433730219066033E-3</v>
      </c>
      <c r="CE110" s="305">
        <v>1.9597739155107234E-3</v>
      </c>
      <c r="CF110" s="305">
        <v>2.0009884518550152E-3</v>
      </c>
      <c r="CG110" s="305">
        <v>2.5520861261629176E-3</v>
      </c>
      <c r="CH110" s="305">
        <v>2.0346651620911167E-3</v>
      </c>
      <c r="CI110" s="305">
        <v>5.8095759888200276E-3</v>
      </c>
      <c r="CJ110" s="305">
        <v>1.6662278398587851E-3</v>
      </c>
      <c r="CK110" s="305">
        <v>3.7348918692519935E-3</v>
      </c>
      <c r="CL110" s="305">
        <v>4.6779667929611433E-3</v>
      </c>
      <c r="CM110" s="305">
        <v>3.7503243574574748E-3</v>
      </c>
      <c r="CN110" s="305">
        <v>8.0735439124334993E-3</v>
      </c>
      <c r="CO110" s="305">
        <v>5.2299985777263429E-3</v>
      </c>
      <c r="CP110" s="305">
        <v>1.9363738019968094E-3</v>
      </c>
      <c r="CQ110" s="305">
        <v>1.7486799105191212E-3</v>
      </c>
      <c r="CR110" s="305">
        <v>2.1141689014897995E-3</v>
      </c>
      <c r="CS110" s="305">
        <v>1.222307567721174E-2</v>
      </c>
      <c r="CT110" s="305">
        <v>1.8141520689747351E-2</v>
      </c>
      <c r="CU110" s="305">
        <v>5.7119718786087731E-3</v>
      </c>
      <c r="CV110" s="305">
        <v>5.1410304253765565E-3</v>
      </c>
      <c r="CW110" s="305">
        <v>2.5465871584583054E-3</v>
      </c>
      <c r="CX110" s="305">
        <v>6.9342269248983341E-3</v>
      </c>
      <c r="CY110" s="305">
        <v>4.4035673872732238E-2</v>
      </c>
      <c r="CZ110" s="305">
        <v>8.164170666167148E-4</v>
      </c>
      <c r="DA110" s="306">
        <v>1.3668740663952317</v>
      </c>
    </row>
    <row r="111" spans="2:105" ht="20.100000000000001" customHeight="1" x14ac:dyDescent="0.4">
      <c r="B111" s="12">
        <v>64</v>
      </c>
      <c r="C111" s="9" t="s">
        <v>22</v>
      </c>
      <c r="D111" s="305">
        <v>9.8771410018948774E-3</v>
      </c>
      <c r="E111" s="305">
        <v>9.8079448007816501E-3</v>
      </c>
      <c r="F111" s="305">
        <v>7.1915272231369122E-3</v>
      </c>
      <c r="G111" s="305">
        <v>1.1682817610536633E-2</v>
      </c>
      <c r="H111" s="305">
        <v>1.0983888396909544E-2</v>
      </c>
      <c r="I111" s="305">
        <v>9.7737246576347567E-3</v>
      </c>
      <c r="J111" s="305">
        <v>5.4425711285221064E-2</v>
      </c>
      <c r="K111" s="305">
        <v>5.7147433839073777E-3</v>
      </c>
      <c r="L111" s="305">
        <v>7.4115668485085148E-3</v>
      </c>
      <c r="M111" s="305">
        <v>5.0973056982731302E-3</v>
      </c>
      <c r="N111" s="305">
        <v>6.7656329782756581E-3</v>
      </c>
      <c r="O111" s="305">
        <v>1.3073196253363551E-2</v>
      </c>
      <c r="P111" s="305">
        <v>4.9316026656980906E-3</v>
      </c>
      <c r="Q111" s="305">
        <v>1.3014071596955877E-2</v>
      </c>
      <c r="R111" s="305">
        <v>1.5045603666437486E-2</v>
      </c>
      <c r="S111" s="305">
        <v>8.5071070424688443E-3</v>
      </c>
      <c r="T111" s="305">
        <v>1.3470794890717553E-2</v>
      </c>
      <c r="U111" s="305">
        <v>9.9553803315080083E-3</v>
      </c>
      <c r="V111" s="305">
        <v>8.4485750260331928E-3</v>
      </c>
      <c r="W111" s="305">
        <v>1.1170350597068798E-2</v>
      </c>
      <c r="X111" s="305">
        <v>1.1697475987412699E-2</v>
      </c>
      <c r="Y111" s="305">
        <v>3.5679095553388094E-3</v>
      </c>
      <c r="Z111" s="305">
        <v>4.9245456456602204E-3</v>
      </c>
      <c r="AA111" s="305">
        <v>7.0488042826265217E-3</v>
      </c>
      <c r="AB111" s="305">
        <v>6.6068446948923517E-3</v>
      </c>
      <c r="AC111" s="305">
        <v>8.3163503686455691E-3</v>
      </c>
      <c r="AD111" s="305">
        <v>1.1589255683053202E-2</v>
      </c>
      <c r="AE111" s="305">
        <v>1.5232910582897155E-2</v>
      </c>
      <c r="AF111" s="305">
        <v>1.4525188971869687E-2</v>
      </c>
      <c r="AG111" s="305">
        <v>4.376265659342655E-3</v>
      </c>
      <c r="AH111" s="305">
        <v>1.0364868642057537E-2</v>
      </c>
      <c r="AI111" s="305">
        <v>6.5190218402829169E-3</v>
      </c>
      <c r="AJ111" s="305">
        <v>8.4316846972975496E-3</v>
      </c>
      <c r="AK111" s="305">
        <v>1.2014039576625567E-2</v>
      </c>
      <c r="AL111" s="305">
        <v>8.089217725867754E-3</v>
      </c>
      <c r="AM111" s="305">
        <v>6.985166410508465E-3</v>
      </c>
      <c r="AN111" s="305">
        <v>6.3311895004413057E-3</v>
      </c>
      <c r="AO111" s="305">
        <v>9.2359302651334133E-3</v>
      </c>
      <c r="AP111" s="305">
        <v>5.2186320363545174E-3</v>
      </c>
      <c r="AQ111" s="305">
        <v>6.9231089205487742E-3</v>
      </c>
      <c r="AR111" s="305">
        <v>7.0589269482973427E-3</v>
      </c>
      <c r="AS111" s="305">
        <v>7.0883714107103958E-3</v>
      </c>
      <c r="AT111" s="305">
        <v>7.1796625837517057E-3</v>
      </c>
      <c r="AU111" s="305">
        <v>8.2258940672792699E-3</v>
      </c>
      <c r="AV111" s="305">
        <v>1.0357125135507295E-2</v>
      </c>
      <c r="AW111" s="305">
        <v>8.7872363739923392E-3</v>
      </c>
      <c r="AX111" s="305">
        <v>4.1647688590391507E-3</v>
      </c>
      <c r="AY111" s="305">
        <v>3.3324865240352084E-3</v>
      </c>
      <c r="AZ111" s="305">
        <v>4.4828554324263768E-3</v>
      </c>
      <c r="BA111" s="305">
        <v>1.2554686141611218E-2</v>
      </c>
      <c r="BB111" s="305">
        <v>3.5155119444383329E-3</v>
      </c>
      <c r="BC111" s="305">
        <v>3.2251446011031984E-2</v>
      </c>
      <c r="BD111" s="305">
        <v>1.0334125219042372E-2</v>
      </c>
      <c r="BE111" s="305">
        <v>1.1389941807012837E-2</v>
      </c>
      <c r="BF111" s="305">
        <v>7.2440776358841975E-3</v>
      </c>
      <c r="BG111" s="305">
        <v>1.5533800224278121E-2</v>
      </c>
      <c r="BH111" s="305">
        <v>1.4139348575257959E-2</v>
      </c>
      <c r="BI111" s="305">
        <v>1.836276949753541E-2</v>
      </c>
      <c r="BJ111" s="305">
        <v>8.956296296200119E-3</v>
      </c>
      <c r="BK111" s="305">
        <v>1.5828090758841326E-2</v>
      </c>
      <c r="BL111" s="305">
        <v>2.0532693188444074E-2</v>
      </c>
      <c r="BM111" s="305">
        <v>2.0638449708576655E-2</v>
      </c>
      <c r="BN111" s="305">
        <v>1.7580220446630091E-2</v>
      </c>
      <c r="BO111" s="305">
        <v>1.0550960882403126</v>
      </c>
      <c r="BP111" s="305">
        <v>7.3346550485371378E-2</v>
      </c>
      <c r="BQ111" s="305">
        <v>6.2943915335840983E-2</v>
      </c>
      <c r="BR111" s="305">
        <v>4.9360054889772756E-2</v>
      </c>
      <c r="BS111" s="305">
        <v>4.7787712096128025E-2</v>
      </c>
      <c r="BT111" s="305">
        <v>1.2695800511681656E-2</v>
      </c>
      <c r="BU111" s="305">
        <v>4.6296510058436512E-2</v>
      </c>
      <c r="BV111" s="305">
        <v>3.5821322658580713E-2</v>
      </c>
      <c r="BW111" s="305">
        <v>2.3835742238456942E-2</v>
      </c>
      <c r="BX111" s="305">
        <v>1.6568780925537124E-2</v>
      </c>
      <c r="BY111" s="305">
        <v>1.4873945805958393E-2</v>
      </c>
      <c r="BZ111" s="305">
        <v>1.1838315729331314E-2</v>
      </c>
      <c r="CA111" s="305">
        <v>3.1028887349983064E-3</v>
      </c>
      <c r="CB111" s="305">
        <v>1.3470498709864255E-2</v>
      </c>
      <c r="CC111" s="305">
        <v>6.9057376875928979E-3</v>
      </c>
      <c r="CD111" s="305">
        <v>7.1554047303088904E-3</v>
      </c>
      <c r="CE111" s="305">
        <v>1.2572987875988055E-2</v>
      </c>
      <c r="CF111" s="305">
        <v>7.4476157792189622E-3</v>
      </c>
      <c r="CG111" s="305">
        <v>1.620331126416507E-2</v>
      </c>
      <c r="CH111" s="305">
        <v>1.1580960475351265E-2</v>
      </c>
      <c r="CI111" s="305">
        <v>5.3243468353084498E-3</v>
      </c>
      <c r="CJ111" s="305">
        <v>6.6485915231293104E-3</v>
      </c>
      <c r="CK111" s="305">
        <v>1.9891189276026552E-2</v>
      </c>
      <c r="CL111" s="305">
        <v>1.4626185778224974E-2</v>
      </c>
      <c r="CM111" s="305">
        <v>9.5490892598288808E-3</v>
      </c>
      <c r="CN111" s="305">
        <v>1.5755783657708439E-2</v>
      </c>
      <c r="CO111" s="305">
        <v>4.5867016594208158E-2</v>
      </c>
      <c r="CP111" s="305">
        <v>7.872350942465297E-3</v>
      </c>
      <c r="CQ111" s="305">
        <v>7.6452698034375037E-3</v>
      </c>
      <c r="CR111" s="305">
        <v>5.399260550842438E-3</v>
      </c>
      <c r="CS111" s="305">
        <v>2.8731866847149106E-2</v>
      </c>
      <c r="CT111" s="305">
        <v>1.404552184499357E-2</v>
      </c>
      <c r="CU111" s="305">
        <v>8.5636434699148493E-3</v>
      </c>
      <c r="CV111" s="305">
        <v>1.6264627112104548E-2</v>
      </c>
      <c r="CW111" s="305">
        <v>1.586301986058555E-2</v>
      </c>
      <c r="CX111" s="305">
        <v>1.1001006608816397E-2</v>
      </c>
      <c r="CY111" s="305">
        <v>3.7657908472215887E-3</v>
      </c>
      <c r="CZ111" s="305">
        <v>2.8341274986786819E-2</v>
      </c>
      <c r="DA111" s="306">
        <v>2.4679458618236607</v>
      </c>
    </row>
    <row r="112" spans="2:105" ht="20.100000000000001" customHeight="1" x14ac:dyDescent="0.4">
      <c r="B112" s="12">
        <v>65</v>
      </c>
      <c r="C112" s="9" t="s">
        <v>871</v>
      </c>
      <c r="D112" s="305">
        <v>4.2467288458451907E-3</v>
      </c>
      <c r="E112" s="305">
        <v>6.3956775239418983E-3</v>
      </c>
      <c r="F112" s="305">
        <v>3.619813665736648E-3</v>
      </c>
      <c r="G112" s="305">
        <v>6.2989242977138076E-3</v>
      </c>
      <c r="H112" s="305">
        <v>4.8462043777450321E-3</v>
      </c>
      <c r="I112" s="305">
        <v>4.1264204898468866E-3</v>
      </c>
      <c r="J112" s="305">
        <v>1.9112820335253713E-2</v>
      </c>
      <c r="K112" s="305">
        <v>7.7162869417894435E-3</v>
      </c>
      <c r="L112" s="305">
        <v>5.7091623801146414E-3</v>
      </c>
      <c r="M112" s="305">
        <v>4.0223767701149677E-3</v>
      </c>
      <c r="N112" s="305">
        <v>9.0104248746456107E-3</v>
      </c>
      <c r="O112" s="305">
        <v>4.8515116411406633E-3</v>
      </c>
      <c r="P112" s="305">
        <v>5.6031755485958399E-3</v>
      </c>
      <c r="Q112" s="305">
        <v>5.0597066696213017E-3</v>
      </c>
      <c r="R112" s="305">
        <v>8.8302437356248698E-3</v>
      </c>
      <c r="S112" s="305">
        <v>5.3164326775989269E-3</v>
      </c>
      <c r="T112" s="305">
        <v>9.4529646278726578E-3</v>
      </c>
      <c r="U112" s="305">
        <v>6.3491928298688785E-3</v>
      </c>
      <c r="V112" s="305">
        <v>4.6015462537013089E-3</v>
      </c>
      <c r="W112" s="305">
        <v>9.245818831986722E-3</v>
      </c>
      <c r="X112" s="305">
        <v>6.3024782662178518E-3</v>
      </c>
      <c r="Y112" s="305">
        <v>1.7593356918065735E-3</v>
      </c>
      <c r="Z112" s="305">
        <v>6.823423727195699E-3</v>
      </c>
      <c r="AA112" s="305">
        <v>4.9567624492164643E-3</v>
      </c>
      <c r="AB112" s="305">
        <v>6.2519374442941708E-3</v>
      </c>
      <c r="AC112" s="305">
        <v>6.9471761963666289E-3</v>
      </c>
      <c r="AD112" s="305">
        <v>1.1297050555783334E-2</v>
      </c>
      <c r="AE112" s="305">
        <v>7.4217529010697711E-3</v>
      </c>
      <c r="AF112" s="305">
        <v>9.0899113878649251E-3</v>
      </c>
      <c r="AG112" s="305">
        <v>3.0773420263025177E-3</v>
      </c>
      <c r="AH112" s="305">
        <v>7.4298427834749159E-3</v>
      </c>
      <c r="AI112" s="305">
        <v>3.1130758258791544E-3</v>
      </c>
      <c r="AJ112" s="305">
        <v>4.6319605597044677E-3</v>
      </c>
      <c r="AK112" s="305">
        <v>7.0516705764762759E-3</v>
      </c>
      <c r="AL112" s="305">
        <v>5.6456091225313984E-3</v>
      </c>
      <c r="AM112" s="305">
        <v>7.7312715563675766E-3</v>
      </c>
      <c r="AN112" s="305">
        <v>5.0637793391219103E-3</v>
      </c>
      <c r="AO112" s="305">
        <v>4.7052421861474777E-3</v>
      </c>
      <c r="AP112" s="305">
        <v>3.7291038196483601E-3</v>
      </c>
      <c r="AQ112" s="305">
        <v>4.3833727444976623E-3</v>
      </c>
      <c r="AR112" s="305">
        <v>5.6332941767151109E-3</v>
      </c>
      <c r="AS112" s="305">
        <v>5.495349870251345E-3</v>
      </c>
      <c r="AT112" s="305">
        <v>4.0627428340193191E-3</v>
      </c>
      <c r="AU112" s="305">
        <v>7.5225869907775402E-3</v>
      </c>
      <c r="AV112" s="305">
        <v>6.5726966473123359E-3</v>
      </c>
      <c r="AW112" s="305">
        <v>5.5930960145000657E-3</v>
      </c>
      <c r="AX112" s="305">
        <v>2.5086518102957062E-3</v>
      </c>
      <c r="AY112" s="305">
        <v>2.0229427557105625E-3</v>
      </c>
      <c r="AZ112" s="305">
        <v>2.7390057519695379E-3</v>
      </c>
      <c r="BA112" s="305">
        <v>5.8421363874412288E-3</v>
      </c>
      <c r="BB112" s="305">
        <v>3.6048141056240967E-3</v>
      </c>
      <c r="BC112" s="305">
        <v>6.6427761739635627E-3</v>
      </c>
      <c r="BD112" s="305">
        <v>1.1344451565271833E-2</v>
      </c>
      <c r="BE112" s="305">
        <v>1.3233595509090991E-2</v>
      </c>
      <c r="BF112" s="305">
        <v>7.1053730174397683E-3</v>
      </c>
      <c r="BG112" s="305">
        <v>7.6878794581070348E-3</v>
      </c>
      <c r="BH112" s="305">
        <v>6.8917242109701174E-3</v>
      </c>
      <c r="BI112" s="305">
        <v>9.7146884304239629E-3</v>
      </c>
      <c r="BJ112" s="305">
        <v>2.1547801463680995E-2</v>
      </c>
      <c r="BK112" s="305">
        <v>6.1345764760623945E-3</v>
      </c>
      <c r="BL112" s="305">
        <v>5.3868742178726486E-3</v>
      </c>
      <c r="BM112" s="305">
        <v>3.781296568053176E-2</v>
      </c>
      <c r="BN112" s="305">
        <v>4.6786717944178574E-2</v>
      </c>
      <c r="BO112" s="305">
        <v>2.4366481833237225E-2</v>
      </c>
      <c r="BP112" s="305">
        <v>1.0519588005229032</v>
      </c>
      <c r="BQ112" s="305">
        <v>0.18727045058102432</v>
      </c>
      <c r="BR112" s="305">
        <v>2.0445511176566469E-2</v>
      </c>
      <c r="BS112" s="305">
        <v>6.1365559737666404E-3</v>
      </c>
      <c r="BT112" s="305">
        <v>1.6125962721502483E-2</v>
      </c>
      <c r="BU112" s="305">
        <v>3.9096214087345753E-2</v>
      </c>
      <c r="BV112" s="305">
        <v>9.6548928428066075E-2</v>
      </c>
      <c r="BW112" s="305">
        <v>1.5408962332117625E-2</v>
      </c>
      <c r="BX112" s="305">
        <v>9.1875642834383028E-2</v>
      </c>
      <c r="BY112" s="305">
        <v>0.10612478762969171</v>
      </c>
      <c r="BZ112" s="305">
        <v>3.3431694898489267E-2</v>
      </c>
      <c r="CA112" s="305">
        <v>2.0356898787605694E-2</v>
      </c>
      <c r="CB112" s="305">
        <v>2.2591787631691267E-2</v>
      </c>
      <c r="CC112" s="305">
        <v>1.5498188941263532E-2</v>
      </c>
      <c r="CD112" s="305">
        <v>4.1704872464907561E-2</v>
      </c>
      <c r="CE112" s="305">
        <v>8.3780081332079509E-2</v>
      </c>
      <c r="CF112" s="305">
        <v>2.7734810564902509E-2</v>
      </c>
      <c r="CG112" s="305">
        <v>7.6316088638468766E-3</v>
      </c>
      <c r="CH112" s="305">
        <v>4.5597396669087714E-3</v>
      </c>
      <c r="CI112" s="305">
        <v>2.0658810533635285E-2</v>
      </c>
      <c r="CJ112" s="305">
        <v>2.9202434355031781E-2</v>
      </c>
      <c r="CK112" s="305">
        <v>1.7623788388904056E-2</v>
      </c>
      <c r="CL112" s="305">
        <v>1.0269817354233173E-2</v>
      </c>
      <c r="CM112" s="305">
        <v>1.2579980367729546E-2</v>
      </c>
      <c r="CN112" s="305">
        <v>2.8929182192636488E-2</v>
      </c>
      <c r="CO112" s="305">
        <v>3.396566056049629E-2</v>
      </c>
      <c r="CP112" s="305">
        <v>2.7604080436709411E-2</v>
      </c>
      <c r="CQ112" s="305">
        <v>6.1505119528642545E-3</v>
      </c>
      <c r="CR112" s="305">
        <v>1.4665783965846235E-2</v>
      </c>
      <c r="CS112" s="305">
        <v>2.3771043059440347E-2</v>
      </c>
      <c r="CT112" s="305">
        <v>6.4095412917940645E-2</v>
      </c>
      <c r="CU112" s="305">
        <v>3.5721756779004327E-2</v>
      </c>
      <c r="CV112" s="305">
        <v>1.2518437672141284E-2</v>
      </c>
      <c r="CW112" s="305">
        <v>3.0655321376128621E-2</v>
      </c>
      <c r="CX112" s="305">
        <v>2.7639338099914597E-2</v>
      </c>
      <c r="CY112" s="305">
        <v>5.1709920091295731E-3</v>
      </c>
      <c r="CZ112" s="305">
        <v>2.5253615284846365E-2</v>
      </c>
      <c r="DA112" s="306">
        <v>2.8228382225498683</v>
      </c>
    </row>
    <row r="113" spans="2:105" ht="20.100000000000001" customHeight="1" x14ac:dyDescent="0.4">
      <c r="B113" s="12">
        <v>66</v>
      </c>
      <c r="C113" s="9" t="s">
        <v>321</v>
      </c>
      <c r="D113" s="305">
        <v>0</v>
      </c>
      <c r="E113" s="305">
        <v>0</v>
      </c>
      <c r="F113" s="305">
        <v>0</v>
      </c>
      <c r="G113" s="305">
        <v>0</v>
      </c>
      <c r="H113" s="305">
        <v>0</v>
      </c>
      <c r="I113" s="305">
        <v>0</v>
      </c>
      <c r="J113" s="305">
        <v>0</v>
      </c>
      <c r="K113" s="305">
        <v>0</v>
      </c>
      <c r="L113" s="305">
        <v>0</v>
      </c>
      <c r="M113" s="305">
        <v>0</v>
      </c>
      <c r="N113" s="305">
        <v>0</v>
      </c>
      <c r="O113" s="305">
        <v>0</v>
      </c>
      <c r="P113" s="305">
        <v>0</v>
      </c>
      <c r="Q113" s="305">
        <v>0</v>
      </c>
      <c r="R113" s="305">
        <v>0</v>
      </c>
      <c r="S113" s="305">
        <v>0</v>
      </c>
      <c r="T113" s="305">
        <v>0</v>
      </c>
      <c r="U113" s="305">
        <v>0</v>
      </c>
      <c r="V113" s="305">
        <v>0</v>
      </c>
      <c r="W113" s="305">
        <v>0</v>
      </c>
      <c r="X113" s="305">
        <v>0</v>
      </c>
      <c r="Y113" s="305">
        <v>0</v>
      </c>
      <c r="Z113" s="305">
        <v>0</v>
      </c>
      <c r="AA113" s="305">
        <v>0</v>
      </c>
      <c r="AB113" s="305">
        <v>0</v>
      </c>
      <c r="AC113" s="305">
        <v>0</v>
      </c>
      <c r="AD113" s="305">
        <v>0</v>
      </c>
      <c r="AE113" s="305">
        <v>0</v>
      </c>
      <c r="AF113" s="305">
        <v>0</v>
      </c>
      <c r="AG113" s="305">
        <v>0</v>
      </c>
      <c r="AH113" s="305">
        <v>0</v>
      </c>
      <c r="AI113" s="305">
        <v>0</v>
      </c>
      <c r="AJ113" s="305">
        <v>0</v>
      </c>
      <c r="AK113" s="305">
        <v>0</v>
      </c>
      <c r="AL113" s="305">
        <v>0</v>
      </c>
      <c r="AM113" s="305">
        <v>0</v>
      </c>
      <c r="AN113" s="305">
        <v>0</v>
      </c>
      <c r="AO113" s="305">
        <v>0</v>
      </c>
      <c r="AP113" s="305">
        <v>0</v>
      </c>
      <c r="AQ113" s="305">
        <v>0</v>
      </c>
      <c r="AR113" s="305">
        <v>0</v>
      </c>
      <c r="AS113" s="305">
        <v>0</v>
      </c>
      <c r="AT113" s="305">
        <v>0</v>
      </c>
      <c r="AU113" s="305">
        <v>0</v>
      </c>
      <c r="AV113" s="305">
        <v>0</v>
      </c>
      <c r="AW113" s="305">
        <v>0</v>
      </c>
      <c r="AX113" s="305">
        <v>0</v>
      </c>
      <c r="AY113" s="305">
        <v>0</v>
      </c>
      <c r="AZ113" s="305">
        <v>0</v>
      </c>
      <c r="BA113" s="305">
        <v>0</v>
      </c>
      <c r="BB113" s="305">
        <v>0</v>
      </c>
      <c r="BC113" s="305">
        <v>0</v>
      </c>
      <c r="BD113" s="305">
        <v>0</v>
      </c>
      <c r="BE113" s="305">
        <v>0</v>
      </c>
      <c r="BF113" s="305">
        <v>0</v>
      </c>
      <c r="BG113" s="305">
        <v>0</v>
      </c>
      <c r="BH113" s="305">
        <v>0</v>
      </c>
      <c r="BI113" s="305">
        <v>0</v>
      </c>
      <c r="BJ113" s="305">
        <v>0</v>
      </c>
      <c r="BK113" s="305">
        <v>0</v>
      </c>
      <c r="BL113" s="305">
        <v>0</v>
      </c>
      <c r="BM113" s="305">
        <v>0</v>
      </c>
      <c r="BN113" s="305">
        <v>0</v>
      </c>
      <c r="BO113" s="305">
        <v>0</v>
      </c>
      <c r="BP113" s="305">
        <v>0</v>
      </c>
      <c r="BQ113" s="305">
        <v>1</v>
      </c>
      <c r="BR113" s="305">
        <v>0</v>
      </c>
      <c r="BS113" s="305">
        <v>0</v>
      </c>
      <c r="BT113" s="305">
        <v>0</v>
      </c>
      <c r="BU113" s="305">
        <v>0</v>
      </c>
      <c r="BV113" s="305">
        <v>0</v>
      </c>
      <c r="BW113" s="305">
        <v>0</v>
      </c>
      <c r="BX113" s="305">
        <v>0</v>
      </c>
      <c r="BY113" s="305">
        <v>0</v>
      </c>
      <c r="BZ113" s="305">
        <v>0</v>
      </c>
      <c r="CA113" s="305">
        <v>0</v>
      </c>
      <c r="CB113" s="305">
        <v>0</v>
      </c>
      <c r="CC113" s="305">
        <v>0</v>
      </c>
      <c r="CD113" s="305">
        <v>0</v>
      </c>
      <c r="CE113" s="305">
        <v>0</v>
      </c>
      <c r="CF113" s="305">
        <v>0</v>
      </c>
      <c r="CG113" s="305">
        <v>0</v>
      </c>
      <c r="CH113" s="305">
        <v>0</v>
      </c>
      <c r="CI113" s="305">
        <v>0</v>
      </c>
      <c r="CJ113" s="305">
        <v>0</v>
      </c>
      <c r="CK113" s="305">
        <v>0</v>
      </c>
      <c r="CL113" s="305">
        <v>0</v>
      </c>
      <c r="CM113" s="305">
        <v>0</v>
      </c>
      <c r="CN113" s="305">
        <v>0</v>
      </c>
      <c r="CO113" s="305">
        <v>0</v>
      </c>
      <c r="CP113" s="305">
        <v>0</v>
      </c>
      <c r="CQ113" s="305">
        <v>0</v>
      </c>
      <c r="CR113" s="305">
        <v>0</v>
      </c>
      <c r="CS113" s="305">
        <v>0</v>
      </c>
      <c r="CT113" s="305">
        <v>0</v>
      </c>
      <c r="CU113" s="305">
        <v>0</v>
      </c>
      <c r="CV113" s="305">
        <v>0</v>
      </c>
      <c r="CW113" s="305">
        <v>0</v>
      </c>
      <c r="CX113" s="305">
        <v>0</v>
      </c>
      <c r="CY113" s="305">
        <v>0</v>
      </c>
      <c r="CZ113" s="305">
        <v>0</v>
      </c>
      <c r="DA113" s="306">
        <v>1</v>
      </c>
    </row>
    <row r="114" spans="2:105" ht="20.100000000000001" customHeight="1" x14ac:dyDescent="0.4">
      <c r="B114" s="12">
        <v>67</v>
      </c>
      <c r="C114" s="9" t="s">
        <v>322</v>
      </c>
      <c r="D114" s="305">
        <v>0</v>
      </c>
      <c r="E114" s="305">
        <v>0</v>
      </c>
      <c r="F114" s="305">
        <v>0</v>
      </c>
      <c r="G114" s="305">
        <v>0</v>
      </c>
      <c r="H114" s="305">
        <v>0</v>
      </c>
      <c r="I114" s="305">
        <v>0</v>
      </c>
      <c r="J114" s="305">
        <v>0</v>
      </c>
      <c r="K114" s="305">
        <v>0</v>
      </c>
      <c r="L114" s="305">
        <v>0</v>
      </c>
      <c r="M114" s="305">
        <v>0</v>
      </c>
      <c r="N114" s="305">
        <v>0</v>
      </c>
      <c r="O114" s="305">
        <v>0</v>
      </c>
      <c r="P114" s="305">
        <v>0</v>
      </c>
      <c r="Q114" s="305">
        <v>0</v>
      </c>
      <c r="R114" s="305">
        <v>0</v>
      </c>
      <c r="S114" s="305">
        <v>0</v>
      </c>
      <c r="T114" s="305">
        <v>0</v>
      </c>
      <c r="U114" s="305">
        <v>0</v>
      </c>
      <c r="V114" s="305">
        <v>0</v>
      </c>
      <c r="W114" s="305">
        <v>0</v>
      </c>
      <c r="X114" s="305">
        <v>0</v>
      </c>
      <c r="Y114" s="305">
        <v>0</v>
      </c>
      <c r="Z114" s="305">
        <v>0</v>
      </c>
      <c r="AA114" s="305">
        <v>0</v>
      </c>
      <c r="AB114" s="305">
        <v>0</v>
      </c>
      <c r="AC114" s="305">
        <v>0</v>
      </c>
      <c r="AD114" s="305">
        <v>0</v>
      </c>
      <c r="AE114" s="305">
        <v>0</v>
      </c>
      <c r="AF114" s="305">
        <v>0</v>
      </c>
      <c r="AG114" s="305">
        <v>0</v>
      </c>
      <c r="AH114" s="305">
        <v>0</v>
      </c>
      <c r="AI114" s="305">
        <v>0</v>
      </c>
      <c r="AJ114" s="305">
        <v>0</v>
      </c>
      <c r="AK114" s="305">
        <v>0</v>
      </c>
      <c r="AL114" s="305">
        <v>0</v>
      </c>
      <c r="AM114" s="305">
        <v>0</v>
      </c>
      <c r="AN114" s="305">
        <v>0</v>
      </c>
      <c r="AO114" s="305">
        <v>0</v>
      </c>
      <c r="AP114" s="305">
        <v>0</v>
      </c>
      <c r="AQ114" s="305">
        <v>0</v>
      </c>
      <c r="AR114" s="305">
        <v>0</v>
      </c>
      <c r="AS114" s="305">
        <v>0</v>
      </c>
      <c r="AT114" s="305">
        <v>0</v>
      </c>
      <c r="AU114" s="305">
        <v>0</v>
      </c>
      <c r="AV114" s="305">
        <v>0</v>
      </c>
      <c r="AW114" s="305">
        <v>0</v>
      </c>
      <c r="AX114" s="305">
        <v>0</v>
      </c>
      <c r="AY114" s="305">
        <v>0</v>
      </c>
      <c r="AZ114" s="305">
        <v>0</v>
      </c>
      <c r="BA114" s="305">
        <v>0</v>
      </c>
      <c r="BB114" s="305">
        <v>0</v>
      </c>
      <c r="BC114" s="305">
        <v>0</v>
      </c>
      <c r="BD114" s="305">
        <v>0</v>
      </c>
      <c r="BE114" s="305">
        <v>0</v>
      </c>
      <c r="BF114" s="305">
        <v>0</v>
      </c>
      <c r="BG114" s="305">
        <v>0</v>
      </c>
      <c r="BH114" s="305">
        <v>0</v>
      </c>
      <c r="BI114" s="305">
        <v>0</v>
      </c>
      <c r="BJ114" s="305">
        <v>0</v>
      </c>
      <c r="BK114" s="305">
        <v>0</v>
      </c>
      <c r="BL114" s="305">
        <v>0</v>
      </c>
      <c r="BM114" s="305">
        <v>0</v>
      </c>
      <c r="BN114" s="305">
        <v>0</v>
      </c>
      <c r="BO114" s="305">
        <v>0</v>
      </c>
      <c r="BP114" s="305">
        <v>0</v>
      </c>
      <c r="BQ114" s="305">
        <v>0</v>
      </c>
      <c r="BR114" s="305">
        <v>1</v>
      </c>
      <c r="BS114" s="305">
        <v>0</v>
      </c>
      <c r="BT114" s="305">
        <v>0</v>
      </c>
      <c r="BU114" s="305">
        <v>0</v>
      </c>
      <c r="BV114" s="305">
        <v>0</v>
      </c>
      <c r="BW114" s="305">
        <v>0</v>
      </c>
      <c r="BX114" s="305">
        <v>0</v>
      </c>
      <c r="BY114" s="305">
        <v>0</v>
      </c>
      <c r="BZ114" s="305">
        <v>0</v>
      </c>
      <c r="CA114" s="305">
        <v>0</v>
      </c>
      <c r="CB114" s="305">
        <v>0</v>
      </c>
      <c r="CC114" s="305">
        <v>0</v>
      </c>
      <c r="CD114" s="305">
        <v>0</v>
      </c>
      <c r="CE114" s="305">
        <v>0</v>
      </c>
      <c r="CF114" s="305">
        <v>0</v>
      </c>
      <c r="CG114" s="305">
        <v>0</v>
      </c>
      <c r="CH114" s="305">
        <v>0</v>
      </c>
      <c r="CI114" s="305">
        <v>0</v>
      </c>
      <c r="CJ114" s="305">
        <v>0</v>
      </c>
      <c r="CK114" s="305">
        <v>0</v>
      </c>
      <c r="CL114" s="305">
        <v>0</v>
      </c>
      <c r="CM114" s="305">
        <v>0</v>
      </c>
      <c r="CN114" s="305">
        <v>0</v>
      </c>
      <c r="CO114" s="305">
        <v>0</v>
      </c>
      <c r="CP114" s="305">
        <v>0</v>
      </c>
      <c r="CQ114" s="305">
        <v>0</v>
      </c>
      <c r="CR114" s="305">
        <v>0</v>
      </c>
      <c r="CS114" s="305">
        <v>0</v>
      </c>
      <c r="CT114" s="305">
        <v>0</v>
      </c>
      <c r="CU114" s="305">
        <v>0</v>
      </c>
      <c r="CV114" s="305">
        <v>0</v>
      </c>
      <c r="CW114" s="305">
        <v>0</v>
      </c>
      <c r="CX114" s="305">
        <v>0</v>
      </c>
      <c r="CY114" s="305">
        <v>0</v>
      </c>
      <c r="CZ114" s="305">
        <v>0</v>
      </c>
      <c r="DA114" s="306">
        <v>1</v>
      </c>
    </row>
    <row r="115" spans="2:105" ht="20.100000000000001" customHeight="1" x14ac:dyDescent="0.4">
      <c r="B115" s="12">
        <v>68</v>
      </c>
      <c r="C115" s="9" t="s">
        <v>872</v>
      </c>
      <c r="D115" s="305">
        <v>3.1017504877564822E-4</v>
      </c>
      <c r="E115" s="305">
        <v>3.0724327974577349E-4</v>
      </c>
      <c r="F115" s="305">
        <v>2.3875108614104457E-4</v>
      </c>
      <c r="G115" s="305">
        <v>3.2257383660950768E-4</v>
      </c>
      <c r="H115" s="305">
        <v>8.675821737192317E-4</v>
      </c>
      <c r="I115" s="305">
        <v>4.1334176200566642E-4</v>
      </c>
      <c r="J115" s="305">
        <v>1.7091532495232969E-3</v>
      </c>
      <c r="K115" s="305">
        <v>5.2092066122565563E-4</v>
      </c>
      <c r="L115" s="305">
        <v>5.1217831513182153E-4</v>
      </c>
      <c r="M115" s="305">
        <v>1.1229772015872428E-3</v>
      </c>
      <c r="N115" s="305">
        <v>5.4095231826390051E-4</v>
      </c>
      <c r="O115" s="305">
        <v>3.9035955112616359E-4</v>
      </c>
      <c r="P115" s="305">
        <v>3.9179725837067662E-4</v>
      </c>
      <c r="Q115" s="305">
        <v>9.5658634341370301E-4</v>
      </c>
      <c r="R115" s="305">
        <v>9.7800086415335578E-4</v>
      </c>
      <c r="S115" s="305">
        <v>5.3003104173091238E-4</v>
      </c>
      <c r="T115" s="305">
        <v>6.8032555871987957E-4</v>
      </c>
      <c r="U115" s="305">
        <v>7.2656570341933589E-4</v>
      </c>
      <c r="V115" s="305">
        <v>9.5163941004492434E-4</v>
      </c>
      <c r="W115" s="305">
        <v>1.1343745156511393E-3</v>
      </c>
      <c r="X115" s="305">
        <v>8.6415238525525487E-4</v>
      </c>
      <c r="Y115" s="305">
        <v>1.3075099530859748E-4</v>
      </c>
      <c r="Z115" s="305">
        <v>1.2049017275613269E-3</v>
      </c>
      <c r="AA115" s="305">
        <v>6.60247894682972E-4</v>
      </c>
      <c r="AB115" s="305">
        <v>6.4450566114399195E-4</v>
      </c>
      <c r="AC115" s="305">
        <v>7.7633415699555528E-4</v>
      </c>
      <c r="AD115" s="305">
        <v>9.0586389321760288E-4</v>
      </c>
      <c r="AE115" s="305">
        <v>8.1672960287430677E-4</v>
      </c>
      <c r="AF115" s="305">
        <v>1.4943679429276424E-3</v>
      </c>
      <c r="AG115" s="305">
        <v>2.7826174505246642E-4</v>
      </c>
      <c r="AH115" s="305">
        <v>8.0709105774711375E-4</v>
      </c>
      <c r="AI115" s="305">
        <v>2.0928934972815576E-4</v>
      </c>
      <c r="AJ115" s="305">
        <v>5.8386618280170449E-4</v>
      </c>
      <c r="AK115" s="305">
        <v>9.9631614445640313E-4</v>
      </c>
      <c r="AL115" s="305">
        <v>5.0052429844155025E-4</v>
      </c>
      <c r="AM115" s="305">
        <v>5.7736174340200226E-4</v>
      </c>
      <c r="AN115" s="305">
        <v>5.8591443939736852E-4</v>
      </c>
      <c r="AO115" s="305">
        <v>6.4074396816770393E-4</v>
      </c>
      <c r="AP115" s="305">
        <v>7.1326430325329533E-4</v>
      </c>
      <c r="AQ115" s="305">
        <v>1.2473012861714272E-3</v>
      </c>
      <c r="AR115" s="305">
        <v>1.0739289222131345E-3</v>
      </c>
      <c r="AS115" s="305">
        <v>6.8980170525429591E-4</v>
      </c>
      <c r="AT115" s="305">
        <v>1.3408480387459083E-3</v>
      </c>
      <c r="AU115" s="305">
        <v>7.3305082560687731E-4</v>
      </c>
      <c r="AV115" s="305">
        <v>3.3683588950622237E-3</v>
      </c>
      <c r="AW115" s="305">
        <v>1.5226988433937711E-3</v>
      </c>
      <c r="AX115" s="305">
        <v>4.0516302010705241E-4</v>
      </c>
      <c r="AY115" s="305">
        <v>1.9005556940096611E-4</v>
      </c>
      <c r="AZ115" s="305">
        <v>3.7593916606839959E-4</v>
      </c>
      <c r="BA115" s="305">
        <v>4.4148628812781425E-4</v>
      </c>
      <c r="BB115" s="305">
        <v>6.7860660677147801E-4</v>
      </c>
      <c r="BC115" s="305">
        <v>1.0685695226306127E-3</v>
      </c>
      <c r="BD115" s="305">
        <v>1.6149504589908544E-3</v>
      </c>
      <c r="BE115" s="305">
        <v>1.5294669117007888E-3</v>
      </c>
      <c r="BF115" s="305">
        <v>1.1602827629887764E-3</v>
      </c>
      <c r="BG115" s="305">
        <v>8.4087944459428424E-4</v>
      </c>
      <c r="BH115" s="305">
        <v>7.8952153975546694E-4</v>
      </c>
      <c r="BI115" s="305">
        <v>7.9761324526004271E-4</v>
      </c>
      <c r="BJ115" s="305">
        <v>7.651446944768141E-4</v>
      </c>
      <c r="BK115" s="305">
        <v>1.5070650358063665E-3</v>
      </c>
      <c r="BL115" s="305">
        <v>8.1860994545657605E-3</v>
      </c>
      <c r="BM115" s="305">
        <v>4.8005429506777723E-3</v>
      </c>
      <c r="BN115" s="305">
        <v>1.3264121789033603E-3</v>
      </c>
      <c r="BO115" s="305">
        <v>4.8199431203297914E-3</v>
      </c>
      <c r="BP115" s="305">
        <v>8.1835410292885693E-4</v>
      </c>
      <c r="BQ115" s="305">
        <v>5.1334760723132223E-4</v>
      </c>
      <c r="BR115" s="305">
        <v>2.5510548208301087E-4</v>
      </c>
      <c r="BS115" s="305">
        <v>1.0009363636615676</v>
      </c>
      <c r="BT115" s="305">
        <v>9.776491868251217E-4</v>
      </c>
      <c r="BU115" s="305">
        <v>7.8246813362263599E-4</v>
      </c>
      <c r="BV115" s="305">
        <v>1.2907535852744465E-3</v>
      </c>
      <c r="BW115" s="305">
        <v>6.794914031060602E-4</v>
      </c>
      <c r="BX115" s="305">
        <v>3.2945501136646877E-3</v>
      </c>
      <c r="BY115" s="305">
        <v>8.8039145512839505E-4</v>
      </c>
      <c r="BZ115" s="305">
        <v>8.2096069998583332E-4</v>
      </c>
      <c r="CA115" s="305">
        <v>7.516348477097578E-4</v>
      </c>
      <c r="CB115" s="305">
        <v>1.3299546747027953E-3</v>
      </c>
      <c r="CC115" s="305">
        <v>1.6175596462815521E-3</v>
      </c>
      <c r="CD115" s="305">
        <v>6.7113612091879334E-4</v>
      </c>
      <c r="CE115" s="305">
        <v>1.5450723851514957E-3</v>
      </c>
      <c r="CF115" s="305">
        <v>1.2942534429323934E-3</v>
      </c>
      <c r="CG115" s="305">
        <v>4.1790664702255715E-3</v>
      </c>
      <c r="CH115" s="305">
        <v>1.9687401521298049E-3</v>
      </c>
      <c r="CI115" s="305">
        <v>6.3861118227370572E-3</v>
      </c>
      <c r="CJ115" s="305">
        <v>1.1190653334158447E-3</v>
      </c>
      <c r="CK115" s="305">
        <v>3.1447284327030455E-3</v>
      </c>
      <c r="CL115" s="305">
        <v>9.5874876639417701E-4</v>
      </c>
      <c r="CM115" s="305">
        <v>4.3958384718725059E-4</v>
      </c>
      <c r="CN115" s="305">
        <v>4.4781891369713254E-3</v>
      </c>
      <c r="CO115" s="305">
        <v>9.6788225291945674E-4</v>
      </c>
      <c r="CP115" s="305">
        <v>1.1768003733711877E-3</v>
      </c>
      <c r="CQ115" s="305">
        <v>5.2663103430722628E-4</v>
      </c>
      <c r="CR115" s="305">
        <v>6.7148228430574403E-4</v>
      </c>
      <c r="CS115" s="305">
        <v>9.9838440786062326E-4</v>
      </c>
      <c r="CT115" s="305">
        <v>9.5856486778319108E-4</v>
      </c>
      <c r="CU115" s="305">
        <v>9.7708646594166942E-4</v>
      </c>
      <c r="CV115" s="305">
        <v>1.1257445058716015E-3</v>
      </c>
      <c r="CW115" s="305">
        <v>3.8058521162815171E-4</v>
      </c>
      <c r="CX115" s="305">
        <v>1.2551678025477079E-3</v>
      </c>
      <c r="CY115" s="305">
        <v>7.8475914060340674E-4</v>
      </c>
      <c r="CZ115" s="305">
        <v>9.4641816359280649E-4</v>
      </c>
      <c r="DA115" s="306">
        <v>1.1201725341809898</v>
      </c>
    </row>
    <row r="116" spans="2:105" ht="20.100000000000001" customHeight="1" x14ac:dyDescent="0.4">
      <c r="B116" s="12">
        <v>69</v>
      </c>
      <c r="C116" s="9" t="s">
        <v>873</v>
      </c>
      <c r="D116" s="305">
        <v>5.7225429463307227E-3</v>
      </c>
      <c r="E116" s="305">
        <v>6.8901403435421508E-3</v>
      </c>
      <c r="F116" s="305">
        <v>2.1964613395915038E-2</v>
      </c>
      <c r="G116" s="305">
        <v>5.5527841835161084E-3</v>
      </c>
      <c r="H116" s="305">
        <v>1.6866732745069453E-2</v>
      </c>
      <c r="I116" s="305">
        <v>6.5147330634088129E-3</v>
      </c>
      <c r="J116" s="305">
        <v>7.2623085141939577E-3</v>
      </c>
      <c r="K116" s="305">
        <v>1.1372691381074893E-2</v>
      </c>
      <c r="L116" s="305">
        <v>1.273432192295296E-2</v>
      </c>
      <c r="M116" s="305">
        <v>1.9217719818998176E-2</v>
      </c>
      <c r="N116" s="305">
        <v>1.2631428689696196E-2</v>
      </c>
      <c r="O116" s="305">
        <v>6.6861643102986449E-3</v>
      </c>
      <c r="P116" s="305">
        <v>1.731619825271024E-2</v>
      </c>
      <c r="Q116" s="305">
        <v>5.1909921334109101E-3</v>
      </c>
      <c r="R116" s="305">
        <v>5.5038146247389846E-3</v>
      </c>
      <c r="S116" s="305">
        <v>1.2995416410611589E-2</v>
      </c>
      <c r="T116" s="305">
        <v>1.0928606396265332E-2</v>
      </c>
      <c r="U116" s="305">
        <v>9.0175072937555764E-3</v>
      </c>
      <c r="V116" s="305">
        <v>1.2936489231812157E-2</v>
      </c>
      <c r="W116" s="305">
        <v>7.3286950863086647E-3</v>
      </c>
      <c r="X116" s="305">
        <v>7.2892831114232002E-3</v>
      </c>
      <c r="Y116" s="305">
        <v>2.472543629223048E-3</v>
      </c>
      <c r="Z116" s="305">
        <v>5.2441478357898507E-3</v>
      </c>
      <c r="AA116" s="305">
        <v>4.7756309873835476E-3</v>
      </c>
      <c r="AB116" s="305">
        <v>6.8239871349819016E-3</v>
      </c>
      <c r="AC116" s="305">
        <v>9.4101945397049146E-3</v>
      </c>
      <c r="AD116" s="305">
        <v>2.3159738360808514E-2</v>
      </c>
      <c r="AE116" s="305">
        <v>1.1508071789329763E-2</v>
      </c>
      <c r="AF116" s="305">
        <v>1.279257439894046E-2</v>
      </c>
      <c r="AG116" s="305">
        <v>1.962095199836914E-3</v>
      </c>
      <c r="AH116" s="305">
        <v>1.7838352392518922E-2</v>
      </c>
      <c r="AI116" s="305">
        <v>9.1623220530146522E-3</v>
      </c>
      <c r="AJ116" s="305">
        <v>8.0154119541917257E-3</v>
      </c>
      <c r="AK116" s="305">
        <v>6.4338890583202895E-3</v>
      </c>
      <c r="AL116" s="305">
        <v>5.7330690169702251E-3</v>
      </c>
      <c r="AM116" s="305">
        <v>5.4285745478155805E-3</v>
      </c>
      <c r="AN116" s="305">
        <v>3.825613123613748E-3</v>
      </c>
      <c r="AO116" s="305">
        <v>4.8881531283101708E-3</v>
      </c>
      <c r="AP116" s="305">
        <v>5.1885874497526923E-3</v>
      </c>
      <c r="AQ116" s="305">
        <v>4.7714054235289934E-3</v>
      </c>
      <c r="AR116" s="305">
        <v>5.9816272384371075E-3</v>
      </c>
      <c r="AS116" s="305">
        <v>5.2382405563996754E-3</v>
      </c>
      <c r="AT116" s="305">
        <v>3.9427305090456791E-3</v>
      </c>
      <c r="AU116" s="305">
        <v>6.9655698412287442E-3</v>
      </c>
      <c r="AV116" s="305">
        <v>4.8990689671283803E-3</v>
      </c>
      <c r="AW116" s="305">
        <v>7.338298878280294E-3</v>
      </c>
      <c r="AX116" s="305">
        <v>7.2362292620060074E-3</v>
      </c>
      <c r="AY116" s="305">
        <v>6.8859147240937458E-3</v>
      </c>
      <c r="AZ116" s="305">
        <v>5.3625909654654372E-3</v>
      </c>
      <c r="BA116" s="305">
        <v>9.1021367282050018E-3</v>
      </c>
      <c r="BB116" s="305">
        <v>3.0364715615239031E-3</v>
      </c>
      <c r="BC116" s="305">
        <v>8.7444355262821915E-3</v>
      </c>
      <c r="BD116" s="305">
        <v>0.24872916461997702</v>
      </c>
      <c r="BE116" s="305">
        <v>1.1002510471040535E-2</v>
      </c>
      <c r="BF116" s="305">
        <v>1.0957019067015657E-2</v>
      </c>
      <c r="BG116" s="305">
        <v>1.0413665816400674E-2</v>
      </c>
      <c r="BH116" s="305">
        <v>1.0540454130855385E-2</v>
      </c>
      <c r="BI116" s="305">
        <v>5.4885659360499068E-3</v>
      </c>
      <c r="BJ116" s="305">
        <v>1.3140679368508755E-2</v>
      </c>
      <c r="BK116" s="305">
        <v>6.5381826697628364E-3</v>
      </c>
      <c r="BL116" s="305">
        <v>1.9377832810397434E-2</v>
      </c>
      <c r="BM116" s="305">
        <v>3.4397374310299591E-3</v>
      </c>
      <c r="BN116" s="305">
        <v>3.2978109965391207E-3</v>
      </c>
      <c r="BO116" s="305">
        <v>5.5899802331985582E-3</v>
      </c>
      <c r="BP116" s="305">
        <v>1.3036546141399141E-3</v>
      </c>
      <c r="BQ116" s="305">
        <v>1.3400692092907448E-3</v>
      </c>
      <c r="BR116" s="305">
        <v>4.8944822823176321E-4</v>
      </c>
      <c r="BS116" s="305">
        <v>2.4810678301389628E-3</v>
      </c>
      <c r="BT116" s="305">
        <v>1.0022738385022334</v>
      </c>
      <c r="BU116" s="305">
        <v>4.1955594419196699E-3</v>
      </c>
      <c r="BV116" s="305">
        <v>2.3106646836516284E-3</v>
      </c>
      <c r="BW116" s="305">
        <v>3.232118250659975E-3</v>
      </c>
      <c r="BX116" s="305">
        <v>3.4524732202726688E-3</v>
      </c>
      <c r="BY116" s="305">
        <v>2.3486610826972737E-3</v>
      </c>
      <c r="BZ116" s="305">
        <v>2.8054003581563648E-3</v>
      </c>
      <c r="CA116" s="305">
        <v>4.0954642092962061E-2</v>
      </c>
      <c r="CB116" s="305">
        <v>4.4376972312681999E-3</v>
      </c>
      <c r="CC116" s="305">
        <v>3.2475531012275869E-3</v>
      </c>
      <c r="CD116" s="305">
        <v>4.4251620599013147E-3</v>
      </c>
      <c r="CE116" s="305">
        <v>5.5176530573488904E-3</v>
      </c>
      <c r="CF116" s="305">
        <v>1.0240728079495085E-2</v>
      </c>
      <c r="CG116" s="305">
        <v>4.492990089589614E-3</v>
      </c>
      <c r="CH116" s="305">
        <v>2.5366955484137001E-3</v>
      </c>
      <c r="CI116" s="305">
        <v>6.8232549824031501E-3</v>
      </c>
      <c r="CJ116" s="305">
        <v>5.2230932055508097E-3</v>
      </c>
      <c r="CK116" s="305">
        <v>4.9409907315733984E-3</v>
      </c>
      <c r="CL116" s="305">
        <v>3.4222502690595433E-3</v>
      </c>
      <c r="CM116" s="305">
        <v>2.7063032395951117E-3</v>
      </c>
      <c r="CN116" s="305">
        <v>8.0783057049449089E-3</v>
      </c>
      <c r="CO116" s="305">
        <v>3.017214807922801E-3</v>
      </c>
      <c r="CP116" s="305">
        <v>4.1182473339893147E-3</v>
      </c>
      <c r="CQ116" s="305">
        <v>5.3442940043810731E-3</v>
      </c>
      <c r="CR116" s="305">
        <v>2.3157643904796578E-3</v>
      </c>
      <c r="CS116" s="305">
        <v>6.6487962515344567E-3</v>
      </c>
      <c r="CT116" s="305">
        <v>7.9964191787414967E-3</v>
      </c>
      <c r="CU116" s="305">
        <v>2.9316994408969382E-3</v>
      </c>
      <c r="CV116" s="305">
        <v>3.1199431948135655E-3</v>
      </c>
      <c r="CW116" s="305">
        <v>3.3585497989239662E-3</v>
      </c>
      <c r="CX116" s="305">
        <v>9.5798888741644838E-3</v>
      </c>
      <c r="CY116" s="305">
        <v>2.517176474290949E-2</v>
      </c>
      <c r="CZ116" s="305">
        <v>1.417813153344135E-2</v>
      </c>
      <c r="DA116" s="306">
        <v>2.0156674525558658</v>
      </c>
    </row>
    <row r="117" spans="2:105" ht="20.100000000000001" customHeight="1" x14ac:dyDescent="0.4">
      <c r="B117" s="12">
        <v>70</v>
      </c>
      <c r="C117" s="9" t="s">
        <v>874</v>
      </c>
      <c r="D117" s="305">
        <v>4.6486405679568195E-2</v>
      </c>
      <c r="E117" s="305">
        <v>8.5230680691021368E-2</v>
      </c>
      <c r="F117" s="305">
        <v>1.9209662167633489E-2</v>
      </c>
      <c r="G117" s="305">
        <v>2.0017812466044241E-2</v>
      </c>
      <c r="H117" s="305">
        <v>3.8672927211750155E-2</v>
      </c>
      <c r="I117" s="305">
        <v>2.9506328861691102E-2</v>
      </c>
      <c r="J117" s="305">
        <v>0.26922379066578184</v>
      </c>
      <c r="K117" s="305">
        <v>9.0150852501585301E-3</v>
      </c>
      <c r="L117" s="305">
        <v>1.7186697920890791E-2</v>
      </c>
      <c r="M117" s="305">
        <v>2.2304057424353371E-2</v>
      </c>
      <c r="N117" s="305">
        <v>1.0389517979685842E-2</v>
      </c>
      <c r="O117" s="305">
        <v>9.8100120255503152E-3</v>
      </c>
      <c r="P117" s="305">
        <v>6.7439240945189648E-3</v>
      </c>
      <c r="Q117" s="305">
        <v>1.3661224378879724E-2</v>
      </c>
      <c r="R117" s="305">
        <v>1.0652473398321968E-2</v>
      </c>
      <c r="S117" s="305">
        <v>1.8490172227079139E-2</v>
      </c>
      <c r="T117" s="305">
        <v>1.1598133463869523E-2</v>
      </c>
      <c r="U117" s="305">
        <v>9.1021841026116546E-3</v>
      </c>
      <c r="V117" s="305">
        <v>5.9877229562381937E-3</v>
      </c>
      <c r="W117" s="305">
        <v>1.4460860245975978E-2</v>
      </c>
      <c r="X117" s="305">
        <v>4.1463762937988769E-3</v>
      </c>
      <c r="Y117" s="305">
        <v>2.9250727214214221E-3</v>
      </c>
      <c r="Z117" s="305">
        <v>3.0907169838832117E-3</v>
      </c>
      <c r="AA117" s="305">
        <v>3.8444676568108109E-3</v>
      </c>
      <c r="AB117" s="305">
        <v>1.724679105480174E-2</v>
      </c>
      <c r="AC117" s="305">
        <v>9.3848700668815611E-3</v>
      </c>
      <c r="AD117" s="305">
        <v>4.359177266659231E-2</v>
      </c>
      <c r="AE117" s="305">
        <v>7.0347319884331398E-3</v>
      </c>
      <c r="AF117" s="305">
        <v>4.358827145517026E-2</v>
      </c>
      <c r="AG117" s="305">
        <v>6.6080152356400882E-3</v>
      </c>
      <c r="AH117" s="305">
        <v>7.9735175830148493E-3</v>
      </c>
      <c r="AI117" s="305">
        <v>5.3433693319367721E-3</v>
      </c>
      <c r="AJ117" s="305">
        <v>6.1570929573414581E-3</v>
      </c>
      <c r="AK117" s="305">
        <v>1.0916576926636565E-2</v>
      </c>
      <c r="AL117" s="305">
        <v>1.0434954545461294E-2</v>
      </c>
      <c r="AM117" s="305">
        <v>9.3451034343403835E-3</v>
      </c>
      <c r="AN117" s="305">
        <v>5.7896211257404077E-3</v>
      </c>
      <c r="AO117" s="305">
        <v>9.3035914971781857E-3</v>
      </c>
      <c r="AP117" s="305">
        <v>5.8863700026419632E-3</v>
      </c>
      <c r="AQ117" s="305">
        <v>2.4472670930602994E-3</v>
      </c>
      <c r="AR117" s="305">
        <v>4.4868096234605553E-3</v>
      </c>
      <c r="AS117" s="305">
        <v>3.695657449802851E-3</v>
      </c>
      <c r="AT117" s="305">
        <v>4.180346495279391E-3</v>
      </c>
      <c r="AU117" s="305">
        <v>5.0840019119182721E-3</v>
      </c>
      <c r="AV117" s="305">
        <v>1.6921602761435992E-3</v>
      </c>
      <c r="AW117" s="305">
        <v>5.8148239797084613E-3</v>
      </c>
      <c r="AX117" s="305">
        <v>2.2167765659784153E-3</v>
      </c>
      <c r="AY117" s="305">
        <v>1.826099032030837E-3</v>
      </c>
      <c r="AZ117" s="305">
        <v>2.659326145275484E-3</v>
      </c>
      <c r="BA117" s="305">
        <v>3.1931701729903342E-3</v>
      </c>
      <c r="BB117" s="305">
        <v>1.7360030918008649E-3</v>
      </c>
      <c r="BC117" s="305">
        <v>4.4037897135013666E-2</v>
      </c>
      <c r="BD117" s="305">
        <v>1.7311206130048544E-2</v>
      </c>
      <c r="BE117" s="305">
        <v>2.2146917691946402E-2</v>
      </c>
      <c r="BF117" s="305">
        <v>2.2921115952586467E-2</v>
      </c>
      <c r="BG117" s="305">
        <v>2.6628471756480195E-2</v>
      </c>
      <c r="BH117" s="305">
        <v>1.4471627834586854E-2</v>
      </c>
      <c r="BI117" s="305">
        <v>7.9132098531704397E-3</v>
      </c>
      <c r="BJ117" s="305">
        <v>1.1098453462048448E-2</v>
      </c>
      <c r="BK117" s="305">
        <v>1.2637081503137802E-2</v>
      </c>
      <c r="BL117" s="305">
        <v>2.3178068072433382E-2</v>
      </c>
      <c r="BM117" s="305">
        <v>4.1430655104861207E-2</v>
      </c>
      <c r="BN117" s="305">
        <v>3.7155182489711398E-2</v>
      </c>
      <c r="BO117" s="305">
        <v>1.255496141891378E-2</v>
      </c>
      <c r="BP117" s="305">
        <v>6.0083330525366385E-3</v>
      </c>
      <c r="BQ117" s="305">
        <v>5.784395083946286E-3</v>
      </c>
      <c r="BR117" s="305">
        <v>1.9288417491812549E-3</v>
      </c>
      <c r="BS117" s="305">
        <v>6.3633357442930425E-3</v>
      </c>
      <c r="BT117" s="305">
        <v>3.6652685340483535E-3</v>
      </c>
      <c r="BU117" s="305">
        <v>1.0071073629822926</v>
      </c>
      <c r="BV117" s="305">
        <v>7.8240654897931642E-3</v>
      </c>
      <c r="BW117" s="305">
        <v>6.1155855676315093E-3</v>
      </c>
      <c r="BX117" s="305">
        <v>5.167988090183373E-3</v>
      </c>
      <c r="BY117" s="305">
        <v>1.1553571288313807E-2</v>
      </c>
      <c r="BZ117" s="305">
        <v>6.9096367182209118E-3</v>
      </c>
      <c r="CA117" s="305">
        <v>9.8948791609345197E-3</v>
      </c>
      <c r="CB117" s="305">
        <v>1.2651557592346365E-2</v>
      </c>
      <c r="CC117" s="305">
        <v>1.1969122295419245E-2</v>
      </c>
      <c r="CD117" s="305">
        <v>1.5624826078816245E-2</v>
      </c>
      <c r="CE117" s="305">
        <v>5.281269164721345E-3</v>
      </c>
      <c r="CF117" s="305">
        <v>1.8948951450806571E-2</v>
      </c>
      <c r="CG117" s="305">
        <v>1.5596262760823102E-2</v>
      </c>
      <c r="CH117" s="305">
        <v>1.6479748728726318E-2</v>
      </c>
      <c r="CI117" s="305">
        <v>1.0735861416712934E-2</v>
      </c>
      <c r="CJ117" s="305">
        <v>6.7137337122387068E-3</v>
      </c>
      <c r="CK117" s="305">
        <v>1.3102121205837125E-2</v>
      </c>
      <c r="CL117" s="305">
        <v>8.7741023958265267E-3</v>
      </c>
      <c r="CM117" s="305">
        <v>8.7088712161231038E-3</v>
      </c>
      <c r="CN117" s="305">
        <v>1.8092053891601383E-2</v>
      </c>
      <c r="CO117" s="305">
        <v>1.3599448302839247E-2</v>
      </c>
      <c r="CP117" s="305">
        <v>1.5332040807555904E-2</v>
      </c>
      <c r="CQ117" s="305">
        <v>7.2815744868896318E-3</v>
      </c>
      <c r="CR117" s="305">
        <v>8.4022407330674384E-3</v>
      </c>
      <c r="CS117" s="305">
        <v>6.1417185978981811E-2</v>
      </c>
      <c r="CT117" s="305">
        <v>9.981185099102367E-3</v>
      </c>
      <c r="CU117" s="305">
        <v>2.4535761387199449E-2</v>
      </c>
      <c r="CV117" s="305">
        <v>4.1456293786096859E-2</v>
      </c>
      <c r="CW117" s="305">
        <v>1.4051294332231684E-2</v>
      </c>
      <c r="CX117" s="305">
        <v>3.5047300189273413E-2</v>
      </c>
      <c r="CY117" s="305">
        <v>5.0318032604458728E-3</v>
      </c>
      <c r="CZ117" s="305">
        <v>1.1467894197442485E-2</v>
      </c>
      <c r="DA117" s="306">
        <v>2.7014840149142385</v>
      </c>
    </row>
    <row r="118" spans="2:105" ht="20.100000000000001" customHeight="1" x14ac:dyDescent="0.4">
      <c r="B118" s="12">
        <v>71</v>
      </c>
      <c r="C118" s="9" t="s">
        <v>875</v>
      </c>
      <c r="D118" s="305">
        <v>5.4301868957471638E-4</v>
      </c>
      <c r="E118" s="305">
        <v>6.3784692712032351E-4</v>
      </c>
      <c r="F118" s="305">
        <v>1.1208260371659063E-3</v>
      </c>
      <c r="G118" s="305">
        <v>2.9212214485648523E-4</v>
      </c>
      <c r="H118" s="305">
        <v>3.4884491053669233E-4</v>
      </c>
      <c r="I118" s="305">
        <v>4.9007187811170099E-4</v>
      </c>
      <c r="J118" s="305">
        <v>4.905453150710657E-4</v>
      </c>
      <c r="K118" s="305">
        <v>3.0903220214592011E-4</v>
      </c>
      <c r="L118" s="305">
        <v>2.8502605118187435E-4</v>
      </c>
      <c r="M118" s="305">
        <v>9.0400749509581923E-4</v>
      </c>
      <c r="N118" s="305">
        <v>2.7073981410866594E-4</v>
      </c>
      <c r="O118" s="305">
        <v>2.0504921496236343E-4</v>
      </c>
      <c r="P118" s="305">
        <v>1.1284776154029334E-3</v>
      </c>
      <c r="Q118" s="305">
        <v>7.454822537821245E-5</v>
      </c>
      <c r="R118" s="305">
        <v>5.0458322272785908E-5</v>
      </c>
      <c r="S118" s="305">
        <v>6.387811791262164E-4</v>
      </c>
      <c r="T118" s="305">
        <v>3.0013168191390287E-4</v>
      </c>
      <c r="U118" s="305">
        <v>6.8335826630639763E-4</v>
      </c>
      <c r="V118" s="305">
        <v>3.9810350804126939E-4</v>
      </c>
      <c r="W118" s="305">
        <v>2.2868090098139817E-4</v>
      </c>
      <c r="X118" s="305">
        <v>4.5527058434852277E-4</v>
      </c>
      <c r="Y118" s="305">
        <v>1.0455286491804848E-3</v>
      </c>
      <c r="Z118" s="305">
        <v>1.4680343790802585E-4</v>
      </c>
      <c r="AA118" s="305">
        <v>2.1772405811131733E-4</v>
      </c>
      <c r="AB118" s="305">
        <v>2.4018253033003363E-4</v>
      </c>
      <c r="AC118" s="305">
        <v>5.4031287274908441E-4</v>
      </c>
      <c r="AD118" s="305">
        <v>2.0926915500480347E-3</v>
      </c>
      <c r="AE118" s="305">
        <v>5.0355131811178591E-4</v>
      </c>
      <c r="AF118" s="305">
        <v>1.1334427191518174E-3</v>
      </c>
      <c r="AG118" s="305">
        <v>1.8570243957172859E-4</v>
      </c>
      <c r="AH118" s="305">
        <v>1.8313900492290672E-3</v>
      </c>
      <c r="AI118" s="305">
        <v>9.9520364912477764E-4</v>
      </c>
      <c r="AJ118" s="305">
        <v>5.4393860431125424E-4</v>
      </c>
      <c r="AK118" s="305">
        <v>4.9835810643313408E-4</v>
      </c>
      <c r="AL118" s="305">
        <v>4.0545224986415497E-4</v>
      </c>
      <c r="AM118" s="305">
        <v>2.9150087971070184E-4</v>
      </c>
      <c r="AN118" s="305">
        <v>1.8948497611124965E-4</v>
      </c>
      <c r="AO118" s="305">
        <v>1.7295224918699518E-4</v>
      </c>
      <c r="AP118" s="305">
        <v>1.5776741335397917E-4</v>
      </c>
      <c r="AQ118" s="305">
        <v>1.6389894530060396E-4</v>
      </c>
      <c r="AR118" s="305">
        <v>2.1371694492528737E-4</v>
      </c>
      <c r="AS118" s="305">
        <v>2.2563303143761427E-4</v>
      </c>
      <c r="AT118" s="305">
        <v>9.855703762037063E-5</v>
      </c>
      <c r="AU118" s="305">
        <v>2.3909315579164741E-4</v>
      </c>
      <c r="AV118" s="305">
        <v>1.4555887610895413E-4</v>
      </c>
      <c r="AW118" s="305">
        <v>1.3203671584001553E-4</v>
      </c>
      <c r="AX118" s="305">
        <v>6.5213384859229685E-4</v>
      </c>
      <c r="AY118" s="305">
        <v>6.7783670825845841E-4</v>
      </c>
      <c r="AZ118" s="305">
        <v>3.6699786420446947E-4</v>
      </c>
      <c r="BA118" s="305">
        <v>5.6894219989491888E-4</v>
      </c>
      <c r="BB118" s="305">
        <v>1.9987271333936606E-4</v>
      </c>
      <c r="BC118" s="305">
        <v>2.7728052049569134E-4</v>
      </c>
      <c r="BD118" s="305">
        <v>2.5377259264627736E-2</v>
      </c>
      <c r="BE118" s="305">
        <v>3.0147298738803359E-4</v>
      </c>
      <c r="BF118" s="305">
        <v>2.8511625758112773E-4</v>
      </c>
      <c r="BG118" s="305">
        <v>5.1599277356193375E-4</v>
      </c>
      <c r="BH118" s="305">
        <v>5.135876291673271E-4</v>
      </c>
      <c r="BI118" s="305">
        <v>1.1598185566581382E-3</v>
      </c>
      <c r="BJ118" s="305">
        <v>1.0392729476497581E-3</v>
      </c>
      <c r="BK118" s="305">
        <v>2.1140788487996671E-4</v>
      </c>
      <c r="BL118" s="305">
        <v>2.7417774146123764E-4</v>
      </c>
      <c r="BM118" s="305">
        <v>1.2968147031610546E-4</v>
      </c>
      <c r="BN118" s="305">
        <v>1.5415087652925194E-4</v>
      </c>
      <c r="BO118" s="305">
        <v>1.0554241188061821E-4</v>
      </c>
      <c r="BP118" s="305">
        <v>6.9083987463018095E-5</v>
      </c>
      <c r="BQ118" s="305">
        <v>5.6303769165489065E-5</v>
      </c>
      <c r="BR118" s="305">
        <v>1.4837158983076443E-5</v>
      </c>
      <c r="BS118" s="305">
        <v>1.0333053907995712E-4</v>
      </c>
      <c r="BT118" s="305">
        <v>1.3075028278353013E-3</v>
      </c>
      <c r="BU118" s="305">
        <v>1.5438470323253127E-3</v>
      </c>
      <c r="BV118" s="305">
        <v>1.0520232655327593</v>
      </c>
      <c r="BW118" s="305">
        <v>4.6036961729350312E-4</v>
      </c>
      <c r="BX118" s="305">
        <v>8.7227931383197479E-5</v>
      </c>
      <c r="BY118" s="305">
        <v>1.1911427877333806E-4</v>
      </c>
      <c r="BZ118" s="305">
        <v>1.228416672624224E-4</v>
      </c>
      <c r="CA118" s="305">
        <v>3.7466802080495692E-4</v>
      </c>
      <c r="CB118" s="305">
        <v>8.7999346301724E-5</v>
      </c>
      <c r="CC118" s="305">
        <v>7.1214384035560893E-5</v>
      </c>
      <c r="CD118" s="305">
        <v>1.3730887903475492E-4</v>
      </c>
      <c r="CE118" s="305">
        <v>8.5389114534385399E-5</v>
      </c>
      <c r="CF118" s="305">
        <v>2.0551037653644748E-4</v>
      </c>
      <c r="CG118" s="305">
        <v>1.2148138985978655E-4</v>
      </c>
      <c r="CH118" s="305">
        <v>1.0712056438731052E-4</v>
      </c>
      <c r="CI118" s="305">
        <v>1.580781699834535E-4</v>
      </c>
      <c r="CJ118" s="305">
        <v>8.8292086040432457E-5</v>
      </c>
      <c r="CK118" s="305">
        <v>1.8526100881781655E-4</v>
      </c>
      <c r="CL118" s="305">
        <v>9.9696703583719364E-5</v>
      </c>
      <c r="CM118" s="305">
        <v>8.8948891892938535E-5</v>
      </c>
      <c r="CN118" s="305">
        <v>1.9536823164770697E-4</v>
      </c>
      <c r="CO118" s="305">
        <v>9.2591371221352833E-5</v>
      </c>
      <c r="CP118" s="305">
        <v>8.808888311906815E-5</v>
      </c>
      <c r="CQ118" s="305">
        <v>2.2086539589004638E-4</v>
      </c>
      <c r="CR118" s="305">
        <v>6.8278510414031718E-5</v>
      </c>
      <c r="CS118" s="305">
        <v>2.9688326538766167E-4</v>
      </c>
      <c r="CT118" s="305">
        <v>1.6415604787375026E-4</v>
      </c>
      <c r="CU118" s="305">
        <v>1.3598992091074492E-4</v>
      </c>
      <c r="CV118" s="305">
        <v>1.736767149685241E-4</v>
      </c>
      <c r="CW118" s="305">
        <v>9.2454606714949595E-5</v>
      </c>
      <c r="CX118" s="305">
        <v>1.6694731226255373E-4</v>
      </c>
      <c r="CY118" s="305">
        <v>7.5591807797475963E-4</v>
      </c>
      <c r="CZ118" s="305">
        <v>1.1663676383236936E-4</v>
      </c>
      <c r="DA118" s="306">
        <v>1.1153625164600565</v>
      </c>
    </row>
    <row r="119" spans="2:105" ht="20.100000000000001" customHeight="1" x14ac:dyDescent="0.4">
      <c r="B119" s="12">
        <v>72</v>
      </c>
      <c r="C119" s="9" t="s">
        <v>333</v>
      </c>
      <c r="D119" s="305">
        <v>1.2033333772500611E-5</v>
      </c>
      <c r="E119" s="305">
        <v>1.3229859752308595E-5</v>
      </c>
      <c r="F119" s="305">
        <v>8.1635544255925565E-6</v>
      </c>
      <c r="G119" s="305">
        <v>3.2962693894548158E-5</v>
      </c>
      <c r="H119" s="305">
        <v>2.3858942867062784E-5</v>
      </c>
      <c r="I119" s="305">
        <v>1.7754183916627865E-5</v>
      </c>
      <c r="J119" s="305">
        <v>9.371833821763913E-5</v>
      </c>
      <c r="K119" s="305">
        <v>1.920495728981881E-5</v>
      </c>
      <c r="L119" s="305">
        <v>2.3189400748333529E-5</v>
      </c>
      <c r="M119" s="305">
        <v>9.5083766834682251E-6</v>
      </c>
      <c r="N119" s="305">
        <v>1.8702206947572561E-5</v>
      </c>
      <c r="O119" s="305">
        <v>1.5815656005648681E-5</v>
      </c>
      <c r="P119" s="305">
        <v>9.1000904865290101E-6</v>
      </c>
      <c r="Q119" s="305">
        <v>8.2961209215345956E-6</v>
      </c>
      <c r="R119" s="305">
        <v>6.4539112976239583E-5</v>
      </c>
      <c r="S119" s="305">
        <v>2.7495559229551661E-5</v>
      </c>
      <c r="T119" s="305">
        <v>5.2071126076728081E-5</v>
      </c>
      <c r="U119" s="305">
        <v>2.2807538513919069E-5</v>
      </c>
      <c r="V119" s="305">
        <v>2.4616667309487859E-5</v>
      </c>
      <c r="W119" s="305">
        <v>5.688802228506747E-5</v>
      </c>
      <c r="X119" s="305">
        <v>8.036240238088538E-5</v>
      </c>
      <c r="Y119" s="305">
        <v>4.101478110972299E-6</v>
      </c>
      <c r="Z119" s="305">
        <v>3.3088502191307384E-5</v>
      </c>
      <c r="AA119" s="305">
        <v>4.0823580674871216E-5</v>
      </c>
      <c r="AB119" s="305">
        <v>1.2347232923147662E-5</v>
      </c>
      <c r="AC119" s="305">
        <v>3.9888007942511905E-5</v>
      </c>
      <c r="AD119" s="305">
        <v>3.7829504433341817E-5</v>
      </c>
      <c r="AE119" s="305">
        <v>4.0015947061735447E-5</v>
      </c>
      <c r="AF119" s="305">
        <v>4.3381010691788617E-5</v>
      </c>
      <c r="AG119" s="305">
        <v>4.4196637406321519E-5</v>
      </c>
      <c r="AH119" s="305">
        <v>3.7564072657571774E-5</v>
      </c>
      <c r="AI119" s="305">
        <v>1.74668769562075E-5</v>
      </c>
      <c r="AJ119" s="305">
        <v>2.2935353260722737E-5</v>
      </c>
      <c r="AK119" s="305">
        <v>5.3197516110702135E-5</v>
      </c>
      <c r="AL119" s="305">
        <v>4.9811524852894769E-5</v>
      </c>
      <c r="AM119" s="305">
        <v>5.7126679625908165E-5</v>
      </c>
      <c r="AN119" s="305">
        <v>7.5080067076242123E-5</v>
      </c>
      <c r="AO119" s="305">
        <v>5.7233817881770121E-5</v>
      </c>
      <c r="AP119" s="305">
        <v>2.7757529213981169E-5</v>
      </c>
      <c r="AQ119" s="305">
        <v>5.1838066361343396E-5</v>
      </c>
      <c r="AR119" s="305">
        <v>4.3462641366608936E-5</v>
      </c>
      <c r="AS119" s="305">
        <v>1.0849897489313225E-5</v>
      </c>
      <c r="AT119" s="305">
        <v>3.8381898577945969E-5</v>
      </c>
      <c r="AU119" s="305">
        <v>3.4492165428009542E-5</v>
      </c>
      <c r="AV119" s="305">
        <v>4.5702020007677871E-5</v>
      </c>
      <c r="AW119" s="305">
        <v>2.9580878250856864E-5</v>
      </c>
      <c r="AX119" s="305">
        <v>1.9383060504657203E-5</v>
      </c>
      <c r="AY119" s="305">
        <v>5.7836921978154604E-6</v>
      </c>
      <c r="AZ119" s="305">
        <v>3.0602016937398244E-5</v>
      </c>
      <c r="BA119" s="305">
        <v>1.2847187189022122E-5</v>
      </c>
      <c r="BB119" s="305">
        <v>8.9928347321995786E-6</v>
      </c>
      <c r="BC119" s="305">
        <v>4.1303206175051459E-5</v>
      </c>
      <c r="BD119" s="305">
        <v>2.0532707296421348E-5</v>
      </c>
      <c r="BE119" s="305">
        <v>2.9747596697886067E-5</v>
      </c>
      <c r="BF119" s="305">
        <v>3.2421002358716148E-5</v>
      </c>
      <c r="BG119" s="305">
        <v>3.7158108379396616E-5</v>
      </c>
      <c r="BH119" s="305">
        <v>4.0367193088639738E-5</v>
      </c>
      <c r="BI119" s="305">
        <v>3.3978496452099698E-5</v>
      </c>
      <c r="BJ119" s="305">
        <v>3.0943726731575863E-5</v>
      </c>
      <c r="BK119" s="305">
        <v>8.8769231808363984E-5</v>
      </c>
      <c r="BL119" s="305">
        <v>2.939843104461742E-4</v>
      </c>
      <c r="BM119" s="305">
        <v>2.1107544865733841E-4</v>
      </c>
      <c r="BN119" s="305">
        <v>7.0712800097323677E-5</v>
      </c>
      <c r="BO119" s="305">
        <v>9.0595308125735277E-5</v>
      </c>
      <c r="BP119" s="305">
        <v>2.599582058868033E-5</v>
      </c>
      <c r="BQ119" s="305">
        <v>2.4909769425593126E-5</v>
      </c>
      <c r="BR119" s="305">
        <v>5.3707452222557515E-6</v>
      </c>
      <c r="BS119" s="305">
        <v>2.9297775857749595E-5</v>
      </c>
      <c r="BT119" s="305">
        <v>1.993285070893646E-5</v>
      </c>
      <c r="BU119" s="305">
        <v>4.067229102601542E-5</v>
      </c>
      <c r="BV119" s="305">
        <v>3.1226025706807338E-5</v>
      </c>
      <c r="BW119" s="305">
        <v>1.000219412335025</v>
      </c>
      <c r="BX119" s="305">
        <v>8.1943851760612004E-5</v>
      </c>
      <c r="BY119" s="305">
        <v>4.0167433199280291E-5</v>
      </c>
      <c r="BZ119" s="305">
        <v>4.9430802415916311E-5</v>
      </c>
      <c r="CA119" s="305">
        <v>1.6111284739651678E-3</v>
      </c>
      <c r="CB119" s="305">
        <v>1.0551384565640659E-4</v>
      </c>
      <c r="CC119" s="305">
        <v>2.4772187628698173E-4</v>
      </c>
      <c r="CD119" s="305">
        <v>1.9067363111079143E-4</v>
      </c>
      <c r="CE119" s="305">
        <v>1.2681879594321247E-4</v>
      </c>
      <c r="CF119" s="305">
        <v>6.2620558912228287E-4</v>
      </c>
      <c r="CG119" s="305">
        <v>9.7014822697580691E-5</v>
      </c>
      <c r="CH119" s="305">
        <v>1.1354593403161363E-4</v>
      </c>
      <c r="CI119" s="305">
        <v>2.4315850011480969E-4</v>
      </c>
      <c r="CJ119" s="305">
        <v>4.3211179775339408E-5</v>
      </c>
      <c r="CK119" s="305">
        <v>4.3900693210326628E-5</v>
      </c>
      <c r="CL119" s="305">
        <v>2.8266395409261106E-5</v>
      </c>
      <c r="CM119" s="305">
        <v>2.4511918715793911E-5</v>
      </c>
      <c r="CN119" s="305">
        <v>2.5171911583280631E-4</v>
      </c>
      <c r="CO119" s="305">
        <v>1.171386384589677E-4</v>
      </c>
      <c r="CP119" s="305">
        <v>2.4995372743748251E-4</v>
      </c>
      <c r="CQ119" s="305">
        <v>3.0744267772230769E-5</v>
      </c>
      <c r="CR119" s="305">
        <v>1.6611615621419819E-4</v>
      </c>
      <c r="CS119" s="305">
        <v>6.6744966347301302E-5</v>
      </c>
      <c r="CT119" s="305">
        <v>3.3617976737654956E-5</v>
      </c>
      <c r="CU119" s="305">
        <v>6.5566668756543512E-5</v>
      </c>
      <c r="CV119" s="305">
        <v>9.7296065028802518E-5</v>
      </c>
      <c r="CW119" s="305">
        <v>5.5272983327162977E-5</v>
      </c>
      <c r="CX119" s="305">
        <v>6.6006028283477819E-5</v>
      </c>
      <c r="CY119" s="305">
        <v>1.5555140339756271E-5</v>
      </c>
      <c r="CZ119" s="305">
        <v>1.9693324574880371E-4</v>
      </c>
      <c r="DA119" s="306">
        <v>1.0081643653163921</v>
      </c>
    </row>
    <row r="120" spans="2:105" ht="20.100000000000001" customHeight="1" x14ac:dyDescent="0.4">
      <c r="B120" s="12">
        <v>73</v>
      </c>
      <c r="C120" s="9" t="s">
        <v>334</v>
      </c>
      <c r="D120" s="305">
        <v>3.1114622314608851E-4</v>
      </c>
      <c r="E120" s="305">
        <v>3.4475970499745525E-4</v>
      </c>
      <c r="F120" s="305">
        <v>9.5745555718639757E-4</v>
      </c>
      <c r="G120" s="305">
        <v>2.3803785627897993E-4</v>
      </c>
      <c r="H120" s="305">
        <v>1.3400553725307168E-4</v>
      </c>
      <c r="I120" s="305">
        <v>3.9508994875295586E-4</v>
      </c>
      <c r="J120" s="305">
        <v>1.6207405626615187E-4</v>
      </c>
      <c r="K120" s="305">
        <v>4.9674231160948159E-4</v>
      </c>
      <c r="L120" s="305">
        <v>9.5906678319040712E-4</v>
      </c>
      <c r="M120" s="305">
        <v>1.2673792196843288E-3</v>
      </c>
      <c r="N120" s="305">
        <v>6.1890954946095423E-4</v>
      </c>
      <c r="O120" s="305">
        <v>3.1500013246668672E-4</v>
      </c>
      <c r="P120" s="305">
        <v>7.8604284637272953E-4</v>
      </c>
      <c r="Q120" s="305">
        <v>2.8135340376545963E-5</v>
      </c>
      <c r="R120" s="305">
        <v>2.2257997076327728E-4</v>
      </c>
      <c r="S120" s="305">
        <v>5.0484511031827261E-4</v>
      </c>
      <c r="T120" s="305">
        <v>4.5176841483240255E-4</v>
      </c>
      <c r="U120" s="305">
        <v>4.3939756551686365E-4</v>
      </c>
      <c r="V120" s="305">
        <v>6.004047603519714E-4</v>
      </c>
      <c r="W120" s="305">
        <v>4.7606765078157749E-4</v>
      </c>
      <c r="X120" s="305">
        <v>3.7875419520549909E-4</v>
      </c>
      <c r="Y120" s="305">
        <v>2.3603966968357116E-4</v>
      </c>
      <c r="Z120" s="305">
        <v>2.1282439645966772E-4</v>
      </c>
      <c r="AA120" s="305">
        <v>2.1118131384057978E-4</v>
      </c>
      <c r="AB120" s="305">
        <v>3.1000401415878451E-4</v>
      </c>
      <c r="AC120" s="305">
        <v>4.4347533169136001E-4</v>
      </c>
      <c r="AD120" s="305">
        <v>1.2658026169760468E-3</v>
      </c>
      <c r="AE120" s="305">
        <v>5.0452924021351323E-4</v>
      </c>
      <c r="AF120" s="305">
        <v>5.7860423772062262E-4</v>
      </c>
      <c r="AG120" s="305">
        <v>8.3951647784396649E-5</v>
      </c>
      <c r="AH120" s="305">
        <v>8.1696303428954828E-4</v>
      </c>
      <c r="AI120" s="305">
        <v>3.8669321263424514E-4</v>
      </c>
      <c r="AJ120" s="305">
        <v>3.3114198357101908E-4</v>
      </c>
      <c r="AK120" s="305">
        <v>2.6647722166113713E-4</v>
      </c>
      <c r="AL120" s="305">
        <v>2.3794377232961669E-4</v>
      </c>
      <c r="AM120" s="305">
        <v>2.0717949945264517E-4</v>
      </c>
      <c r="AN120" s="305">
        <v>1.4810896329714448E-4</v>
      </c>
      <c r="AO120" s="305">
        <v>1.9034419169255428E-4</v>
      </c>
      <c r="AP120" s="305">
        <v>2.0920954833335994E-4</v>
      </c>
      <c r="AQ120" s="305">
        <v>1.813327587470792E-4</v>
      </c>
      <c r="AR120" s="305">
        <v>2.1922841155165739E-4</v>
      </c>
      <c r="AS120" s="305">
        <v>1.8780966593023816E-4</v>
      </c>
      <c r="AT120" s="305">
        <v>2.0058950879223099E-4</v>
      </c>
      <c r="AU120" s="305">
        <v>2.9578769751050106E-4</v>
      </c>
      <c r="AV120" s="305">
        <v>2.3178832290339984E-4</v>
      </c>
      <c r="AW120" s="305">
        <v>2.0696015101665004E-4</v>
      </c>
      <c r="AX120" s="305">
        <v>3.8280038336528514E-4</v>
      </c>
      <c r="AY120" s="305">
        <v>3.6181390001642987E-4</v>
      </c>
      <c r="AZ120" s="305">
        <v>2.4247241543181298E-4</v>
      </c>
      <c r="BA120" s="305">
        <v>3.5304799994193513E-4</v>
      </c>
      <c r="BB120" s="305">
        <v>9.0310840554822612E-5</v>
      </c>
      <c r="BC120" s="305">
        <v>3.6818787610044389E-4</v>
      </c>
      <c r="BD120" s="305">
        <v>7.5545716276528591E-4</v>
      </c>
      <c r="BE120" s="305">
        <v>3.9440219665873695E-4</v>
      </c>
      <c r="BF120" s="305">
        <v>4.0707653564592906E-4</v>
      </c>
      <c r="BG120" s="305">
        <v>3.9825673721632097E-4</v>
      </c>
      <c r="BH120" s="305">
        <v>4.0519587692632996E-4</v>
      </c>
      <c r="BI120" s="305">
        <v>2.6287026663796416E-4</v>
      </c>
      <c r="BJ120" s="305">
        <v>6.0863467878488457E-4</v>
      </c>
      <c r="BK120" s="305">
        <v>1.6084481150994157E-4</v>
      </c>
      <c r="BL120" s="305">
        <v>1.4732331990402491E-4</v>
      </c>
      <c r="BM120" s="305">
        <v>8.6234010568593867E-5</v>
      </c>
      <c r="BN120" s="305">
        <v>1.0590343175258933E-4</v>
      </c>
      <c r="BO120" s="305">
        <v>1.1806565937764729E-4</v>
      </c>
      <c r="BP120" s="305">
        <v>5.4990108315663391E-5</v>
      </c>
      <c r="BQ120" s="305">
        <v>5.6105876868405983E-5</v>
      </c>
      <c r="BR120" s="305">
        <v>1.5176293812878073E-5</v>
      </c>
      <c r="BS120" s="305">
        <v>2.3592573313926633E-3</v>
      </c>
      <c r="BT120" s="305">
        <v>3.8961207463455609E-4</v>
      </c>
      <c r="BU120" s="305">
        <v>2.9818575475365413E-4</v>
      </c>
      <c r="BV120" s="305">
        <v>1.5020536742599505E-4</v>
      </c>
      <c r="BW120" s="305">
        <v>2.7567698502005227E-4</v>
      </c>
      <c r="BX120" s="305">
        <v>1.0013555706792874</v>
      </c>
      <c r="BY120" s="305">
        <v>8.5374169883119521E-5</v>
      </c>
      <c r="BZ120" s="305">
        <v>7.6328604699777236E-5</v>
      </c>
      <c r="CA120" s="305">
        <v>3.0243087193990948E-3</v>
      </c>
      <c r="CB120" s="305">
        <v>8.8971353554487037E-5</v>
      </c>
      <c r="CC120" s="305">
        <v>9.2199446883867438E-5</v>
      </c>
      <c r="CD120" s="305">
        <v>1.8342328724821886E-4</v>
      </c>
      <c r="CE120" s="305">
        <v>1.0408590246814785E-4</v>
      </c>
      <c r="CF120" s="305">
        <v>4.4207257016181669E-4</v>
      </c>
      <c r="CG120" s="305">
        <v>9.579976930740689E-5</v>
      </c>
      <c r="CH120" s="305">
        <v>9.3518818652962269E-5</v>
      </c>
      <c r="CI120" s="305">
        <v>1.924345710048726E-4</v>
      </c>
      <c r="CJ120" s="305">
        <v>2.480920195420436E-4</v>
      </c>
      <c r="CK120" s="305">
        <v>2.2734715180871119E-4</v>
      </c>
      <c r="CL120" s="305">
        <v>1.5092849121898824E-4</v>
      </c>
      <c r="CM120" s="305">
        <v>1.2183522797624414E-4</v>
      </c>
      <c r="CN120" s="305">
        <v>2.4726112959972486E-4</v>
      </c>
      <c r="CO120" s="305">
        <v>1.0057589036371152E-4</v>
      </c>
      <c r="CP120" s="305">
        <v>3.1727172180928237E-4</v>
      </c>
      <c r="CQ120" s="305">
        <v>2.3388367664349901E-4</v>
      </c>
      <c r="CR120" s="305">
        <v>7.9677600699239689E-5</v>
      </c>
      <c r="CS120" s="305">
        <v>3.0265684124767005E-4</v>
      </c>
      <c r="CT120" s="305">
        <v>3.5390061490818306E-4</v>
      </c>
      <c r="CU120" s="305">
        <v>1.2965192772963687E-4</v>
      </c>
      <c r="CV120" s="305">
        <v>1.0469856226641078E-4</v>
      </c>
      <c r="CW120" s="305">
        <v>1.4319253260805132E-4</v>
      </c>
      <c r="CX120" s="305">
        <v>1.204687234843219E-4</v>
      </c>
      <c r="CY120" s="305">
        <v>1.2114720364523573E-3</v>
      </c>
      <c r="CZ120" s="305">
        <v>6.9298456575330982E-5</v>
      </c>
      <c r="DA120" s="306">
        <v>1.037496041539921</v>
      </c>
    </row>
    <row r="121" spans="2:105" ht="20.100000000000001" customHeight="1" x14ac:dyDescent="0.4">
      <c r="B121" s="12">
        <v>74</v>
      </c>
      <c r="C121" s="9" t="s">
        <v>335</v>
      </c>
      <c r="D121" s="305">
        <v>1.5228966721020356E-3</v>
      </c>
      <c r="E121" s="305">
        <v>2.5700531313947767E-3</v>
      </c>
      <c r="F121" s="305">
        <v>6.3204950909703577E-3</v>
      </c>
      <c r="G121" s="305">
        <v>1.6328633566623464E-3</v>
      </c>
      <c r="H121" s="305">
        <v>7.639432063553511E-4</v>
      </c>
      <c r="I121" s="305">
        <v>2.874047410365239E-3</v>
      </c>
      <c r="J121" s="305">
        <v>8.4739944538407737E-4</v>
      </c>
      <c r="K121" s="305">
        <v>3.8307983870504735E-3</v>
      </c>
      <c r="L121" s="305">
        <v>6.5331814376110272E-3</v>
      </c>
      <c r="M121" s="305">
        <v>9.5303843427563123E-3</v>
      </c>
      <c r="N121" s="305">
        <v>3.768305150450763E-3</v>
      </c>
      <c r="O121" s="305">
        <v>2.2683658736610442E-3</v>
      </c>
      <c r="P121" s="305">
        <v>2.2235730556096463E-2</v>
      </c>
      <c r="Q121" s="305">
        <v>1.7208343559022179E-3</v>
      </c>
      <c r="R121" s="305">
        <v>1.650661842721769E-3</v>
      </c>
      <c r="S121" s="305">
        <v>2.5369787014917307E-3</v>
      </c>
      <c r="T121" s="305">
        <v>1.9623386664752922E-3</v>
      </c>
      <c r="U121" s="305">
        <v>3.7301256653298268E-3</v>
      </c>
      <c r="V121" s="305">
        <v>3.2858321852361027E-3</v>
      </c>
      <c r="W121" s="305">
        <v>2.1002173451115922E-3</v>
      </c>
      <c r="X121" s="305">
        <v>1.9362527075435633E-3</v>
      </c>
      <c r="Y121" s="305">
        <v>5.1978018013458457E-3</v>
      </c>
      <c r="Z121" s="305">
        <v>1.8752439881419523E-3</v>
      </c>
      <c r="AA121" s="305">
        <v>1.5979544377363296E-3</v>
      </c>
      <c r="AB121" s="305">
        <v>3.1329377907340504E-3</v>
      </c>
      <c r="AC121" s="305">
        <v>4.5542310083204899E-3</v>
      </c>
      <c r="AD121" s="305">
        <v>4.010811318191628E-3</v>
      </c>
      <c r="AE121" s="305">
        <v>4.8468853350537265E-3</v>
      </c>
      <c r="AF121" s="305">
        <v>3.5193445649267783E-3</v>
      </c>
      <c r="AG121" s="305">
        <v>6.8060014201777748E-4</v>
      </c>
      <c r="AH121" s="305">
        <v>4.739139456318894E-3</v>
      </c>
      <c r="AI121" s="305">
        <v>2.2161323480571009E-3</v>
      </c>
      <c r="AJ121" s="305">
        <v>4.9923886283155224E-3</v>
      </c>
      <c r="AK121" s="305">
        <v>1.6236241236204658E-3</v>
      </c>
      <c r="AL121" s="305">
        <v>1.8945876657324881E-3</v>
      </c>
      <c r="AM121" s="305">
        <v>1.4499436405554422E-3</v>
      </c>
      <c r="AN121" s="305">
        <v>1.018839251994991E-3</v>
      </c>
      <c r="AO121" s="305">
        <v>1.4727341287817431E-3</v>
      </c>
      <c r="AP121" s="305">
        <v>1.507728603302299E-3</v>
      </c>
      <c r="AQ121" s="305">
        <v>1.3666576119228191E-3</v>
      </c>
      <c r="AR121" s="305">
        <v>1.8093034690713282E-3</v>
      </c>
      <c r="AS121" s="305">
        <v>1.4857726670581943E-3</v>
      </c>
      <c r="AT121" s="305">
        <v>1.2351703395462787E-3</v>
      </c>
      <c r="AU121" s="305">
        <v>2.9936514548054259E-3</v>
      </c>
      <c r="AV121" s="305">
        <v>1.6136763993423607E-3</v>
      </c>
      <c r="AW121" s="305">
        <v>1.5114255962623345E-3</v>
      </c>
      <c r="AX121" s="305">
        <v>1.5383260821103134E-3</v>
      </c>
      <c r="AY121" s="305">
        <v>1.4704247856598218E-3</v>
      </c>
      <c r="AZ121" s="305">
        <v>1.3582524945337804E-3</v>
      </c>
      <c r="BA121" s="305">
        <v>1.9882804236703881E-3</v>
      </c>
      <c r="BB121" s="305">
        <v>6.6045506308305365E-4</v>
      </c>
      <c r="BC121" s="305">
        <v>2.1622443963306075E-3</v>
      </c>
      <c r="BD121" s="305">
        <v>1.50627935521437E-2</v>
      </c>
      <c r="BE121" s="305">
        <v>1.4833738730156197E-3</v>
      </c>
      <c r="BF121" s="305">
        <v>1.6084774231756107E-3</v>
      </c>
      <c r="BG121" s="305">
        <v>1.6674572664895063E-3</v>
      </c>
      <c r="BH121" s="305">
        <v>1.6426760682174124E-3</v>
      </c>
      <c r="BI121" s="305">
        <v>5.2413860480653839E-3</v>
      </c>
      <c r="BJ121" s="305">
        <v>1.4889378112621695E-2</v>
      </c>
      <c r="BK121" s="305">
        <v>1.0619983829594853E-3</v>
      </c>
      <c r="BL121" s="305">
        <v>8.9028902219046176E-4</v>
      </c>
      <c r="BM121" s="305">
        <v>4.6871489754153552E-4</v>
      </c>
      <c r="BN121" s="305">
        <v>7.3488596749738387E-4</v>
      </c>
      <c r="BO121" s="305">
        <v>5.6477716951401104E-4</v>
      </c>
      <c r="BP121" s="305">
        <v>4.8414601671206649E-4</v>
      </c>
      <c r="BQ121" s="305">
        <v>4.0889277976340906E-4</v>
      </c>
      <c r="BR121" s="305">
        <v>6.8108238556317908E-5</v>
      </c>
      <c r="BS121" s="305">
        <v>5.3975302978869649E-4</v>
      </c>
      <c r="BT121" s="305">
        <v>3.1677137063114338E-4</v>
      </c>
      <c r="BU121" s="305">
        <v>1.5181341426157475E-3</v>
      </c>
      <c r="BV121" s="305">
        <v>7.0335069070567662E-4</v>
      </c>
      <c r="BW121" s="305">
        <v>1.1193285683108116E-3</v>
      </c>
      <c r="BX121" s="305">
        <v>4.5334820120760641E-4</v>
      </c>
      <c r="BY121" s="305">
        <v>1.0006239632856699</v>
      </c>
      <c r="BZ121" s="305">
        <v>4.6175086448972728E-4</v>
      </c>
      <c r="CA121" s="305">
        <v>2.3018412914504576E-4</v>
      </c>
      <c r="CB121" s="305">
        <v>5.890725247862089E-4</v>
      </c>
      <c r="CC121" s="305">
        <v>7.5581909733174967E-4</v>
      </c>
      <c r="CD121" s="305">
        <v>8.8687481234766847E-4</v>
      </c>
      <c r="CE121" s="305">
        <v>7.763079831947247E-4</v>
      </c>
      <c r="CF121" s="305">
        <v>2.1129011675836808E-3</v>
      </c>
      <c r="CG121" s="305">
        <v>2.8194524216147614E-3</v>
      </c>
      <c r="CH121" s="305">
        <v>6.3918491280092274E-4</v>
      </c>
      <c r="CI121" s="305">
        <v>9.4184205427908494E-4</v>
      </c>
      <c r="CJ121" s="305">
        <v>7.8438119413546043E-4</v>
      </c>
      <c r="CK121" s="305">
        <v>1.3134637224415013E-3</v>
      </c>
      <c r="CL121" s="305">
        <v>8.4933439560341427E-4</v>
      </c>
      <c r="CM121" s="305">
        <v>6.8343351145618285E-4</v>
      </c>
      <c r="CN121" s="305">
        <v>1.1836837683617428E-3</v>
      </c>
      <c r="CO121" s="305">
        <v>4.7937264921873112E-4</v>
      </c>
      <c r="CP121" s="305">
        <v>7.8648480478648718E-4</v>
      </c>
      <c r="CQ121" s="305">
        <v>1.1024460444681496E-3</v>
      </c>
      <c r="CR121" s="305">
        <v>4.3581808454452007E-4</v>
      </c>
      <c r="CS121" s="305">
        <v>2.1354153055601435E-3</v>
      </c>
      <c r="CT121" s="305">
        <v>2.0713576906656087E-3</v>
      </c>
      <c r="CU121" s="305">
        <v>7.7840447579227571E-4</v>
      </c>
      <c r="CV121" s="305">
        <v>6.2435760382676037E-4</v>
      </c>
      <c r="CW121" s="305">
        <v>6.5279962291572814E-4</v>
      </c>
      <c r="CX121" s="305">
        <v>6.7949386868013367E-4</v>
      </c>
      <c r="CY121" s="305">
        <v>4.5952264163789105E-3</v>
      </c>
      <c r="CZ121" s="305">
        <v>5.6236102959797104E-4</v>
      </c>
      <c r="DA121" s="306">
        <v>1.2366295028106171</v>
      </c>
    </row>
    <row r="122" spans="2:105" ht="20.100000000000001" customHeight="1" x14ac:dyDescent="0.4">
      <c r="B122" s="12">
        <v>75</v>
      </c>
      <c r="C122" s="9" t="s">
        <v>876</v>
      </c>
      <c r="D122" s="305">
        <v>5.4387411840384611E-3</v>
      </c>
      <c r="E122" s="305">
        <v>9.7903048641245095E-3</v>
      </c>
      <c r="F122" s="305">
        <v>2.8918431241520466E-3</v>
      </c>
      <c r="G122" s="305">
        <v>2.554341052360712E-3</v>
      </c>
      <c r="H122" s="305">
        <v>4.7107817796064096E-3</v>
      </c>
      <c r="I122" s="305">
        <v>6.2077482584932632E-3</v>
      </c>
      <c r="J122" s="305">
        <v>2.9835351898170288E-2</v>
      </c>
      <c r="K122" s="305">
        <v>2.2765813132027439E-3</v>
      </c>
      <c r="L122" s="305">
        <v>3.601592948027785E-3</v>
      </c>
      <c r="M122" s="305">
        <v>3.2778959588081746E-3</v>
      </c>
      <c r="N122" s="305">
        <v>2.1262016293872275E-3</v>
      </c>
      <c r="O122" s="305">
        <v>2.4169099373634075E-3</v>
      </c>
      <c r="P122" s="305">
        <v>2.0922393840909492E-3</v>
      </c>
      <c r="Q122" s="305">
        <v>1.8181600437225289E-3</v>
      </c>
      <c r="R122" s="305">
        <v>1.724412155885308E-3</v>
      </c>
      <c r="S122" s="305">
        <v>3.1130716445403345E-3</v>
      </c>
      <c r="T122" s="305">
        <v>2.7349375711400508E-3</v>
      </c>
      <c r="U122" s="305">
        <v>5.5297996015929163E-3</v>
      </c>
      <c r="V122" s="305">
        <v>1.7862329933645948E-3</v>
      </c>
      <c r="W122" s="305">
        <v>4.1842506139311043E-3</v>
      </c>
      <c r="X122" s="305">
        <v>3.3180793190497396E-3</v>
      </c>
      <c r="Y122" s="305">
        <v>5.448983337256974E-4</v>
      </c>
      <c r="Z122" s="305">
        <v>2.6477858004851644E-3</v>
      </c>
      <c r="AA122" s="305">
        <v>1.2962090243068931E-3</v>
      </c>
      <c r="AB122" s="305">
        <v>3.036363578211145E-3</v>
      </c>
      <c r="AC122" s="305">
        <v>1.1147291549594226E-2</v>
      </c>
      <c r="AD122" s="305">
        <v>5.7431466894796749E-3</v>
      </c>
      <c r="AE122" s="305">
        <v>6.3378519831462123E-3</v>
      </c>
      <c r="AF122" s="305">
        <v>5.902086411579497E-3</v>
      </c>
      <c r="AG122" s="305">
        <v>2.3010119384367241E-3</v>
      </c>
      <c r="AH122" s="305">
        <v>2.0560120972569172E-3</v>
      </c>
      <c r="AI122" s="305">
        <v>1.5346591166329887E-3</v>
      </c>
      <c r="AJ122" s="305">
        <v>2.4463860004076523E-3</v>
      </c>
      <c r="AK122" s="305">
        <v>1.6102574520259964E-3</v>
      </c>
      <c r="AL122" s="305">
        <v>2.3626823223086737E-3</v>
      </c>
      <c r="AM122" s="305">
        <v>1.7470622413836567E-3</v>
      </c>
      <c r="AN122" s="305">
        <v>1.1909171328065148E-3</v>
      </c>
      <c r="AO122" s="305">
        <v>2.5792254047967279E-3</v>
      </c>
      <c r="AP122" s="305">
        <v>1.3315889757222993E-3</v>
      </c>
      <c r="AQ122" s="305">
        <v>1.5408598268067631E-3</v>
      </c>
      <c r="AR122" s="305">
        <v>3.2668635325726289E-3</v>
      </c>
      <c r="AS122" s="305">
        <v>9.549273909006112E-4</v>
      </c>
      <c r="AT122" s="305">
        <v>1.9552364846068758E-3</v>
      </c>
      <c r="AU122" s="305">
        <v>2.0920131005575477E-3</v>
      </c>
      <c r="AV122" s="305">
        <v>1.0559901400940593E-3</v>
      </c>
      <c r="AW122" s="305">
        <v>3.2632885366321467E-3</v>
      </c>
      <c r="AX122" s="305">
        <v>7.0000710727338407E-4</v>
      </c>
      <c r="AY122" s="305">
        <v>1.1675338915883666E-3</v>
      </c>
      <c r="AZ122" s="305">
        <v>1.409693854419352E-3</v>
      </c>
      <c r="BA122" s="305">
        <v>1.2429255307297318E-3</v>
      </c>
      <c r="BB122" s="305">
        <v>6.1054275713086381E-4</v>
      </c>
      <c r="BC122" s="305">
        <v>6.9447979307149018E-3</v>
      </c>
      <c r="BD122" s="305">
        <v>9.351290921809214E-3</v>
      </c>
      <c r="BE122" s="305">
        <v>3.0360145931789405E-3</v>
      </c>
      <c r="BF122" s="305">
        <v>3.1357880987251401E-3</v>
      </c>
      <c r="BG122" s="305">
        <v>3.5163018954797493E-3</v>
      </c>
      <c r="BH122" s="305">
        <v>2.2167420743387637E-3</v>
      </c>
      <c r="BI122" s="305">
        <v>1.2045348044048164E-3</v>
      </c>
      <c r="BJ122" s="305">
        <v>1.8627224974594972E-3</v>
      </c>
      <c r="BK122" s="305">
        <v>1.7308060307107197E-3</v>
      </c>
      <c r="BL122" s="305">
        <v>3.2611080593406179E-3</v>
      </c>
      <c r="BM122" s="305">
        <v>1.3384086523130254E-2</v>
      </c>
      <c r="BN122" s="305">
        <v>4.7805688284696148E-3</v>
      </c>
      <c r="BO122" s="305">
        <v>1.681493559451328E-3</v>
      </c>
      <c r="BP122" s="305">
        <v>8.1633226432953126E-4</v>
      </c>
      <c r="BQ122" s="305">
        <v>7.7010103682624055E-4</v>
      </c>
      <c r="BR122" s="305">
        <v>2.4065662027176907E-4</v>
      </c>
      <c r="BS122" s="305">
        <v>3.1620259430244846E-3</v>
      </c>
      <c r="BT122" s="305">
        <v>2.2356879059453914E-2</v>
      </c>
      <c r="BU122" s="305">
        <v>0.11012846738914922</v>
      </c>
      <c r="BV122" s="305">
        <v>5.3125614951175099E-2</v>
      </c>
      <c r="BW122" s="305">
        <v>0.2489487521990201</v>
      </c>
      <c r="BX122" s="305">
        <v>4.0980887501079984E-2</v>
      </c>
      <c r="BY122" s="305">
        <v>1.4704583482952371E-2</v>
      </c>
      <c r="BZ122" s="305">
        <v>1.0086593159628421</v>
      </c>
      <c r="CA122" s="305">
        <v>2.5497648322073026E-3</v>
      </c>
      <c r="CB122" s="305">
        <v>1.6598809584743249E-3</v>
      </c>
      <c r="CC122" s="305">
        <v>1.7225990916866156E-3</v>
      </c>
      <c r="CD122" s="305">
        <v>1.9620304258918357E-3</v>
      </c>
      <c r="CE122" s="305">
        <v>1.0626089008709694E-3</v>
      </c>
      <c r="CF122" s="305">
        <v>5.0237235380387714E-3</v>
      </c>
      <c r="CG122" s="305">
        <v>2.154334360210518E-3</v>
      </c>
      <c r="CH122" s="305">
        <v>2.0546004463520787E-3</v>
      </c>
      <c r="CI122" s="305">
        <v>1.5825640418856222E-3</v>
      </c>
      <c r="CJ122" s="305">
        <v>1.0972874303953053E-3</v>
      </c>
      <c r="CK122" s="305">
        <v>1.8819167529271423E-3</v>
      </c>
      <c r="CL122" s="305">
        <v>1.2426219608854712E-3</v>
      </c>
      <c r="CM122" s="305">
        <v>1.223764623072015E-3</v>
      </c>
      <c r="CN122" s="305">
        <v>2.5234240609132482E-3</v>
      </c>
      <c r="CO122" s="305">
        <v>3.7649676528031433E-3</v>
      </c>
      <c r="CP122" s="305">
        <v>2.1584447763127964E-3</v>
      </c>
      <c r="CQ122" s="305">
        <v>1.2270447053137922E-3</v>
      </c>
      <c r="CR122" s="305">
        <v>1.1374593547479311E-3</v>
      </c>
      <c r="CS122" s="305">
        <v>2.7042802192024831E-2</v>
      </c>
      <c r="CT122" s="305">
        <v>4.2936562510847614E-3</v>
      </c>
      <c r="CU122" s="305">
        <v>2.9541351664757092E-3</v>
      </c>
      <c r="CV122" s="305">
        <v>6.6254620947252939E-3</v>
      </c>
      <c r="CW122" s="305">
        <v>1.7495788373927906E-3</v>
      </c>
      <c r="CX122" s="305">
        <v>4.1904652069487689E-3</v>
      </c>
      <c r="CY122" s="305">
        <v>1.8616331338372498E-3</v>
      </c>
      <c r="CZ122" s="305">
        <v>1.4152323123709303E-2</v>
      </c>
      <c r="DA122" s="306">
        <v>1.8354037616271972</v>
      </c>
    </row>
    <row r="123" spans="2:105" ht="20.100000000000001" customHeight="1" x14ac:dyDescent="0.4">
      <c r="B123" s="12">
        <v>76</v>
      </c>
      <c r="C123" s="9" t="s">
        <v>345</v>
      </c>
      <c r="D123" s="305">
        <v>3.4425479275110375E-4</v>
      </c>
      <c r="E123" s="305">
        <v>4.0970331219918553E-4</v>
      </c>
      <c r="F123" s="305">
        <v>3.6893878604389184E-4</v>
      </c>
      <c r="G123" s="305">
        <v>5.1328654347907842E-4</v>
      </c>
      <c r="H123" s="305">
        <v>4.0081311254770464E-4</v>
      </c>
      <c r="I123" s="305">
        <v>5.1379970630666919E-4</v>
      </c>
      <c r="J123" s="305">
        <v>1.5655265871705277E-3</v>
      </c>
      <c r="K123" s="305">
        <v>3.4906141083272598E-4</v>
      </c>
      <c r="L123" s="305">
        <v>3.3346730459721127E-4</v>
      </c>
      <c r="M123" s="305">
        <v>1.9951429475934798E-4</v>
      </c>
      <c r="N123" s="305">
        <v>3.0007227941745794E-4</v>
      </c>
      <c r="O123" s="305">
        <v>4.0428542575906157E-4</v>
      </c>
      <c r="P123" s="305">
        <v>1.5453466962279787E-4</v>
      </c>
      <c r="Q123" s="305">
        <v>2.3933642325944229E-4</v>
      </c>
      <c r="R123" s="305">
        <v>5.0426838805858276E-4</v>
      </c>
      <c r="S123" s="305">
        <v>3.0015939021106971E-4</v>
      </c>
      <c r="T123" s="305">
        <v>6.2753989469826576E-4</v>
      </c>
      <c r="U123" s="305">
        <v>4.8392759552025902E-4</v>
      </c>
      <c r="V123" s="305">
        <v>4.1879570338876977E-4</v>
      </c>
      <c r="W123" s="305">
        <v>5.6631694151141362E-4</v>
      </c>
      <c r="X123" s="305">
        <v>4.2742542404525718E-4</v>
      </c>
      <c r="Y123" s="305">
        <v>1.0135314502505459E-4</v>
      </c>
      <c r="Z123" s="305">
        <v>3.8711751995546928E-4</v>
      </c>
      <c r="AA123" s="305">
        <v>3.6919775502514493E-4</v>
      </c>
      <c r="AB123" s="305">
        <v>2.0522979557723573E-4</v>
      </c>
      <c r="AC123" s="305">
        <v>4.9000518053938689E-4</v>
      </c>
      <c r="AD123" s="305">
        <v>5.7682130828652959E-4</v>
      </c>
      <c r="AE123" s="305">
        <v>4.643717978164353E-4</v>
      </c>
      <c r="AF123" s="305">
        <v>5.0966505766915295E-4</v>
      </c>
      <c r="AG123" s="305">
        <v>2.0792890570085068E-4</v>
      </c>
      <c r="AH123" s="305">
        <v>4.8643886104229704E-4</v>
      </c>
      <c r="AI123" s="305">
        <v>2.3060257012864267E-4</v>
      </c>
      <c r="AJ123" s="305">
        <v>2.5805649695724651E-4</v>
      </c>
      <c r="AK123" s="305">
        <v>3.5382484512942486E-4</v>
      </c>
      <c r="AL123" s="305">
        <v>3.7992432549387368E-4</v>
      </c>
      <c r="AM123" s="305">
        <v>3.730108975775455E-4</v>
      </c>
      <c r="AN123" s="305">
        <v>3.1563009623383705E-4</v>
      </c>
      <c r="AO123" s="305">
        <v>3.6396301830735826E-4</v>
      </c>
      <c r="AP123" s="305">
        <v>2.7857399254882823E-4</v>
      </c>
      <c r="AQ123" s="305">
        <v>3.0056074190834347E-4</v>
      </c>
      <c r="AR123" s="305">
        <v>4.1165074599287268E-4</v>
      </c>
      <c r="AS123" s="305">
        <v>6.3456453005895203E-4</v>
      </c>
      <c r="AT123" s="305">
        <v>2.5109162809816256E-4</v>
      </c>
      <c r="AU123" s="305">
        <v>2.9554983806397795E-4</v>
      </c>
      <c r="AV123" s="305">
        <v>4.4200231996846854E-4</v>
      </c>
      <c r="AW123" s="305">
        <v>2.777829752636794E-4</v>
      </c>
      <c r="AX123" s="305">
        <v>1.6873281002488473E-4</v>
      </c>
      <c r="AY123" s="305">
        <v>1.0438640938215211E-4</v>
      </c>
      <c r="AZ123" s="305">
        <v>2.3727494769472542E-4</v>
      </c>
      <c r="BA123" s="305">
        <v>3.1695778832265556E-4</v>
      </c>
      <c r="BB123" s="305">
        <v>3.3945635600806658E-4</v>
      </c>
      <c r="BC123" s="305">
        <v>6.2505121413956551E-4</v>
      </c>
      <c r="BD123" s="305">
        <v>1.4583102741667609E-3</v>
      </c>
      <c r="BE123" s="305">
        <v>6.116770680626132E-4</v>
      </c>
      <c r="BF123" s="305">
        <v>1.1844870941421714E-3</v>
      </c>
      <c r="BG123" s="305">
        <v>9.7293480677412239E-4</v>
      </c>
      <c r="BH123" s="305">
        <v>9.0860034180783602E-4</v>
      </c>
      <c r="BI123" s="305">
        <v>1.6356915306027381E-3</v>
      </c>
      <c r="BJ123" s="305">
        <v>4.4184801341116582E-3</v>
      </c>
      <c r="BK123" s="305">
        <v>1.4111022447309233E-3</v>
      </c>
      <c r="BL123" s="305">
        <v>2.1522833094730002E-3</v>
      </c>
      <c r="BM123" s="305">
        <v>1.5915487106384356E-3</v>
      </c>
      <c r="BN123" s="305">
        <v>2.1294394246623568E-3</v>
      </c>
      <c r="BO123" s="305">
        <v>8.7553422799097926E-3</v>
      </c>
      <c r="BP123" s="305">
        <v>1.1505843306988674E-3</v>
      </c>
      <c r="BQ123" s="305">
        <v>1.1626241740537128E-3</v>
      </c>
      <c r="BR123" s="305">
        <v>4.411983510917708E-4</v>
      </c>
      <c r="BS123" s="305">
        <v>2.0363675873105603E-3</v>
      </c>
      <c r="BT123" s="305">
        <v>6.2450750407301147E-4</v>
      </c>
      <c r="BU123" s="305">
        <v>1.2084592036542107E-3</v>
      </c>
      <c r="BV123" s="305">
        <v>1.9396479835864227E-3</v>
      </c>
      <c r="BW123" s="305">
        <v>1.2391209082611835E-3</v>
      </c>
      <c r="BX123" s="305">
        <v>3.5731339286521478E-3</v>
      </c>
      <c r="BY123" s="305">
        <v>1.4307330138713784E-3</v>
      </c>
      <c r="BZ123" s="305">
        <v>1.226276514343624E-3</v>
      </c>
      <c r="CA123" s="305">
        <v>1.0169041856665053</v>
      </c>
      <c r="CB123" s="305">
        <v>4.114161543296772E-3</v>
      </c>
      <c r="CC123" s="305">
        <v>3.3569284930461303E-3</v>
      </c>
      <c r="CD123" s="305">
        <v>1.4404360370514743E-3</v>
      </c>
      <c r="CE123" s="305">
        <v>3.0519177116325531E-3</v>
      </c>
      <c r="CF123" s="305">
        <v>4.9313192913818006E-3</v>
      </c>
      <c r="CG123" s="305">
        <v>4.7938706326161153E-3</v>
      </c>
      <c r="CH123" s="305">
        <v>1.5474363735574639E-3</v>
      </c>
      <c r="CI123" s="305">
        <v>6.4818983978513871E-3</v>
      </c>
      <c r="CJ123" s="305">
        <v>6.6775325376770833E-4</v>
      </c>
      <c r="CK123" s="305">
        <v>6.8015543888736516E-3</v>
      </c>
      <c r="CL123" s="305">
        <v>4.2195018972082049E-3</v>
      </c>
      <c r="CM123" s="305">
        <v>1.9391502839857459E-3</v>
      </c>
      <c r="CN123" s="305">
        <v>4.1404574304559879E-3</v>
      </c>
      <c r="CO123" s="305">
        <v>2.4112237116845274E-3</v>
      </c>
      <c r="CP123" s="305">
        <v>2.0677832120623981E-3</v>
      </c>
      <c r="CQ123" s="305">
        <v>1.2325394339051849E-3</v>
      </c>
      <c r="CR123" s="305">
        <v>1.7062228066615603E-3</v>
      </c>
      <c r="CS123" s="305">
        <v>2.2106311570804322E-3</v>
      </c>
      <c r="CT123" s="305">
        <v>1.0966832705658885E-3</v>
      </c>
      <c r="CU123" s="305">
        <v>2.2839943224078735E-3</v>
      </c>
      <c r="CV123" s="305">
        <v>1.1578110899741929E-3</v>
      </c>
      <c r="CW123" s="305">
        <v>2.1282277998577875E-3</v>
      </c>
      <c r="CX123" s="305">
        <v>2.4823735743679208E-3</v>
      </c>
      <c r="CY123" s="305">
        <v>2.4726563156121401E-4</v>
      </c>
      <c r="CZ123" s="305">
        <v>1.1930270487077854E-3</v>
      </c>
      <c r="DA123" s="306">
        <v>1.148052711038867</v>
      </c>
    </row>
    <row r="124" spans="2:105" ht="20.100000000000001" customHeight="1" x14ac:dyDescent="0.4">
      <c r="B124" s="12">
        <v>77</v>
      </c>
      <c r="C124" s="9" t="s">
        <v>877</v>
      </c>
      <c r="D124" s="305">
        <v>1.1667287024074084E-3</v>
      </c>
      <c r="E124" s="305">
        <v>1.4683500044081973E-3</v>
      </c>
      <c r="F124" s="305">
        <v>9.8381058159617302E-4</v>
      </c>
      <c r="G124" s="305">
        <v>2.1554166623762808E-3</v>
      </c>
      <c r="H124" s="305">
        <v>2.5882588463802324E-3</v>
      </c>
      <c r="I124" s="305">
        <v>4.2946336680956161E-3</v>
      </c>
      <c r="J124" s="305">
        <v>3.6020219098825842E-3</v>
      </c>
      <c r="K124" s="305">
        <v>1.4288755782058751E-3</v>
      </c>
      <c r="L124" s="305">
        <v>2.470293417809839E-3</v>
      </c>
      <c r="M124" s="305">
        <v>9.5242577894245819E-4</v>
      </c>
      <c r="N124" s="305">
        <v>2.1446911560586181E-3</v>
      </c>
      <c r="O124" s="305">
        <v>1.2300017992143686E-3</v>
      </c>
      <c r="P124" s="305">
        <v>9.9016951270383441E-4</v>
      </c>
      <c r="Q124" s="305">
        <v>6.4402257014063919E-4</v>
      </c>
      <c r="R124" s="305">
        <v>2.3867844509768326E-3</v>
      </c>
      <c r="S124" s="305">
        <v>1.5732555282375823E-3</v>
      </c>
      <c r="T124" s="305">
        <v>2.7304153667556505E-3</v>
      </c>
      <c r="U124" s="305">
        <v>1.4250567978591102E-3</v>
      </c>
      <c r="V124" s="305">
        <v>1.8165657084248615E-3</v>
      </c>
      <c r="W124" s="305">
        <v>2.5698816340319285E-3</v>
      </c>
      <c r="X124" s="305">
        <v>3.247003352535761E-3</v>
      </c>
      <c r="Y124" s="305">
        <v>3.5937345243850958E-4</v>
      </c>
      <c r="Z124" s="305">
        <v>1.641619852465795E-3</v>
      </c>
      <c r="AA124" s="305">
        <v>1.752697145445248E-3</v>
      </c>
      <c r="AB124" s="305">
        <v>1.6066984806760269E-3</v>
      </c>
      <c r="AC124" s="305">
        <v>2.5619776859887185E-3</v>
      </c>
      <c r="AD124" s="305">
        <v>2.5356035398681987E-3</v>
      </c>
      <c r="AE124" s="305">
        <v>1.7557986454108366E-3</v>
      </c>
      <c r="AF124" s="305">
        <v>2.0566637007730696E-3</v>
      </c>
      <c r="AG124" s="305">
        <v>7.7902489087590377E-4</v>
      </c>
      <c r="AH124" s="305">
        <v>1.5274759834722834E-3</v>
      </c>
      <c r="AI124" s="305">
        <v>1.1644341443819094E-3</v>
      </c>
      <c r="AJ124" s="305">
        <v>1.3753367574855773E-3</v>
      </c>
      <c r="AK124" s="305">
        <v>1.4602011755689168E-3</v>
      </c>
      <c r="AL124" s="305">
        <v>1.561252072515013E-3</v>
      </c>
      <c r="AM124" s="305">
        <v>1.8268947328481638E-3</v>
      </c>
      <c r="AN124" s="305">
        <v>1.3870875170549665E-3</v>
      </c>
      <c r="AO124" s="305">
        <v>1.6550977484044043E-3</v>
      </c>
      <c r="AP124" s="305">
        <v>1.1690531115950346E-3</v>
      </c>
      <c r="AQ124" s="305">
        <v>1.219823783164297E-3</v>
      </c>
      <c r="AR124" s="305">
        <v>1.9902209177298162E-3</v>
      </c>
      <c r="AS124" s="305">
        <v>2.044991883951219E-3</v>
      </c>
      <c r="AT124" s="305">
        <v>1.2252692504090544E-3</v>
      </c>
      <c r="AU124" s="305">
        <v>1.2743321070766787E-3</v>
      </c>
      <c r="AV124" s="305">
        <v>2.1378957906678176E-3</v>
      </c>
      <c r="AW124" s="305">
        <v>1.4226878542249234E-3</v>
      </c>
      <c r="AX124" s="305">
        <v>7.5959719399438879E-4</v>
      </c>
      <c r="AY124" s="305">
        <v>9.4011415713558452E-4</v>
      </c>
      <c r="AZ124" s="305">
        <v>1.0655148633062024E-3</v>
      </c>
      <c r="BA124" s="305">
        <v>1.2678406359031276E-3</v>
      </c>
      <c r="BB124" s="305">
        <v>2.1662284870158973E-3</v>
      </c>
      <c r="BC124" s="305">
        <v>2.499431497810714E-3</v>
      </c>
      <c r="BD124" s="305">
        <v>2.0226418610669334E-3</v>
      </c>
      <c r="BE124" s="305">
        <v>6.1660542280080905E-3</v>
      </c>
      <c r="BF124" s="305">
        <v>6.0571255176579322E-3</v>
      </c>
      <c r="BG124" s="305">
        <v>6.2134544838974909E-3</v>
      </c>
      <c r="BH124" s="305">
        <v>6.3459718153685519E-3</v>
      </c>
      <c r="BI124" s="305">
        <v>1.457488913231646E-3</v>
      </c>
      <c r="BJ124" s="305">
        <v>2.3265564774103895E-3</v>
      </c>
      <c r="BK124" s="305">
        <v>3.1935040873665539E-3</v>
      </c>
      <c r="BL124" s="305">
        <v>6.646240082589629E-3</v>
      </c>
      <c r="BM124" s="305">
        <v>1.385884014352628E-2</v>
      </c>
      <c r="BN124" s="305">
        <v>1.3047234962594011E-2</v>
      </c>
      <c r="BO124" s="305">
        <v>1.4488741436800401E-2</v>
      </c>
      <c r="BP124" s="305">
        <v>5.5991651987273112E-3</v>
      </c>
      <c r="BQ124" s="305">
        <v>4.754230824815118E-3</v>
      </c>
      <c r="BR124" s="305">
        <v>8.6947836107463246E-4</v>
      </c>
      <c r="BS124" s="305">
        <v>6.0554332387737211E-3</v>
      </c>
      <c r="BT124" s="305">
        <v>3.4097299964045633E-3</v>
      </c>
      <c r="BU124" s="305">
        <v>3.3504435001672304E-3</v>
      </c>
      <c r="BV124" s="305">
        <v>1.03528837003073E-2</v>
      </c>
      <c r="BW124" s="305">
        <v>4.5326045174197754E-3</v>
      </c>
      <c r="BX124" s="305">
        <v>7.0943437855001167E-3</v>
      </c>
      <c r="BY124" s="305">
        <v>3.3424927358650233E-3</v>
      </c>
      <c r="BZ124" s="305">
        <v>3.9565662155726117E-3</v>
      </c>
      <c r="CA124" s="305">
        <v>3.3928973165725917E-3</v>
      </c>
      <c r="CB124" s="305">
        <v>1.2607578788518117</v>
      </c>
      <c r="CC124" s="305">
        <v>3.8930012623851158E-2</v>
      </c>
      <c r="CD124" s="305">
        <v>1.6844199768874808E-2</v>
      </c>
      <c r="CE124" s="305">
        <v>3.9208235869602794E-2</v>
      </c>
      <c r="CF124" s="305">
        <v>1.2121074580196024E-2</v>
      </c>
      <c r="CG124" s="305">
        <v>8.596187995281418E-3</v>
      </c>
      <c r="CH124" s="305">
        <v>1.581206239319705E-3</v>
      </c>
      <c r="CI124" s="305">
        <v>1.4028890901384374E-2</v>
      </c>
      <c r="CJ124" s="305">
        <v>2.9995587822797738E-3</v>
      </c>
      <c r="CK124" s="305">
        <v>7.8313294264728186E-3</v>
      </c>
      <c r="CL124" s="305">
        <v>8.8689551723600268E-3</v>
      </c>
      <c r="CM124" s="305">
        <v>3.4980859955490878E-3</v>
      </c>
      <c r="CN124" s="305">
        <v>1.6357612848905651E-2</v>
      </c>
      <c r="CO124" s="305">
        <v>5.8772881553666141E-3</v>
      </c>
      <c r="CP124" s="305">
        <v>2.4060922174132717E-2</v>
      </c>
      <c r="CQ124" s="305">
        <v>3.6107167004600575E-3</v>
      </c>
      <c r="CR124" s="305">
        <v>4.9743247909211051E-3</v>
      </c>
      <c r="CS124" s="305">
        <v>8.6239035373171843E-3</v>
      </c>
      <c r="CT124" s="305">
        <v>7.6307535532383957E-3</v>
      </c>
      <c r="CU124" s="305">
        <v>9.5022567595169759E-3</v>
      </c>
      <c r="CV124" s="305">
        <v>3.3119177856375396E-3</v>
      </c>
      <c r="CW124" s="305">
        <v>6.8211451206316547E-3</v>
      </c>
      <c r="CX124" s="305">
        <v>5.3956922718870559E-3</v>
      </c>
      <c r="CY124" s="305">
        <v>1.4488256952123486E-3</v>
      </c>
      <c r="CZ124" s="305">
        <v>1.6497831996685239E-2</v>
      </c>
      <c r="DA124" s="306">
        <v>1.7579718330843164</v>
      </c>
    </row>
    <row r="125" spans="2:105" ht="20.100000000000001" customHeight="1" x14ac:dyDescent="0.4">
      <c r="B125" s="12">
        <v>78</v>
      </c>
      <c r="C125" s="9" t="s">
        <v>878</v>
      </c>
      <c r="D125" s="305">
        <v>1.2221361745779629E-4</v>
      </c>
      <c r="E125" s="305">
        <v>1.7941853665961083E-4</v>
      </c>
      <c r="F125" s="305">
        <v>7.0093283031677394E-5</v>
      </c>
      <c r="G125" s="305">
        <v>9.5870030489819926E-5</v>
      </c>
      <c r="H125" s="305">
        <v>1.4822258662563052E-4</v>
      </c>
      <c r="I125" s="305">
        <v>1.389886896714653E-4</v>
      </c>
      <c r="J125" s="305">
        <v>2.8463385817558594E-4</v>
      </c>
      <c r="K125" s="305">
        <v>1.9919582199257613E-4</v>
      </c>
      <c r="L125" s="305">
        <v>1.4376873123924587E-4</v>
      </c>
      <c r="M125" s="305">
        <v>1.0030547272143986E-4</v>
      </c>
      <c r="N125" s="305">
        <v>3.6494189818082976E-4</v>
      </c>
      <c r="O125" s="305">
        <v>1.7107703417671987E-3</v>
      </c>
      <c r="P125" s="305">
        <v>6.3804758600106358E-5</v>
      </c>
      <c r="Q125" s="305">
        <v>6.0588565651417277E-5</v>
      </c>
      <c r="R125" s="305">
        <v>2.8816284459308743E-4</v>
      </c>
      <c r="S125" s="305">
        <v>1.561845206287939E-4</v>
      </c>
      <c r="T125" s="305">
        <v>3.1030708347650794E-4</v>
      </c>
      <c r="U125" s="305">
        <v>1.5612280632014395E-4</v>
      </c>
      <c r="V125" s="305">
        <v>1.1829531658492968E-4</v>
      </c>
      <c r="W125" s="305">
        <v>1.4232923082413675E-4</v>
      </c>
      <c r="X125" s="305">
        <v>7.7420466136005701E-4</v>
      </c>
      <c r="Y125" s="305">
        <v>2.7360792977033391E-5</v>
      </c>
      <c r="Z125" s="305">
        <v>2.7034790061455363E-4</v>
      </c>
      <c r="AA125" s="305">
        <v>3.9095644723066621E-4</v>
      </c>
      <c r="AB125" s="305">
        <v>1.7915778712143551E-4</v>
      </c>
      <c r="AC125" s="305">
        <v>2.6603791113389538E-4</v>
      </c>
      <c r="AD125" s="305">
        <v>1.6645936298680447E-4</v>
      </c>
      <c r="AE125" s="305">
        <v>3.3518873995738176E-4</v>
      </c>
      <c r="AF125" s="305">
        <v>2.493686307048574E-4</v>
      </c>
      <c r="AG125" s="305">
        <v>5.9121237840895604E-5</v>
      </c>
      <c r="AH125" s="305">
        <v>2.1513569913853014E-4</v>
      </c>
      <c r="AI125" s="305">
        <v>6.4655715675670904E-5</v>
      </c>
      <c r="AJ125" s="305">
        <v>1.6032196051930512E-4</v>
      </c>
      <c r="AK125" s="305">
        <v>1.3867503087990258E-4</v>
      </c>
      <c r="AL125" s="305">
        <v>1.6895762408083149E-4</v>
      </c>
      <c r="AM125" s="305">
        <v>2.5035338515595561E-4</v>
      </c>
      <c r="AN125" s="305">
        <v>1.690351960122871E-4</v>
      </c>
      <c r="AO125" s="305">
        <v>1.599092916036575E-4</v>
      </c>
      <c r="AP125" s="305">
        <v>1.9039839241545393E-4</v>
      </c>
      <c r="AQ125" s="305">
        <v>1.3035391839881288E-4</v>
      </c>
      <c r="AR125" s="305">
        <v>2.0736246047973989E-4</v>
      </c>
      <c r="AS125" s="305">
        <v>3.9823752521615379E-4</v>
      </c>
      <c r="AT125" s="305">
        <v>1.6117361320273888E-4</v>
      </c>
      <c r="AU125" s="305">
        <v>1.1736313071910624E-4</v>
      </c>
      <c r="AV125" s="305">
        <v>3.491715356317448E-4</v>
      </c>
      <c r="AW125" s="305">
        <v>3.1685052284655867E-4</v>
      </c>
      <c r="AX125" s="305">
        <v>2.9639466142349243E-4</v>
      </c>
      <c r="AY125" s="305">
        <v>3.112525152191541E-4</v>
      </c>
      <c r="AZ125" s="305">
        <v>1.9027148599455511E-4</v>
      </c>
      <c r="BA125" s="305">
        <v>1.5302354411369517E-4</v>
      </c>
      <c r="BB125" s="305">
        <v>2.1068298663185384E-4</v>
      </c>
      <c r="BC125" s="305">
        <v>3.3348490334621114E-4</v>
      </c>
      <c r="BD125" s="305">
        <v>2.8475707831213435E-4</v>
      </c>
      <c r="BE125" s="305">
        <v>2.596869937092281E-4</v>
      </c>
      <c r="BF125" s="305">
        <v>1.6778612865294426E-4</v>
      </c>
      <c r="BG125" s="305">
        <v>2.566884514811014E-4</v>
      </c>
      <c r="BH125" s="305">
        <v>2.8821988125475909E-4</v>
      </c>
      <c r="BI125" s="305">
        <v>2.0976293068001775E-4</v>
      </c>
      <c r="BJ125" s="305">
        <v>5.8915522095636112E-4</v>
      </c>
      <c r="BK125" s="305">
        <v>4.4513185050794318E-4</v>
      </c>
      <c r="BL125" s="305">
        <v>3.9391886827068321E-4</v>
      </c>
      <c r="BM125" s="305">
        <v>3.9161525778654948E-4</v>
      </c>
      <c r="BN125" s="305">
        <v>8.8469360119208308E-4</v>
      </c>
      <c r="BO125" s="305">
        <v>1.6647308014624313E-3</v>
      </c>
      <c r="BP125" s="305">
        <v>9.7599213343548105E-4</v>
      </c>
      <c r="BQ125" s="305">
        <v>8.992034254804368E-4</v>
      </c>
      <c r="BR125" s="305">
        <v>9.7812708970213352E-5</v>
      </c>
      <c r="BS125" s="305">
        <v>5.6663958402777077E-4</v>
      </c>
      <c r="BT125" s="305">
        <v>2.4749320695263471E-4</v>
      </c>
      <c r="BU125" s="305">
        <v>5.6487504786952166E-4</v>
      </c>
      <c r="BV125" s="305">
        <v>4.2650008965173077E-4</v>
      </c>
      <c r="BW125" s="305">
        <v>8.1310373884273094E-4</v>
      </c>
      <c r="BX125" s="305">
        <v>4.0872872802341257E-4</v>
      </c>
      <c r="BY125" s="305">
        <v>2.7164519755862147E-4</v>
      </c>
      <c r="BZ125" s="305">
        <v>1.1826995609995881E-3</v>
      </c>
      <c r="CA125" s="305">
        <v>1.710523839270561E-4</v>
      </c>
      <c r="CB125" s="305">
        <v>1.3928044387519747E-3</v>
      </c>
      <c r="CC125" s="305">
        <v>1.0315828046059115</v>
      </c>
      <c r="CD125" s="305">
        <v>7.1367417585603467E-4</v>
      </c>
      <c r="CE125" s="305">
        <v>1.6140864520402839E-3</v>
      </c>
      <c r="CF125" s="305">
        <v>1.3441704244054533E-3</v>
      </c>
      <c r="CG125" s="305">
        <v>1.8578584767518867E-4</v>
      </c>
      <c r="CH125" s="305">
        <v>3.7741750096939255E-4</v>
      </c>
      <c r="CI125" s="305">
        <v>3.0316405760013985E-4</v>
      </c>
      <c r="CJ125" s="305">
        <v>2.4655665639409114E-4</v>
      </c>
      <c r="CK125" s="305">
        <v>4.7669073024204667E-4</v>
      </c>
      <c r="CL125" s="305">
        <v>2.9951648544372623E-4</v>
      </c>
      <c r="CM125" s="305">
        <v>3.4212766132776665E-4</v>
      </c>
      <c r="CN125" s="305">
        <v>9.1685562216767377E-4</v>
      </c>
      <c r="CO125" s="305">
        <v>1.6267646678392866E-3</v>
      </c>
      <c r="CP125" s="305">
        <v>0.2624203347740332</v>
      </c>
      <c r="CQ125" s="305">
        <v>1.9716142208452795E-4</v>
      </c>
      <c r="CR125" s="305">
        <v>6.7919085265644196E-4</v>
      </c>
      <c r="CS125" s="305">
        <v>4.0300733192143237E-3</v>
      </c>
      <c r="CT125" s="305">
        <v>3.2731632052677363E-3</v>
      </c>
      <c r="CU125" s="305">
        <v>4.5573231011980598E-3</v>
      </c>
      <c r="CV125" s="305">
        <v>1.8651206861526539E-3</v>
      </c>
      <c r="CW125" s="305">
        <v>3.2791804276811963E-4</v>
      </c>
      <c r="CX125" s="305">
        <v>5.8352736267339221E-4</v>
      </c>
      <c r="CY125" s="305">
        <v>8.7253729287344191E-5</v>
      </c>
      <c r="CZ125" s="305">
        <v>5.3978292726488356E-3</v>
      </c>
      <c r="DA125" s="306">
        <v>1.3495686945299399</v>
      </c>
    </row>
    <row r="126" spans="2:105" ht="20.100000000000001" customHeight="1" x14ac:dyDescent="0.4">
      <c r="B126" s="12">
        <v>79</v>
      </c>
      <c r="C126" s="9" t="s">
        <v>352</v>
      </c>
      <c r="D126" s="305">
        <v>1.5796618382631798E-3</v>
      </c>
      <c r="E126" s="305">
        <v>3.4324032514298657E-3</v>
      </c>
      <c r="F126" s="305">
        <v>2.3844306635326423E-3</v>
      </c>
      <c r="G126" s="305">
        <v>5.381738987798145E-3</v>
      </c>
      <c r="H126" s="305">
        <v>7.6549034393374419E-4</v>
      </c>
      <c r="I126" s="305">
        <v>1.5198544571096799E-3</v>
      </c>
      <c r="J126" s="305">
        <v>3.0477322124540808E-3</v>
      </c>
      <c r="K126" s="305">
        <v>1.810721363898927E-3</v>
      </c>
      <c r="L126" s="305">
        <v>1.8477036168105111E-3</v>
      </c>
      <c r="M126" s="305">
        <v>1.3748132708579926E-3</v>
      </c>
      <c r="N126" s="305">
        <v>2.4107935798380652E-3</v>
      </c>
      <c r="O126" s="305">
        <v>2.9776287255638858E-3</v>
      </c>
      <c r="P126" s="305">
        <v>1.1285260384729782E-3</v>
      </c>
      <c r="Q126" s="305">
        <v>8.4703477211224272E-4</v>
      </c>
      <c r="R126" s="305">
        <v>1.7972263662627871E-3</v>
      </c>
      <c r="S126" s="305">
        <v>1.8417987446644048E-3</v>
      </c>
      <c r="T126" s="305">
        <v>1.7460969923671552E-3</v>
      </c>
      <c r="U126" s="305">
        <v>4.8438065790930938E-3</v>
      </c>
      <c r="V126" s="305">
        <v>1.8766687461641274E-3</v>
      </c>
      <c r="W126" s="305">
        <v>2.0414185587879319E-3</v>
      </c>
      <c r="X126" s="305">
        <v>3.9156578171059293E-3</v>
      </c>
      <c r="Y126" s="305">
        <v>4.7123500255806078E-4</v>
      </c>
      <c r="Z126" s="305">
        <v>1.8889719461640171E-3</v>
      </c>
      <c r="AA126" s="305">
        <v>1.0946745962211876E-3</v>
      </c>
      <c r="AB126" s="305">
        <v>4.9083150596566311E-3</v>
      </c>
      <c r="AC126" s="305">
        <v>3.0239271008013183E-3</v>
      </c>
      <c r="AD126" s="305">
        <v>2.6017327013061618E-3</v>
      </c>
      <c r="AE126" s="305">
        <v>4.6712221055845195E-3</v>
      </c>
      <c r="AF126" s="305">
        <v>3.5277881365288139E-3</v>
      </c>
      <c r="AG126" s="305">
        <v>1.0699247054713644E-3</v>
      </c>
      <c r="AH126" s="305">
        <v>3.926039911500619E-3</v>
      </c>
      <c r="AI126" s="305">
        <v>2.3021833064794796E-3</v>
      </c>
      <c r="AJ126" s="305">
        <v>1.6555686322713642E-3</v>
      </c>
      <c r="AK126" s="305">
        <v>4.3280712834520103E-3</v>
      </c>
      <c r="AL126" s="305">
        <v>2.3564012238937396E-3</v>
      </c>
      <c r="AM126" s="305">
        <v>2.5522317727249017E-3</v>
      </c>
      <c r="AN126" s="305">
        <v>4.9129106650642948E-3</v>
      </c>
      <c r="AO126" s="305">
        <v>1.7922736967625099E-3</v>
      </c>
      <c r="AP126" s="305">
        <v>2.6305686849593642E-3</v>
      </c>
      <c r="AQ126" s="305">
        <v>3.0554576246564929E-3</v>
      </c>
      <c r="AR126" s="305">
        <v>5.9346105097064158E-3</v>
      </c>
      <c r="AS126" s="305">
        <v>1.6602336310319956E-3</v>
      </c>
      <c r="AT126" s="305">
        <v>6.148400846156114E-3</v>
      </c>
      <c r="AU126" s="305">
        <v>2.4026783492629225E-3</v>
      </c>
      <c r="AV126" s="305">
        <v>4.5771971180629421E-3</v>
      </c>
      <c r="AW126" s="305">
        <v>2.0987115639251628E-2</v>
      </c>
      <c r="AX126" s="305">
        <v>1.1651352627932176E-3</v>
      </c>
      <c r="AY126" s="305">
        <v>9.3791679514565788E-4</v>
      </c>
      <c r="AZ126" s="305">
        <v>1.3621618687853464E-3</v>
      </c>
      <c r="BA126" s="305">
        <v>2.3025227729207413E-3</v>
      </c>
      <c r="BB126" s="305">
        <v>1.7513298484830736E-3</v>
      </c>
      <c r="BC126" s="305">
        <v>3.3940341532876683E-3</v>
      </c>
      <c r="BD126" s="305">
        <v>2.0474977830093758E-3</v>
      </c>
      <c r="BE126" s="305">
        <v>2.4302916823874848E-3</v>
      </c>
      <c r="BF126" s="305">
        <v>2.1997766006169356E-3</v>
      </c>
      <c r="BG126" s="305">
        <v>3.1049204764768031E-3</v>
      </c>
      <c r="BH126" s="305">
        <v>3.0980020054880027E-3</v>
      </c>
      <c r="BI126" s="305">
        <v>7.5225962337847983E-3</v>
      </c>
      <c r="BJ126" s="305">
        <v>8.2097626082394248E-3</v>
      </c>
      <c r="BK126" s="305">
        <v>1.9423578945994162E-2</v>
      </c>
      <c r="BL126" s="305">
        <v>3.2489339158908227E-3</v>
      </c>
      <c r="BM126" s="305">
        <v>7.332726392794817E-3</v>
      </c>
      <c r="BN126" s="305">
        <v>1.1863642678140511E-2</v>
      </c>
      <c r="BO126" s="305">
        <v>2.2937449901423036E-2</v>
      </c>
      <c r="BP126" s="305">
        <v>4.1704922082680985E-3</v>
      </c>
      <c r="BQ126" s="305">
        <v>3.9286615197374692E-3</v>
      </c>
      <c r="BR126" s="305">
        <v>1.1696737371245033E-3</v>
      </c>
      <c r="BS126" s="305">
        <v>2.3377070814699905E-3</v>
      </c>
      <c r="BT126" s="305">
        <v>2.6043103062862497E-3</v>
      </c>
      <c r="BU126" s="305">
        <v>5.0909123146303673E-3</v>
      </c>
      <c r="BV126" s="305">
        <v>3.9969120216169721E-3</v>
      </c>
      <c r="BW126" s="305">
        <v>6.8051759145321671E-3</v>
      </c>
      <c r="BX126" s="305">
        <v>3.9493828668606505E-3</v>
      </c>
      <c r="BY126" s="305">
        <v>7.4432108876448322E-3</v>
      </c>
      <c r="BZ126" s="305">
        <v>1.3509451727558764E-2</v>
      </c>
      <c r="CA126" s="305">
        <v>1.7622257377697098E-3</v>
      </c>
      <c r="CB126" s="305">
        <v>1.4691813612318222E-2</v>
      </c>
      <c r="CC126" s="305">
        <v>5.1735275153518773E-3</v>
      </c>
      <c r="CD126" s="305">
        <v>1.0173598247775979</v>
      </c>
      <c r="CE126" s="305">
        <v>3.5926458615082493E-2</v>
      </c>
      <c r="CF126" s="305">
        <v>1.5130829967866358E-2</v>
      </c>
      <c r="CG126" s="305">
        <v>9.5135978759400483E-3</v>
      </c>
      <c r="CH126" s="305">
        <v>3.6577359745137354E-3</v>
      </c>
      <c r="CI126" s="305">
        <v>1.6950274144932428E-2</v>
      </c>
      <c r="CJ126" s="305">
        <v>4.1367140348352411E-3</v>
      </c>
      <c r="CK126" s="305">
        <v>9.0037117100062198E-3</v>
      </c>
      <c r="CL126" s="305">
        <v>4.1967818960402508E-3</v>
      </c>
      <c r="CM126" s="305">
        <v>1.590905349788259E-3</v>
      </c>
      <c r="CN126" s="305">
        <v>2.5831364297478458E-2</v>
      </c>
      <c r="CO126" s="305">
        <v>9.9250685808707859E-3</v>
      </c>
      <c r="CP126" s="305">
        <v>1.2400188675540763E-2</v>
      </c>
      <c r="CQ126" s="305">
        <v>2.0997885738623799E-3</v>
      </c>
      <c r="CR126" s="305">
        <v>9.0306060272729357E-3</v>
      </c>
      <c r="CS126" s="305">
        <v>1.0626965542979809E-2</v>
      </c>
      <c r="CT126" s="305">
        <v>2.3167419402835435E-3</v>
      </c>
      <c r="CU126" s="305">
        <v>1.8551597523643025E-3</v>
      </c>
      <c r="CV126" s="305">
        <v>5.9033801143333134E-3</v>
      </c>
      <c r="CW126" s="305">
        <v>1.4932595383968831E-3</v>
      </c>
      <c r="CX126" s="305">
        <v>4.2397437459288975E-3</v>
      </c>
      <c r="CY126" s="305">
        <v>1.3124880749312E-3</v>
      </c>
      <c r="CZ126" s="305">
        <v>4.6479958826847285E-3</v>
      </c>
      <c r="DA126" s="306">
        <v>1.5331662636464127</v>
      </c>
    </row>
    <row r="127" spans="2:105" ht="20.100000000000001" customHeight="1" x14ac:dyDescent="0.4">
      <c r="B127" s="12">
        <v>80</v>
      </c>
      <c r="C127" s="9" t="s">
        <v>353</v>
      </c>
      <c r="D127" s="305">
        <v>1.1610785738146779E-3</v>
      </c>
      <c r="E127" s="305">
        <v>1.3763064288983111E-3</v>
      </c>
      <c r="F127" s="305">
        <v>7.2202779569053102E-4</v>
      </c>
      <c r="G127" s="305">
        <v>1.2826760251420798E-3</v>
      </c>
      <c r="H127" s="305">
        <v>6.5505534059587538E-4</v>
      </c>
      <c r="I127" s="305">
        <v>1.0390210166507288E-3</v>
      </c>
      <c r="J127" s="305">
        <v>1.7872232103613372E-3</v>
      </c>
      <c r="K127" s="305">
        <v>2.0997319097794619E-3</v>
      </c>
      <c r="L127" s="305">
        <v>1.6160718376435777E-3</v>
      </c>
      <c r="M127" s="305">
        <v>9.2821149015060052E-4</v>
      </c>
      <c r="N127" s="305">
        <v>1.9358006099529665E-3</v>
      </c>
      <c r="O127" s="305">
        <v>2.5296544963109018E-3</v>
      </c>
      <c r="P127" s="305">
        <v>6.1911436808318896E-4</v>
      </c>
      <c r="Q127" s="305">
        <v>4.7979994156904619E-4</v>
      </c>
      <c r="R127" s="305">
        <v>1.2774564218210917E-3</v>
      </c>
      <c r="S127" s="305">
        <v>1.4414892405254292E-3</v>
      </c>
      <c r="T127" s="305">
        <v>1.5098869900044187E-3</v>
      </c>
      <c r="U127" s="305">
        <v>2.7264568026742902E-3</v>
      </c>
      <c r="V127" s="305">
        <v>1.0670626284289253E-3</v>
      </c>
      <c r="W127" s="305">
        <v>1.256537545300733E-3</v>
      </c>
      <c r="X127" s="305">
        <v>3.3351533709175579E-3</v>
      </c>
      <c r="Y127" s="305">
        <v>2.9313380726888981E-4</v>
      </c>
      <c r="Z127" s="305">
        <v>1.3164575416923213E-3</v>
      </c>
      <c r="AA127" s="305">
        <v>1.7632094433876568E-3</v>
      </c>
      <c r="AB127" s="305">
        <v>9.463414325746012E-4</v>
      </c>
      <c r="AC127" s="305">
        <v>2.0129096835103358E-3</v>
      </c>
      <c r="AD127" s="305">
        <v>1.5450666512583854E-3</v>
      </c>
      <c r="AE127" s="305">
        <v>3.6911103191213665E-3</v>
      </c>
      <c r="AF127" s="305">
        <v>2.1577191184955179E-3</v>
      </c>
      <c r="AG127" s="305">
        <v>4.8596275764947825E-4</v>
      </c>
      <c r="AH127" s="305">
        <v>1.3340489540292161E-3</v>
      </c>
      <c r="AI127" s="305">
        <v>4.8573372533687793E-4</v>
      </c>
      <c r="AJ127" s="305">
        <v>8.551487329468546E-4</v>
      </c>
      <c r="AK127" s="305">
        <v>8.7644052718228202E-4</v>
      </c>
      <c r="AL127" s="305">
        <v>1.0377663832283834E-3</v>
      </c>
      <c r="AM127" s="305">
        <v>2.8326136913570448E-3</v>
      </c>
      <c r="AN127" s="305">
        <v>1.7049601306029214E-3</v>
      </c>
      <c r="AO127" s="305">
        <v>8.7018013200152377E-4</v>
      </c>
      <c r="AP127" s="305">
        <v>1.1663005144527262E-3</v>
      </c>
      <c r="AQ127" s="305">
        <v>1.0740917652983192E-3</v>
      </c>
      <c r="AR127" s="305">
        <v>1.2867445589817882E-3</v>
      </c>
      <c r="AS127" s="305">
        <v>1.4529032471061242E-3</v>
      </c>
      <c r="AT127" s="305">
        <v>8.9366693611424124E-4</v>
      </c>
      <c r="AU127" s="305">
        <v>7.4008593088561309E-4</v>
      </c>
      <c r="AV127" s="305">
        <v>1.3271592267741789E-3</v>
      </c>
      <c r="AW127" s="305">
        <v>1.4584818875695584E-3</v>
      </c>
      <c r="AX127" s="305">
        <v>7.4655869111173818E-4</v>
      </c>
      <c r="AY127" s="305">
        <v>1.254211603182658E-3</v>
      </c>
      <c r="AZ127" s="305">
        <v>7.279986364811113E-4</v>
      </c>
      <c r="BA127" s="305">
        <v>2.8034673588077062E-3</v>
      </c>
      <c r="BB127" s="305">
        <v>7.7807354358039446E-4</v>
      </c>
      <c r="BC127" s="305">
        <v>2.0673123586225969E-3</v>
      </c>
      <c r="BD127" s="305">
        <v>1.6229247157805615E-3</v>
      </c>
      <c r="BE127" s="305">
        <v>1.8250081873072714E-3</v>
      </c>
      <c r="BF127" s="305">
        <v>1.4039791711107144E-3</v>
      </c>
      <c r="BG127" s="305">
        <v>2.3327410933988288E-3</v>
      </c>
      <c r="BH127" s="305">
        <v>1.8918779657877611E-3</v>
      </c>
      <c r="BI127" s="305">
        <v>1.1540625685294262E-3</v>
      </c>
      <c r="BJ127" s="305">
        <v>1.4824099635801008E-3</v>
      </c>
      <c r="BK127" s="305">
        <v>2.6766177011828527E-3</v>
      </c>
      <c r="BL127" s="305">
        <v>1.9391464448208825E-3</v>
      </c>
      <c r="BM127" s="305">
        <v>8.5837591266738691E-3</v>
      </c>
      <c r="BN127" s="305">
        <v>2.2689801574859086E-2</v>
      </c>
      <c r="BO127" s="305">
        <v>7.4198024717502245E-3</v>
      </c>
      <c r="BP127" s="305">
        <v>2.1980412780765062E-3</v>
      </c>
      <c r="BQ127" s="305">
        <v>2.6803026883416791E-3</v>
      </c>
      <c r="BR127" s="305">
        <v>4.2049168982590299E-4</v>
      </c>
      <c r="BS127" s="305">
        <v>2.6352346789807811E-3</v>
      </c>
      <c r="BT127" s="305">
        <v>2.013017253100637E-3</v>
      </c>
      <c r="BU127" s="305">
        <v>3.8069806227626485E-3</v>
      </c>
      <c r="BV127" s="305">
        <v>1.8855596246321799E-3</v>
      </c>
      <c r="BW127" s="305">
        <v>2.5131159331913916E-3</v>
      </c>
      <c r="BX127" s="305">
        <v>4.3706397515916005E-3</v>
      </c>
      <c r="BY127" s="305">
        <v>2.7457485142371469E-3</v>
      </c>
      <c r="BZ127" s="305">
        <v>3.2376007843147765E-3</v>
      </c>
      <c r="CA127" s="305">
        <v>2.7958233603481287E-3</v>
      </c>
      <c r="CB127" s="305">
        <v>3.2879287096344079E-2</v>
      </c>
      <c r="CC127" s="305">
        <v>1.6945741344789197E-2</v>
      </c>
      <c r="CD127" s="305">
        <v>2.5107627773914995E-2</v>
      </c>
      <c r="CE127" s="305">
        <v>1.1411604973575844</v>
      </c>
      <c r="CF127" s="305">
        <v>1.2716733779173381E-2</v>
      </c>
      <c r="CG127" s="305">
        <v>5.4189763883421109E-3</v>
      </c>
      <c r="CH127" s="305">
        <v>1.4082907502149208E-3</v>
      </c>
      <c r="CI127" s="305">
        <v>3.847650740169367E-3</v>
      </c>
      <c r="CJ127" s="305">
        <v>1.1395652257185681E-3</v>
      </c>
      <c r="CK127" s="305">
        <v>3.2013054624399624E-3</v>
      </c>
      <c r="CL127" s="305">
        <v>2.4360236079698748E-3</v>
      </c>
      <c r="CM127" s="305">
        <v>1.2432791573965664E-3</v>
      </c>
      <c r="CN127" s="305">
        <v>3.7510101958735526E-3</v>
      </c>
      <c r="CO127" s="305">
        <v>9.6662708554306701E-3</v>
      </c>
      <c r="CP127" s="305">
        <v>0.26143310895416094</v>
      </c>
      <c r="CQ127" s="305">
        <v>3.9725152768521786E-3</v>
      </c>
      <c r="CR127" s="305">
        <v>1.117433336076662E-2</v>
      </c>
      <c r="CS127" s="305">
        <v>9.7441501681389629E-3</v>
      </c>
      <c r="CT127" s="305">
        <v>1.1400580440130705E-2</v>
      </c>
      <c r="CU127" s="305">
        <v>8.5758120343814147E-3</v>
      </c>
      <c r="CV127" s="305">
        <v>3.2179079373716316E-3</v>
      </c>
      <c r="CW127" s="305">
        <v>5.0839270746635534E-3</v>
      </c>
      <c r="CX127" s="305">
        <v>2.5183240959201487E-3</v>
      </c>
      <c r="CY127" s="305">
        <v>1.6113827479572209E-3</v>
      </c>
      <c r="CZ127" s="305">
        <v>2.6419378083759087E-2</v>
      </c>
      <c r="DA127" s="306">
        <v>1.7652300424085774</v>
      </c>
    </row>
    <row r="128" spans="2:105" ht="20.100000000000001" customHeight="1" x14ac:dyDescent="0.4">
      <c r="B128" s="12">
        <v>81</v>
      </c>
      <c r="C128" s="9" t="s">
        <v>879</v>
      </c>
      <c r="D128" s="305">
        <v>2.4212976398170724E-4</v>
      </c>
      <c r="E128" s="305">
        <v>2.4717160202466674E-4</v>
      </c>
      <c r="F128" s="305">
        <v>1.824488567797246E-4</v>
      </c>
      <c r="G128" s="305">
        <v>5.5263046301484914E-4</v>
      </c>
      <c r="H128" s="305">
        <v>2.2931006662747457E-4</v>
      </c>
      <c r="I128" s="305">
        <v>2.5383500569395258E-4</v>
      </c>
      <c r="J128" s="305">
        <v>4.9427180114369014E-4</v>
      </c>
      <c r="K128" s="305">
        <v>2.3576255866935447E-4</v>
      </c>
      <c r="L128" s="305">
        <v>3.2467953790080379E-4</v>
      </c>
      <c r="M128" s="305">
        <v>1.3254951022696865E-4</v>
      </c>
      <c r="N128" s="305">
        <v>3.4825512402132669E-4</v>
      </c>
      <c r="O128" s="305">
        <v>4.7238060674684569E-4</v>
      </c>
      <c r="P128" s="305">
        <v>1.2808928672004518E-4</v>
      </c>
      <c r="Q128" s="305">
        <v>4.4469759557285677E-5</v>
      </c>
      <c r="R128" s="305">
        <v>5.1229133615699428E-4</v>
      </c>
      <c r="S128" s="305">
        <v>2.3141563026771891E-4</v>
      </c>
      <c r="T128" s="305">
        <v>3.6387822844233627E-4</v>
      </c>
      <c r="U128" s="305">
        <v>1.7515103021956688E-4</v>
      </c>
      <c r="V128" s="305">
        <v>2.0852796204142535E-4</v>
      </c>
      <c r="W128" s="305">
        <v>3.9247408762630305E-4</v>
      </c>
      <c r="X128" s="305">
        <v>4.2083372260045599E-4</v>
      </c>
      <c r="Y128" s="305">
        <v>4.9586300071449198E-5</v>
      </c>
      <c r="Z128" s="305">
        <v>1.5875008434953919E-4</v>
      </c>
      <c r="AA128" s="305">
        <v>2.9136728568291765E-4</v>
      </c>
      <c r="AB128" s="305">
        <v>2.3246068333726536E-4</v>
      </c>
      <c r="AC128" s="305">
        <v>1.7722488454964137E-4</v>
      </c>
      <c r="AD128" s="305">
        <v>1.9124757580344729E-4</v>
      </c>
      <c r="AE128" s="305">
        <v>4.3836912499815791E-4</v>
      </c>
      <c r="AF128" s="305">
        <v>3.3157790991332763E-4</v>
      </c>
      <c r="AG128" s="305">
        <v>5.1971539042239895E-5</v>
      </c>
      <c r="AH128" s="305">
        <v>1.1716069496979385E-4</v>
      </c>
      <c r="AI128" s="305">
        <v>6.457682409048437E-5</v>
      </c>
      <c r="AJ128" s="305">
        <v>1.653252316125173E-4</v>
      </c>
      <c r="AK128" s="305">
        <v>1.792943096275663E-4</v>
      </c>
      <c r="AL128" s="305">
        <v>1.8442221614188087E-4</v>
      </c>
      <c r="AM128" s="305">
        <v>2.083435367266038E-4</v>
      </c>
      <c r="AN128" s="305">
        <v>1.8504043164386207E-4</v>
      </c>
      <c r="AO128" s="305">
        <v>2.0355450062000823E-4</v>
      </c>
      <c r="AP128" s="305">
        <v>2.2686633811846131E-4</v>
      </c>
      <c r="AQ128" s="305">
        <v>2.440368728509666E-4</v>
      </c>
      <c r="AR128" s="305">
        <v>3.3966804786124784E-4</v>
      </c>
      <c r="AS128" s="305">
        <v>2.5431943873998453E-4</v>
      </c>
      <c r="AT128" s="305">
        <v>2.7901354269968412E-4</v>
      </c>
      <c r="AU128" s="305">
        <v>1.6858873114386827E-4</v>
      </c>
      <c r="AV128" s="305">
        <v>3.6263222787167009E-4</v>
      </c>
      <c r="AW128" s="305">
        <v>5.5341684840020072E-4</v>
      </c>
      <c r="AX128" s="305">
        <v>1.2387444405480199E-4</v>
      </c>
      <c r="AY128" s="305">
        <v>8.1715117710772918E-5</v>
      </c>
      <c r="AZ128" s="305">
        <v>1.0770927159347514E-4</v>
      </c>
      <c r="BA128" s="305">
        <v>3.6075672984779207E-4</v>
      </c>
      <c r="BB128" s="305">
        <v>4.8239053542724905E-4</v>
      </c>
      <c r="BC128" s="305">
        <v>4.5336971651004207E-4</v>
      </c>
      <c r="BD128" s="305">
        <v>4.7307099668031458E-4</v>
      </c>
      <c r="BE128" s="305">
        <v>4.4023225335114788E-4</v>
      </c>
      <c r="BF128" s="305">
        <v>3.6304897754324436E-4</v>
      </c>
      <c r="BG128" s="305">
        <v>4.5380581139886151E-4</v>
      </c>
      <c r="BH128" s="305">
        <v>3.6600196781974499E-4</v>
      </c>
      <c r="BI128" s="305">
        <v>1.668708705688528E-4</v>
      </c>
      <c r="BJ128" s="305">
        <v>2.6073395338567089E-4</v>
      </c>
      <c r="BK128" s="305">
        <v>5.306761908325672E-4</v>
      </c>
      <c r="BL128" s="305">
        <v>3.4820654530072373E-4</v>
      </c>
      <c r="BM128" s="305">
        <v>5.181079646288131E-4</v>
      </c>
      <c r="BN128" s="305">
        <v>7.8009016133304674E-4</v>
      </c>
      <c r="BO128" s="305">
        <v>9.9839189527665961E-4</v>
      </c>
      <c r="BP128" s="305">
        <v>4.4897112898089117E-4</v>
      </c>
      <c r="BQ128" s="305">
        <v>4.0023918871057943E-4</v>
      </c>
      <c r="BR128" s="305">
        <v>6.0888839133996911E-5</v>
      </c>
      <c r="BS128" s="305">
        <v>5.4108870575339388E-4</v>
      </c>
      <c r="BT128" s="305">
        <v>3.5220995747069537E-4</v>
      </c>
      <c r="BU128" s="305">
        <v>2.7334969769484389E-4</v>
      </c>
      <c r="BV128" s="305">
        <v>3.085041439254341E-4</v>
      </c>
      <c r="BW128" s="305">
        <v>5.798245758137355E-4</v>
      </c>
      <c r="BX128" s="305">
        <v>7.9456642543394764E-4</v>
      </c>
      <c r="BY128" s="305">
        <v>6.8615107836703538E-4</v>
      </c>
      <c r="BZ128" s="305">
        <v>4.6348777400785228E-4</v>
      </c>
      <c r="CA128" s="305">
        <v>6.785418881341404E-4</v>
      </c>
      <c r="CB128" s="305">
        <v>1.437960317214258E-3</v>
      </c>
      <c r="CC128" s="305">
        <v>3.7715911880935149E-2</v>
      </c>
      <c r="CD128" s="305">
        <v>1.3272178061405E-3</v>
      </c>
      <c r="CE128" s="305">
        <v>1.9646414495721946E-3</v>
      </c>
      <c r="CF128" s="305">
        <v>1.0104564593992451</v>
      </c>
      <c r="CG128" s="305">
        <v>1.1142117668204775E-3</v>
      </c>
      <c r="CH128" s="305">
        <v>9.2831246615079476E-4</v>
      </c>
      <c r="CI128" s="305">
        <v>2.8673013067349843E-3</v>
      </c>
      <c r="CJ128" s="305">
        <v>6.5751989896733619E-4</v>
      </c>
      <c r="CK128" s="305">
        <v>1.0360477417737496E-3</v>
      </c>
      <c r="CL128" s="305">
        <v>2.114801806738717E-3</v>
      </c>
      <c r="CM128" s="305">
        <v>4.5129269562955542E-4</v>
      </c>
      <c r="CN128" s="305">
        <v>4.2475250132077425E-3</v>
      </c>
      <c r="CO128" s="305">
        <v>5.9942321035055064E-4</v>
      </c>
      <c r="CP128" s="305">
        <v>4.8076058157123409E-2</v>
      </c>
      <c r="CQ128" s="305">
        <v>1.7581553549490705E-4</v>
      </c>
      <c r="CR128" s="305">
        <v>9.2548843784574851E-4</v>
      </c>
      <c r="CS128" s="305">
        <v>1.1854859932115271E-3</v>
      </c>
      <c r="CT128" s="305">
        <v>7.3490859755424333E-4</v>
      </c>
      <c r="CU128" s="305">
        <v>1.3110660947820345E-3</v>
      </c>
      <c r="CV128" s="305">
        <v>5.0030429012551175E-3</v>
      </c>
      <c r="CW128" s="305">
        <v>7.4863815748208915E-4</v>
      </c>
      <c r="CX128" s="305">
        <v>6.5978579594392467E-4</v>
      </c>
      <c r="CY128" s="305">
        <v>1.0134292711767893E-4</v>
      </c>
      <c r="CZ128" s="305">
        <v>4.9342444895936178E-4</v>
      </c>
      <c r="DA128" s="306">
        <v>1.1510819317342718</v>
      </c>
    </row>
    <row r="129" spans="2:105" ht="20.100000000000001" customHeight="1" x14ac:dyDescent="0.4">
      <c r="B129" s="12">
        <v>82</v>
      </c>
      <c r="C129" s="9" t="s">
        <v>26</v>
      </c>
      <c r="D129" s="305">
        <v>6.5861174478497753E-4</v>
      </c>
      <c r="E129" s="305">
        <v>8.0258558187723734E-4</v>
      </c>
      <c r="F129" s="305">
        <v>8.923830314338053E-5</v>
      </c>
      <c r="G129" s="305">
        <v>1.7514741090628283E-4</v>
      </c>
      <c r="H129" s="305">
        <v>8.9990069753753159E-5</v>
      </c>
      <c r="I129" s="305">
        <v>5.7434821588137888E-4</v>
      </c>
      <c r="J129" s="305">
        <v>5.1575592012714528E-4</v>
      </c>
      <c r="K129" s="305">
        <v>5.9728330738746368E-4</v>
      </c>
      <c r="L129" s="305">
        <v>4.8855619057889556E-4</v>
      </c>
      <c r="M129" s="305">
        <v>7.4055141217241652E-4</v>
      </c>
      <c r="N129" s="305">
        <v>2.5731584235746361E-4</v>
      </c>
      <c r="O129" s="305">
        <v>6.339712807006796E-4</v>
      </c>
      <c r="P129" s="305">
        <v>2.6997792962856875E-4</v>
      </c>
      <c r="Q129" s="305">
        <v>1.2858747107651235E-4</v>
      </c>
      <c r="R129" s="305">
        <v>2.1840093338640394E-4</v>
      </c>
      <c r="S129" s="305">
        <v>1.149701195905084E-3</v>
      </c>
      <c r="T129" s="305">
        <v>2.3533220636548472E-4</v>
      </c>
      <c r="U129" s="305">
        <v>3.5034665136734892E-4</v>
      </c>
      <c r="V129" s="305">
        <v>3.545761500937418E-4</v>
      </c>
      <c r="W129" s="305">
        <v>2.3339156742251398E-4</v>
      </c>
      <c r="X129" s="305">
        <v>2.0937469792021621E-4</v>
      </c>
      <c r="Y129" s="305">
        <v>9.5645953921641761E-5</v>
      </c>
      <c r="Z129" s="305">
        <v>2.3085405609250963E-4</v>
      </c>
      <c r="AA129" s="305">
        <v>5.1551069044704259E-4</v>
      </c>
      <c r="AB129" s="305">
        <v>4.4951235075213616E-4</v>
      </c>
      <c r="AC129" s="305">
        <v>1.7186609289602782E-3</v>
      </c>
      <c r="AD129" s="305">
        <v>1.0190432656926713E-3</v>
      </c>
      <c r="AE129" s="305">
        <v>3.1480252125016438E-4</v>
      </c>
      <c r="AF129" s="305">
        <v>1.4023457360544333E-3</v>
      </c>
      <c r="AG129" s="305">
        <v>3.2236993932789002E-4</v>
      </c>
      <c r="AH129" s="305">
        <v>2.2669666258079233E-3</v>
      </c>
      <c r="AI129" s="305">
        <v>4.9057779639817003E-4</v>
      </c>
      <c r="AJ129" s="305">
        <v>1.2170241462314956E-3</v>
      </c>
      <c r="AK129" s="305">
        <v>3.5489211088125859E-4</v>
      </c>
      <c r="AL129" s="305">
        <v>8.3658661089973407E-4</v>
      </c>
      <c r="AM129" s="305">
        <v>7.8161916022043392E-4</v>
      </c>
      <c r="AN129" s="305">
        <v>5.2855204254660746E-4</v>
      </c>
      <c r="AO129" s="305">
        <v>3.1973954986806686E-4</v>
      </c>
      <c r="AP129" s="305">
        <v>1.9688278715604036E-4</v>
      </c>
      <c r="AQ129" s="305">
        <v>1.2416355359381914E-4</v>
      </c>
      <c r="AR129" s="305">
        <v>2.066790103895103E-4</v>
      </c>
      <c r="AS129" s="305">
        <v>1.3131045664483174E-4</v>
      </c>
      <c r="AT129" s="305">
        <v>1.5616839632843102E-4</v>
      </c>
      <c r="AU129" s="305">
        <v>2.2876395536730669E-4</v>
      </c>
      <c r="AV129" s="305">
        <v>1.2260383268288644E-3</v>
      </c>
      <c r="AW129" s="305">
        <v>2.2913302533520547E-4</v>
      </c>
      <c r="AX129" s="305">
        <v>6.6118722304327033E-5</v>
      </c>
      <c r="AY129" s="305">
        <v>1.1021671906860184E-4</v>
      </c>
      <c r="AZ129" s="305">
        <v>1.7794140000255789E-4</v>
      </c>
      <c r="BA129" s="305">
        <v>7.5094938302363429E-4</v>
      </c>
      <c r="BB129" s="305">
        <v>5.1056978207896821E-4</v>
      </c>
      <c r="BC129" s="305">
        <v>1.6930379085347832E-4</v>
      </c>
      <c r="BD129" s="305">
        <v>3.4101020283530594E-4</v>
      </c>
      <c r="BE129" s="305">
        <v>9.3702475286215376E-4</v>
      </c>
      <c r="BF129" s="305">
        <v>1.1084987514441201E-3</v>
      </c>
      <c r="BG129" s="305">
        <v>8.2682082031271785E-4</v>
      </c>
      <c r="BH129" s="305">
        <v>1.1020295592697501E-3</v>
      </c>
      <c r="BI129" s="305">
        <v>3.2399518363169025E-4</v>
      </c>
      <c r="BJ129" s="305">
        <v>2.4963158078409746E-4</v>
      </c>
      <c r="BK129" s="305">
        <v>5.9585028663620553E-4</v>
      </c>
      <c r="BL129" s="305">
        <v>1.0575888655576708E-3</v>
      </c>
      <c r="BM129" s="305">
        <v>5.7256895359254756E-4</v>
      </c>
      <c r="BN129" s="305">
        <v>3.3653139118742229E-4</v>
      </c>
      <c r="BO129" s="305">
        <v>7.0282612335068506E-4</v>
      </c>
      <c r="BP129" s="305">
        <v>7.8540668555296335E-4</v>
      </c>
      <c r="BQ129" s="305">
        <v>6.0192159898814213E-4</v>
      </c>
      <c r="BR129" s="305">
        <v>6.9674167120554006E-5</v>
      </c>
      <c r="BS129" s="305">
        <v>4.3175301552886124E-4</v>
      </c>
      <c r="BT129" s="305">
        <v>2.2236716653987055E-4</v>
      </c>
      <c r="BU129" s="305">
        <v>3.1587416176912653E-4</v>
      </c>
      <c r="BV129" s="305">
        <v>9.0884517743533805E-4</v>
      </c>
      <c r="BW129" s="305">
        <v>3.159344701873452E-4</v>
      </c>
      <c r="BX129" s="305">
        <v>5.0936086286695415E-4</v>
      </c>
      <c r="BY129" s="305">
        <v>3.4176527941840633E-4</v>
      </c>
      <c r="BZ129" s="305">
        <v>2.8584750468995567E-4</v>
      </c>
      <c r="CA129" s="305">
        <v>1.2986015264394044E-4</v>
      </c>
      <c r="CB129" s="305">
        <v>6.9140604999645358E-4</v>
      </c>
      <c r="CC129" s="305">
        <v>5.1046660276377769E-4</v>
      </c>
      <c r="CD129" s="305">
        <v>2.099983724821374E-4</v>
      </c>
      <c r="CE129" s="305">
        <v>1.5510539890411918E-3</v>
      </c>
      <c r="CF129" s="305">
        <v>2.908618884029428E-4</v>
      </c>
      <c r="CG129" s="305">
        <v>1.0001419144412218</v>
      </c>
      <c r="CH129" s="305">
        <v>7.3115612020013365E-4</v>
      </c>
      <c r="CI129" s="305">
        <v>2.8069925139957138E-4</v>
      </c>
      <c r="CJ129" s="305">
        <v>2.1524798770823848E-4</v>
      </c>
      <c r="CK129" s="305">
        <v>1.4420023481636342E-3</v>
      </c>
      <c r="CL129" s="305">
        <v>4.5599013926957583E-4</v>
      </c>
      <c r="CM129" s="305">
        <v>2.5200816069387532E-4</v>
      </c>
      <c r="CN129" s="305">
        <v>1.0983265177247109E-3</v>
      </c>
      <c r="CO129" s="305">
        <v>4.0464978564872737E-4</v>
      </c>
      <c r="CP129" s="305">
        <v>5.3774572858807492E-4</v>
      </c>
      <c r="CQ129" s="305">
        <v>6.458404027738547E-4</v>
      </c>
      <c r="CR129" s="305">
        <v>5.2445032362051492E-4</v>
      </c>
      <c r="CS129" s="305">
        <v>1.9323680109889125E-3</v>
      </c>
      <c r="CT129" s="305">
        <v>2.4622839362913414E-4</v>
      </c>
      <c r="CU129" s="305">
        <v>6.2688195456042596E-4</v>
      </c>
      <c r="CV129" s="305">
        <v>2.1037364589719516E-4</v>
      </c>
      <c r="CW129" s="305">
        <v>1.7691769552908817E-4</v>
      </c>
      <c r="CX129" s="305">
        <v>4.9873446485817585E-4</v>
      </c>
      <c r="CY129" s="305">
        <v>1.2271429369842808E-4</v>
      </c>
      <c r="CZ129" s="305">
        <v>0.10163206661426682</v>
      </c>
      <c r="DA129" s="306">
        <v>1.1544250767744977</v>
      </c>
    </row>
    <row r="130" spans="2:105" ht="20.100000000000001" customHeight="1" x14ac:dyDescent="0.4">
      <c r="B130" s="12">
        <v>83</v>
      </c>
      <c r="C130" s="9" t="s">
        <v>880</v>
      </c>
      <c r="D130" s="305">
        <v>1.0595330533911771E-4</v>
      </c>
      <c r="E130" s="305">
        <v>1.4781450803425048E-4</v>
      </c>
      <c r="F130" s="305">
        <v>1.1141671142328888E-4</v>
      </c>
      <c r="G130" s="305">
        <v>1.3893940085511056E-4</v>
      </c>
      <c r="H130" s="305">
        <v>5.2410869100749462E-4</v>
      </c>
      <c r="I130" s="305">
        <v>1.1834272835155664E-4</v>
      </c>
      <c r="J130" s="305">
        <v>4.5972825037912858E-4</v>
      </c>
      <c r="K130" s="305">
        <v>2.9061565754434925E-4</v>
      </c>
      <c r="L130" s="305">
        <v>5.0991679205122811E-4</v>
      </c>
      <c r="M130" s="305">
        <v>1.0062208024022649E-4</v>
      </c>
      <c r="N130" s="305">
        <v>3.5087648397024102E-4</v>
      </c>
      <c r="O130" s="305">
        <v>1.5789045571392132E-4</v>
      </c>
      <c r="P130" s="305">
        <v>4.2549522926392102E-4</v>
      </c>
      <c r="Q130" s="305">
        <v>7.1435726852483607E-5</v>
      </c>
      <c r="R130" s="305">
        <v>2.071852311137874E-4</v>
      </c>
      <c r="S130" s="305">
        <v>2.3900841046411468E-4</v>
      </c>
      <c r="T130" s="305">
        <v>3.9191668274979845E-4</v>
      </c>
      <c r="U130" s="305">
        <v>5.5459616540749616E-4</v>
      </c>
      <c r="V130" s="305">
        <v>1.5864686019556067E-4</v>
      </c>
      <c r="W130" s="305">
        <v>1.4466993154709339E-4</v>
      </c>
      <c r="X130" s="305">
        <v>4.9125524730346277E-4</v>
      </c>
      <c r="Y130" s="305">
        <v>3.2714853453473148E-5</v>
      </c>
      <c r="Z130" s="305">
        <v>2.8473877958292234E-4</v>
      </c>
      <c r="AA130" s="305">
        <v>1.1239066903891991E-4</v>
      </c>
      <c r="AB130" s="305">
        <v>1.1157849219627918E-4</v>
      </c>
      <c r="AC130" s="305">
        <v>1.8168759013481074E-4</v>
      </c>
      <c r="AD130" s="305">
        <v>4.6150494176702765E-4</v>
      </c>
      <c r="AE130" s="305">
        <v>1.8869381888814405E-3</v>
      </c>
      <c r="AF130" s="305">
        <v>4.0797742116674987E-4</v>
      </c>
      <c r="AG130" s="305">
        <v>8.1936964142295118E-5</v>
      </c>
      <c r="AH130" s="305">
        <v>8.6106746240463062E-4</v>
      </c>
      <c r="AI130" s="305">
        <v>6.364994227245635E-5</v>
      </c>
      <c r="AJ130" s="305">
        <v>1.4268541412211066E-4</v>
      </c>
      <c r="AK130" s="305">
        <v>5.9436708116077075E-4</v>
      </c>
      <c r="AL130" s="305">
        <v>3.9730734290961228E-4</v>
      </c>
      <c r="AM130" s="305">
        <v>1.0694705074590367E-3</v>
      </c>
      <c r="AN130" s="305">
        <v>3.8495587773077351E-4</v>
      </c>
      <c r="AO130" s="305">
        <v>4.0453766380544394E-4</v>
      </c>
      <c r="AP130" s="305">
        <v>8.9249247650285035E-4</v>
      </c>
      <c r="AQ130" s="305">
        <v>1.8007500291218372E-3</v>
      </c>
      <c r="AR130" s="305">
        <v>1.5411850691198286E-3</v>
      </c>
      <c r="AS130" s="305">
        <v>2.366462221456072E-3</v>
      </c>
      <c r="AT130" s="305">
        <v>1.1160177034399853E-3</v>
      </c>
      <c r="AU130" s="305">
        <v>1.288657622196665E-3</v>
      </c>
      <c r="AV130" s="305">
        <v>3.0049342423270854E-3</v>
      </c>
      <c r="AW130" s="305">
        <v>6.5874643423611255E-4</v>
      </c>
      <c r="AX130" s="305">
        <v>1.8295667730759658E-4</v>
      </c>
      <c r="AY130" s="305">
        <v>2.5174495242664551E-4</v>
      </c>
      <c r="AZ130" s="305">
        <v>4.5898849585045121E-4</v>
      </c>
      <c r="BA130" s="305">
        <v>6.4415453658966601E-4</v>
      </c>
      <c r="BB130" s="305">
        <v>8.141815165877225E-5</v>
      </c>
      <c r="BC130" s="305">
        <v>2.4494710986789085E-4</v>
      </c>
      <c r="BD130" s="305">
        <v>2.2560908514388705E-4</v>
      </c>
      <c r="BE130" s="305">
        <v>4.4405355691445284E-4</v>
      </c>
      <c r="BF130" s="305">
        <v>2.0347203452932315E-4</v>
      </c>
      <c r="BG130" s="305">
        <v>3.5673492918505159E-4</v>
      </c>
      <c r="BH130" s="305">
        <v>4.0222101052724273E-4</v>
      </c>
      <c r="BI130" s="305">
        <v>8.1261755593006616E-4</v>
      </c>
      <c r="BJ130" s="305">
        <v>8.3346437007680559E-4</v>
      </c>
      <c r="BK130" s="305">
        <v>4.2441325301117414E-4</v>
      </c>
      <c r="BL130" s="305">
        <v>5.0658251339342499E-4</v>
      </c>
      <c r="BM130" s="305">
        <v>4.8163066336116795E-4</v>
      </c>
      <c r="BN130" s="305">
        <v>7.1520554922623947E-4</v>
      </c>
      <c r="BO130" s="305">
        <v>5.803552849429546E-4</v>
      </c>
      <c r="BP130" s="305">
        <v>1.6893301700767391E-4</v>
      </c>
      <c r="BQ130" s="305">
        <v>1.4429458450533749E-4</v>
      </c>
      <c r="BR130" s="305">
        <v>3.481302336829413E-5</v>
      </c>
      <c r="BS130" s="305">
        <v>6.1706931806874768E-3</v>
      </c>
      <c r="BT130" s="305">
        <v>3.1669705681372349E-4</v>
      </c>
      <c r="BU130" s="305">
        <v>8.0682244785204387E-4</v>
      </c>
      <c r="BV130" s="305">
        <v>3.3919133460745852E-4</v>
      </c>
      <c r="BW130" s="305">
        <v>3.1177047424813767E-4</v>
      </c>
      <c r="BX130" s="305">
        <v>8.079973937678023E-4</v>
      </c>
      <c r="BY130" s="305">
        <v>5.7635054155318185E-4</v>
      </c>
      <c r="BZ130" s="305">
        <v>4.6563755054830055E-4</v>
      </c>
      <c r="CA130" s="305">
        <v>3.8013531546929205E-4</v>
      </c>
      <c r="CB130" s="305">
        <v>8.2870288911556164E-3</v>
      </c>
      <c r="CC130" s="305">
        <v>1.454073561919469E-3</v>
      </c>
      <c r="CD130" s="305">
        <v>5.0664136814991311E-3</v>
      </c>
      <c r="CE130" s="305">
        <v>9.9351231666966761E-3</v>
      </c>
      <c r="CF130" s="305">
        <v>1.2976623149618459E-3</v>
      </c>
      <c r="CG130" s="305">
        <v>4.4812379464667109E-4</v>
      </c>
      <c r="CH130" s="305">
        <v>1.0001447338592833</v>
      </c>
      <c r="CI130" s="305">
        <v>3.5554364720493791E-4</v>
      </c>
      <c r="CJ130" s="305">
        <v>2.5067748482366731E-4</v>
      </c>
      <c r="CK130" s="305">
        <v>2.7719568949921694E-4</v>
      </c>
      <c r="CL130" s="305">
        <v>2.6190550718226862E-4</v>
      </c>
      <c r="CM130" s="305">
        <v>1.5143075645361492E-4</v>
      </c>
      <c r="CN130" s="305">
        <v>3.9880712949184714E-4</v>
      </c>
      <c r="CO130" s="305">
        <v>1.0728747829861268E-3</v>
      </c>
      <c r="CP130" s="305">
        <v>2.8735213464372196E-3</v>
      </c>
      <c r="CQ130" s="305">
        <v>1.4820742513850255E-4</v>
      </c>
      <c r="CR130" s="305">
        <v>8.6508957971399663E-4</v>
      </c>
      <c r="CS130" s="305">
        <v>6.6400783220152155E-4</v>
      </c>
      <c r="CT130" s="305">
        <v>8.8214613804388122E-4</v>
      </c>
      <c r="CU130" s="305">
        <v>1.2783059339831471E-3</v>
      </c>
      <c r="CV130" s="305">
        <v>3.5106760591850807E-4</v>
      </c>
      <c r="CW130" s="305">
        <v>8.7644162991112418E-4</v>
      </c>
      <c r="CX130" s="305">
        <v>6.1014584203655808E-4</v>
      </c>
      <c r="CY130" s="305">
        <v>1.0844411287011776E-4</v>
      </c>
      <c r="CZ130" s="305">
        <v>2.8649970349740547E-3</v>
      </c>
      <c r="DA130" s="306">
        <v>1.0851470639398413</v>
      </c>
    </row>
    <row r="131" spans="2:105" ht="20.100000000000001" customHeight="1" x14ac:dyDescent="0.4">
      <c r="B131" s="12">
        <v>84</v>
      </c>
      <c r="C131" s="9" t="s">
        <v>911</v>
      </c>
      <c r="D131" s="305">
        <v>0</v>
      </c>
      <c r="E131" s="305">
        <v>0</v>
      </c>
      <c r="F131" s="305">
        <v>0</v>
      </c>
      <c r="G131" s="305">
        <v>0</v>
      </c>
      <c r="H131" s="305">
        <v>0</v>
      </c>
      <c r="I131" s="305">
        <v>0</v>
      </c>
      <c r="J131" s="305">
        <v>0</v>
      </c>
      <c r="K131" s="305">
        <v>0</v>
      </c>
      <c r="L131" s="305">
        <v>0</v>
      </c>
      <c r="M131" s="305">
        <v>0</v>
      </c>
      <c r="N131" s="305">
        <v>0</v>
      </c>
      <c r="O131" s="305">
        <v>0</v>
      </c>
      <c r="P131" s="305">
        <v>0</v>
      </c>
      <c r="Q131" s="305">
        <v>0</v>
      </c>
      <c r="R131" s="305">
        <v>0</v>
      </c>
      <c r="S131" s="305">
        <v>0</v>
      </c>
      <c r="T131" s="305">
        <v>0</v>
      </c>
      <c r="U131" s="305">
        <v>0</v>
      </c>
      <c r="V131" s="305">
        <v>0</v>
      </c>
      <c r="W131" s="305">
        <v>0</v>
      </c>
      <c r="X131" s="305">
        <v>0</v>
      </c>
      <c r="Y131" s="305">
        <v>0</v>
      </c>
      <c r="Z131" s="305">
        <v>0</v>
      </c>
      <c r="AA131" s="305">
        <v>0</v>
      </c>
      <c r="AB131" s="305">
        <v>0</v>
      </c>
      <c r="AC131" s="305">
        <v>0</v>
      </c>
      <c r="AD131" s="305">
        <v>0</v>
      </c>
      <c r="AE131" s="305">
        <v>0</v>
      </c>
      <c r="AF131" s="305">
        <v>0</v>
      </c>
      <c r="AG131" s="305">
        <v>0</v>
      </c>
      <c r="AH131" s="305">
        <v>0</v>
      </c>
      <c r="AI131" s="305">
        <v>0</v>
      </c>
      <c r="AJ131" s="305">
        <v>0</v>
      </c>
      <c r="AK131" s="305">
        <v>0</v>
      </c>
      <c r="AL131" s="305">
        <v>0</v>
      </c>
      <c r="AM131" s="305">
        <v>0</v>
      </c>
      <c r="AN131" s="305">
        <v>0</v>
      </c>
      <c r="AO131" s="305">
        <v>0</v>
      </c>
      <c r="AP131" s="305">
        <v>0</v>
      </c>
      <c r="AQ131" s="305">
        <v>0</v>
      </c>
      <c r="AR131" s="305">
        <v>0</v>
      </c>
      <c r="AS131" s="305">
        <v>0</v>
      </c>
      <c r="AT131" s="305">
        <v>0</v>
      </c>
      <c r="AU131" s="305">
        <v>0</v>
      </c>
      <c r="AV131" s="305">
        <v>0</v>
      </c>
      <c r="AW131" s="305">
        <v>0</v>
      </c>
      <c r="AX131" s="305">
        <v>0</v>
      </c>
      <c r="AY131" s="305">
        <v>0</v>
      </c>
      <c r="AZ131" s="305">
        <v>0</v>
      </c>
      <c r="BA131" s="305">
        <v>0</v>
      </c>
      <c r="BB131" s="305">
        <v>0</v>
      </c>
      <c r="BC131" s="305">
        <v>0</v>
      </c>
      <c r="BD131" s="305">
        <v>0</v>
      </c>
      <c r="BE131" s="305">
        <v>0</v>
      </c>
      <c r="BF131" s="305">
        <v>0</v>
      </c>
      <c r="BG131" s="305">
        <v>0</v>
      </c>
      <c r="BH131" s="305">
        <v>0</v>
      </c>
      <c r="BI131" s="305">
        <v>0</v>
      </c>
      <c r="BJ131" s="305">
        <v>0</v>
      </c>
      <c r="BK131" s="305">
        <v>0</v>
      </c>
      <c r="BL131" s="305">
        <v>0</v>
      </c>
      <c r="BM131" s="305">
        <v>0</v>
      </c>
      <c r="BN131" s="305">
        <v>0</v>
      </c>
      <c r="BO131" s="305">
        <v>0</v>
      </c>
      <c r="BP131" s="305">
        <v>0</v>
      </c>
      <c r="BQ131" s="305">
        <v>0</v>
      </c>
      <c r="BR131" s="305">
        <v>0</v>
      </c>
      <c r="BS131" s="305">
        <v>0</v>
      </c>
      <c r="BT131" s="305">
        <v>0</v>
      </c>
      <c r="BU131" s="305">
        <v>0</v>
      </c>
      <c r="BV131" s="305">
        <v>0</v>
      </c>
      <c r="BW131" s="305">
        <v>0</v>
      </c>
      <c r="BX131" s="305">
        <v>0</v>
      </c>
      <c r="BY131" s="305">
        <v>0</v>
      </c>
      <c r="BZ131" s="305">
        <v>0</v>
      </c>
      <c r="CA131" s="305">
        <v>0</v>
      </c>
      <c r="CB131" s="305">
        <v>0</v>
      </c>
      <c r="CC131" s="305">
        <v>0</v>
      </c>
      <c r="CD131" s="305">
        <v>0</v>
      </c>
      <c r="CE131" s="305">
        <v>0</v>
      </c>
      <c r="CF131" s="305">
        <v>0</v>
      </c>
      <c r="CG131" s="305">
        <v>0</v>
      </c>
      <c r="CH131" s="305">
        <v>0</v>
      </c>
      <c r="CI131" s="305">
        <v>1</v>
      </c>
      <c r="CJ131" s="305">
        <v>0</v>
      </c>
      <c r="CK131" s="305">
        <v>0</v>
      </c>
      <c r="CL131" s="305">
        <v>0</v>
      </c>
      <c r="CM131" s="305">
        <v>0</v>
      </c>
      <c r="CN131" s="305">
        <v>0</v>
      </c>
      <c r="CO131" s="305">
        <v>0</v>
      </c>
      <c r="CP131" s="305">
        <v>0</v>
      </c>
      <c r="CQ131" s="305">
        <v>0</v>
      </c>
      <c r="CR131" s="305">
        <v>0</v>
      </c>
      <c r="CS131" s="305">
        <v>0</v>
      </c>
      <c r="CT131" s="305">
        <v>0</v>
      </c>
      <c r="CU131" s="305">
        <v>0</v>
      </c>
      <c r="CV131" s="305">
        <v>0</v>
      </c>
      <c r="CW131" s="305">
        <v>0</v>
      </c>
      <c r="CX131" s="305">
        <v>0</v>
      </c>
      <c r="CY131" s="305">
        <v>0</v>
      </c>
      <c r="CZ131" s="305">
        <v>0</v>
      </c>
      <c r="DA131" s="306">
        <v>1</v>
      </c>
    </row>
    <row r="132" spans="2:105" ht="20.100000000000001" customHeight="1" x14ac:dyDescent="0.4">
      <c r="B132" s="12">
        <v>85</v>
      </c>
      <c r="C132" s="9" t="s">
        <v>881</v>
      </c>
      <c r="D132" s="305">
        <v>0</v>
      </c>
      <c r="E132" s="305">
        <v>0</v>
      </c>
      <c r="F132" s="305">
        <v>0</v>
      </c>
      <c r="G132" s="305">
        <v>0</v>
      </c>
      <c r="H132" s="305">
        <v>0</v>
      </c>
      <c r="I132" s="305">
        <v>0</v>
      </c>
      <c r="J132" s="305">
        <v>0</v>
      </c>
      <c r="K132" s="305">
        <v>0</v>
      </c>
      <c r="L132" s="305">
        <v>0</v>
      </c>
      <c r="M132" s="305">
        <v>0</v>
      </c>
      <c r="N132" s="305">
        <v>0</v>
      </c>
      <c r="O132" s="305">
        <v>0</v>
      </c>
      <c r="P132" s="305">
        <v>0</v>
      </c>
      <c r="Q132" s="305">
        <v>0</v>
      </c>
      <c r="R132" s="305">
        <v>0</v>
      </c>
      <c r="S132" s="305">
        <v>0</v>
      </c>
      <c r="T132" s="305">
        <v>0</v>
      </c>
      <c r="U132" s="305">
        <v>0</v>
      </c>
      <c r="V132" s="305">
        <v>0</v>
      </c>
      <c r="W132" s="305">
        <v>0</v>
      </c>
      <c r="X132" s="305">
        <v>0</v>
      </c>
      <c r="Y132" s="305">
        <v>0</v>
      </c>
      <c r="Z132" s="305">
        <v>0</v>
      </c>
      <c r="AA132" s="305">
        <v>0</v>
      </c>
      <c r="AB132" s="305">
        <v>0</v>
      </c>
      <c r="AC132" s="305">
        <v>0</v>
      </c>
      <c r="AD132" s="305">
        <v>0</v>
      </c>
      <c r="AE132" s="305">
        <v>0</v>
      </c>
      <c r="AF132" s="305">
        <v>0</v>
      </c>
      <c r="AG132" s="305">
        <v>0</v>
      </c>
      <c r="AH132" s="305">
        <v>0</v>
      </c>
      <c r="AI132" s="305">
        <v>0</v>
      </c>
      <c r="AJ132" s="305">
        <v>0</v>
      </c>
      <c r="AK132" s="305">
        <v>0</v>
      </c>
      <c r="AL132" s="305">
        <v>0</v>
      </c>
      <c r="AM132" s="305">
        <v>0</v>
      </c>
      <c r="AN132" s="305">
        <v>0</v>
      </c>
      <c r="AO132" s="305">
        <v>0</v>
      </c>
      <c r="AP132" s="305">
        <v>0</v>
      </c>
      <c r="AQ132" s="305">
        <v>0</v>
      </c>
      <c r="AR132" s="305">
        <v>0</v>
      </c>
      <c r="AS132" s="305">
        <v>0</v>
      </c>
      <c r="AT132" s="305">
        <v>0</v>
      </c>
      <c r="AU132" s="305">
        <v>0</v>
      </c>
      <c r="AV132" s="305">
        <v>0</v>
      </c>
      <c r="AW132" s="305">
        <v>0</v>
      </c>
      <c r="AX132" s="305">
        <v>0</v>
      </c>
      <c r="AY132" s="305">
        <v>0</v>
      </c>
      <c r="AZ132" s="305">
        <v>0</v>
      </c>
      <c r="BA132" s="305">
        <v>0</v>
      </c>
      <c r="BB132" s="305">
        <v>0</v>
      </c>
      <c r="BC132" s="305">
        <v>0</v>
      </c>
      <c r="BD132" s="305">
        <v>0</v>
      </c>
      <c r="BE132" s="305">
        <v>0</v>
      </c>
      <c r="BF132" s="305">
        <v>0</v>
      </c>
      <c r="BG132" s="305">
        <v>0</v>
      </c>
      <c r="BH132" s="305">
        <v>0</v>
      </c>
      <c r="BI132" s="305">
        <v>0</v>
      </c>
      <c r="BJ132" s="305">
        <v>0</v>
      </c>
      <c r="BK132" s="305">
        <v>0</v>
      </c>
      <c r="BL132" s="305">
        <v>0</v>
      </c>
      <c r="BM132" s="305">
        <v>0</v>
      </c>
      <c r="BN132" s="305">
        <v>0</v>
      </c>
      <c r="BO132" s="305">
        <v>0</v>
      </c>
      <c r="BP132" s="305">
        <v>0</v>
      </c>
      <c r="BQ132" s="305">
        <v>0</v>
      </c>
      <c r="BR132" s="305">
        <v>0</v>
      </c>
      <c r="BS132" s="305">
        <v>0</v>
      </c>
      <c r="BT132" s="305">
        <v>0</v>
      </c>
      <c r="BU132" s="305">
        <v>0</v>
      </c>
      <c r="BV132" s="305">
        <v>0</v>
      </c>
      <c r="BW132" s="305">
        <v>0</v>
      </c>
      <c r="BX132" s="305">
        <v>0</v>
      </c>
      <c r="BY132" s="305">
        <v>0</v>
      </c>
      <c r="BZ132" s="305">
        <v>0</v>
      </c>
      <c r="CA132" s="305">
        <v>0</v>
      </c>
      <c r="CB132" s="305">
        <v>0</v>
      </c>
      <c r="CC132" s="305">
        <v>0</v>
      </c>
      <c r="CD132" s="305">
        <v>0</v>
      </c>
      <c r="CE132" s="305">
        <v>0</v>
      </c>
      <c r="CF132" s="305">
        <v>0</v>
      </c>
      <c r="CG132" s="305">
        <v>0</v>
      </c>
      <c r="CH132" s="305">
        <v>0</v>
      </c>
      <c r="CI132" s="305">
        <v>0</v>
      </c>
      <c r="CJ132" s="305">
        <v>1.0102268111672126</v>
      </c>
      <c r="CK132" s="305">
        <v>0</v>
      </c>
      <c r="CL132" s="305">
        <v>0</v>
      </c>
      <c r="CM132" s="305">
        <v>5.408591157688861E-4</v>
      </c>
      <c r="CN132" s="305">
        <v>0</v>
      </c>
      <c r="CO132" s="305">
        <v>0</v>
      </c>
      <c r="CP132" s="305">
        <v>0</v>
      </c>
      <c r="CQ132" s="305">
        <v>0</v>
      </c>
      <c r="CR132" s="305">
        <v>0</v>
      </c>
      <c r="CS132" s="305">
        <v>0</v>
      </c>
      <c r="CT132" s="305">
        <v>0</v>
      </c>
      <c r="CU132" s="305">
        <v>0</v>
      </c>
      <c r="CV132" s="305">
        <v>0</v>
      </c>
      <c r="CW132" s="305">
        <v>0</v>
      </c>
      <c r="CX132" s="305">
        <v>0</v>
      </c>
      <c r="CY132" s="305">
        <v>0</v>
      </c>
      <c r="CZ132" s="305">
        <v>0</v>
      </c>
      <c r="DA132" s="306">
        <v>1.0107676702829815</v>
      </c>
    </row>
    <row r="133" spans="2:105" ht="20.100000000000001" customHeight="1" x14ac:dyDescent="0.4">
      <c r="B133" s="12">
        <v>86</v>
      </c>
      <c r="C133" s="9" t="s">
        <v>378</v>
      </c>
      <c r="D133" s="305">
        <v>2.5409774250840378E-5</v>
      </c>
      <c r="E133" s="305">
        <v>4.1378961954904719E-5</v>
      </c>
      <c r="F133" s="305">
        <v>9.6760316872952657E-5</v>
      </c>
      <c r="G133" s="305">
        <v>2.6069011738794287E-5</v>
      </c>
      <c r="H133" s="305">
        <v>1.6112461594594654E-5</v>
      </c>
      <c r="I133" s="305">
        <v>4.2930177950965714E-5</v>
      </c>
      <c r="J133" s="305">
        <v>4.3618458523318972E-5</v>
      </c>
      <c r="K133" s="305">
        <v>5.2494956237037838E-5</v>
      </c>
      <c r="L133" s="305">
        <v>8.0729128197922661E-5</v>
      </c>
      <c r="M133" s="305">
        <v>1.1227590082904088E-4</v>
      </c>
      <c r="N133" s="305">
        <v>4.9326594653511865E-5</v>
      </c>
      <c r="O133" s="305">
        <v>3.3165884929598714E-5</v>
      </c>
      <c r="P133" s="305">
        <v>2.5251034521490224E-4</v>
      </c>
      <c r="Q133" s="305">
        <v>2.3760495848475973E-5</v>
      </c>
      <c r="R133" s="305">
        <v>2.5952421658998253E-5</v>
      </c>
      <c r="S133" s="305">
        <v>3.5887076859790725E-5</v>
      </c>
      <c r="T133" s="305">
        <v>3.0139073701335058E-5</v>
      </c>
      <c r="U133" s="305">
        <v>5.1186468017290336E-5</v>
      </c>
      <c r="V133" s="305">
        <v>4.2271686386107601E-5</v>
      </c>
      <c r="W133" s="305">
        <v>3.2188323226323078E-5</v>
      </c>
      <c r="X133" s="305">
        <v>3.0816227969574266E-5</v>
      </c>
      <c r="Y133" s="305">
        <v>5.9712968928692583E-5</v>
      </c>
      <c r="Z133" s="305">
        <v>2.7098232807800755E-5</v>
      </c>
      <c r="AA133" s="305">
        <v>2.3249622792655948E-5</v>
      </c>
      <c r="AB133" s="305">
        <v>4.2110172141575484E-5</v>
      </c>
      <c r="AC133" s="305">
        <v>6.7593066048744871E-5</v>
      </c>
      <c r="AD133" s="305">
        <v>5.7135279182048093E-5</v>
      </c>
      <c r="AE133" s="305">
        <v>6.5006015939790605E-5</v>
      </c>
      <c r="AF133" s="305">
        <v>5.1939217116287275E-5</v>
      </c>
      <c r="AG133" s="305">
        <v>1.1737848623860334E-5</v>
      </c>
      <c r="AH133" s="305">
        <v>6.2151879318753819E-5</v>
      </c>
      <c r="AI133" s="305">
        <v>2.9127678855084482E-5</v>
      </c>
      <c r="AJ133" s="305">
        <v>6.2517811382624362E-5</v>
      </c>
      <c r="AK133" s="305">
        <v>2.38482949397015E-5</v>
      </c>
      <c r="AL133" s="305">
        <v>2.7944076364926591E-5</v>
      </c>
      <c r="AM133" s="305">
        <v>2.3226170358226997E-5</v>
      </c>
      <c r="AN133" s="305">
        <v>1.7102663765277243E-5</v>
      </c>
      <c r="AO133" s="305">
        <v>2.3011801553858044E-5</v>
      </c>
      <c r="AP133" s="305">
        <v>2.1984357635447561E-5</v>
      </c>
      <c r="AQ133" s="305">
        <v>2.0400357924966139E-5</v>
      </c>
      <c r="AR133" s="305">
        <v>2.7752399675618818E-5</v>
      </c>
      <c r="AS133" s="305">
        <v>2.1666694845991392E-5</v>
      </c>
      <c r="AT133" s="305">
        <v>1.9408413627170283E-5</v>
      </c>
      <c r="AU133" s="305">
        <v>3.8909557285960329E-5</v>
      </c>
      <c r="AV133" s="305">
        <v>2.5456237200633282E-5</v>
      </c>
      <c r="AW133" s="305">
        <v>2.5729121129010397E-5</v>
      </c>
      <c r="AX133" s="305">
        <v>2.0088518140884356E-5</v>
      </c>
      <c r="AY133" s="305">
        <v>1.9724120247765863E-5</v>
      </c>
      <c r="AZ133" s="305">
        <v>1.9224754164900581E-5</v>
      </c>
      <c r="BA133" s="305">
        <v>2.8424474191745397E-5</v>
      </c>
      <c r="BB133" s="305">
        <v>1.20181885544694E-5</v>
      </c>
      <c r="BC133" s="305">
        <v>3.7038646283075498E-5</v>
      </c>
      <c r="BD133" s="305">
        <v>1.8475511721062818E-4</v>
      </c>
      <c r="BE133" s="305">
        <v>2.9621011062691883E-5</v>
      </c>
      <c r="BF133" s="305">
        <v>2.9252792009560126E-5</v>
      </c>
      <c r="BG133" s="305">
        <v>3.3997673328673477E-5</v>
      </c>
      <c r="BH133" s="305">
        <v>3.0739767549756207E-5</v>
      </c>
      <c r="BI133" s="305">
        <v>6.610910839814174E-5</v>
      </c>
      <c r="BJ133" s="305">
        <v>1.746530425302567E-4</v>
      </c>
      <c r="BK133" s="305">
        <v>1.6978568645865347E-4</v>
      </c>
      <c r="BL133" s="305">
        <v>2.4865906870616338E-5</v>
      </c>
      <c r="BM133" s="305">
        <v>4.8191218170494976E-5</v>
      </c>
      <c r="BN133" s="305">
        <v>5.8574716701994334E-5</v>
      </c>
      <c r="BO133" s="305">
        <v>1.3364193794947012E-4</v>
      </c>
      <c r="BP133" s="305">
        <v>5.1136786694593752E-5</v>
      </c>
      <c r="BQ133" s="305">
        <v>5.5057957926674891E-5</v>
      </c>
      <c r="BR133" s="305">
        <v>7.7454591519064552E-6</v>
      </c>
      <c r="BS133" s="305">
        <v>5.9246365767767868E-5</v>
      </c>
      <c r="BT133" s="305">
        <v>2.932986091011292E-5</v>
      </c>
      <c r="BU133" s="305">
        <v>1.1284216162729559E-4</v>
      </c>
      <c r="BV133" s="305">
        <v>2.0542204911102845E-4</v>
      </c>
      <c r="BW133" s="305">
        <v>2.062423179412468E-4</v>
      </c>
      <c r="BX133" s="305">
        <v>4.9417982780819634E-5</v>
      </c>
      <c r="BY133" s="305">
        <v>1.1187363269775584E-2</v>
      </c>
      <c r="BZ133" s="305">
        <v>7.6245928234358964E-4</v>
      </c>
      <c r="CA133" s="305">
        <v>5.1651757633931311E-5</v>
      </c>
      <c r="CB133" s="305">
        <v>8.4299401780229904E-4</v>
      </c>
      <c r="CC133" s="305">
        <v>4.5343091000712613E-4</v>
      </c>
      <c r="CD133" s="305">
        <v>1.3827595623692074E-4</v>
      </c>
      <c r="CE133" s="305">
        <v>2.7063171818837668E-4</v>
      </c>
      <c r="CF133" s="305">
        <v>1.3870580122105482E-4</v>
      </c>
      <c r="CG133" s="305">
        <v>6.8725679131161792E-5</v>
      </c>
      <c r="CH133" s="305">
        <v>3.1881321504278002E-5</v>
      </c>
      <c r="CI133" s="305">
        <v>4.7163812866679955E-5</v>
      </c>
      <c r="CJ133" s="305">
        <v>9.1374607358078869E-3</v>
      </c>
      <c r="CK133" s="305">
        <v>1.0460286688821701</v>
      </c>
      <c r="CL133" s="305">
        <v>1.8468734235684561E-3</v>
      </c>
      <c r="CM133" s="305">
        <v>1.0086108789080775E-3</v>
      </c>
      <c r="CN133" s="305">
        <v>3.8524368406778824E-5</v>
      </c>
      <c r="CO133" s="305">
        <v>2.5955016819081024E-5</v>
      </c>
      <c r="CP133" s="305">
        <v>2.0834253588015574E-4</v>
      </c>
      <c r="CQ133" s="305">
        <v>2.0658958215853673E-5</v>
      </c>
      <c r="CR133" s="305">
        <v>5.699019033109549E-5</v>
      </c>
      <c r="CS133" s="305">
        <v>6.6016173723361393E-5</v>
      </c>
      <c r="CT133" s="305">
        <v>4.955614977331823E-4</v>
      </c>
      <c r="CU133" s="305">
        <v>2.7863499680058907E-5</v>
      </c>
      <c r="CV133" s="305">
        <v>1.3276573163711352E-4</v>
      </c>
      <c r="CW133" s="305">
        <v>3.739550344695244E-3</v>
      </c>
      <c r="CX133" s="305">
        <v>1.1206267109414077E-4</v>
      </c>
      <c r="CY133" s="305">
        <v>5.707152676258331E-5</v>
      </c>
      <c r="CZ133" s="305">
        <v>1.7628494220235823E-4</v>
      </c>
      <c r="DA133" s="306">
        <v>1.0810904962121424</v>
      </c>
    </row>
    <row r="134" spans="2:105" ht="20.100000000000001" customHeight="1" x14ac:dyDescent="0.4">
      <c r="B134" s="12">
        <v>87</v>
      </c>
      <c r="C134" s="9" t="s">
        <v>882</v>
      </c>
      <c r="D134" s="305">
        <v>0</v>
      </c>
      <c r="E134" s="305">
        <v>0</v>
      </c>
      <c r="F134" s="305">
        <v>0</v>
      </c>
      <c r="G134" s="305">
        <v>0</v>
      </c>
      <c r="H134" s="305">
        <v>0</v>
      </c>
      <c r="I134" s="305">
        <v>0</v>
      </c>
      <c r="J134" s="305">
        <v>0</v>
      </c>
      <c r="K134" s="305">
        <v>0</v>
      </c>
      <c r="L134" s="305">
        <v>0</v>
      </c>
      <c r="M134" s="305">
        <v>0</v>
      </c>
      <c r="N134" s="305">
        <v>0</v>
      </c>
      <c r="O134" s="305">
        <v>0</v>
      </c>
      <c r="P134" s="305">
        <v>0</v>
      </c>
      <c r="Q134" s="305">
        <v>0</v>
      </c>
      <c r="R134" s="305">
        <v>0</v>
      </c>
      <c r="S134" s="305">
        <v>0</v>
      </c>
      <c r="T134" s="305">
        <v>0</v>
      </c>
      <c r="U134" s="305">
        <v>0</v>
      </c>
      <c r="V134" s="305">
        <v>0</v>
      </c>
      <c r="W134" s="305">
        <v>0</v>
      </c>
      <c r="X134" s="305">
        <v>0</v>
      </c>
      <c r="Y134" s="305">
        <v>0</v>
      </c>
      <c r="Z134" s="305">
        <v>0</v>
      </c>
      <c r="AA134" s="305">
        <v>0</v>
      </c>
      <c r="AB134" s="305">
        <v>0</v>
      </c>
      <c r="AC134" s="305">
        <v>0</v>
      </c>
      <c r="AD134" s="305">
        <v>0</v>
      </c>
      <c r="AE134" s="305">
        <v>0</v>
      </c>
      <c r="AF134" s="305">
        <v>0</v>
      </c>
      <c r="AG134" s="305">
        <v>0</v>
      </c>
      <c r="AH134" s="305">
        <v>0</v>
      </c>
      <c r="AI134" s="305">
        <v>0</v>
      </c>
      <c r="AJ134" s="305">
        <v>0</v>
      </c>
      <c r="AK134" s="305">
        <v>0</v>
      </c>
      <c r="AL134" s="305">
        <v>0</v>
      </c>
      <c r="AM134" s="305">
        <v>0</v>
      </c>
      <c r="AN134" s="305">
        <v>0</v>
      </c>
      <c r="AO134" s="305">
        <v>0</v>
      </c>
      <c r="AP134" s="305">
        <v>0</v>
      </c>
      <c r="AQ134" s="305">
        <v>0</v>
      </c>
      <c r="AR134" s="305">
        <v>0</v>
      </c>
      <c r="AS134" s="305">
        <v>0</v>
      </c>
      <c r="AT134" s="305">
        <v>0</v>
      </c>
      <c r="AU134" s="305">
        <v>0</v>
      </c>
      <c r="AV134" s="305">
        <v>0</v>
      </c>
      <c r="AW134" s="305">
        <v>0</v>
      </c>
      <c r="AX134" s="305">
        <v>0</v>
      </c>
      <c r="AY134" s="305">
        <v>0</v>
      </c>
      <c r="AZ134" s="305">
        <v>0</v>
      </c>
      <c r="BA134" s="305">
        <v>0</v>
      </c>
      <c r="BB134" s="305">
        <v>0</v>
      </c>
      <c r="BC134" s="305">
        <v>0</v>
      </c>
      <c r="BD134" s="305">
        <v>0</v>
      </c>
      <c r="BE134" s="305">
        <v>0</v>
      </c>
      <c r="BF134" s="305">
        <v>0</v>
      </c>
      <c r="BG134" s="305">
        <v>0</v>
      </c>
      <c r="BH134" s="305">
        <v>0</v>
      </c>
      <c r="BI134" s="305">
        <v>0</v>
      </c>
      <c r="BJ134" s="305">
        <v>0</v>
      </c>
      <c r="BK134" s="305">
        <v>0</v>
      </c>
      <c r="BL134" s="305">
        <v>0</v>
      </c>
      <c r="BM134" s="305">
        <v>0</v>
      </c>
      <c r="BN134" s="305">
        <v>0</v>
      </c>
      <c r="BO134" s="305">
        <v>0</v>
      </c>
      <c r="BP134" s="305">
        <v>0</v>
      </c>
      <c r="BQ134" s="305">
        <v>0</v>
      </c>
      <c r="BR134" s="305">
        <v>0</v>
      </c>
      <c r="BS134" s="305">
        <v>0</v>
      </c>
      <c r="BT134" s="305">
        <v>0</v>
      </c>
      <c r="BU134" s="305">
        <v>0</v>
      </c>
      <c r="BV134" s="305">
        <v>0</v>
      </c>
      <c r="BW134" s="305">
        <v>0</v>
      </c>
      <c r="BX134" s="305">
        <v>0</v>
      </c>
      <c r="BY134" s="305">
        <v>0</v>
      </c>
      <c r="BZ134" s="305">
        <v>0</v>
      </c>
      <c r="CA134" s="305">
        <v>0</v>
      </c>
      <c r="CB134" s="305">
        <v>0</v>
      </c>
      <c r="CC134" s="305">
        <v>0</v>
      </c>
      <c r="CD134" s="305">
        <v>0</v>
      </c>
      <c r="CE134" s="305">
        <v>0</v>
      </c>
      <c r="CF134" s="305">
        <v>0</v>
      </c>
      <c r="CG134" s="305">
        <v>0</v>
      </c>
      <c r="CH134" s="305">
        <v>0</v>
      </c>
      <c r="CI134" s="305">
        <v>0</v>
      </c>
      <c r="CJ134" s="305">
        <v>0</v>
      </c>
      <c r="CK134" s="305">
        <v>0</v>
      </c>
      <c r="CL134" s="305">
        <v>1</v>
      </c>
      <c r="CM134" s="305">
        <v>0</v>
      </c>
      <c r="CN134" s="305">
        <v>0</v>
      </c>
      <c r="CO134" s="305">
        <v>0</v>
      </c>
      <c r="CP134" s="305">
        <v>0</v>
      </c>
      <c r="CQ134" s="305">
        <v>0</v>
      </c>
      <c r="CR134" s="305">
        <v>0</v>
      </c>
      <c r="CS134" s="305">
        <v>0</v>
      </c>
      <c r="CT134" s="305">
        <v>0</v>
      </c>
      <c r="CU134" s="305">
        <v>0</v>
      </c>
      <c r="CV134" s="305">
        <v>0</v>
      </c>
      <c r="CW134" s="305">
        <v>0</v>
      </c>
      <c r="CX134" s="305">
        <v>0</v>
      </c>
      <c r="CY134" s="305">
        <v>0</v>
      </c>
      <c r="CZ134" s="305">
        <v>0</v>
      </c>
      <c r="DA134" s="306">
        <v>1</v>
      </c>
    </row>
    <row r="135" spans="2:105" ht="20.100000000000001" customHeight="1" x14ac:dyDescent="0.4">
      <c r="B135" s="12">
        <v>88</v>
      </c>
      <c r="C135" s="9" t="s">
        <v>883</v>
      </c>
      <c r="D135" s="305">
        <v>0</v>
      </c>
      <c r="E135" s="305">
        <v>0</v>
      </c>
      <c r="F135" s="305">
        <v>0</v>
      </c>
      <c r="G135" s="305">
        <v>0</v>
      </c>
      <c r="H135" s="305">
        <v>0</v>
      </c>
      <c r="I135" s="305">
        <v>0</v>
      </c>
      <c r="J135" s="305">
        <v>0</v>
      </c>
      <c r="K135" s="305">
        <v>0</v>
      </c>
      <c r="L135" s="305">
        <v>0</v>
      </c>
      <c r="M135" s="305">
        <v>0</v>
      </c>
      <c r="N135" s="305">
        <v>0</v>
      </c>
      <c r="O135" s="305">
        <v>0</v>
      </c>
      <c r="P135" s="305">
        <v>0</v>
      </c>
      <c r="Q135" s="305">
        <v>0</v>
      </c>
      <c r="R135" s="305">
        <v>0</v>
      </c>
      <c r="S135" s="305">
        <v>0</v>
      </c>
      <c r="T135" s="305">
        <v>0</v>
      </c>
      <c r="U135" s="305">
        <v>0</v>
      </c>
      <c r="V135" s="305">
        <v>0</v>
      </c>
      <c r="W135" s="305">
        <v>0</v>
      </c>
      <c r="X135" s="305">
        <v>0</v>
      </c>
      <c r="Y135" s="305">
        <v>0</v>
      </c>
      <c r="Z135" s="305">
        <v>0</v>
      </c>
      <c r="AA135" s="305">
        <v>0</v>
      </c>
      <c r="AB135" s="305">
        <v>0</v>
      </c>
      <c r="AC135" s="305">
        <v>0</v>
      </c>
      <c r="AD135" s="305">
        <v>0</v>
      </c>
      <c r="AE135" s="305">
        <v>0</v>
      </c>
      <c r="AF135" s="305">
        <v>0</v>
      </c>
      <c r="AG135" s="305">
        <v>0</v>
      </c>
      <c r="AH135" s="305">
        <v>0</v>
      </c>
      <c r="AI135" s="305">
        <v>0</v>
      </c>
      <c r="AJ135" s="305">
        <v>0</v>
      </c>
      <c r="AK135" s="305">
        <v>0</v>
      </c>
      <c r="AL135" s="305">
        <v>0</v>
      </c>
      <c r="AM135" s="305">
        <v>0</v>
      </c>
      <c r="AN135" s="305">
        <v>0</v>
      </c>
      <c r="AO135" s="305">
        <v>0</v>
      </c>
      <c r="AP135" s="305">
        <v>0</v>
      </c>
      <c r="AQ135" s="305">
        <v>0</v>
      </c>
      <c r="AR135" s="305">
        <v>0</v>
      </c>
      <c r="AS135" s="305">
        <v>0</v>
      </c>
      <c r="AT135" s="305">
        <v>0</v>
      </c>
      <c r="AU135" s="305">
        <v>0</v>
      </c>
      <c r="AV135" s="305">
        <v>0</v>
      </c>
      <c r="AW135" s="305">
        <v>0</v>
      </c>
      <c r="AX135" s="305">
        <v>0</v>
      </c>
      <c r="AY135" s="305">
        <v>0</v>
      </c>
      <c r="AZ135" s="305">
        <v>0</v>
      </c>
      <c r="BA135" s="305">
        <v>0</v>
      </c>
      <c r="BB135" s="305">
        <v>0</v>
      </c>
      <c r="BC135" s="305">
        <v>0</v>
      </c>
      <c r="BD135" s="305">
        <v>0</v>
      </c>
      <c r="BE135" s="305">
        <v>0</v>
      </c>
      <c r="BF135" s="305">
        <v>0</v>
      </c>
      <c r="BG135" s="305">
        <v>0</v>
      </c>
      <c r="BH135" s="305">
        <v>0</v>
      </c>
      <c r="BI135" s="305">
        <v>0</v>
      </c>
      <c r="BJ135" s="305">
        <v>0</v>
      </c>
      <c r="BK135" s="305">
        <v>0</v>
      </c>
      <c r="BL135" s="305">
        <v>0</v>
      </c>
      <c r="BM135" s="305">
        <v>0</v>
      </c>
      <c r="BN135" s="305">
        <v>0</v>
      </c>
      <c r="BO135" s="305">
        <v>0</v>
      </c>
      <c r="BP135" s="305">
        <v>0</v>
      </c>
      <c r="BQ135" s="305">
        <v>0</v>
      </c>
      <c r="BR135" s="305">
        <v>0</v>
      </c>
      <c r="BS135" s="305">
        <v>0</v>
      </c>
      <c r="BT135" s="305">
        <v>0</v>
      </c>
      <c r="BU135" s="305">
        <v>0</v>
      </c>
      <c r="BV135" s="305">
        <v>0</v>
      </c>
      <c r="BW135" s="305">
        <v>0</v>
      </c>
      <c r="BX135" s="305">
        <v>0</v>
      </c>
      <c r="BY135" s="305">
        <v>0</v>
      </c>
      <c r="BZ135" s="305">
        <v>0</v>
      </c>
      <c r="CA135" s="305">
        <v>0</v>
      </c>
      <c r="CB135" s="305">
        <v>0</v>
      </c>
      <c r="CC135" s="305">
        <v>0</v>
      </c>
      <c r="CD135" s="305">
        <v>0</v>
      </c>
      <c r="CE135" s="305">
        <v>0</v>
      </c>
      <c r="CF135" s="305">
        <v>0</v>
      </c>
      <c r="CG135" s="305">
        <v>0</v>
      </c>
      <c r="CH135" s="305">
        <v>0</v>
      </c>
      <c r="CI135" s="305">
        <v>0</v>
      </c>
      <c r="CJ135" s="305">
        <v>0</v>
      </c>
      <c r="CK135" s="305">
        <v>0</v>
      </c>
      <c r="CL135" s="305">
        <v>0</v>
      </c>
      <c r="CM135" s="305">
        <v>1</v>
      </c>
      <c r="CN135" s="305">
        <v>0</v>
      </c>
      <c r="CO135" s="305">
        <v>0</v>
      </c>
      <c r="CP135" s="305">
        <v>0</v>
      </c>
      <c r="CQ135" s="305">
        <v>0</v>
      </c>
      <c r="CR135" s="305">
        <v>0</v>
      </c>
      <c r="CS135" s="305">
        <v>0</v>
      </c>
      <c r="CT135" s="305">
        <v>0</v>
      </c>
      <c r="CU135" s="305">
        <v>0</v>
      </c>
      <c r="CV135" s="305">
        <v>0</v>
      </c>
      <c r="CW135" s="305">
        <v>0</v>
      </c>
      <c r="CX135" s="305">
        <v>0</v>
      </c>
      <c r="CY135" s="305">
        <v>0</v>
      </c>
      <c r="CZ135" s="305">
        <v>0</v>
      </c>
      <c r="DA135" s="306">
        <v>1</v>
      </c>
    </row>
    <row r="136" spans="2:105" ht="20.100000000000001" customHeight="1" x14ac:dyDescent="0.4">
      <c r="B136" s="12">
        <v>89</v>
      </c>
      <c r="C136" s="9" t="s">
        <v>29</v>
      </c>
      <c r="D136" s="305">
        <v>1.6928470314018088E-3</v>
      </c>
      <c r="E136" s="305">
        <v>2.0786780018841257E-3</v>
      </c>
      <c r="F136" s="305">
        <v>1.429300240486621E-3</v>
      </c>
      <c r="G136" s="305">
        <v>4.0149161102379251E-4</v>
      </c>
      <c r="H136" s="305">
        <v>1.1881941644522962E-3</v>
      </c>
      <c r="I136" s="305">
        <v>9.1663722629414211E-3</v>
      </c>
      <c r="J136" s="305">
        <v>1.7447687471272128E-3</v>
      </c>
      <c r="K136" s="305">
        <v>8.9578200193862561E-4</v>
      </c>
      <c r="L136" s="305">
        <v>3.8399784266250304E-3</v>
      </c>
      <c r="M136" s="305">
        <v>1.5353680197015124E-3</v>
      </c>
      <c r="N136" s="305">
        <v>8.7902900587485283E-4</v>
      </c>
      <c r="O136" s="305">
        <v>7.9176703124625046E-4</v>
      </c>
      <c r="P136" s="305">
        <v>8.8104081535646239E-4</v>
      </c>
      <c r="Q136" s="305">
        <v>1.5230742628553797E-4</v>
      </c>
      <c r="R136" s="305">
        <v>1.3045134265437883E-3</v>
      </c>
      <c r="S136" s="305">
        <v>1.6464271636435145E-3</v>
      </c>
      <c r="T136" s="305">
        <v>6.4533403785134121E-4</v>
      </c>
      <c r="U136" s="305">
        <v>8.7911091509830616E-4</v>
      </c>
      <c r="V136" s="305">
        <v>4.5663653358877696E-4</v>
      </c>
      <c r="W136" s="305">
        <v>5.9928809738844064E-4</v>
      </c>
      <c r="X136" s="305">
        <v>1.0512942435114969E-3</v>
      </c>
      <c r="Y136" s="305">
        <v>1.8385258715092033E-4</v>
      </c>
      <c r="Z136" s="305">
        <v>4.5827014333714417E-4</v>
      </c>
      <c r="AA136" s="305">
        <v>6.1625597089231545E-4</v>
      </c>
      <c r="AB136" s="305">
        <v>1.507113453479322E-4</v>
      </c>
      <c r="AC136" s="305">
        <v>3.8440509809689101E-4</v>
      </c>
      <c r="AD136" s="305">
        <v>1.3577707375401365E-3</v>
      </c>
      <c r="AE136" s="305">
        <v>5.4190350182816848E-4</v>
      </c>
      <c r="AF136" s="305">
        <v>6.2260187352973484E-4</v>
      </c>
      <c r="AG136" s="305">
        <v>6.2951465259595012E-4</v>
      </c>
      <c r="AH136" s="305">
        <v>4.7510278141383016E-4</v>
      </c>
      <c r="AI136" s="305">
        <v>6.0186603922801694E-4</v>
      </c>
      <c r="AJ136" s="305">
        <v>1.236959275815962E-3</v>
      </c>
      <c r="AK136" s="305">
        <v>3.0333772936126511E-4</v>
      </c>
      <c r="AL136" s="305">
        <v>2.829577209795248E-4</v>
      </c>
      <c r="AM136" s="305">
        <v>1.5000795457670844E-3</v>
      </c>
      <c r="AN136" s="305">
        <v>4.4116486838434129E-4</v>
      </c>
      <c r="AO136" s="305">
        <v>2.7971479471951836E-4</v>
      </c>
      <c r="AP136" s="305">
        <v>5.3685390512599076E-4</v>
      </c>
      <c r="AQ136" s="305">
        <v>3.9752937853797097E-4</v>
      </c>
      <c r="AR136" s="305">
        <v>5.5172953899442173E-4</v>
      </c>
      <c r="AS136" s="305">
        <v>1.115925636099871E-4</v>
      </c>
      <c r="AT136" s="305">
        <v>3.9998817798488236E-4</v>
      </c>
      <c r="AU136" s="305">
        <v>1.6576922761473245E-4</v>
      </c>
      <c r="AV136" s="305">
        <v>2.4358819694016173E-4</v>
      </c>
      <c r="AW136" s="305">
        <v>2.0437021150144941E-4</v>
      </c>
      <c r="AX136" s="305">
        <v>1.0497358442019114E-4</v>
      </c>
      <c r="AY136" s="305">
        <v>2.1496596968059812E-4</v>
      </c>
      <c r="AZ136" s="305">
        <v>1.4070785785074498E-4</v>
      </c>
      <c r="BA136" s="305">
        <v>6.1572141313712874E-4</v>
      </c>
      <c r="BB136" s="305">
        <v>2.3122218179091826E-4</v>
      </c>
      <c r="BC136" s="305">
        <v>1.0829416673338132E-3</v>
      </c>
      <c r="BD136" s="305">
        <v>1.9224414432971835E-3</v>
      </c>
      <c r="BE136" s="305">
        <v>8.2190550667571468E-4</v>
      </c>
      <c r="BF136" s="305">
        <v>1.2420045311470132E-3</v>
      </c>
      <c r="BG136" s="305">
        <v>9.0215713752257406E-4</v>
      </c>
      <c r="BH136" s="305">
        <v>9.0789373440844172E-4</v>
      </c>
      <c r="BI136" s="305">
        <v>1.1247658815522143E-3</v>
      </c>
      <c r="BJ136" s="305">
        <v>4.3386241789088419E-3</v>
      </c>
      <c r="BK136" s="305">
        <v>7.3797963552100602E-3</v>
      </c>
      <c r="BL136" s="305">
        <v>1.6237757308735143E-3</v>
      </c>
      <c r="BM136" s="305">
        <v>4.8954003795344703E-4</v>
      </c>
      <c r="BN136" s="305">
        <v>8.9209564616695401E-4</v>
      </c>
      <c r="BO136" s="305">
        <v>2.4446943329171746E-3</v>
      </c>
      <c r="BP136" s="305">
        <v>6.8100296473639439E-4</v>
      </c>
      <c r="BQ136" s="305">
        <v>7.5890159946792916E-4</v>
      </c>
      <c r="BR136" s="305">
        <v>1.4668136845479748E-4</v>
      </c>
      <c r="BS136" s="305">
        <v>7.9369915521238356E-4</v>
      </c>
      <c r="BT136" s="305">
        <v>1.2704311480385207E-3</v>
      </c>
      <c r="BU136" s="305">
        <v>1.0331532597868411E-3</v>
      </c>
      <c r="BV136" s="305">
        <v>1.1979890759710142E-3</v>
      </c>
      <c r="BW136" s="305">
        <v>8.890755264020241E-4</v>
      </c>
      <c r="BX136" s="305">
        <v>8.9224560085108997E-4</v>
      </c>
      <c r="BY136" s="305">
        <v>2.8368809364845084E-3</v>
      </c>
      <c r="BZ136" s="305">
        <v>2.6909776649102486E-3</v>
      </c>
      <c r="CA136" s="305">
        <v>1.8891293218972709E-4</v>
      </c>
      <c r="CB136" s="305">
        <v>1.4075071450457858E-3</v>
      </c>
      <c r="CC136" s="305">
        <v>3.0495810526374955E-3</v>
      </c>
      <c r="CD136" s="305">
        <v>4.7553189130680236E-4</v>
      </c>
      <c r="CE136" s="305">
        <v>9.9356299467192135E-4</v>
      </c>
      <c r="CF136" s="305">
        <v>2.8371531679998231E-3</v>
      </c>
      <c r="CG136" s="305">
        <v>3.0547817500141915E-4</v>
      </c>
      <c r="CH136" s="305">
        <v>5.3069691747096432E-4</v>
      </c>
      <c r="CI136" s="305">
        <v>3.6391840777177981E-3</v>
      </c>
      <c r="CJ136" s="305">
        <v>1.24489359194883E-3</v>
      </c>
      <c r="CK136" s="305">
        <v>6.6377965508910663E-4</v>
      </c>
      <c r="CL136" s="305">
        <v>2.8319771974578988E-4</v>
      </c>
      <c r="CM136" s="305">
        <v>4.8039974180947128E-4</v>
      </c>
      <c r="CN136" s="305">
        <v>1.0003100364766446</v>
      </c>
      <c r="CO136" s="305">
        <v>1.3974517845505602E-3</v>
      </c>
      <c r="CP136" s="305">
        <v>1.4407558346761465E-3</v>
      </c>
      <c r="CQ136" s="305">
        <v>1.3109962344410317E-3</v>
      </c>
      <c r="CR136" s="305">
        <v>1.672272585841808E-3</v>
      </c>
      <c r="CS136" s="305">
        <v>1.5462372263569896E-3</v>
      </c>
      <c r="CT136" s="305">
        <v>1.1465210488768329E-3</v>
      </c>
      <c r="CU136" s="305">
        <v>1.3861052577896853E-3</v>
      </c>
      <c r="CV136" s="305">
        <v>5.4478381199306314E-3</v>
      </c>
      <c r="CW136" s="305">
        <v>1.7597888411343169E-3</v>
      </c>
      <c r="CX136" s="305">
        <v>1.8797919563695237E-3</v>
      </c>
      <c r="CY136" s="305">
        <v>2.001146290864623E-4</v>
      </c>
      <c r="CZ136" s="305">
        <v>4.6227409031274723E-4</v>
      </c>
      <c r="DA136" s="306">
        <v>1.121668747710078</v>
      </c>
    </row>
    <row r="137" spans="2:105" ht="20.100000000000001" customHeight="1" x14ac:dyDescent="0.4">
      <c r="B137" s="12">
        <v>90</v>
      </c>
      <c r="C137" s="9" t="s">
        <v>884</v>
      </c>
      <c r="D137" s="305">
        <v>1.2262562556977122E-2</v>
      </c>
      <c r="E137" s="305">
        <v>1.6286745405772161E-2</v>
      </c>
      <c r="F137" s="305">
        <v>6.6865016061541001E-3</v>
      </c>
      <c r="G137" s="305">
        <v>6.0724538075932677E-3</v>
      </c>
      <c r="H137" s="305">
        <v>1.4964751797363184E-2</v>
      </c>
      <c r="I137" s="305">
        <v>6.6151050169703596E-3</v>
      </c>
      <c r="J137" s="305">
        <v>5.2879227083550057E-2</v>
      </c>
      <c r="K137" s="305">
        <v>3.9290218899839429E-3</v>
      </c>
      <c r="L137" s="305">
        <v>5.1533410849377136E-3</v>
      </c>
      <c r="M137" s="305">
        <v>6.3672841255376627E-3</v>
      </c>
      <c r="N137" s="305">
        <v>5.4034111919314051E-3</v>
      </c>
      <c r="O137" s="305">
        <v>4.8292739344605031E-3</v>
      </c>
      <c r="P137" s="305">
        <v>2.4609413572391253E-3</v>
      </c>
      <c r="Q137" s="305">
        <v>4.1956139530371908E-3</v>
      </c>
      <c r="R137" s="305">
        <v>4.0018392742611313E-3</v>
      </c>
      <c r="S137" s="305">
        <v>8.2701776292830945E-3</v>
      </c>
      <c r="T137" s="305">
        <v>6.7110614258568966E-3</v>
      </c>
      <c r="U137" s="305">
        <v>3.4659086867073327E-3</v>
      </c>
      <c r="V137" s="305">
        <v>3.018880367875764E-3</v>
      </c>
      <c r="W137" s="305">
        <v>9.3077762839553144E-3</v>
      </c>
      <c r="X137" s="305">
        <v>2.4503936481642227E-3</v>
      </c>
      <c r="Y137" s="305">
        <v>1.2893580078249453E-3</v>
      </c>
      <c r="Z137" s="305">
        <v>3.1173211901439082E-3</v>
      </c>
      <c r="AA137" s="305">
        <v>3.4927313210199556E-3</v>
      </c>
      <c r="AB137" s="305">
        <v>4.388375843889316E-3</v>
      </c>
      <c r="AC137" s="305">
        <v>3.9866528474622786E-3</v>
      </c>
      <c r="AD137" s="305">
        <v>1.1492795174636947E-2</v>
      </c>
      <c r="AE137" s="305">
        <v>3.038766153186013E-3</v>
      </c>
      <c r="AF137" s="305">
        <v>1.2575116381272998E-2</v>
      </c>
      <c r="AG137" s="305">
        <v>1.9884271010900895E-3</v>
      </c>
      <c r="AH137" s="305">
        <v>5.0727200394134276E-3</v>
      </c>
      <c r="AI137" s="305">
        <v>3.0688111706453536E-3</v>
      </c>
      <c r="AJ137" s="305">
        <v>3.3641910312781722E-3</v>
      </c>
      <c r="AK137" s="305">
        <v>3.8864010787758477E-3</v>
      </c>
      <c r="AL137" s="305">
        <v>5.2158823239553606E-3</v>
      </c>
      <c r="AM137" s="305">
        <v>4.9464588358892475E-3</v>
      </c>
      <c r="AN137" s="305">
        <v>5.0649443114340487E-3</v>
      </c>
      <c r="AO137" s="305">
        <v>4.0148941659996175E-3</v>
      </c>
      <c r="AP137" s="305">
        <v>6.9700492920865198E-3</v>
      </c>
      <c r="AQ137" s="305">
        <v>3.874588636293651E-3</v>
      </c>
      <c r="AR137" s="305">
        <v>1.0393392894860147E-2</v>
      </c>
      <c r="AS137" s="305">
        <v>3.8523070199718346E-3</v>
      </c>
      <c r="AT137" s="305">
        <v>3.3597715473464096E-3</v>
      </c>
      <c r="AU137" s="305">
        <v>3.9024211470894657E-3</v>
      </c>
      <c r="AV137" s="305">
        <v>2.3739847038623772E-3</v>
      </c>
      <c r="AW137" s="305">
        <v>2.4794640677133898E-3</v>
      </c>
      <c r="AX137" s="305">
        <v>2.810764937682579E-3</v>
      </c>
      <c r="AY137" s="305">
        <v>2.3675907084143052E-3</v>
      </c>
      <c r="AZ137" s="305">
        <v>3.0791051715412208E-3</v>
      </c>
      <c r="BA137" s="305">
        <v>1.080290167161136E-2</v>
      </c>
      <c r="BB137" s="305">
        <v>8.4622054825017629E-3</v>
      </c>
      <c r="BC137" s="305">
        <v>1.2184122355418539E-2</v>
      </c>
      <c r="BD137" s="305">
        <v>5.8630494970788385E-2</v>
      </c>
      <c r="BE137" s="305">
        <v>2.594277551774346E-2</v>
      </c>
      <c r="BF137" s="305">
        <v>1.6891443464375086E-2</v>
      </c>
      <c r="BG137" s="305">
        <v>4.5825505050612947E-2</v>
      </c>
      <c r="BH137" s="305">
        <v>5.4110095410616878E-2</v>
      </c>
      <c r="BI137" s="305">
        <v>4.7164407683153243E-3</v>
      </c>
      <c r="BJ137" s="305">
        <v>6.782260354473579E-3</v>
      </c>
      <c r="BK137" s="305">
        <v>4.9916248518763612E-3</v>
      </c>
      <c r="BL137" s="305">
        <v>8.3162236236279351E-3</v>
      </c>
      <c r="BM137" s="305">
        <v>1.2170270640020306E-2</v>
      </c>
      <c r="BN137" s="305">
        <v>1.4183502554860139E-2</v>
      </c>
      <c r="BO137" s="305">
        <v>6.1440900472886162E-3</v>
      </c>
      <c r="BP137" s="305">
        <v>3.01633126165719E-3</v>
      </c>
      <c r="BQ137" s="305">
        <v>2.6284327712896628E-3</v>
      </c>
      <c r="BR137" s="305">
        <v>7.7091238065928188E-4</v>
      </c>
      <c r="BS137" s="305">
        <v>3.3912405961285326E-3</v>
      </c>
      <c r="BT137" s="305">
        <v>6.0132179319736011E-3</v>
      </c>
      <c r="BU137" s="305">
        <v>0.18121342520979519</v>
      </c>
      <c r="BV137" s="305">
        <v>3.9452713221762754E-3</v>
      </c>
      <c r="BW137" s="305">
        <v>6.2287704878697239E-2</v>
      </c>
      <c r="BX137" s="305">
        <v>7.6899128460408417E-3</v>
      </c>
      <c r="BY137" s="305">
        <v>7.5766895120323897E-3</v>
      </c>
      <c r="BZ137" s="305">
        <v>5.0078072245731365E-3</v>
      </c>
      <c r="CA137" s="305">
        <v>2.6451769911958606E-3</v>
      </c>
      <c r="CB137" s="305">
        <v>1.2022246281020046E-2</v>
      </c>
      <c r="CC137" s="305">
        <v>1.354115251233869E-2</v>
      </c>
      <c r="CD137" s="305">
        <v>8.012790901310872E-3</v>
      </c>
      <c r="CE137" s="305">
        <v>4.0814448482229475E-2</v>
      </c>
      <c r="CF137" s="305">
        <v>8.6878542843278634E-3</v>
      </c>
      <c r="CG137" s="305">
        <v>8.8907809745754802E-3</v>
      </c>
      <c r="CH137" s="305">
        <v>4.4028873202858363E-3</v>
      </c>
      <c r="CI137" s="305">
        <v>4.9837612023691143E-3</v>
      </c>
      <c r="CJ137" s="305">
        <v>8.7400574445028398E-3</v>
      </c>
      <c r="CK137" s="305">
        <v>1.3055772709163208E-2</v>
      </c>
      <c r="CL137" s="305">
        <v>6.5724289204333701E-3</v>
      </c>
      <c r="CM137" s="305">
        <v>1.3187656220778755E-2</v>
      </c>
      <c r="CN137" s="305">
        <v>7.8735706419090692E-3</v>
      </c>
      <c r="CO137" s="305">
        <v>1.0072148468861806</v>
      </c>
      <c r="CP137" s="305">
        <v>1.6079947083048395E-2</v>
      </c>
      <c r="CQ137" s="305">
        <v>6.3210595018964389E-3</v>
      </c>
      <c r="CR137" s="305">
        <v>8.1745756820783329E-3</v>
      </c>
      <c r="CS137" s="305">
        <v>2.1580556653812685E-2</v>
      </c>
      <c r="CT137" s="305">
        <v>4.2725216708497295E-3</v>
      </c>
      <c r="CU137" s="305">
        <v>8.474476647260849E-3</v>
      </c>
      <c r="CV137" s="305">
        <v>1.0683597858608116E-2</v>
      </c>
      <c r="CW137" s="305">
        <v>4.5640565670850893E-3</v>
      </c>
      <c r="CX137" s="305">
        <v>8.7637003155937362E-3</v>
      </c>
      <c r="CY137" s="305">
        <v>1.913867358034127E-3</v>
      </c>
      <c r="CZ137" s="305">
        <v>4.7653497784724093E-3</v>
      </c>
      <c r="DA137" s="306">
        <v>2.1407336028209056</v>
      </c>
    </row>
    <row r="138" spans="2:105" ht="20.100000000000001" customHeight="1" x14ac:dyDescent="0.4">
      <c r="B138" s="12">
        <v>91</v>
      </c>
      <c r="C138" s="9" t="s">
        <v>390</v>
      </c>
      <c r="D138" s="305">
        <v>2.0305908944985877E-4</v>
      </c>
      <c r="E138" s="305">
        <v>3.2607176603040305E-4</v>
      </c>
      <c r="F138" s="305">
        <v>1.4901396659745635E-4</v>
      </c>
      <c r="G138" s="305">
        <v>2.6906916283378176E-4</v>
      </c>
      <c r="H138" s="305">
        <v>4.5876628234147821E-4</v>
      </c>
      <c r="I138" s="305">
        <v>3.3882133768658692E-4</v>
      </c>
      <c r="J138" s="305">
        <v>6.3290163288546751E-4</v>
      </c>
      <c r="K138" s="305">
        <v>5.672350215301722E-4</v>
      </c>
      <c r="L138" s="305">
        <v>3.7746086725243337E-4</v>
      </c>
      <c r="M138" s="305">
        <v>1.6815291280560131E-4</v>
      </c>
      <c r="N138" s="305">
        <v>1.2598241653122562E-3</v>
      </c>
      <c r="O138" s="305">
        <v>6.3632128581583508E-3</v>
      </c>
      <c r="P138" s="305">
        <v>1.5530852648352569E-4</v>
      </c>
      <c r="Q138" s="305">
        <v>1.6299007417390794E-4</v>
      </c>
      <c r="R138" s="305">
        <v>1.0050517435933974E-3</v>
      </c>
      <c r="S138" s="305">
        <v>3.1242975242735656E-4</v>
      </c>
      <c r="T138" s="305">
        <v>1.0790517080114448E-3</v>
      </c>
      <c r="U138" s="305">
        <v>4.4445079096695284E-4</v>
      </c>
      <c r="V138" s="305">
        <v>3.4388407874935212E-4</v>
      </c>
      <c r="W138" s="305">
        <v>3.5369080109553066E-4</v>
      </c>
      <c r="X138" s="305">
        <v>2.8720816205032333E-3</v>
      </c>
      <c r="Y138" s="305">
        <v>7.2761486666310512E-5</v>
      </c>
      <c r="Z138" s="305">
        <v>9.103978157191633E-4</v>
      </c>
      <c r="AA138" s="305">
        <v>1.2961978685784488E-3</v>
      </c>
      <c r="AB138" s="305">
        <v>5.5333740432885338E-4</v>
      </c>
      <c r="AC138" s="305">
        <v>6.1523364870313155E-4</v>
      </c>
      <c r="AD138" s="305">
        <v>3.4624119677399511E-4</v>
      </c>
      <c r="AE138" s="305">
        <v>1.1597926136797448E-3</v>
      </c>
      <c r="AF138" s="305">
        <v>5.8491600814135174E-4</v>
      </c>
      <c r="AG138" s="305">
        <v>1.3987356039150479E-4</v>
      </c>
      <c r="AH138" s="305">
        <v>3.3435608108545384E-4</v>
      </c>
      <c r="AI138" s="305">
        <v>1.2240937123270294E-4</v>
      </c>
      <c r="AJ138" s="305">
        <v>3.3782095484659444E-4</v>
      </c>
      <c r="AK138" s="305">
        <v>3.3867213244652503E-4</v>
      </c>
      <c r="AL138" s="305">
        <v>3.7369000243787508E-4</v>
      </c>
      <c r="AM138" s="305">
        <v>7.6116380657533411E-4</v>
      </c>
      <c r="AN138" s="305">
        <v>4.5858225747081287E-4</v>
      </c>
      <c r="AO138" s="305">
        <v>5.0577723433362326E-4</v>
      </c>
      <c r="AP138" s="305">
        <v>5.6080744824593708E-4</v>
      </c>
      <c r="AQ138" s="305">
        <v>4.2265045634880613E-4</v>
      </c>
      <c r="AR138" s="305">
        <v>6.8521417767934407E-4</v>
      </c>
      <c r="AS138" s="305">
        <v>1.4609693867335901E-3</v>
      </c>
      <c r="AT138" s="305">
        <v>5.4915075598071671E-4</v>
      </c>
      <c r="AU138" s="305">
        <v>3.0027986267125466E-4</v>
      </c>
      <c r="AV138" s="305">
        <v>1.0598927294023874E-3</v>
      </c>
      <c r="AW138" s="305">
        <v>1.1244058632252744E-3</v>
      </c>
      <c r="AX138" s="305">
        <v>1.0839156646886786E-3</v>
      </c>
      <c r="AY138" s="305">
        <v>1.1471546118224907E-3</v>
      </c>
      <c r="AZ138" s="305">
        <v>6.642074727896155E-4</v>
      </c>
      <c r="BA138" s="305">
        <v>3.6919858625297704E-4</v>
      </c>
      <c r="BB138" s="305">
        <v>6.6361282800070517E-4</v>
      </c>
      <c r="BC138" s="305">
        <v>1.062065797536078E-3</v>
      </c>
      <c r="BD138" s="305">
        <v>4.6874279082375145E-4</v>
      </c>
      <c r="BE138" s="305">
        <v>6.4659598327467145E-4</v>
      </c>
      <c r="BF138" s="305">
        <v>2.9745452692351193E-4</v>
      </c>
      <c r="BG138" s="305">
        <v>5.8022129378906947E-4</v>
      </c>
      <c r="BH138" s="305">
        <v>4.9492519699347764E-4</v>
      </c>
      <c r="BI138" s="305">
        <v>6.5379765986727585E-4</v>
      </c>
      <c r="BJ138" s="305">
        <v>2.1344242023611437E-3</v>
      </c>
      <c r="BK138" s="305">
        <v>1.5023591209958641E-3</v>
      </c>
      <c r="BL138" s="305">
        <v>4.813332854259405E-4</v>
      </c>
      <c r="BM138" s="305">
        <v>1.1005110348788869E-3</v>
      </c>
      <c r="BN138" s="305">
        <v>2.7460704077410963E-3</v>
      </c>
      <c r="BO138" s="305">
        <v>4.997773761071838E-3</v>
      </c>
      <c r="BP138" s="305">
        <v>3.2749922559774541E-3</v>
      </c>
      <c r="BQ138" s="305">
        <v>3.1768687021315229E-3</v>
      </c>
      <c r="BR138" s="305">
        <v>2.9564995976791037E-4</v>
      </c>
      <c r="BS138" s="305">
        <v>9.329960623489208E-4</v>
      </c>
      <c r="BT138" s="305">
        <v>7.2151266953897971E-4</v>
      </c>
      <c r="BU138" s="305">
        <v>1.0569512348118499E-3</v>
      </c>
      <c r="BV138" s="305">
        <v>8.9361006171676113E-4</v>
      </c>
      <c r="BW138" s="305">
        <v>2.1188268273270063E-3</v>
      </c>
      <c r="BX138" s="305">
        <v>1.0240524460720941E-3</v>
      </c>
      <c r="BY138" s="305">
        <v>7.7169242569836809E-4</v>
      </c>
      <c r="BZ138" s="305">
        <v>1.7286205523830778E-3</v>
      </c>
      <c r="CA138" s="305">
        <v>2.9214746230116863E-4</v>
      </c>
      <c r="CB138" s="305">
        <v>5.0532214673985705E-3</v>
      </c>
      <c r="CC138" s="305">
        <v>2.9983852301522858E-3</v>
      </c>
      <c r="CD138" s="305">
        <v>2.5424868898388563E-3</v>
      </c>
      <c r="CE138" s="305">
        <v>5.6132242143091364E-3</v>
      </c>
      <c r="CF138" s="305">
        <v>4.8742957660243948E-3</v>
      </c>
      <c r="CG138" s="305">
        <v>5.5948887986671304E-4</v>
      </c>
      <c r="CH138" s="305">
        <v>7.7788819506537132E-4</v>
      </c>
      <c r="CI138" s="305">
        <v>8.2422802240802225E-4</v>
      </c>
      <c r="CJ138" s="305">
        <v>4.9607371697623487E-4</v>
      </c>
      <c r="CK138" s="305">
        <v>1.1906838548908203E-3</v>
      </c>
      <c r="CL138" s="305">
        <v>4.2469144177572553E-4</v>
      </c>
      <c r="CM138" s="305">
        <v>4.6950463296123321E-4</v>
      </c>
      <c r="CN138" s="305">
        <v>1.125689440188448E-3</v>
      </c>
      <c r="CO138" s="305">
        <v>2.466150306359517E-3</v>
      </c>
      <c r="CP138" s="305">
        <v>1.0024761909860371</v>
      </c>
      <c r="CQ138" s="305">
        <v>4.7907178342394325E-4</v>
      </c>
      <c r="CR138" s="305">
        <v>2.3438537219689255E-3</v>
      </c>
      <c r="CS138" s="305">
        <v>1.0888182745915273E-3</v>
      </c>
      <c r="CT138" s="305">
        <v>1.8048351531834098E-3</v>
      </c>
      <c r="CU138" s="305">
        <v>2.3644309342601244E-3</v>
      </c>
      <c r="CV138" s="305">
        <v>1.6932055176993679E-3</v>
      </c>
      <c r="CW138" s="305">
        <v>7.6797467788241691E-4</v>
      </c>
      <c r="CX138" s="305">
        <v>1.5517103668064298E-3</v>
      </c>
      <c r="CY138" s="305">
        <v>2.5767145614623651E-4</v>
      </c>
      <c r="CZ138" s="305">
        <v>9.5844806319715441E-4</v>
      </c>
      <c r="DA138" s="306">
        <v>1.1155016301613114</v>
      </c>
    </row>
    <row r="139" spans="2:105" ht="20.100000000000001" customHeight="1" x14ac:dyDescent="0.4">
      <c r="B139" s="12">
        <v>92</v>
      </c>
      <c r="C139" s="9" t="s">
        <v>885</v>
      </c>
      <c r="D139" s="305">
        <v>8.9181163515614156E-2</v>
      </c>
      <c r="E139" s="305">
        <v>3.9794240012127995E-2</v>
      </c>
      <c r="F139" s="305">
        <v>1.5407756715612472E-2</v>
      </c>
      <c r="G139" s="305">
        <v>7.678857878762381E-2</v>
      </c>
      <c r="H139" s="305">
        <v>2.16939510883917E-2</v>
      </c>
      <c r="I139" s="305">
        <v>9.5429014668533298E-3</v>
      </c>
      <c r="J139" s="305">
        <v>7.6292419337248715E-2</v>
      </c>
      <c r="K139" s="305">
        <v>9.3218606782401719E-3</v>
      </c>
      <c r="L139" s="305">
        <v>8.8552253264364174E-3</v>
      </c>
      <c r="M139" s="305">
        <v>3.6614240733439087E-2</v>
      </c>
      <c r="N139" s="305">
        <v>1.092217328575361E-2</v>
      </c>
      <c r="O139" s="305">
        <v>1.0956726424519463E-2</v>
      </c>
      <c r="P139" s="305">
        <v>7.3456530391646001E-3</v>
      </c>
      <c r="Q139" s="305">
        <v>1.2935687245163122E-2</v>
      </c>
      <c r="R139" s="305">
        <v>8.7143223508854076E-3</v>
      </c>
      <c r="S139" s="305">
        <v>1.5422326046416123E-2</v>
      </c>
      <c r="T139" s="305">
        <v>6.972920777456885E-3</v>
      </c>
      <c r="U139" s="305">
        <v>1.3605221927050559E-2</v>
      </c>
      <c r="V139" s="305">
        <v>5.55490809020484E-3</v>
      </c>
      <c r="W139" s="305">
        <v>9.083691814864913E-3</v>
      </c>
      <c r="X139" s="305">
        <v>9.7731040771655529E-3</v>
      </c>
      <c r="Y139" s="305">
        <v>3.8311936187237555E-3</v>
      </c>
      <c r="Z139" s="305">
        <v>1.0954906422094898E-2</v>
      </c>
      <c r="AA139" s="305">
        <v>2.1215874713335886E-2</v>
      </c>
      <c r="AB139" s="305">
        <v>1.0982583910557054E-2</v>
      </c>
      <c r="AC139" s="305">
        <v>1.3220700045100401E-2</v>
      </c>
      <c r="AD139" s="305">
        <v>2.7196464330482881E-2</v>
      </c>
      <c r="AE139" s="305">
        <v>1.5922539327607576E-2</v>
      </c>
      <c r="AF139" s="305">
        <v>2.8599593635902684E-2</v>
      </c>
      <c r="AG139" s="305">
        <v>8.4942306936395401E-3</v>
      </c>
      <c r="AH139" s="305">
        <v>1.7212334487151232E-2</v>
      </c>
      <c r="AI139" s="305">
        <v>4.3506147516580423E-3</v>
      </c>
      <c r="AJ139" s="305">
        <v>1.0775799347125312E-2</v>
      </c>
      <c r="AK139" s="305">
        <v>1.1972505524788957E-2</v>
      </c>
      <c r="AL139" s="305">
        <v>1.2002136653377786E-2</v>
      </c>
      <c r="AM139" s="305">
        <v>1.0785982167987941E-2</v>
      </c>
      <c r="AN139" s="305">
        <v>1.1899667348928751E-2</v>
      </c>
      <c r="AO139" s="305">
        <v>7.8736198623114602E-3</v>
      </c>
      <c r="AP139" s="305">
        <v>1.2289888776819522E-2</v>
      </c>
      <c r="AQ139" s="305">
        <v>1.400669663322562E-2</v>
      </c>
      <c r="AR139" s="305">
        <v>1.0567325537398888E-2</v>
      </c>
      <c r="AS139" s="305">
        <v>7.9650052027865677E-3</v>
      </c>
      <c r="AT139" s="305">
        <v>8.3275155179593184E-3</v>
      </c>
      <c r="AU139" s="305">
        <v>5.8838452250955554E-3</v>
      </c>
      <c r="AV139" s="305">
        <v>6.675075374082148E-3</v>
      </c>
      <c r="AW139" s="305">
        <v>8.6040006006755116E-3</v>
      </c>
      <c r="AX139" s="305">
        <v>4.6874169192036384E-3</v>
      </c>
      <c r="AY139" s="305">
        <v>5.0168321696729403E-3</v>
      </c>
      <c r="AZ139" s="305">
        <v>7.1912458096381315E-3</v>
      </c>
      <c r="BA139" s="305">
        <v>5.0510822574908196E-3</v>
      </c>
      <c r="BB139" s="305">
        <v>4.2626655667493346E-3</v>
      </c>
      <c r="BC139" s="305">
        <v>1.4237360233728562E-2</v>
      </c>
      <c r="BD139" s="305">
        <v>2.4719096261177173E-2</v>
      </c>
      <c r="BE139" s="305">
        <v>1.2979807611001159E-2</v>
      </c>
      <c r="BF139" s="305">
        <v>1.683591159517538E-2</v>
      </c>
      <c r="BG139" s="305">
        <v>2.3485047103165384E-2</v>
      </c>
      <c r="BH139" s="305">
        <v>1.7789780928133964E-2</v>
      </c>
      <c r="BI139" s="305">
        <v>3.8657525358696695E-2</v>
      </c>
      <c r="BJ139" s="305">
        <v>8.3820655719548196E-3</v>
      </c>
      <c r="BK139" s="305">
        <v>3.2256096659412099E-2</v>
      </c>
      <c r="BL139" s="305">
        <v>2.6944337251708538E-2</v>
      </c>
      <c r="BM139" s="305">
        <v>1.1895253817296007E-2</v>
      </c>
      <c r="BN139" s="305">
        <v>1.2953704563181397E-2</v>
      </c>
      <c r="BO139" s="305">
        <v>8.6772981731764783E-3</v>
      </c>
      <c r="BP139" s="305">
        <v>5.5973269467600893E-3</v>
      </c>
      <c r="BQ139" s="305">
        <v>4.5727665644171248E-3</v>
      </c>
      <c r="BR139" s="305">
        <v>9.7265608069328768E-4</v>
      </c>
      <c r="BS139" s="305">
        <v>7.2668298972192666E-3</v>
      </c>
      <c r="BT139" s="305">
        <v>3.4300879988304556E-2</v>
      </c>
      <c r="BU139" s="305">
        <v>0.2249277863975726</v>
      </c>
      <c r="BV139" s="305">
        <v>4.9810432796444943E-3</v>
      </c>
      <c r="BW139" s="305">
        <v>2.1531746461691877E-2</v>
      </c>
      <c r="BX139" s="305">
        <v>1.3549125420802209E-2</v>
      </c>
      <c r="BY139" s="305">
        <v>1.4052723748337596E-2</v>
      </c>
      <c r="BZ139" s="305">
        <v>1.6427580898412102E-2</v>
      </c>
      <c r="CA139" s="305">
        <v>7.071086406015982E-3</v>
      </c>
      <c r="CB139" s="305">
        <v>1.6781877063695234E-2</v>
      </c>
      <c r="CC139" s="305">
        <v>1.7613539592053772E-2</v>
      </c>
      <c r="CD139" s="305">
        <v>2.3940837970074322E-2</v>
      </c>
      <c r="CE139" s="305">
        <v>1.5524335249899461E-2</v>
      </c>
      <c r="CF139" s="305">
        <v>1.1736743045673162E-2</v>
      </c>
      <c r="CG139" s="305">
        <v>1.826349371826963E-2</v>
      </c>
      <c r="CH139" s="305">
        <v>8.744247695737872E-3</v>
      </c>
      <c r="CI139" s="305">
        <v>1.9652067559210128E-2</v>
      </c>
      <c r="CJ139" s="305">
        <v>6.4386804761904295E-3</v>
      </c>
      <c r="CK139" s="305">
        <v>2.158110033505586E-2</v>
      </c>
      <c r="CL139" s="305">
        <v>1.2495276655815516E-2</v>
      </c>
      <c r="CM139" s="305">
        <v>7.7419968598225119E-3</v>
      </c>
      <c r="CN139" s="305">
        <v>1.4883739357243419E-2</v>
      </c>
      <c r="CO139" s="305">
        <v>0.14278184926599988</v>
      </c>
      <c r="CP139" s="305">
        <v>1.3531814959617696E-2</v>
      </c>
      <c r="CQ139" s="305">
        <v>1.0372536521007272</v>
      </c>
      <c r="CR139" s="305">
        <v>8.1993412723564193E-3</v>
      </c>
      <c r="CS139" s="305">
        <v>2.3752321313244562E-2</v>
      </c>
      <c r="CT139" s="305">
        <v>7.4967057544222922E-3</v>
      </c>
      <c r="CU139" s="305">
        <v>1.5899542655837196E-2</v>
      </c>
      <c r="CV139" s="305">
        <v>1.7475200636217905E-2</v>
      </c>
      <c r="CW139" s="305">
        <v>6.2867383421810275E-3</v>
      </c>
      <c r="CX139" s="305">
        <v>1.1768551446398842E-2</v>
      </c>
      <c r="CY139" s="305">
        <v>3.2870413641446694E-3</v>
      </c>
      <c r="CZ139" s="305">
        <v>7.1883011968812242E-3</v>
      </c>
      <c r="DA139" s="306">
        <v>2.9179822482762545</v>
      </c>
    </row>
    <row r="140" spans="2:105" ht="20.100000000000001" customHeight="1" x14ac:dyDescent="0.4">
      <c r="B140" s="12">
        <v>93</v>
      </c>
      <c r="C140" s="9" t="s">
        <v>398</v>
      </c>
      <c r="D140" s="305">
        <v>1.0665719786620603E-2</v>
      </c>
      <c r="E140" s="305">
        <v>1.1039455557675789E-2</v>
      </c>
      <c r="F140" s="305">
        <v>7.4123419911465279E-3</v>
      </c>
      <c r="G140" s="305">
        <v>2.5775813537076152E-2</v>
      </c>
      <c r="H140" s="305">
        <v>8.6594352590940223E-3</v>
      </c>
      <c r="I140" s="305">
        <v>1.4219624883960778E-2</v>
      </c>
      <c r="J140" s="305">
        <v>3.0189861638419895E-2</v>
      </c>
      <c r="K140" s="305">
        <v>2.7684585566691972E-2</v>
      </c>
      <c r="L140" s="305">
        <v>1.5982334385472519E-2</v>
      </c>
      <c r="M140" s="305">
        <v>7.7226806436667371E-3</v>
      </c>
      <c r="N140" s="305">
        <v>3.0435946942774874E-2</v>
      </c>
      <c r="O140" s="305">
        <v>1.7712143485847744E-2</v>
      </c>
      <c r="P140" s="305">
        <v>9.0793776335246629E-3</v>
      </c>
      <c r="Q140" s="305">
        <v>1.0067668308122005E-2</v>
      </c>
      <c r="R140" s="305">
        <v>3.347955210267714E-2</v>
      </c>
      <c r="S140" s="305">
        <v>1.5561304807882889E-2</v>
      </c>
      <c r="T140" s="305">
        <v>3.4549871957986561E-2</v>
      </c>
      <c r="U140" s="305">
        <v>2.0166625512383577E-2</v>
      </c>
      <c r="V140" s="305">
        <v>1.3897103909369544E-2</v>
      </c>
      <c r="W140" s="305">
        <v>3.4079754413608096E-2</v>
      </c>
      <c r="X140" s="305">
        <v>2.2503405463039076E-2</v>
      </c>
      <c r="Y140" s="305">
        <v>4.1692241881266089E-3</v>
      </c>
      <c r="Z140" s="305">
        <v>2.9002724688047342E-2</v>
      </c>
      <c r="AA140" s="305">
        <v>1.9564735437684524E-2</v>
      </c>
      <c r="AB140" s="305">
        <v>2.4130158725092225E-2</v>
      </c>
      <c r="AC140" s="305">
        <v>5.7811052826509959E-2</v>
      </c>
      <c r="AD140" s="305">
        <v>5.6672296903539851E-2</v>
      </c>
      <c r="AE140" s="305">
        <v>2.2474700041290607E-2</v>
      </c>
      <c r="AF140" s="305">
        <v>4.5920566852638095E-2</v>
      </c>
      <c r="AG140" s="305">
        <v>5.9866117982310613E-3</v>
      </c>
      <c r="AH140" s="305">
        <v>2.3614643188064197E-2</v>
      </c>
      <c r="AI140" s="305">
        <v>9.2704283801158891E-3</v>
      </c>
      <c r="AJ140" s="305">
        <v>1.8091297451651375E-2</v>
      </c>
      <c r="AK140" s="305">
        <v>1.7298266532808828E-2</v>
      </c>
      <c r="AL140" s="305">
        <v>2.7764135967503857E-2</v>
      </c>
      <c r="AM140" s="305">
        <v>3.2024165769078156E-2</v>
      </c>
      <c r="AN140" s="305">
        <v>3.1885463044663505E-2</v>
      </c>
      <c r="AO140" s="305">
        <v>3.229893298164542E-2</v>
      </c>
      <c r="AP140" s="305">
        <v>3.9189432628041303E-2</v>
      </c>
      <c r="AQ140" s="305">
        <v>3.0017520602809059E-2</v>
      </c>
      <c r="AR140" s="305">
        <v>3.3144974388768671E-2</v>
      </c>
      <c r="AS140" s="305">
        <v>2.4546222920308391E-2</v>
      </c>
      <c r="AT140" s="305">
        <v>2.8421279993712772E-2</v>
      </c>
      <c r="AU140" s="305">
        <v>2.2107440080869498E-2</v>
      </c>
      <c r="AV140" s="305">
        <v>2.6194645740318604E-2</v>
      </c>
      <c r="AW140" s="305">
        <v>3.1546784993914841E-2</v>
      </c>
      <c r="AX140" s="305">
        <v>1.661992203865284E-2</v>
      </c>
      <c r="AY140" s="305">
        <v>1.5395506367050742E-2</v>
      </c>
      <c r="AZ140" s="305">
        <v>2.1056207753780434E-2</v>
      </c>
      <c r="BA140" s="305">
        <v>1.6755410080001521E-2</v>
      </c>
      <c r="BB140" s="305">
        <v>2.5926636708468283E-2</v>
      </c>
      <c r="BC140" s="305">
        <v>2.2692859052500375E-2</v>
      </c>
      <c r="BD140" s="305">
        <v>3.7399587400586805E-2</v>
      </c>
      <c r="BE140" s="305">
        <v>7.0548611502694245E-2</v>
      </c>
      <c r="BF140" s="305">
        <v>3.4920719677168616E-2</v>
      </c>
      <c r="BG140" s="305">
        <v>0.11416311189961247</v>
      </c>
      <c r="BH140" s="305">
        <v>5.6360453273675122E-2</v>
      </c>
      <c r="BI140" s="305">
        <v>4.4497625182389547E-2</v>
      </c>
      <c r="BJ140" s="305">
        <v>3.9941355412186859E-2</v>
      </c>
      <c r="BK140" s="305">
        <v>0.11443839665305902</v>
      </c>
      <c r="BL140" s="305">
        <v>4.756143113831033E-2</v>
      </c>
      <c r="BM140" s="305">
        <v>5.4809290980254444E-2</v>
      </c>
      <c r="BN140" s="305">
        <v>7.6860604525804399E-2</v>
      </c>
      <c r="BO140" s="305">
        <v>8.4297403347886074E-2</v>
      </c>
      <c r="BP140" s="305">
        <v>5.0165601727791741E-2</v>
      </c>
      <c r="BQ140" s="305">
        <v>4.6429454018786502E-2</v>
      </c>
      <c r="BR140" s="305">
        <v>6.5282008329286068E-3</v>
      </c>
      <c r="BS140" s="305">
        <v>3.2711839737678702E-2</v>
      </c>
      <c r="BT140" s="305">
        <v>2.5729213427844649E-2</v>
      </c>
      <c r="BU140" s="305">
        <v>5.1203884416300166E-2</v>
      </c>
      <c r="BV140" s="305">
        <v>2.4394580725223391E-2</v>
      </c>
      <c r="BW140" s="305">
        <v>5.7420731464033835E-2</v>
      </c>
      <c r="BX140" s="305">
        <v>6.778177640075693E-2</v>
      </c>
      <c r="BY140" s="305">
        <v>0.12573822382476837</v>
      </c>
      <c r="BZ140" s="305">
        <v>0.15581352633661713</v>
      </c>
      <c r="CA140" s="305">
        <v>1.7347793174196914E-2</v>
      </c>
      <c r="CB140" s="305">
        <v>0.1257278965396435</v>
      </c>
      <c r="CC140" s="305">
        <v>9.9802110740595543E-2</v>
      </c>
      <c r="CD140" s="305">
        <v>0.13142914573546252</v>
      </c>
      <c r="CE140" s="305">
        <v>0.1825843225784442</v>
      </c>
      <c r="CF140" s="305">
        <v>5.1542289790436006E-2</v>
      </c>
      <c r="CG140" s="305">
        <v>7.6417722366122945E-2</v>
      </c>
      <c r="CH140" s="305">
        <v>4.9298669642901194E-2</v>
      </c>
      <c r="CI140" s="305">
        <v>0.13108023331654933</v>
      </c>
      <c r="CJ140" s="305">
        <v>3.3215564915052065E-2</v>
      </c>
      <c r="CK140" s="305">
        <v>7.6598694251326316E-2</v>
      </c>
      <c r="CL140" s="305">
        <v>5.1279975473175053E-2</v>
      </c>
      <c r="CM140" s="305">
        <v>2.9738428602300051E-2</v>
      </c>
      <c r="CN140" s="305">
        <v>9.4593444972652083E-2</v>
      </c>
      <c r="CO140" s="305">
        <v>9.7790792140061158E-2</v>
      </c>
      <c r="CP140" s="305">
        <v>0.11211896304854281</v>
      </c>
      <c r="CQ140" s="305">
        <v>4.1905952886145605E-2</v>
      </c>
      <c r="CR140" s="305">
        <v>1.1247815741253977</v>
      </c>
      <c r="CS140" s="305">
        <v>4.8094818538562498E-2</v>
      </c>
      <c r="CT140" s="305">
        <v>2.6298071808478127E-2</v>
      </c>
      <c r="CU140" s="305">
        <v>4.5057794842508499E-2</v>
      </c>
      <c r="CV140" s="305">
        <v>3.7500637814101984E-2</v>
      </c>
      <c r="CW140" s="305">
        <v>2.1736832646270639E-2</v>
      </c>
      <c r="CX140" s="305">
        <v>2.8022254569215286E-2</v>
      </c>
      <c r="CY140" s="305">
        <v>9.235669877409319E-3</v>
      </c>
      <c r="CZ140" s="305">
        <v>4.199207520628645E-2</v>
      </c>
      <c r="DA140" s="306">
        <v>5.4173862094211263</v>
      </c>
    </row>
    <row r="141" spans="2:105" ht="20.100000000000001" customHeight="1" x14ac:dyDescent="0.4">
      <c r="B141" s="12">
        <v>94</v>
      </c>
      <c r="C141" s="9" t="s">
        <v>399</v>
      </c>
      <c r="D141" s="305">
        <v>0</v>
      </c>
      <c r="E141" s="305">
        <v>0</v>
      </c>
      <c r="F141" s="305">
        <v>0</v>
      </c>
      <c r="G141" s="305">
        <v>0</v>
      </c>
      <c r="H141" s="305">
        <v>0</v>
      </c>
      <c r="I141" s="305">
        <v>0</v>
      </c>
      <c r="J141" s="305">
        <v>0</v>
      </c>
      <c r="K141" s="305">
        <v>0</v>
      </c>
      <c r="L141" s="305">
        <v>0</v>
      </c>
      <c r="M141" s="305">
        <v>0</v>
      </c>
      <c r="N141" s="305">
        <v>0</v>
      </c>
      <c r="O141" s="305">
        <v>0</v>
      </c>
      <c r="P141" s="305">
        <v>0</v>
      </c>
      <c r="Q141" s="305">
        <v>0</v>
      </c>
      <c r="R141" s="305">
        <v>0</v>
      </c>
      <c r="S141" s="305">
        <v>0</v>
      </c>
      <c r="T141" s="305">
        <v>0</v>
      </c>
      <c r="U141" s="305">
        <v>0</v>
      </c>
      <c r="V141" s="305">
        <v>0</v>
      </c>
      <c r="W141" s="305">
        <v>0</v>
      </c>
      <c r="X141" s="305">
        <v>0</v>
      </c>
      <c r="Y141" s="305">
        <v>0</v>
      </c>
      <c r="Z141" s="305">
        <v>0</v>
      </c>
      <c r="AA141" s="305">
        <v>0</v>
      </c>
      <c r="AB141" s="305">
        <v>0</v>
      </c>
      <c r="AC141" s="305">
        <v>0</v>
      </c>
      <c r="AD141" s="305">
        <v>0</v>
      </c>
      <c r="AE141" s="305">
        <v>0</v>
      </c>
      <c r="AF141" s="305">
        <v>0</v>
      </c>
      <c r="AG141" s="305">
        <v>0</v>
      </c>
      <c r="AH141" s="305">
        <v>0</v>
      </c>
      <c r="AI141" s="305">
        <v>0</v>
      </c>
      <c r="AJ141" s="305">
        <v>0</v>
      </c>
      <c r="AK141" s="305">
        <v>0</v>
      </c>
      <c r="AL141" s="305">
        <v>0</v>
      </c>
      <c r="AM141" s="305">
        <v>0</v>
      </c>
      <c r="AN141" s="305">
        <v>0</v>
      </c>
      <c r="AO141" s="305">
        <v>0</v>
      </c>
      <c r="AP141" s="305">
        <v>0</v>
      </c>
      <c r="AQ141" s="305">
        <v>0</v>
      </c>
      <c r="AR141" s="305">
        <v>0</v>
      </c>
      <c r="AS141" s="305">
        <v>0</v>
      </c>
      <c r="AT141" s="305">
        <v>0</v>
      </c>
      <c r="AU141" s="305">
        <v>0</v>
      </c>
      <c r="AV141" s="305">
        <v>0</v>
      </c>
      <c r="AW141" s="305">
        <v>0</v>
      </c>
      <c r="AX141" s="305">
        <v>0</v>
      </c>
      <c r="AY141" s="305">
        <v>0</v>
      </c>
      <c r="AZ141" s="305">
        <v>0</v>
      </c>
      <c r="BA141" s="305">
        <v>0</v>
      </c>
      <c r="BB141" s="305">
        <v>0</v>
      </c>
      <c r="BC141" s="305">
        <v>0</v>
      </c>
      <c r="BD141" s="305">
        <v>0</v>
      </c>
      <c r="BE141" s="305">
        <v>0</v>
      </c>
      <c r="BF141" s="305">
        <v>0</v>
      </c>
      <c r="BG141" s="305">
        <v>0</v>
      </c>
      <c r="BH141" s="305">
        <v>0</v>
      </c>
      <c r="BI141" s="305">
        <v>0</v>
      </c>
      <c r="BJ141" s="305">
        <v>0</v>
      </c>
      <c r="BK141" s="305">
        <v>0</v>
      </c>
      <c r="BL141" s="305">
        <v>0</v>
      </c>
      <c r="BM141" s="305">
        <v>0</v>
      </c>
      <c r="BN141" s="305">
        <v>0</v>
      </c>
      <c r="BO141" s="305">
        <v>0</v>
      </c>
      <c r="BP141" s="305">
        <v>0</v>
      </c>
      <c r="BQ141" s="305">
        <v>0</v>
      </c>
      <c r="BR141" s="305">
        <v>0</v>
      </c>
      <c r="BS141" s="305">
        <v>0</v>
      </c>
      <c r="BT141" s="305">
        <v>0</v>
      </c>
      <c r="BU141" s="305">
        <v>0</v>
      </c>
      <c r="BV141" s="305">
        <v>0</v>
      </c>
      <c r="BW141" s="305">
        <v>0</v>
      </c>
      <c r="BX141" s="305">
        <v>0</v>
      </c>
      <c r="BY141" s="305">
        <v>0</v>
      </c>
      <c r="BZ141" s="305">
        <v>0</v>
      </c>
      <c r="CA141" s="305">
        <v>0</v>
      </c>
      <c r="CB141" s="305">
        <v>0</v>
      </c>
      <c r="CC141" s="305">
        <v>0</v>
      </c>
      <c r="CD141" s="305">
        <v>0</v>
      </c>
      <c r="CE141" s="305">
        <v>0</v>
      </c>
      <c r="CF141" s="305">
        <v>0</v>
      </c>
      <c r="CG141" s="305">
        <v>0</v>
      </c>
      <c r="CH141" s="305">
        <v>0</v>
      </c>
      <c r="CI141" s="305">
        <v>0</v>
      </c>
      <c r="CJ141" s="305">
        <v>0</v>
      </c>
      <c r="CK141" s="305">
        <v>0</v>
      </c>
      <c r="CL141" s="305">
        <v>0</v>
      </c>
      <c r="CM141" s="305">
        <v>0</v>
      </c>
      <c r="CN141" s="305">
        <v>0</v>
      </c>
      <c r="CO141" s="305">
        <v>0</v>
      </c>
      <c r="CP141" s="305">
        <v>0</v>
      </c>
      <c r="CQ141" s="305">
        <v>0</v>
      </c>
      <c r="CR141" s="305">
        <v>0</v>
      </c>
      <c r="CS141" s="305">
        <v>1.0011607606924537</v>
      </c>
      <c r="CT141" s="305">
        <v>0</v>
      </c>
      <c r="CU141" s="305">
        <v>0</v>
      </c>
      <c r="CV141" s="305">
        <v>0</v>
      </c>
      <c r="CW141" s="305">
        <v>0</v>
      </c>
      <c r="CX141" s="305">
        <v>0</v>
      </c>
      <c r="CY141" s="305">
        <v>0</v>
      </c>
      <c r="CZ141" s="305">
        <v>0</v>
      </c>
      <c r="DA141" s="306">
        <v>1.0011607606924537</v>
      </c>
    </row>
    <row r="142" spans="2:105" ht="20.100000000000001" customHeight="1" x14ac:dyDescent="0.4">
      <c r="B142" s="12">
        <v>95</v>
      </c>
      <c r="C142" s="9" t="s">
        <v>886</v>
      </c>
      <c r="D142" s="305">
        <v>9.490075622833548E-7</v>
      </c>
      <c r="E142" s="305">
        <v>1.3239519568617696E-6</v>
      </c>
      <c r="F142" s="305">
        <v>9.979424555659067E-7</v>
      </c>
      <c r="G142" s="305">
        <v>1.2444589783074752E-6</v>
      </c>
      <c r="H142" s="305">
        <v>4.6943614418880239E-6</v>
      </c>
      <c r="I142" s="305">
        <v>1.0599777306372353E-6</v>
      </c>
      <c r="J142" s="305">
        <v>4.1177156749258386E-6</v>
      </c>
      <c r="K142" s="305">
        <v>2.6030000276519338E-6</v>
      </c>
      <c r="L142" s="305">
        <v>4.5672467719912103E-6</v>
      </c>
      <c r="M142" s="305">
        <v>9.012565938837435E-7</v>
      </c>
      <c r="N142" s="305">
        <v>3.1427470398341221E-6</v>
      </c>
      <c r="O142" s="305">
        <v>1.4142006802458497E-6</v>
      </c>
      <c r="P142" s="305">
        <v>3.8110957368865526E-6</v>
      </c>
      <c r="Q142" s="305">
        <v>6.3983888735924142E-7</v>
      </c>
      <c r="R142" s="305">
        <v>1.8557264494118342E-6</v>
      </c>
      <c r="S142" s="305">
        <v>2.1407618030772968E-6</v>
      </c>
      <c r="T142" s="305">
        <v>3.5103378278209212E-6</v>
      </c>
      <c r="U142" s="305">
        <v>4.9674330904592329E-6</v>
      </c>
      <c r="V142" s="305">
        <v>1.4209756795809172E-6</v>
      </c>
      <c r="W142" s="305">
        <v>1.2957864658755367E-6</v>
      </c>
      <c r="X142" s="305">
        <v>4.4000981678694677E-6</v>
      </c>
      <c r="Y142" s="305">
        <v>2.9302194232609182E-7</v>
      </c>
      <c r="Z142" s="305">
        <v>2.5503617299588144E-6</v>
      </c>
      <c r="AA142" s="305">
        <v>1.0066660450718589E-6</v>
      </c>
      <c r="AB142" s="305">
        <v>9.9939150122341055E-7</v>
      </c>
      <c r="AC142" s="305">
        <v>1.6273479761590406E-6</v>
      </c>
      <c r="AD142" s="305">
        <v>4.1336292281421671E-6</v>
      </c>
      <c r="AE142" s="305">
        <v>1.6901016962881054E-5</v>
      </c>
      <c r="AF142" s="305">
        <v>3.654191407138323E-6</v>
      </c>
      <c r="AG142" s="305">
        <v>7.33896864781148E-7</v>
      </c>
      <c r="AH142" s="305">
        <v>7.7124496573533458E-6</v>
      </c>
      <c r="AI142" s="305">
        <v>5.7010280483584826E-7</v>
      </c>
      <c r="AJ142" s="305">
        <v>1.2780114466086632E-6</v>
      </c>
      <c r="AK142" s="305">
        <v>5.3236551043736713E-6</v>
      </c>
      <c r="AL142" s="305">
        <v>3.5586211469773087E-6</v>
      </c>
      <c r="AM142" s="305">
        <v>9.579083880103656E-6</v>
      </c>
      <c r="AN142" s="305">
        <v>3.4479909611376056E-6</v>
      </c>
      <c r="AO142" s="305">
        <v>3.6233820261770478E-6</v>
      </c>
      <c r="AP142" s="305">
        <v>7.9939187057102661E-6</v>
      </c>
      <c r="AQ142" s="305">
        <v>1.6129042788697825E-5</v>
      </c>
      <c r="AR142" s="305">
        <v>1.3804159113221412E-5</v>
      </c>
      <c r="AS142" s="305">
        <v>2.1196040433394007E-5</v>
      </c>
      <c r="AT142" s="305">
        <v>9.9960000003475839E-6</v>
      </c>
      <c r="AU142" s="305">
        <v>1.1542309366796252E-5</v>
      </c>
      <c r="AV142" s="305">
        <v>2.6914736741863253E-5</v>
      </c>
      <c r="AW142" s="305">
        <v>5.9002911302896352E-6</v>
      </c>
      <c r="AX142" s="305">
        <v>1.6387149960015624E-6</v>
      </c>
      <c r="AY142" s="305">
        <v>2.2548410628143545E-6</v>
      </c>
      <c r="AZ142" s="305">
        <v>4.1110898066747142E-6</v>
      </c>
      <c r="BA142" s="305">
        <v>5.7695937332596823E-6</v>
      </c>
      <c r="BB142" s="305">
        <v>7.2924994066024031E-7</v>
      </c>
      <c r="BC142" s="305">
        <v>2.1939538259809037E-6</v>
      </c>
      <c r="BD142" s="305">
        <v>2.0207460941035041E-6</v>
      </c>
      <c r="BE142" s="305">
        <v>3.9773198412438221E-6</v>
      </c>
      <c r="BF142" s="305">
        <v>1.8224679151204996E-6</v>
      </c>
      <c r="BG142" s="305">
        <v>3.1952202382330135E-6</v>
      </c>
      <c r="BH142" s="305">
        <v>3.6026321168357111E-6</v>
      </c>
      <c r="BI142" s="305">
        <v>7.2784912500236272E-6</v>
      </c>
      <c r="BJ142" s="305">
        <v>7.4652129781608562E-6</v>
      </c>
      <c r="BK142" s="305">
        <v>3.8014046409572544E-6</v>
      </c>
      <c r="BL142" s="305">
        <v>4.537382147656108E-6</v>
      </c>
      <c r="BM142" s="305">
        <v>4.3138922404957533E-6</v>
      </c>
      <c r="BN142" s="305">
        <v>6.4059867941857775E-6</v>
      </c>
      <c r="BO142" s="305">
        <v>5.198153587178701E-6</v>
      </c>
      <c r="BP142" s="305">
        <v>1.5131072140364441E-6</v>
      </c>
      <c r="BQ142" s="305">
        <v>1.2924245397896349E-6</v>
      </c>
      <c r="BR142" s="305">
        <v>3.1181492957408274E-7</v>
      </c>
      <c r="BS142" s="305">
        <v>5.5269955706051125E-5</v>
      </c>
      <c r="BT142" s="305">
        <v>2.8366071346916574E-6</v>
      </c>
      <c r="BU142" s="305">
        <v>7.226585352678657E-6</v>
      </c>
      <c r="BV142" s="305">
        <v>3.0380849429207866E-6</v>
      </c>
      <c r="BW142" s="305">
        <v>2.7924804876183052E-6</v>
      </c>
      <c r="BX142" s="305">
        <v>7.2371091636702995E-6</v>
      </c>
      <c r="BY142" s="305">
        <v>5.1622837127115067E-6</v>
      </c>
      <c r="BZ142" s="305">
        <v>4.1706443733784021E-6</v>
      </c>
      <c r="CA142" s="305">
        <v>3.4048139217242365E-6</v>
      </c>
      <c r="CB142" s="305">
        <v>7.4225651209238757E-5</v>
      </c>
      <c r="CC142" s="305">
        <v>1.3023914657133443E-5</v>
      </c>
      <c r="CD142" s="305">
        <v>4.5379093007147584E-5</v>
      </c>
      <c r="CE142" s="305">
        <v>8.8987379744638492E-5</v>
      </c>
      <c r="CF142" s="305">
        <v>1.1622963023639176E-5</v>
      </c>
      <c r="CG142" s="305">
        <v>4.0137763385263098E-6</v>
      </c>
      <c r="CH142" s="305">
        <v>8.9581435215491303E-3</v>
      </c>
      <c r="CI142" s="305">
        <v>3.1845501076097061E-6</v>
      </c>
      <c r="CJ142" s="305">
        <v>7.766849069190682E-3</v>
      </c>
      <c r="CK142" s="305">
        <v>2.4827994249461521E-6</v>
      </c>
      <c r="CL142" s="305">
        <v>1.457671271048161E-2</v>
      </c>
      <c r="CM142" s="305">
        <v>2.8207804543138669E-2</v>
      </c>
      <c r="CN142" s="305">
        <v>3.5720545061707432E-6</v>
      </c>
      <c r="CO142" s="305">
        <v>9.6095754556988131E-6</v>
      </c>
      <c r="CP142" s="305">
        <v>2.5737691518197235E-5</v>
      </c>
      <c r="CQ142" s="305">
        <v>1.327471255312084E-6</v>
      </c>
      <c r="CR142" s="305">
        <v>7.7484751473629521E-6</v>
      </c>
      <c r="CS142" s="305">
        <v>2.1972369428694652E-3</v>
      </c>
      <c r="CT142" s="305">
        <v>1.0055637244135562</v>
      </c>
      <c r="CU142" s="305">
        <v>1.1449590877593997E-5</v>
      </c>
      <c r="CV142" s="305">
        <v>3.1444588899141484E-6</v>
      </c>
      <c r="CW142" s="305">
        <v>7.85015372595956E-6</v>
      </c>
      <c r="CX142" s="305">
        <v>5.4649830539516106E-6</v>
      </c>
      <c r="CY142" s="305">
        <v>9.7131734464970724E-7</v>
      </c>
      <c r="CZ142" s="305">
        <v>2.5661340563256162E-5</v>
      </c>
      <c r="DA142" s="306">
        <v>1.0680120279453131</v>
      </c>
    </row>
    <row r="143" spans="2:105" ht="20.100000000000001" customHeight="1" x14ac:dyDescent="0.4">
      <c r="B143" s="12">
        <v>96</v>
      </c>
      <c r="C143" s="9" t="s">
        <v>887</v>
      </c>
      <c r="D143" s="305">
        <v>3.4348081929719936E-5</v>
      </c>
      <c r="E143" s="305">
        <v>3.9281430281830604E-5</v>
      </c>
      <c r="F143" s="305">
        <v>2.4474922655383678E-5</v>
      </c>
      <c r="G143" s="305">
        <v>5.2700319256124751E-5</v>
      </c>
      <c r="H143" s="305">
        <v>2.3418439561124158E-5</v>
      </c>
      <c r="I143" s="305">
        <v>8.4326913676107326E-5</v>
      </c>
      <c r="J143" s="305">
        <v>7.0369689812994083E-5</v>
      </c>
      <c r="K143" s="305">
        <v>2.2314577307263291E-4</v>
      </c>
      <c r="L143" s="305">
        <v>1.3961903191969411E-4</v>
      </c>
      <c r="M143" s="305">
        <v>1.559670989414764E-4</v>
      </c>
      <c r="N143" s="305">
        <v>1.3347830352617156E-4</v>
      </c>
      <c r="O143" s="305">
        <v>1.7540403456553323E-4</v>
      </c>
      <c r="P143" s="305">
        <v>4.7191700002226508E-5</v>
      </c>
      <c r="Q143" s="305">
        <v>2.2000306703157421E-5</v>
      </c>
      <c r="R143" s="305">
        <v>4.976790285603644E-5</v>
      </c>
      <c r="S143" s="305">
        <v>1.6204941256077175E-4</v>
      </c>
      <c r="T143" s="305">
        <v>5.4771542916991428E-5</v>
      </c>
      <c r="U143" s="305">
        <v>1.080350695068208E-4</v>
      </c>
      <c r="V143" s="305">
        <v>7.2261439461946954E-5</v>
      </c>
      <c r="W143" s="305">
        <v>1.1379056674835725E-4</v>
      </c>
      <c r="X143" s="305">
        <v>7.1773353712935073E-5</v>
      </c>
      <c r="Y143" s="305">
        <v>1.4275004529628171E-5</v>
      </c>
      <c r="Z143" s="305">
        <v>1.0143602999153124E-4</v>
      </c>
      <c r="AA143" s="305">
        <v>7.3653906249310724E-5</v>
      </c>
      <c r="AB143" s="305">
        <v>4.3548052762955928E-5</v>
      </c>
      <c r="AC143" s="305">
        <v>1.0046157409318578E-4</v>
      </c>
      <c r="AD143" s="305">
        <v>9.043965578317938E-5</v>
      </c>
      <c r="AE143" s="305">
        <v>5.0866569691696077E-5</v>
      </c>
      <c r="AF143" s="305">
        <v>8.869309456371592E-5</v>
      </c>
      <c r="AG143" s="305">
        <v>3.1075450674924628E-5</v>
      </c>
      <c r="AH143" s="305">
        <v>7.9095074330991897E-5</v>
      </c>
      <c r="AI143" s="305">
        <v>6.9156869540224505E-5</v>
      </c>
      <c r="AJ143" s="305">
        <v>6.4280594647646188E-5</v>
      </c>
      <c r="AK143" s="305">
        <v>6.6383326452422757E-5</v>
      </c>
      <c r="AL143" s="305">
        <v>6.9360248124875179E-5</v>
      </c>
      <c r="AM143" s="305">
        <v>1.1241129419647747E-4</v>
      </c>
      <c r="AN143" s="305">
        <v>5.1384966638325354E-5</v>
      </c>
      <c r="AO143" s="305">
        <v>8.2456592633658345E-5</v>
      </c>
      <c r="AP143" s="305">
        <v>1.6476088009024804E-4</v>
      </c>
      <c r="AQ143" s="305">
        <v>1.4356896420486933E-4</v>
      </c>
      <c r="AR143" s="305">
        <v>4.9089083301898722E-5</v>
      </c>
      <c r="AS143" s="305">
        <v>3.8285771233723874E-5</v>
      </c>
      <c r="AT143" s="305">
        <v>4.1861722116976429E-5</v>
      </c>
      <c r="AU143" s="305">
        <v>1.1518816415021776E-4</v>
      </c>
      <c r="AV143" s="305">
        <v>8.300010052222524E-5</v>
      </c>
      <c r="AW143" s="305">
        <v>1.1637439802357477E-4</v>
      </c>
      <c r="AX143" s="305">
        <v>6.0197172719145823E-5</v>
      </c>
      <c r="AY143" s="305">
        <v>2.3968168563592333E-5</v>
      </c>
      <c r="AZ143" s="305">
        <v>6.556506874261891E-5</v>
      </c>
      <c r="BA143" s="305">
        <v>1.9412759999408143E-4</v>
      </c>
      <c r="BB143" s="305">
        <v>4.2048994508338116E-5</v>
      </c>
      <c r="BC143" s="305">
        <v>9.7949094013107514E-5</v>
      </c>
      <c r="BD143" s="305">
        <v>8.6917233607515217E-5</v>
      </c>
      <c r="BE143" s="305">
        <v>1.1832424379069754E-4</v>
      </c>
      <c r="BF143" s="305">
        <v>8.8822403272699493E-5</v>
      </c>
      <c r="BG143" s="305">
        <v>2.314786354039765E-4</v>
      </c>
      <c r="BH143" s="305">
        <v>1.2664420203309346E-4</v>
      </c>
      <c r="BI143" s="305">
        <v>1.3397704797271263E-4</v>
      </c>
      <c r="BJ143" s="305">
        <v>6.2981002725659893E-5</v>
      </c>
      <c r="BK143" s="305">
        <v>2.0199934408106804E-4</v>
      </c>
      <c r="BL143" s="305">
        <v>1.6930165854668575E-4</v>
      </c>
      <c r="BM143" s="305">
        <v>1.713845606321914E-4</v>
      </c>
      <c r="BN143" s="305">
        <v>1.9161065211440321E-4</v>
      </c>
      <c r="BO143" s="305">
        <v>2.0812202582533822E-4</v>
      </c>
      <c r="BP143" s="305">
        <v>1.4907187932077906E-4</v>
      </c>
      <c r="BQ143" s="305">
        <v>1.2255901069402125E-4</v>
      </c>
      <c r="BR143" s="305">
        <v>1.6562972763506229E-5</v>
      </c>
      <c r="BS143" s="305">
        <v>1.9019367440563757E-3</v>
      </c>
      <c r="BT143" s="305">
        <v>1.2076132400827666E-4</v>
      </c>
      <c r="BU143" s="305">
        <v>1.2295411599543956E-4</v>
      </c>
      <c r="BV143" s="305">
        <v>1.5997074790875639E-4</v>
      </c>
      <c r="BW143" s="305">
        <v>3.5169412623375684E-4</v>
      </c>
      <c r="BX143" s="305">
        <v>1.73521858408694E-4</v>
      </c>
      <c r="BY143" s="305">
        <v>2.8651041529007091E-4</v>
      </c>
      <c r="BZ143" s="305">
        <v>2.2827152674059696E-4</v>
      </c>
      <c r="CA143" s="305">
        <v>3.62571361993483E-4</v>
      </c>
      <c r="CB143" s="305">
        <v>9.0044536342767732E-4</v>
      </c>
      <c r="CC143" s="305">
        <v>1.4681645599212514E-3</v>
      </c>
      <c r="CD143" s="305">
        <v>2.231003142373035E-4</v>
      </c>
      <c r="CE143" s="305">
        <v>8.7591560256818936E-4</v>
      </c>
      <c r="CF143" s="305">
        <v>1.0506211580361675E-3</v>
      </c>
      <c r="CG143" s="305">
        <v>2.4095964326803051E-4</v>
      </c>
      <c r="CH143" s="305">
        <v>3.4406904729415109E-4</v>
      </c>
      <c r="CI143" s="305">
        <v>3.1128731042039776E-4</v>
      </c>
      <c r="CJ143" s="305">
        <v>1.1148973089653198E-2</v>
      </c>
      <c r="CK143" s="305">
        <v>8.8837279861497809E-3</v>
      </c>
      <c r="CL143" s="305">
        <v>1.4024247179304887E-2</v>
      </c>
      <c r="CM143" s="305">
        <v>1.0215270974986888E-2</v>
      </c>
      <c r="CN143" s="305">
        <v>2.5684533937224045E-4</v>
      </c>
      <c r="CO143" s="305">
        <v>2.5002234953171789E-4</v>
      </c>
      <c r="CP143" s="305">
        <v>1.3134855929804771E-3</v>
      </c>
      <c r="CQ143" s="305">
        <v>8.9539641475160057E-5</v>
      </c>
      <c r="CR143" s="305">
        <v>1.1559660870446714E-3</v>
      </c>
      <c r="CS143" s="305">
        <v>1.1117328963023677E-2</v>
      </c>
      <c r="CT143" s="305">
        <v>1.9962588539148623E-3</v>
      </c>
      <c r="CU143" s="305">
        <v>1.0230757926792713</v>
      </c>
      <c r="CV143" s="305">
        <v>2.9123340735751643E-4</v>
      </c>
      <c r="CW143" s="305">
        <v>5.0445650707910171E-4</v>
      </c>
      <c r="CX143" s="305">
        <v>3.9521799929869567E-3</v>
      </c>
      <c r="CY143" s="305">
        <v>3.3420955264489183E-5</v>
      </c>
      <c r="CZ143" s="305">
        <v>1.7246520040699036E-3</v>
      </c>
      <c r="DA143" s="306">
        <v>1.1055190525168173</v>
      </c>
    </row>
    <row r="144" spans="2:105" ht="20.100000000000001" customHeight="1" x14ac:dyDescent="0.4">
      <c r="B144" s="12">
        <v>97</v>
      </c>
      <c r="C144" s="9" t="s">
        <v>888</v>
      </c>
      <c r="D144" s="305">
        <v>1.376695513029637E-5</v>
      </c>
      <c r="E144" s="305">
        <v>1.7583060798210624E-5</v>
      </c>
      <c r="F144" s="305">
        <v>8.4451165626950697E-6</v>
      </c>
      <c r="G144" s="305">
        <v>2.0538038778168972E-5</v>
      </c>
      <c r="H144" s="305">
        <v>1.5162952535843172E-5</v>
      </c>
      <c r="I144" s="305">
        <v>1.6372262380926764E-5</v>
      </c>
      <c r="J144" s="305">
        <v>2.864734580299754E-5</v>
      </c>
      <c r="K144" s="305">
        <v>1.973104461674384E-5</v>
      </c>
      <c r="L144" s="305">
        <v>1.7568347493693442E-5</v>
      </c>
      <c r="M144" s="305">
        <v>1.0197209404512208E-5</v>
      </c>
      <c r="N144" s="305">
        <v>3.4195976326784888E-5</v>
      </c>
      <c r="O144" s="305">
        <v>1.3641089330552355E-4</v>
      </c>
      <c r="P144" s="305">
        <v>7.3864718573720645E-6</v>
      </c>
      <c r="Q144" s="305">
        <v>5.1716476726230045E-6</v>
      </c>
      <c r="R144" s="305">
        <v>3.1931297496381232E-5</v>
      </c>
      <c r="S144" s="305">
        <v>1.6686833606292131E-5</v>
      </c>
      <c r="T144" s="305">
        <v>3.0448064347516573E-5</v>
      </c>
      <c r="U144" s="305">
        <v>1.5172759972304208E-5</v>
      </c>
      <c r="V144" s="305">
        <v>1.3086755903330323E-5</v>
      </c>
      <c r="W144" s="305">
        <v>1.7646206792538022E-5</v>
      </c>
      <c r="X144" s="305">
        <v>6.6388870523416768E-5</v>
      </c>
      <c r="Y144" s="305">
        <v>3.0698267970217602E-6</v>
      </c>
      <c r="Z144" s="305">
        <v>2.2934996625865986E-5</v>
      </c>
      <c r="AA144" s="305">
        <v>3.4606569806443918E-5</v>
      </c>
      <c r="AB144" s="305">
        <v>1.808953312188258E-5</v>
      </c>
      <c r="AC144" s="305">
        <v>2.4076470364813574E-5</v>
      </c>
      <c r="AD144" s="305">
        <v>1.6357882155743022E-5</v>
      </c>
      <c r="AE144" s="305">
        <v>3.603072546868921E-5</v>
      </c>
      <c r="AF144" s="305">
        <v>2.5719516363067937E-5</v>
      </c>
      <c r="AG144" s="305">
        <v>5.5082339597404204E-6</v>
      </c>
      <c r="AH144" s="305">
        <v>1.9287165695007323E-5</v>
      </c>
      <c r="AI144" s="305">
        <v>6.1726419245148902E-6</v>
      </c>
      <c r="AJ144" s="305">
        <v>1.5667181367747288E-5</v>
      </c>
      <c r="AK144" s="305">
        <v>1.3160878040647261E-5</v>
      </c>
      <c r="AL144" s="305">
        <v>1.5845836582716985E-5</v>
      </c>
      <c r="AM144" s="305">
        <v>2.358309941460721E-5</v>
      </c>
      <c r="AN144" s="305">
        <v>1.6177818264125414E-5</v>
      </c>
      <c r="AO144" s="305">
        <v>1.6085081177351556E-5</v>
      </c>
      <c r="AP144" s="305">
        <v>1.7988936618771122E-5</v>
      </c>
      <c r="AQ144" s="305">
        <v>1.4922737737947507E-5</v>
      </c>
      <c r="AR144" s="305">
        <v>2.2318101958543126E-5</v>
      </c>
      <c r="AS144" s="305">
        <v>3.4960952424177554E-5</v>
      </c>
      <c r="AT144" s="305">
        <v>1.7720554127199228E-5</v>
      </c>
      <c r="AU144" s="305">
        <v>1.1591895632460487E-5</v>
      </c>
      <c r="AV144" s="305">
        <v>3.4200979891858218E-5</v>
      </c>
      <c r="AW144" s="305">
        <v>3.4937549036833942E-5</v>
      </c>
      <c r="AX144" s="305">
        <v>2.4352532065170676E-5</v>
      </c>
      <c r="AY144" s="305">
        <v>2.4830064424769228E-5</v>
      </c>
      <c r="AZ144" s="305">
        <v>1.635628878360225E-5</v>
      </c>
      <c r="BA144" s="305">
        <v>1.9218821642810299E-5</v>
      </c>
      <c r="BB144" s="305">
        <v>2.5483437305658082E-5</v>
      </c>
      <c r="BC144" s="305">
        <v>3.2984664759868017E-5</v>
      </c>
      <c r="BD144" s="305">
        <v>2.5789004715938875E-5</v>
      </c>
      <c r="BE144" s="305">
        <v>2.7796702894355279E-5</v>
      </c>
      <c r="BF144" s="305">
        <v>1.9623311234453179E-5</v>
      </c>
      <c r="BG144" s="305">
        <v>2.7296136663910848E-5</v>
      </c>
      <c r="BH144" s="305">
        <v>2.6228157664549392E-5</v>
      </c>
      <c r="BI144" s="305">
        <v>1.8654509833412214E-5</v>
      </c>
      <c r="BJ144" s="305">
        <v>4.8832208761092041E-5</v>
      </c>
      <c r="BK144" s="305">
        <v>4.4290903186460766E-5</v>
      </c>
      <c r="BL144" s="305">
        <v>2.8791852386048256E-5</v>
      </c>
      <c r="BM144" s="305">
        <v>3.9666014904847805E-5</v>
      </c>
      <c r="BN144" s="305">
        <v>1.0667313554193095E-4</v>
      </c>
      <c r="BO144" s="305">
        <v>1.3291858922970511E-4</v>
      </c>
      <c r="BP144" s="305">
        <v>8.0385553337146824E-5</v>
      </c>
      <c r="BQ144" s="305">
        <v>7.5139037711655467E-5</v>
      </c>
      <c r="BR144" s="305">
        <v>8.3530524858350627E-6</v>
      </c>
      <c r="BS144" s="305">
        <v>4.2650681759917624E-5</v>
      </c>
      <c r="BT144" s="305">
        <v>2.4736176711819597E-5</v>
      </c>
      <c r="BU144" s="305">
        <v>3.8538240536782931E-5</v>
      </c>
      <c r="BV144" s="305">
        <v>3.3323570777157505E-5</v>
      </c>
      <c r="BW144" s="305">
        <v>6.3261308240951836E-5</v>
      </c>
      <c r="BX144" s="305">
        <v>4.3636364299155268E-5</v>
      </c>
      <c r="BY144" s="305">
        <v>3.3387454970065194E-5</v>
      </c>
      <c r="BZ144" s="305">
        <v>6.9678894370495625E-5</v>
      </c>
      <c r="CA144" s="305">
        <v>2.4095328497015585E-5</v>
      </c>
      <c r="CB144" s="305">
        <v>1.5340616489459529E-4</v>
      </c>
      <c r="CC144" s="305">
        <v>3.5467192304663532E-2</v>
      </c>
      <c r="CD144" s="305">
        <v>8.5729812548649532E-5</v>
      </c>
      <c r="CE144" s="305">
        <v>4.0691983584454408E-4</v>
      </c>
      <c r="CF144" s="305">
        <v>2.0818732683352471E-2</v>
      </c>
      <c r="CG144" s="305">
        <v>3.7120442218229107E-5</v>
      </c>
      <c r="CH144" s="305">
        <v>1.5485358888378534E-4</v>
      </c>
      <c r="CI144" s="305">
        <v>8.6912627299720805E-5</v>
      </c>
      <c r="CJ144" s="305">
        <v>2.9044107106400255E-5</v>
      </c>
      <c r="CK144" s="305">
        <v>5.4634069241187829E-5</v>
      </c>
      <c r="CL144" s="305">
        <v>6.1640622797045448E-5</v>
      </c>
      <c r="CM144" s="305">
        <v>3.0057569543892836E-5</v>
      </c>
      <c r="CN144" s="305">
        <v>1.3585233705929343E-4</v>
      </c>
      <c r="CO144" s="305">
        <v>9.7250905723990429E-5</v>
      </c>
      <c r="CP144" s="305">
        <v>2.0406562325656914E-2</v>
      </c>
      <c r="CQ144" s="305">
        <v>1.8381611045460977E-5</v>
      </c>
      <c r="CR144" s="305">
        <v>7.1286106471311593E-5</v>
      </c>
      <c r="CS144" s="305">
        <v>1.4110066090776601E-3</v>
      </c>
      <c r="CT144" s="305">
        <v>2.5564548222069088E-4</v>
      </c>
      <c r="CU144" s="305">
        <v>2.10188600353782E-4</v>
      </c>
      <c r="CV144" s="305">
        <v>1.0283300986654256</v>
      </c>
      <c r="CW144" s="305">
        <v>3.7511722515609029E-5</v>
      </c>
      <c r="CX144" s="305">
        <v>1.0057293489859947E-3</v>
      </c>
      <c r="CY144" s="305">
        <v>9.6026712098446041E-6</v>
      </c>
      <c r="CZ144" s="305">
        <v>4.603974231132438E-4</v>
      </c>
      <c r="DA144" s="306">
        <v>1.1121062829128159</v>
      </c>
    </row>
    <row r="145" spans="2:105" ht="20.100000000000001" customHeight="1" x14ac:dyDescent="0.4">
      <c r="B145" s="12">
        <v>98</v>
      </c>
      <c r="C145" s="9" t="s">
        <v>1481</v>
      </c>
      <c r="D145" s="305">
        <v>1.4952589320882238E-5</v>
      </c>
      <c r="E145" s="305">
        <v>2.7763217384368334E-5</v>
      </c>
      <c r="F145" s="305">
        <v>5.6470537901095403E-3</v>
      </c>
      <c r="G145" s="305">
        <v>7.891574669362311E-5</v>
      </c>
      <c r="H145" s="305">
        <v>6.413820483247211E-7</v>
      </c>
      <c r="I145" s="305">
        <v>2.5438000897022929E-7</v>
      </c>
      <c r="J145" s="305">
        <v>2.18369560295107E-7</v>
      </c>
      <c r="K145" s="305">
        <v>8.4219909691571207E-4</v>
      </c>
      <c r="L145" s="305">
        <v>2.5981533452038347E-6</v>
      </c>
      <c r="M145" s="305">
        <v>5.7128154251524686E-6</v>
      </c>
      <c r="N145" s="305">
        <v>3.0520430425868503E-5</v>
      </c>
      <c r="O145" s="305">
        <v>4.4226656175172256E-6</v>
      </c>
      <c r="P145" s="305">
        <v>9.7513291535506886E-6</v>
      </c>
      <c r="Q145" s="305">
        <v>5.1021849549500237E-8</v>
      </c>
      <c r="R145" s="305">
        <v>1.2975708282773647E-7</v>
      </c>
      <c r="S145" s="305">
        <v>1.3963642213112209E-7</v>
      </c>
      <c r="T145" s="305">
        <v>1.8951741728640793E-7</v>
      </c>
      <c r="U145" s="305">
        <v>5.4503632853934604E-7</v>
      </c>
      <c r="V145" s="305">
        <v>1.075778251837326E-7</v>
      </c>
      <c r="W145" s="305">
        <v>8.0862206621222281E-8</v>
      </c>
      <c r="X145" s="305">
        <v>7.0651046461991036E-7</v>
      </c>
      <c r="Y145" s="305">
        <v>1.594260656489231E-8</v>
      </c>
      <c r="Z145" s="305">
        <v>1.3903963583712333E-7</v>
      </c>
      <c r="AA145" s="305">
        <v>2.1094943268152699E-7</v>
      </c>
      <c r="AB145" s="305">
        <v>5.4261088979623692E-5</v>
      </c>
      <c r="AC145" s="305">
        <v>9.3146791261546281E-8</v>
      </c>
      <c r="AD145" s="305">
        <v>2.1396506551730072E-7</v>
      </c>
      <c r="AE145" s="305">
        <v>8.6959736776081885E-7</v>
      </c>
      <c r="AF145" s="305">
        <v>2.0092523279226991E-7</v>
      </c>
      <c r="AG145" s="305">
        <v>3.9166756953467479E-8</v>
      </c>
      <c r="AH145" s="305">
        <v>3.9474323040182948E-7</v>
      </c>
      <c r="AI145" s="305">
        <v>3.0968006940678122E-8</v>
      </c>
      <c r="AJ145" s="305">
        <v>7.0610093669262491E-8</v>
      </c>
      <c r="AK145" s="305">
        <v>2.7226332431071034E-7</v>
      </c>
      <c r="AL145" s="305">
        <v>1.8463403002723268E-7</v>
      </c>
      <c r="AM145" s="305">
        <v>4.8958892767837334E-7</v>
      </c>
      <c r="AN145" s="305">
        <v>1.7915322946377825E-7</v>
      </c>
      <c r="AO145" s="305">
        <v>1.8854685297852901E-7</v>
      </c>
      <c r="AP145" s="305">
        <v>4.082840807755407E-7</v>
      </c>
      <c r="AQ145" s="305">
        <v>8.1593074099915955E-7</v>
      </c>
      <c r="AR145" s="305">
        <v>7.0208824937122845E-7</v>
      </c>
      <c r="AS145" s="305">
        <v>1.0769227391347869E-6</v>
      </c>
      <c r="AT145" s="305">
        <v>5.0856076913031833E-7</v>
      </c>
      <c r="AU145" s="305">
        <v>5.8471679552218324E-7</v>
      </c>
      <c r="AV145" s="305">
        <v>1.3640137746209804E-6</v>
      </c>
      <c r="AW145" s="305">
        <v>3.0899721313304291E-7</v>
      </c>
      <c r="AX145" s="305">
        <v>9.1215768006199057E-8</v>
      </c>
      <c r="AY145" s="305">
        <v>1.2243684979404509E-7</v>
      </c>
      <c r="AZ145" s="305">
        <v>2.1275758309680396E-7</v>
      </c>
      <c r="BA145" s="305">
        <v>2.9730441618969771E-7</v>
      </c>
      <c r="BB145" s="305">
        <v>4.5885279341387613E-8</v>
      </c>
      <c r="BC145" s="305">
        <v>8.9251756881891952E-7</v>
      </c>
      <c r="BD145" s="305">
        <v>1.1131993259084342E-7</v>
      </c>
      <c r="BE145" s="305">
        <v>2.1221821079548715E-7</v>
      </c>
      <c r="BF145" s="305">
        <v>9.9999745094441974E-8</v>
      </c>
      <c r="BG145" s="305">
        <v>1.7471841367407568E-7</v>
      </c>
      <c r="BH145" s="305">
        <v>1.9492749508893632E-7</v>
      </c>
      <c r="BI145" s="305">
        <v>3.7219320301272844E-7</v>
      </c>
      <c r="BJ145" s="305">
        <v>3.9219183849294376E-7</v>
      </c>
      <c r="BK145" s="305">
        <v>2.0729945972476809E-7</v>
      </c>
      <c r="BL145" s="305">
        <v>2.3884143680256531E-7</v>
      </c>
      <c r="BM145" s="305">
        <v>2.3182676398225283E-7</v>
      </c>
      <c r="BN145" s="305">
        <v>3.6039270608710033E-7</v>
      </c>
      <c r="BO145" s="305">
        <v>3.0784964341551669E-7</v>
      </c>
      <c r="BP145" s="305">
        <v>1.0529928557348311E-7</v>
      </c>
      <c r="BQ145" s="305">
        <v>9.2118598290980491E-8</v>
      </c>
      <c r="BR145" s="305">
        <v>1.900573410291084E-8</v>
      </c>
      <c r="BS145" s="305">
        <v>2.7897899013212411E-6</v>
      </c>
      <c r="BT145" s="305">
        <v>1.5233466747118357E-7</v>
      </c>
      <c r="BU145" s="305">
        <v>3.8062091076180544E-7</v>
      </c>
      <c r="BV145" s="305">
        <v>1.6636149795233385E-7</v>
      </c>
      <c r="BW145" s="305">
        <v>1.7026270029083106E-7</v>
      </c>
      <c r="BX145" s="305">
        <v>3.8048506062307237E-7</v>
      </c>
      <c r="BY145" s="305">
        <v>2.723805080819759E-7</v>
      </c>
      <c r="BZ145" s="305">
        <v>2.6514406640836558E-7</v>
      </c>
      <c r="CA145" s="305">
        <v>1.7984272941600276E-7</v>
      </c>
      <c r="CB145" s="305">
        <v>3.7803563454893235E-6</v>
      </c>
      <c r="CC145" s="305">
        <v>1.2944204365702829E-5</v>
      </c>
      <c r="CD145" s="305">
        <v>2.3109445771585824E-6</v>
      </c>
      <c r="CE145" s="305">
        <v>4.609070583845245E-6</v>
      </c>
      <c r="CF145" s="305">
        <v>7.8076484227882109E-6</v>
      </c>
      <c r="CG145" s="305">
        <v>2.3539587911036025E-7</v>
      </c>
      <c r="CH145" s="305">
        <v>4.4972857411185554E-4</v>
      </c>
      <c r="CI145" s="305">
        <v>2.6686685990555926E-6</v>
      </c>
      <c r="CJ145" s="305">
        <v>6.0832754280314957E-7</v>
      </c>
      <c r="CK145" s="305">
        <v>1.4566764106612296E-7</v>
      </c>
      <c r="CL145" s="305">
        <v>1.9680832462338148E-6</v>
      </c>
      <c r="CM145" s="305">
        <v>3.1621994284619693E-6</v>
      </c>
      <c r="CN145" s="305">
        <v>2.3668997577265641E-7</v>
      </c>
      <c r="CO145" s="305">
        <v>5.188035174797375E-7</v>
      </c>
      <c r="CP145" s="305">
        <v>8.3651729960312528E-6</v>
      </c>
      <c r="CQ145" s="305">
        <v>7.4456029501895517E-8</v>
      </c>
      <c r="CR145" s="305">
        <v>4.1565636383115277E-7</v>
      </c>
      <c r="CS145" s="305">
        <v>1.0121744242986075E-5</v>
      </c>
      <c r="CT145" s="305">
        <v>2.088098307926151E-5</v>
      </c>
      <c r="CU145" s="305">
        <v>6.5066537143925978E-7</v>
      </c>
      <c r="CV145" s="305">
        <v>3.5644202417129474E-4</v>
      </c>
      <c r="CW145" s="305">
        <v>1.0023383768158702</v>
      </c>
      <c r="CX145" s="305">
        <v>1.4745030228874381E-6</v>
      </c>
      <c r="CY145" s="305">
        <v>8.1603956298663255E-8</v>
      </c>
      <c r="CZ145" s="305">
        <v>1.4551192091207852E-6</v>
      </c>
      <c r="DA145" s="306">
        <v>1.0099691806500568</v>
      </c>
    </row>
    <row r="146" spans="2:105" ht="20.100000000000001" customHeight="1" x14ac:dyDescent="0.4">
      <c r="B146" s="12">
        <v>99</v>
      </c>
      <c r="C146" s="9" t="s">
        <v>415</v>
      </c>
      <c r="D146" s="305">
        <v>3.0633728138765141E-4</v>
      </c>
      <c r="E146" s="305">
        <v>2.2103363199628382E-4</v>
      </c>
      <c r="F146" s="305">
        <v>1.3933927314157873E-4</v>
      </c>
      <c r="G146" s="305">
        <v>2.3944704297636375E-3</v>
      </c>
      <c r="H146" s="305">
        <v>1.2166629696230109E-4</v>
      </c>
      <c r="I146" s="305">
        <v>1.1162323561128436E-3</v>
      </c>
      <c r="J146" s="305">
        <v>3.3113006315332389E-4</v>
      </c>
      <c r="K146" s="305">
        <v>2.1909642950366007E-4</v>
      </c>
      <c r="L146" s="305">
        <v>4.4339066332186515E-4</v>
      </c>
      <c r="M146" s="305">
        <v>1.504768327088119E-4</v>
      </c>
      <c r="N146" s="305">
        <v>2.848231763453639E-4</v>
      </c>
      <c r="O146" s="305">
        <v>1.5879985978540256E-4</v>
      </c>
      <c r="P146" s="305">
        <v>9.8657080547358809E-5</v>
      </c>
      <c r="Q146" s="305">
        <v>4.956502757288651E-5</v>
      </c>
      <c r="R146" s="305">
        <v>8.2706815262839297E-5</v>
      </c>
      <c r="S146" s="305">
        <v>1.8812515760461019E-4</v>
      </c>
      <c r="T146" s="305">
        <v>1.5351733669872715E-4</v>
      </c>
      <c r="U146" s="305">
        <v>1.1204063152947096E-4</v>
      </c>
      <c r="V146" s="305">
        <v>6.0276665861012361E-5</v>
      </c>
      <c r="W146" s="305">
        <v>1.9217928438959161E-4</v>
      </c>
      <c r="X146" s="305">
        <v>2.0505960766953164E-4</v>
      </c>
      <c r="Y146" s="305">
        <v>6.0001500620582143E-5</v>
      </c>
      <c r="Z146" s="305">
        <v>1.1070421520480691E-4</v>
      </c>
      <c r="AA146" s="305">
        <v>1.6005795032909056E-4</v>
      </c>
      <c r="AB146" s="305">
        <v>7.6024312939854791E-5</v>
      </c>
      <c r="AC146" s="305">
        <v>2.6701253083988812E-4</v>
      </c>
      <c r="AD146" s="305">
        <v>2.3143270755379109E-4</v>
      </c>
      <c r="AE146" s="305">
        <v>1.8045126004255718E-3</v>
      </c>
      <c r="AF146" s="305">
        <v>3.4389542092588425E-4</v>
      </c>
      <c r="AG146" s="305">
        <v>5.2978665446745558E-5</v>
      </c>
      <c r="AH146" s="305">
        <v>1.0795889434135611E-4</v>
      </c>
      <c r="AI146" s="305">
        <v>4.3535605263188015E-5</v>
      </c>
      <c r="AJ146" s="305">
        <v>9.7986575408657726E-5</v>
      </c>
      <c r="AK146" s="305">
        <v>1.00586587793802E-4</v>
      </c>
      <c r="AL146" s="305">
        <v>8.7691175863798308E-5</v>
      </c>
      <c r="AM146" s="305">
        <v>1.8605200682128589E-4</v>
      </c>
      <c r="AN146" s="305">
        <v>1.1766095953122487E-4</v>
      </c>
      <c r="AO146" s="305">
        <v>1.323201455456757E-4</v>
      </c>
      <c r="AP146" s="305">
        <v>1.8242404623711466E-4</v>
      </c>
      <c r="AQ146" s="305">
        <v>3.3488411766758073E-4</v>
      </c>
      <c r="AR146" s="305">
        <v>1.5620126307142843E-4</v>
      </c>
      <c r="AS146" s="305">
        <v>6.7678073444086287E-5</v>
      </c>
      <c r="AT146" s="305">
        <v>6.7100153429735379E-5</v>
      </c>
      <c r="AU146" s="305">
        <v>1.4406949817105875E-4</v>
      </c>
      <c r="AV146" s="305">
        <v>1.970974789361582E-4</v>
      </c>
      <c r="AW146" s="305">
        <v>1.1768290729508507E-4</v>
      </c>
      <c r="AX146" s="305">
        <v>8.6317542623906264E-5</v>
      </c>
      <c r="AY146" s="305">
        <v>3.5962085988957293E-5</v>
      </c>
      <c r="AZ146" s="305">
        <v>1.0325849776070239E-4</v>
      </c>
      <c r="BA146" s="305">
        <v>2.1131075596152968E-4</v>
      </c>
      <c r="BB146" s="305">
        <v>5.5317713966028584E-5</v>
      </c>
      <c r="BC146" s="305">
        <v>2.6640121641204468E-4</v>
      </c>
      <c r="BD146" s="305">
        <v>3.0746821562948815E-4</v>
      </c>
      <c r="BE146" s="305">
        <v>3.7663644326329284E-4</v>
      </c>
      <c r="BF146" s="305">
        <v>2.2699250837151358E-4</v>
      </c>
      <c r="BG146" s="305">
        <v>5.6146320803128588E-4</v>
      </c>
      <c r="BH146" s="305">
        <v>5.5316168550319158E-4</v>
      </c>
      <c r="BI146" s="305">
        <v>1.4166446088036518E-4</v>
      </c>
      <c r="BJ146" s="305">
        <v>1.7517994663378351E-4</v>
      </c>
      <c r="BK146" s="305">
        <v>4.9591166840776764E-4</v>
      </c>
      <c r="BL146" s="305">
        <v>1.1946964297595375E-4</v>
      </c>
      <c r="BM146" s="305">
        <v>8.071576466448121E-4</v>
      </c>
      <c r="BN146" s="305">
        <v>6.107869512957943E-4</v>
      </c>
      <c r="BO146" s="305">
        <v>3.7086828860158604E-4</v>
      </c>
      <c r="BP146" s="305">
        <v>1.5051093487057719E-3</v>
      </c>
      <c r="BQ146" s="305">
        <v>1.1923405841030928E-3</v>
      </c>
      <c r="BR146" s="305">
        <v>4.4644767029319778E-4</v>
      </c>
      <c r="BS146" s="305">
        <v>3.1877426177793832E-4</v>
      </c>
      <c r="BT146" s="305">
        <v>5.0741336796930386E-4</v>
      </c>
      <c r="BU146" s="305">
        <v>4.5910767164714669E-4</v>
      </c>
      <c r="BV146" s="305">
        <v>4.5446037003664397E-4</v>
      </c>
      <c r="BW146" s="305">
        <v>3.4843270239943725E-4</v>
      </c>
      <c r="BX146" s="305">
        <v>4.3150295723436421E-4</v>
      </c>
      <c r="BY146" s="305">
        <v>5.2431466952202496E-4</v>
      </c>
      <c r="BZ146" s="305">
        <v>7.6005881623855318E-4</v>
      </c>
      <c r="CA146" s="305">
        <v>3.4043948049428276E-4</v>
      </c>
      <c r="CB146" s="305">
        <v>7.0260577222956342E-4</v>
      </c>
      <c r="CC146" s="305">
        <v>1.5708813233077771E-3</v>
      </c>
      <c r="CD146" s="305">
        <v>1.0947327334979988E-3</v>
      </c>
      <c r="CE146" s="305">
        <v>5.315157240122219E-4</v>
      </c>
      <c r="CF146" s="305">
        <v>3.2695067198762898E-3</v>
      </c>
      <c r="CG146" s="305">
        <v>4.4134704050565431E-4</v>
      </c>
      <c r="CH146" s="305">
        <v>3.447741203125691E-3</v>
      </c>
      <c r="CI146" s="305">
        <v>2.3799274363466836E-3</v>
      </c>
      <c r="CJ146" s="305">
        <v>3.7190666334013084E-4</v>
      </c>
      <c r="CK146" s="305">
        <v>4.0840554681821601E-4</v>
      </c>
      <c r="CL146" s="305">
        <v>3.1774072799099415E-4</v>
      </c>
      <c r="CM146" s="305">
        <v>3.3748022082982223E-4</v>
      </c>
      <c r="CN146" s="305">
        <v>2.2930036553055629E-3</v>
      </c>
      <c r="CO146" s="305">
        <v>1.0120583680741681E-3</v>
      </c>
      <c r="CP146" s="305">
        <v>2.0902409873255166E-3</v>
      </c>
      <c r="CQ146" s="305">
        <v>5.8650028819481675E-4</v>
      </c>
      <c r="CR146" s="305">
        <v>9.6857597460434054E-4</v>
      </c>
      <c r="CS146" s="305">
        <v>1.8287522058830583E-3</v>
      </c>
      <c r="CT146" s="305">
        <v>6.099166568639048E-4</v>
      </c>
      <c r="CU146" s="305">
        <v>1.6238746447103942E-3</v>
      </c>
      <c r="CV146" s="305">
        <v>2.5095107701440648E-3</v>
      </c>
      <c r="CW146" s="305">
        <v>1.3636127772209015E-3</v>
      </c>
      <c r="CX146" s="305">
        <v>1.0039469730530086</v>
      </c>
      <c r="CY146" s="305">
        <v>8.6607502465180865E-5</v>
      </c>
      <c r="CZ146" s="305">
        <v>1.5132261500367418E-3</v>
      </c>
      <c r="DA146" s="306">
        <v>1.0603768478195184</v>
      </c>
    </row>
    <row r="147" spans="2:105" ht="20.100000000000001" customHeight="1" x14ac:dyDescent="0.4">
      <c r="B147" s="12">
        <v>100</v>
      </c>
      <c r="C147" s="9" t="s">
        <v>32</v>
      </c>
      <c r="D147" s="305">
        <v>4.6917454374567765E-4</v>
      </c>
      <c r="E147" s="305">
        <v>8.4981667277238553E-4</v>
      </c>
      <c r="F147" s="305">
        <v>5.7103662650431438E-4</v>
      </c>
      <c r="G147" s="305">
        <v>1.2284020643490501E-3</v>
      </c>
      <c r="H147" s="305">
        <v>4.7758136251654579E-3</v>
      </c>
      <c r="I147" s="305">
        <v>1.4071982460129773E-3</v>
      </c>
      <c r="J147" s="305">
        <v>1.6558071827861248E-3</v>
      </c>
      <c r="K147" s="305">
        <v>1.2222704243122235E-3</v>
      </c>
      <c r="L147" s="305">
        <v>9.272004407117788E-4</v>
      </c>
      <c r="M147" s="305">
        <v>3.1842895748503803E-4</v>
      </c>
      <c r="N147" s="305">
        <v>1.6372718763114625E-3</v>
      </c>
      <c r="O147" s="305">
        <v>6.0634851526118088E-4</v>
      </c>
      <c r="P147" s="305">
        <v>2.948834005127237E-4</v>
      </c>
      <c r="Q147" s="305">
        <v>1.7663529364969594E-4</v>
      </c>
      <c r="R147" s="305">
        <v>1.4736930610115995E-3</v>
      </c>
      <c r="S147" s="305">
        <v>1.1848832506429106E-3</v>
      </c>
      <c r="T147" s="305">
        <v>1.4347870703543936E-3</v>
      </c>
      <c r="U147" s="305">
        <v>1.1194015825946731E-3</v>
      </c>
      <c r="V147" s="305">
        <v>8.6701416552912051E-4</v>
      </c>
      <c r="W147" s="305">
        <v>1.208635160687832E-3</v>
      </c>
      <c r="X147" s="305">
        <v>8.6854530384830977E-4</v>
      </c>
      <c r="Y147" s="305">
        <v>1.0022594727954653E-4</v>
      </c>
      <c r="Z147" s="305">
        <v>3.2852670085817509E-4</v>
      </c>
      <c r="AA147" s="305">
        <v>5.0346211670143312E-4</v>
      </c>
      <c r="AB147" s="305">
        <v>1.7426301722653133E-3</v>
      </c>
      <c r="AC147" s="305">
        <v>1.5938688076301572E-3</v>
      </c>
      <c r="AD147" s="305">
        <v>1.1356206557101595E-3</v>
      </c>
      <c r="AE147" s="305">
        <v>1.6129808911419727E-3</v>
      </c>
      <c r="AF147" s="305">
        <v>1.5242836105923755E-3</v>
      </c>
      <c r="AG147" s="305">
        <v>1.6720585931097979E-4</v>
      </c>
      <c r="AH147" s="305">
        <v>5.030128455028001E-4</v>
      </c>
      <c r="AI147" s="305">
        <v>7.1492441299820912E-4</v>
      </c>
      <c r="AJ147" s="305">
        <v>7.5315589953086975E-4</v>
      </c>
      <c r="AK147" s="305">
        <v>8.715358136034163E-4</v>
      </c>
      <c r="AL147" s="305">
        <v>6.631027373819882E-4</v>
      </c>
      <c r="AM147" s="305">
        <v>9.3939233412451207E-4</v>
      </c>
      <c r="AN147" s="305">
        <v>9.3635188447235135E-4</v>
      </c>
      <c r="AO147" s="305">
        <v>9.0954027489881272E-4</v>
      </c>
      <c r="AP147" s="305">
        <v>1.3485429603780812E-3</v>
      </c>
      <c r="AQ147" s="305">
        <v>8.7946867970733046E-4</v>
      </c>
      <c r="AR147" s="305">
        <v>1.2968561819155012E-3</v>
      </c>
      <c r="AS147" s="305">
        <v>8.7302756205080527E-4</v>
      </c>
      <c r="AT147" s="305">
        <v>6.8470817650011586E-4</v>
      </c>
      <c r="AU147" s="305">
        <v>1.3852516234600263E-3</v>
      </c>
      <c r="AV147" s="305">
        <v>1.1690015779327555E-3</v>
      </c>
      <c r="AW147" s="305">
        <v>1.1874771237446507E-3</v>
      </c>
      <c r="AX147" s="305">
        <v>2.5833001552257089E-4</v>
      </c>
      <c r="AY147" s="305">
        <v>3.0757489899670072E-4</v>
      </c>
      <c r="AZ147" s="305">
        <v>5.9274849679559331E-4</v>
      </c>
      <c r="BA147" s="305">
        <v>7.4947517649672423E-4</v>
      </c>
      <c r="BB147" s="305">
        <v>1.1607986998938614E-3</v>
      </c>
      <c r="BC147" s="305">
        <v>1.2504775437485146E-3</v>
      </c>
      <c r="BD147" s="305">
        <v>1.2040497152656284E-3</v>
      </c>
      <c r="BE147" s="305">
        <v>1.0819475041540781E-3</v>
      </c>
      <c r="BF147" s="305">
        <v>3.5227499735352574E-4</v>
      </c>
      <c r="BG147" s="305">
        <v>2.6823540886500457E-3</v>
      </c>
      <c r="BH147" s="305">
        <v>7.8236230183371404E-4</v>
      </c>
      <c r="BI147" s="305">
        <v>3.8697586960148648E-4</v>
      </c>
      <c r="BJ147" s="305">
        <v>4.5608921372675945E-4</v>
      </c>
      <c r="BK147" s="305">
        <v>1.4172546892944739E-3</v>
      </c>
      <c r="BL147" s="305">
        <v>3.4129384770767222E-3</v>
      </c>
      <c r="BM147" s="305">
        <v>2.1958927601091554E-3</v>
      </c>
      <c r="BN147" s="305">
        <v>2.8462076431461699E-3</v>
      </c>
      <c r="BO147" s="305">
        <v>4.1234551383071104E-3</v>
      </c>
      <c r="BP147" s="305">
        <v>1.6677170625985279E-3</v>
      </c>
      <c r="BQ147" s="305">
        <v>1.1192839864221892E-3</v>
      </c>
      <c r="BR147" s="305">
        <v>2.2906048357676176E-4</v>
      </c>
      <c r="BS147" s="305">
        <v>3.0911175416144872E-3</v>
      </c>
      <c r="BT147" s="305">
        <v>2.1779026413330082E-3</v>
      </c>
      <c r="BU147" s="305">
        <v>2.2482783862111549E-3</v>
      </c>
      <c r="BV147" s="305">
        <v>3.0085544622248561E-3</v>
      </c>
      <c r="BW147" s="305">
        <v>2.5034163470229812E-3</v>
      </c>
      <c r="BX147" s="305">
        <v>5.6228111555899664E-3</v>
      </c>
      <c r="BY147" s="305">
        <v>3.9558138716286554E-3</v>
      </c>
      <c r="BZ147" s="305">
        <v>3.3276754845984087E-3</v>
      </c>
      <c r="CA147" s="305">
        <v>3.7436092496327873E-3</v>
      </c>
      <c r="CB147" s="305">
        <v>4.4976687290248655E-3</v>
      </c>
      <c r="CC147" s="305">
        <v>3.2293992992646361E-3</v>
      </c>
      <c r="CD147" s="305">
        <v>1.1867557251948231E-3</v>
      </c>
      <c r="CE147" s="305">
        <v>2.9777598331719017E-3</v>
      </c>
      <c r="CF147" s="305">
        <v>2.7166729362461846E-3</v>
      </c>
      <c r="CG147" s="305">
        <v>3.0746294182944661E-3</v>
      </c>
      <c r="CH147" s="305">
        <v>2.1774279241487059E-3</v>
      </c>
      <c r="CI147" s="305">
        <v>7.567159729075206E-3</v>
      </c>
      <c r="CJ147" s="305">
        <v>1.6610502805266319E-3</v>
      </c>
      <c r="CK147" s="305">
        <v>6.1115562007970385E-3</v>
      </c>
      <c r="CL147" s="305">
        <v>4.925652615915258E-3</v>
      </c>
      <c r="CM147" s="305">
        <v>5.3163881063262863E-3</v>
      </c>
      <c r="CN147" s="305">
        <v>6.763533337717109E-3</v>
      </c>
      <c r="CO147" s="305">
        <v>2.1613213610157831E-3</v>
      </c>
      <c r="CP147" s="305">
        <v>2.9299315044363618E-3</v>
      </c>
      <c r="CQ147" s="305">
        <v>1.452257585020488E-3</v>
      </c>
      <c r="CR147" s="305">
        <v>2.0313672829508794E-3</v>
      </c>
      <c r="CS147" s="305">
        <v>3.2633385868724779E-3</v>
      </c>
      <c r="CT147" s="305">
        <v>1.186897804574667E-3</v>
      </c>
      <c r="CU147" s="305">
        <v>4.3443193561323234E-3</v>
      </c>
      <c r="CV147" s="305">
        <v>2.6061201340838048E-3</v>
      </c>
      <c r="CW147" s="305">
        <v>3.3641556884563516E-3</v>
      </c>
      <c r="CX147" s="305">
        <v>2.9956072337373454E-3</v>
      </c>
      <c r="CY147" s="305">
        <v>1.0004287734411208</v>
      </c>
      <c r="CZ147" s="305">
        <v>8.9964429813272988E-4</v>
      </c>
      <c r="DA147" s="306">
        <v>1.1859472386286052</v>
      </c>
    </row>
    <row r="148" spans="2:105" ht="20.100000000000001" customHeight="1" x14ac:dyDescent="0.4">
      <c r="B148" s="12">
        <v>101</v>
      </c>
      <c r="C148" s="9" t="s">
        <v>33</v>
      </c>
      <c r="D148" s="305">
        <v>6.4896795032629391E-3</v>
      </c>
      <c r="E148" s="305">
        <v>7.9083363477271979E-3</v>
      </c>
      <c r="F148" s="305">
        <v>8.7931621535937551E-4</v>
      </c>
      <c r="G148" s="305">
        <v>1.7258279579863357E-3</v>
      </c>
      <c r="H148" s="305">
        <v>8.8672380321550383E-4</v>
      </c>
      <c r="I148" s="305">
        <v>5.6593825935459391E-3</v>
      </c>
      <c r="J148" s="305">
        <v>5.0820390769502673E-3</v>
      </c>
      <c r="K148" s="305">
        <v>5.8853752127651605E-3</v>
      </c>
      <c r="L148" s="305">
        <v>4.8140245315959314E-3</v>
      </c>
      <c r="M148" s="305">
        <v>7.2970780717808064E-3</v>
      </c>
      <c r="N148" s="305">
        <v>2.5354806701135503E-3</v>
      </c>
      <c r="O148" s="305">
        <v>6.2468828693053079E-3</v>
      </c>
      <c r="P148" s="305">
        <v>2.6602474828563826E-3</v>
      </c>
      <c r="Q148" s="305">
        <v>1.2670461497677993E-3</v>
      </c>
      <c r="R148" s="305">
        <v>2.1520297384826853E-3</v>
      </c>
      <c r="S148" s="305">
        <v>1.1328665704827403E-2</v>
      </c>
      <c r="T148" s="305">
        <v>2.3188632881218025E-3</v>
      </c>
      <c r="U148" s="305">
        <v>3.4521666223212956E-3</v>
      </c>
      <c r="V148" s="305">
        <v>3.4938423006114082E-3</v>
      </c>
      <c r="W148" s="305">
        <v>2.2997410588704204E-3</v>
      </c>
      <c r="X148" s="305">
        <v>2.0630890602145384E-3</v>
      </c>
      <c r="Y148" s="305">
        <v>9.4245447587327645E-4</v>
      </c>
      <c r="Z148" s="305">
        <v>2.2747375034403499E-3</v>
      </c>
      <c r="AA148" s="305">
        <v>5.0796226881731832E-3</v>
      </c>
      <c r="AB148" s="305">
        <v>4.4293031702495357E-3</v>
      </c>
      <c r="AC148" s="305">
        <v>1.6934952484598882E-2</v>
      </c>
      <c r="AD148" s="305">
        <v>1.0041218132942568E-2</v>
      </c>
      <c r="AE148" s="305">
        <v>3.1019299092512726E-3</v>
      </c>
      <c r="AF148" s="305">
        <v>1.3818117353391324E-2</v>
      </c>
      <c r="AG148" s="305">
        <v>3.1764960225653784E-3</v>
      </c>
      <c r="AH148" s="305">
        <v>2.2337723192121236E-2</v>
      </c>
      <c r="AI148" s="305">
        <v>4.8339445739469921E-3</v>
      </c>
      <c r="AJ148" s="305">
        <v>1.1992037371506597E-2</v>
      </c>
      <c r="AK148" s="305">
        <v>3.4969556435829217E-3</v>
      </c>
      <c r="AL148" s="305">
        <v>8.2433680001147286E-3</v>
      </c>
      <c r="AM148" s="305">
        <v>7.7017421623663714E-3</v>
      </c>
      <c r="AN148" s="305">
        <v>5.2081266149335732E-3</v>
      </c>
      <c r="AO148" s="305">
        <v>3.1505772856187933E-3</v>
      </c>
      <c r="AP148" s="305">
        <v>1.93999909425997E-3</v>
      </c>
      <c r="AQ148" s="305">
        <v>1.2234547518935725E-3</v>
      </c>
      <c r="AR148" s="305">
        <v>2.036526903900525E-3</v>
      </c>
      <c r="AS148" s="305">
        <v>1.2938772893129533E-3</v>
      </c>
      <c r="AT148" s="305">
        <v>1.5388168351612712E-3</v>
      </c>
      <c r="AU148" s="305">
        <v>2.2541425414714694E-3</v>
      </c>
      <c r="AV148" s="305">
        <v>1.2080859266233895E-2</v>
      </c>
      <c r="AW148" s="305">
        <v>2.2577791996770177E-3</v>
      </c>
      <c r="AX148" s="305">
        <v>6.5150571686269229E-4</v>
      </c>
      <c r="AY148" s="305">
        <v>1.0860285871305186E-3</v>
      </c>
      <c r="AZ148" s="305">
        <v>1.7533587360418594E-3</v>
      </c>
      <c r="BA148" s="305">
        <v>7.3995352460462056E-3</v>
      </c>
      <c r="BB148" s="305">
        <v>5.0309370824006029E-3</v>
      </c>
      <c r="BC148" s="305">
        <v>1.6682474159115464E-3</v>
      </c>
      <c r="BD148" s="305">
        <v>3.3601692366818244E-3</v>
      </c>
      <c r="BE148" s="305">
        <v>9.2330426550240943E-3</v>
      </c>
      <c r="BF148" s="305">
        <v>1.0922674373181861E-2</v>
      </c>
      <c r="BG148" s="305">
        <v>8.1471400608051914E-3</v>
      </c>
      <c r="BH148" s="305">
        <v>1.0858929709973061E-2</v>
      </c>
      <c r="BI148" s="305">
        <v>3.1925104874298196E-3</v>
      </c>
      <c r="BJ148" s="305">
        <v>2.459763230779597E-3</v>
      </c>
      <c r="BK148" s="305">
        <v>5.8712548368823605E-3</v>
      </c>
      <c r="BL148" s="305">
        <v>1.0421030050002337E-2</v>
      </c>
      <c r="BM148" s="305">
        <v>5.6418505010829853E-3</v>
      </c>
      <c r="BN148" s="305">
        <v>3.3160369350938301E-3</v>
      </c>
      <c r="BO148" s="305">
        <v>6.925349150212614E-3</v>
      </c>
      <c r="BP148" s="305">
        <v>7.7390628231551193E-3</v>
      </c>
      <c r="BQ148" s="305">
        <v>5.9310789618547046E-3</v>
      </c>
      <c r="BR148" s="305">
        <v>6.8653955513167675E-4</v>
      </c>
      <c r="BS148" s="305">
        <v>4.2543102480876475E-3</v>
      </c>
      <c r="BT148" s="305">
        <v>2.1911113099927979E-3</v>
      </c>
      <c r="BU148" s="305">
        <v>3.1124893983066116E-3</v>
      </c>
      <c r="BV148" s="305">
        <v>8.9553731258878305E-3</v>
      </c>
      <c r="BW148" s="305">
        <v>3.113083651762744E-3</v>
      </c>
      <c r="BX148" s="305">
        <v>5.0190249075974195E-3</v>
      </c>
      <c r="BY148" s="305">
        <v>3.3676094395988557E-3</v>
      </c>
      <c r="BZ148" s="305">
        <v>2.8166195135965861E-3</v>
      </c>
      <c r="CA148" s="305">
        <v>1.2795866116525401E-3</v>
      </c>
      <c r="CB148" s="305">
        <v>6.8128206133932293E-3</v>
      </c>
      <c r="CC148" s="305">
        <v>5.0299203973926988E-3</v>
      </c>
      <c r="CD148" s="305">
        <v>2.0692344836043502E-3</v>
      </c>
      <c r="CE148" s="305">
        <v>1.5283425114778544E-2</v>
      </c>
      <c r="CF148" s="305">
        <v>2.8660291141106068E-3</v>
      </c>
      <c r="CG148" s="305">
        <v>1.398364435051229E-3</v>
      </c>
      <c r="CH148" s="305">
        <v>7.2045008679539882E-3</v>
      </c>
      <c r="CI148" s="305">
        <v>2.7658908193077818E-3</v>
      </c>
      <c r="CJ148" s="305">
        <v>2.1209619552180971E-3</v>
      </c>
      <c r="CK148" s="305">
        <v>1.4208876711710923E-2</v>
      </c>
      <c r="CL148" s="305">
        <v>4.4931325381601019E-3</v>
      </c>
      <c r="CM148" s="305">
        <v>2.4831810365665064E-3</v>
      </c>
      <c r="CN148" s="305">
        <v>1.0822441516428293E-2</v>
      </c>
      <c r="CO148" s="305">
        <v>3.9872465693450935E-3</v>
      </c>
      <c r="CP148" s="305">
        <v>5.2987172798210098E-3</v>
      </c>
      <c r="CQ148" s="305">
        <v>6.363836140864651E-3</v>
      </c>
      <c r="CR148" s="305">
        <v>5.1677100243495431E-3</v>
      </c>
      <c r="CS148" s="305">
        <v>1.9040731011819269E-2</v>
      </c>
      <c r="CT148" s="305">
        <v>2.4262296746287823E-3</v>
      </c>
      <c r="CU148" s="305">
        <v>6.1770276702314284E-3</v>
      </c>
      <c r="CV148" s="305">
        <v>2.0729322679349576E-3</v>
      </c>
      <c r="CW148" s="305">
        <v>1.7432715883535896E-3</v>
      </c>
      <c r="CX148" s="305">
        <v>4.9143169094526288E-3</v>
      </c>
      <c r="CY148" s="305">
        <v>1.2091743624038725E-3</v>
      </c>
      <c r="CZ148" s="305">
        <v>1.0014390797057422</v>
      </c>
      <c r="DA148" s="306">
        <v>1.5216389070930605</v>
      </c>
    </row>
    <row r="149" spans="2:105" ht="20.100000000000001" customHeight="1" x14ac:dyDescent="0.4">
      <c r="B149" s="717" t="s">
        <v>893</v>
      </c>
      <c r="C149" s="718"/>
      <c r="D149" s="307">
        <v>1.365925016074397</v>
      </c>
      <c r="E149" s="307">
        <v>1.3622486828795251</v>
      </c>
      <c r="F149" s="307">
        <v>1.3790196842976765</v>
      </c>
      <c r="G149" s="307">
        <v>1.3177681961135643</v>
      </c>
      <c r="H149" s="307">
        <v>1.2623526430376577</v>
      </c>
      <c r="I149" s="307">
        <v>1.2323867323467483</v>
      </c>
      <c r="J149" s="307">
        <v>1.6569499515752579</v>
      </c>
      <c r="K149" s="307">
        <v>1.3760520881547875</v>
      </c>
      <c r="L149" s="307">
        <v>1.3981493013690969</v>
      </c>
      <c r="M149" s="307">
        <v>1.5881954875317899</v>
      </c>
      <c r="N149" s="307">
        <v>1.3016056600281374</v>
      </c>
      <c r="O149" s="307">
        <v>1.1819138314733033</v>
      </c>
      <c r="P149" s="307">
        <v>1.2653271436020157</v>
      </c>
      <c r="Q149" s="307">
        <v>1.1516101152642422</v>
      </c>
      <c r="R149" s="307">
        <v>1.1672419536283187</v>
      </c>
      <c r="S149" s="307">
        <v>1.2406090307248778</v>
      </c>
      <c r="T149" s="307">
        <v>1.2088044221925043</v>
      </c>
      <c r="U149" s="307">
        <v>1.4117018283566565</v>
      </c>
      <c r="V149" s="307">
        <v>1.2541436939776287</v>
      </c>
      <c r="W149" s="307">
        <v>1.2307253014495954</v>
      </c>
      <c r="X149" s="307">
        <v>1.1906800306385479</v>
      </c>
      <c r="Y149" s="307">
        <v>1.0691734169924267</v>
      </c>
      <c r="Z149" s="307">
        <v>1.1762048095382072</v>
      </c>
      <c r="AA149" s="307">
        <v>1.161554577854645</v>
      </c>
      <c r="AB149" s="307">
        <v>1.1923324715447259</v>
      </c>
      <c r="AC149" s="307">
        <v>1.2611479187653047</v>
      </c>
      <c r="AD149" s="307">
        <v>1.3937531400997951</v>
      </c>
      <c r="AE149" s="307">
        <v>1.2333977050118439</v>
      </c>
      <c r="AF149" s="307">
        <v>1.3387350264131677</v>
      </c>
      <c r="AG149" s="307">
        <v>1.1395712217311578</v>
      </c>
      <c r="AH149" s="307">
        <v>1.327645496111612</v>
      </c>
      <c r="AI149" s="307">
        <v>1.1403088206995842</v>
      </c>
      <c r="AJ149" s="307">
        <v>1.1875889009135359</v>
      </c>
      <c r="AK149" s="307">
        <v>1.157581742546437</v>
      </c>
      <c r="AL149" s="307">
        <v>1.1738159099382555</v>
      </c>
      <c r="AM149" s="307">
        <v>1.1603421615786114</v>
      </c>
      <c r="AN149" s="307">
        <v>1.1439844981536316</v>
      </c>
      <c r="AO149" s="307">
        <v>1.1578913818546166</v>
      </c>
      <c r="AP149" s="307">
        <v>1.1840888965070104</v>
      </c>
      <c r="AQ149" s="307">
        <v>1.1819062388678332</v>
      </c>
      <c r="AR149" s="307">
        <v>1.1696230018141329</v>
      </c>
      <c r="AS149" s="307">
        <v>1.1348280772979764</v>
      </c>
      <c r="AT149" s="307">
        <v>1.1305621611516927</v>
      </c>
      <c r="AU149" s="307">
        <v>1.1489769451563561</v>
      </c>
      <c r="AV149" s="307">
        <v>1.1603842417956609</v>
      </c>
      <c r="AW149" s="307">
        <v>1.170110921976421</v>
      </c>
      <c r="AX149" s="307">
        <v>1.1183993233492604</v>
      </c>
      <c r="AY149" s="307">
        <v>1.1072122592606903</v>
      </c>
      <c r="AZ149" s="307">
        <v>1.1364476807333288</v>
      </c>
      <c r="BA149" s="307">
        <v>1.1950140488054002</v>
      </c>
      <c r="BB149" s="307">
        <v>1.1213314926466924</v>
      </c>
      <c r="BC149" s="307">
        <v>1.269212306054526</v>
      </c>
      <c r="BD149" s="307">
        <v>1.5389453002215714</v>
      </c>
      <c r="BE149" s="307">
        <v>1.2932761788737306</v>
      </c>
      <c r="BF149" s="307">
        <v>1.2534300408015624</v>
      </c>
      <c r="BG149" s="307">
        <v>1.378292936228696</v>
      </c>
      <c r="BH149" s="307">
        <v>1.2915068023381209</v>
      </c>
      <c r="BI149" s="307">
        <v>1.3421303433327978</v>
      </c>
      <c r="BJ149" s="307">
        <v>1.2788771190116874</v>
      </c>
      <c r="BK149" s="307">
        <v>1.4957078363186365</v>
      </c>
      <c r="BL149" s="307">
        <v>1.3148114847843977</v>
      </c>
      <c r="BM149" s="307">
        <v>1.2779229701708168</v>
      </c>
      <c r="BN149" s="307">
        <v>1.3595217859442967</v>
      </c>
      <c r="BO149" s="307">
        <v>1.3181675125311503</v>
      </c>
      <c r="BP149" s="307">
        <v>1.2587265678033308</v>
      </c>
      <c r="BQ149" s="307">
        <v>1.3774371170556581</v>
      </c>
      <c r="BR149" s="307">
        <v>1.106577546969097</v>
      </c>
      <c r="BS149" s="307">
        <v>1.2913434560390658</v>
      </c>
      <c r="BT149" s="307">
        <v>1.1808389653712086</v>
      </c>
      <c r="BU149" s="307">
        <v>1.8765635939557079</v>
      </c>
      <c r="BV149" s="307">
        <v>1.3652156717639081</v>
      </c>
      <c r="BW149" s="307">
        <v>1.5565159089889631</v>
      </c>
      <c r="BX149" s="307">
        <v>1.3215319625098372</v>
      </c>
      <c r="BY149" s="307">
        <v>1.4318979409717134</v>
      </c>
      <c r="BZ149" s="307">
        <v>1.3688593971383876</v>
      </c>
      <c r="CA149" s="307">
        <v>1.1660747111916832</v>
      </c>
      <c r="CB149" s="307">
        <v>1.6236210395282111</v>
      </c>
      <c r="CC149" s="307">
        <v>1.4039622734025647</v>
      </c>
      <c r="CD149" s="307">
        <v>1.3405543055752414</v>
      </c>
      <c r="CE149" s="307">
        <v>1.6571490989692339</v>
      </c>
      <c r="CF149" s="307">
        <v>1.353513244120951</v>
      </c>
      <c r="CG149" s="307">
        <v>1.2667461081617555</v>
      </c>
      <c r="CH149" s="307">
        <v>1.2032589758444465</v>
      </c>
      <c r="CI149" s="307">
        <v>1.349676869917771</v>
      </c>
      <c r="CJ149" s="307">
        <v>1.2093525714628812</v>
      </c>
      <c r="CK149" s="307">
        <v>1.3648413589861428</v>
      </c>
      <c r="CL149" s="307">
        <v>1.2434642589398799</v>
      </c>
      <c r="CM149" s="307">
        <v>1.2101809992781867</v>
      </c>
      <c r="CN149" s="307">
        <v>1.3336136355709398</v>
      </c>
      <c r="CO149" s="307">
        <v>1.42889121413263</v>
      </c>
      <c r="CP149" s="307">
        <v>1.9032277616556701</v>
      </c>
      <c r="CQ149" s="307">
        <v>1.2016820672317858</v>
      </c>
      <c r="CR149" s="307">
        <v>1.2454373890190793</v>
      </c>
      <c r="CS149" s="307">
        <v>1.5484040378317949</v>
      </c>
      <c r="CT149" s="307">
        <v>1.3624692787617605</v>
      </c>
      <c r="CU149" s="307">
        <v>1.3075207729051406</v>
      </c>
      <c r="CV149" s="307">
        <v>1.3098121393006468</v>
      </c>
      <c r="CW149" s="307">
        <v>1.1693792132862477</v>
      </c>
      <c r="CX149" s="307">
        <v>1.2543698335467197</v>
      </c>
      <c r="CY149" s="307">
        <v>1.3457247167831317</v>
      </c>
      <c r="CZ149" s="307">
        <v>1.3721724449128154</v>
      </c>
      <c r="DA149" s="308">
        <f>AVERAGE(DA48:DA148,D149:CZ149)</f>
        <v>1.2934627361319053</v>
      </c>
    </row>
    <row r="150" spans="2:105" x14ac:dyDescent="0.4">
      <c r="DA150" s="2" t="s">
        <v>1078</v>
      </c>
    </row>
  </sheetData>
  <sheetProtection sheet="1" objects="1" scenarios="1"/>
  <mergeCells count="6">
    <mergeCell ref="B149:C149"/>
    <mergeCell ref="DA46:DA47"/>
    <mergeCell ref="B3:C4"/>
    <mergeCell ref="B46:C47"/>
    <mergeCell ref="B43:C43"/>
    <mergeCell ref="AP3:AP4"/>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0" tint="-0.499984740745262"/>
    <pageSetUpPr fitToPage="1"/>
  </sheetPr>
  <dimension ref="B1:N150"/>
  <sheetViews>
    <sheetView workbookViewId="0"/>
  </sheetViews>
  <sheetFormatPr defaultColWidth="10.625" defaultRowHeight="13.5" x14ac:dyDescent="0.4"/>
  <cols>
    <col min="1" max="1" width="1.625" style="15" customWidth="1"/>
    <col min="2" max="2" width="3.625" style="15" customWidth="1"/>
    <col min="3" max="3" width="24.625" style="15" customWidth="1"/>
    <col min="4" max="16384" width="10.625" style="15"/>
  </cols>
  <sheetData>
    <row r="1" spans="2:14" ht="9.75" customHeight="1" x14ac:dyDescent="0.4"/>
    <row r="2" spans="2:14" ht="20.100000000000001" customHeight="1" x14ac:dyDescent="0.4">
      <c r="B2" s="15" t="s">
        <v>1465</v>
      </c>
    </row>
    <row r="3" spans="2:14" ht="9.9499999999999993" customHeight="1" x14ac:dyDescent="0.4">
      <c r="B3" s="728" t="s">
        <v>908</v>
      </c>
      <c r="C3" s="728"/>
      <c r="D3" s="725" t="s">
        <v>894</v>
      </c>
      <c r="E3" s="725" t="s">
        <v>895</v>
      </c>
      <c r="F3" s="725" t="s">
        <v>896</v>
      </c>
      <c r="G3" s="726" t="s">
        <v>901</v>
      </c>
      <c r="H3" s="727"/>
      <c r="I3" s="725"/>
      <c r="J3" s="725"/>
      <c r="K3" s="725"/>
      <c r="L3" s="725"/>
    </row>
    <row r="4" spans="2:14" ht="15" customHeight="1" x14ac:dyDescent="0.4">
      <c r="B4" s="728"/>
      <c r="C4" s="728"/>
      <c r="D4" s="725"/>
      <c r="E4" s="725"/>
      <c r="F4" s="725"/>
      <c r="G4" s="725"/>
      <c r="H4" s="725" t="s">
        <v>897</v>
      </c>
      <c r="I4" s="726" t="s">
        <v>898</v>
      </c>
      <c r="J4" s="727"/>
      <c r="K4" s="725"/>
      <c r="L4" s="725" t="s">
        <v>899</v>
      </c>
      <c r="N4" s="719" t="s">
        <v>1079</v>
      </c>
    </row>
    <row r="5" spans="2:14" ht="39.950000000000003" customHeight="1" x14ac:dyDescent="0.4">
      <c r="B5" s="728"/>
      <c r="C5" s="728"/>
      <c r="D5" s="725"/>
      <c r="E5" s="725"/>
      <c r="F5" s="725"/>
      <c r="G5" s="725"/>
      <c r="H5" s="725"/>
      <c r="I5" s="725"/>
      <c r="J5" s="634" t="s">
        <v>900</v>
      </c>
      <c r="K5" s="634" t="s">
        <v>902</v>
      </c>
      <c r="L5" s="725"/>
      <c r="N5" s="720"/>
    </row>
    <row r="6" spans="2:14" ht="20.100000000000001" customHeight="1" x14ac:dyDescent="0.4">
      <c r="B6" s="386">
        <v>1</v>
      </c>
      <c r="C6" s="16" t="s">
        <v>903</v>
      </c>
      <c r="D6" s="311">
        <v>31997</v>
      </c>
      <c r="E6" s="311">
        <v>15873</v>
      </c>
      <c r="F6" s="311">
        <v>11357</v>
      </c>
      <c r="G6" s="311">
        <v>4767</v>
      </c>
      <c r="H6" s="311">
        <v>993</v>
      </c>
      <c r="I6" s="311">
        <v>3067</v>
      </c>
      <c r="J6" s="311">
        <v>2180</v>
      </c>
      <c r="K6" s="311">
        <v>887</v>
      </c>
      <c r="L6" s="635">
        <v>707</v>
      </c>
      <c r="N6" s="316">
        <v>3.7692137390094249E-2</v>
      </c>
    </row>
    <row r="7" spans="2:14" ht="20.100000000000001" customHeight="1" x14ac:dyDescent="0.4">
      <c r="B7" s="387">
        <v>2</v>
      </c>
      <c r="C7" s="17" t="s">
        <v>1</v>
      </c>
      <c r="D7" s="311">
        <v>4147</v>
      </c>
      <c r="E7" s="311">
        <v>907</v>
      </c>
      <c r="F7" s="311">
        <v>583</v>
      </c>
      <c r="G7" s="311">
        <v>2657</v>
      </c>
      <c r="H7" s="311">
        <v>695</v>
      </c>
      <c r="I7" s="311">
        <v>1649</v>
      </c>
      <c r="J7" s="311">
        <v>1443</v>
      </c>
      <c r="K7" s="311">
        <v>206</v>
      </c>
      <c r="L7" s="635">
        <v>313</v>
      </c>
      <c r="N7" s="316">
        <v>2.9306978744995091E-2</v>
      </c>
    </row>
    <row r="8" spans="2:14" ht="20.100000000000001" customHeight="1" x14ac:dyDescent="0.4">
      <c r="B8" s="387">
        <v>3</v>
      </c>
      <c r="C8" s="17" t="s">
        <v>2</v>
      </c>
      <c r="D8" s="311">
        <v>959</v>
      </c>
      <c r="E8" s="311">
        <v>6</v>
      </c>
      <c r="F8" s="311">
        <v>3</v>
      </c>
      <c r="G8" s="311">
        <v>950</v>
      </c>
      <c r="H8" s="311">
        <v>159</v>
      </c>
      <c r="I8" s="311">
        <v>425</v>
      </c>
      <c r="J8" s="311">
        <v>173</v>
      </c>
      <c r="K8" s="311">
        <v>252</v>
      </c>
      <c r="L8" s="635">
        <v>366</v>
      </c>
      <c r="N8" s="316">
        <v>7.1980603121685111E-2</v>
      </c>
    </row>
    <row r="9" spans="2:14" ht="20.100000000000001" customHeight="1" x14ac:dyDescent="0.4">
      <c r="B9" s="387">
        <v>4</v>
      </c>
      <c r="C9" s="17" t="s">
        <v>3</v>
      </c>
      <c r="D9" s="311">
        <v>1639</v>
      </c>
      <c r="E9" s="311">
        <v>182</v>
      </c>
      <c r="F9" s="311">
        <v>68</v>
      </c>
      <c r="G9" s="311">
        <v>1389</v>
      </c>
      <c r="H9" s="311">
        <v>370</v>
      </c>
      <c r="I9" s="311">
        <v>974</v>
      </c>
      <c r="J9" s="311">
        <v>784</v>
      </c>
      <c r="K9" s="311">
        <v>190</v>
      </c>
      <c r="L9" s="635">
        <v>45</v>
      </c>
      <c r="N9" s="316">
        <v>8.1175851791245396E-2</v>
      </c>
    </row>
    <row r="10" spans="2:14" ht="20.100000000000001" customHeight="1" x14ac:dyDescent="0.4">
      <c r="B10" s="387">
        <v>5</v>
      </c>
      <c r="C10" s="17" t="s">
        <v>4</v>
      </c>
      <c r="D10" s="311">
        <v>8258</v>
      </c>
      <c r="E10" s="311">
        <v>3129</v>
      </c>
      <c r="F10" s="311">
        <v>2557</v>
      </c>
      <c r="G10" s="311">
        <v>2572</v>
      </c>
      <c r="H10" s="311">
        <v>628</v>
      </c>
      <c r="I10" s="311">
        <v>1689</v>
      </c>
      <c r="J10" s="311">
        <v>1424</v>
      </c>
      <c r="K10" s="311">
        <v>265</v>
      </c>
      <c r="L10" s="635">
        <v>255</v>
      </c>
      <c r="N10" s="316">
        <v>3.4994625630978132E-2</v>
      </c>
    </row>
    <row r="11" spans="2:14" ht="20.100000000000001" customHeight="1" x14ac:dyDescent="0.4">
      <c r="B11" s="387">
        <v>6</v>
      </c>
      <c r="C11" s="17" t="s">
        <v>5</v>
      </c>
      <c r="D11" s="311">
        <v>585</v>
      </c>
      <c r="E11" s="311">
        <v>1</v>
      </c>
      <c r="F11" s="311">
        <v>1</v>
      </c>
      <c r="G11" s="311">
        <v>583</v>
      </c>
      <c r="H11" s="311">
        <v>80</v>
      </c>
      <c r="I11" s="311">
        <v>480</v>
      </c>
      <c r="J11" s="311">
        <v>428</v>
      </c>
      <c r="K11" s="311">
        <v>52</v>
      </c>
      <c r="L11" s="635">
        <v>23</v>
      </c>
      <c r="N11" s="316">
        <v>9.0471756672873993E-2</v>
      </c>
    </row>
    <row r="12" spans="2:14" ht="20.100000000000001" customHeight="1" x14ac:dyDescent="0.4">
      <c r="B12" s="387">
        <v>7</v>
      </c>
      <c r="C12" s="17" t="s">
        <v>6</v>
      </c>
      <c r="D12" s="311">
        <v>31670</v>
      </c>
      <c r="E12" s="311">
        <v>287</v>
      </c>
      <c r="F12" s="311">
        <v>142</v>
      </c>
      <c r="G12" s="311">
        <v>31241</v>
      </c>
      <c r="H12" s="311">
        <v>1588</v>
      </c>
      <c r="I12" s="311">
        <v>28878</v>
      </c>
      <c r="J12" s="311">
        <v>19446</v>
      </c>
      <c r="K12" s="311">
        <v>9432</v>
      </c>
      <c r="L12" s="635">
        <v>775</v>
      </c>
      <c r="N12" s="316">
        <v>3.66716711017935E-2</v>
      </c>
    </row>
    <row r="13" spans="2:14" ht="20.100000000000001" customHeight="1" x14ac:dyDescent="0.4">
      <c r="B13" s="387">
        <v>8</v>
      </c>
      <c r="C13" s="17" t="s">
        <v>7</v>
      </c>
      <c r="D13" s="311">
        <v>4487</v>
      </c>
      <c r="E13" s="311">
        <v>89</v>
      </c>
      <c r="F13" s="311">
        <v>27</v>
      </c>
      <c r="G13" s="311">
        <v>4371</v>
      </c>
      <c r="H13" s="311">
        <v>255</v>
      </c>
      <c r="I13" s="311">
        <v>4090</v>
      </c>
      <c r="J13" s="311">
        <v>3241</v>
      </c>
      <c r="K13" s="311">
        <v>849</v>
      </c>
      <c r="L13" s="635">
        <v>26</v>
      </c>
      <c r="N13" s="316">
        <v>0.44588391308783026</v>
      </c>
    </row>
    <row r="14" spans="2:14" ht="20.100000000000001" customHeight="1" x14ac:dyDescent="0.4">
      <c r="B14" s="387">
        <v>9</v>
      </c>
      <c r="C14" s="17" t="s">
        <v>8</v>
      </c>
      <c r="D14" s="311">
        <v>8414</v>
      </c>
      <c r="E14" s="311">
        <v>373</v>
      </c>
      <c r="F14" s="311">
        <v>103</v>
      </c>
      <c r="G14" s="311">
        <v>7938</v>
      </c>
      <c r="H14" s="311">
        <v>622</v>
      </c>
      <c r="I14" s="311">
        <v>7188</v>
      </c>
      <c r="J14" s="311">
        <v>6683</v>
      </c>
      <c r="K14" s="311">
        <v>505</v>
      </c>
      <c r="L14" s="635">
        <v>128</v>
      </c>
      <c r="N14" s="316">
        <v>3.162474203803893E-2</v>
      </c>
    </row>
    <row r="15" spans="2:14" ht="20.100000000000001" customHeight="1" x14ac:dyDescent="0.4">
      <c r="B15" s="388">
        <v>10</v>
      </c>
      <c r="C15" s="17" t="s">
        <v>9</v>
      </c>
      <c r="D15" s="311">
        <v>5814</v>
      </c>
      <c r="E15" s="311">
        <v>97</v>
      </c>
      <c r="F15" s="311">
        <v>31</v>
      </c>
      <c r="G15" s="311">
        <v>5686</v>
      </c>
      <c r="H15" s="311">
        <v>597</v>
      </c>
      <c r="I15" s="311">
        <v>5036</v>
      </c>
      <c r="J15" s="311">
        <v>4322</v>
      </c>
      <c r="K15" s="311">
        <v>714</v>
      </c>
      <c r="L15" s="635">
        <v>53</v>
      </c>
      <c r="N15" s="316">
        <v>0.11172459866779322</v>
      </c>
    </row>
    <row r="16" spans="2:14" ht="20.100000000000001" customHeight="1" x14ac:dyDescent="0.4">
      <c r="B16" s="387">
        <v>11</v>
      </c>
      <c r="C16" s="17" t="s">
        <v>10</v>
      </c>
      <c r="D16" s="311">
        <v>3501</v>
      </c>
      <c r="E16" s="311">
        <v>0</v>
      </c>
      <c r="F16" s="311">
        <v>0</v>
      </c>
      <c r="G16" s="311">
        <v>3501</v>
      </c>
      <c r="H16" s="311">
        <v>94</v>
      </c>
      <c r="I16" s="311">
        <v>3387</v>
      </c>
      <c r="J16" s="311">
        <v>2649</v>
      </c>
      <c r="K16" s="311">
        <v>738</v>
      </c>
      <c r="L16" s="635">
        <v>20</v>
      </c>
      <c r="N16" s="316">
        <v>3.3888297357467817E-2</v>
      </c>
    </row>
    <row r="17" spans="2:14" ht="20.100000000000001" customHeight="1" x14ac:dyDescent="0.4">
      <c r="B17" s="387">
        <v>12</v>
      </c>
      <c r="C17" s="17" t="s">
        <v>11</v>
      </c>
      <c r="D17" s="311">
        <v>680</v>
      </c>
      <c r="E17" s="311">
        <v>0</v>
      </c>
      <c r="F17" s="311">
        <v>0</v>
      </c>
      <c r="G17" s="311">
        <v>680</v>
      </c>
      <c r="H17" s="311">
        <v>15</v>
      </c>
      <c r="I17" s="311">
        <v>653</v>
      </c>
      <c r="J17" s="311">
        <v>594</v>
      </c>
      <c r="K17" s="311">
        <v>59</v>
      </c>
      <c r="L17" s="635">
        <v>12</v>
      </c>
      <c r="N17" s="316">
        <v>1.7122813378960594E-3</v>
      </c>
    </row>
    <row r="18" spans="2:14" ht="20.100000000000001" customHeight="1" x14ac:dyDescent="0.4">
      <c r="B18" s="387">
        <v>13</v>
      </c>
      <c r="C18" s="17" t="s">
        <v>12</v>
      </c>
      <c r="D18" s="311">
        <v>8164</v>
      </c>
      <c r="E18" s="311">
        <v>40</v>
      </c>
      <c r="F18" s="311">
        <v>4</v>
      </c>
      <c r="G18" s="311">
        <v>8120</v>
      </c>
      <c r="H18" s="311">
        <v>196</v>
      </c>
      <c r="I18" s="311">
        <v>7852</v>
      </c>
      <c r="J18" s="311">
        <v>6604</v>
      </c>
      <c r="K18" s="311">
        <v>1248</v>
      </c>
      <c r="L18" s="635">
        <v>72</v>
      </c>
      <c r="N18" s="316">
        <v>5.4326736515327899E-2</v>
      </c>
    </row>
    <row r="19" spans="2:14" ht="20.100000000000001" customHeight="1" x14ac:dyDescent="0.4">
      <c r="B19" s="388">
        <v>14</v>
      </c>
      <c r="C19" s="17" t="s">
        <v>13</v>
      </c>
      <c r="D19" s="311">
        <v>4971</v>
      </c>
      <c r="E19" s="311">
        <v>48</v>
      </c>
      <c r="F19" s="311">
        <v>19</v>
      </c>
      <c r="G19" s="311">
        <v>4904</v>
      </c>
      <c r="H19" s="311">
        <v>402</v>
      </c>
      <c r="I19" s="311">
        <v>4455</v>
      </c>
      <c r="J19" s="311">
        <v>3908</v>
      </c>
      <c r="K19" s="311">
        <v>547</v>
      </c>
      <c r="L19" s="635">
        <v>47</v>
      </c>
      <c r="N19" s="316">
        <v>4.3265752651174279E-2</v>
      </c>
    </row>
    <row r="20" spans="2:14" ht="20.100000000000001" customHeight="1" x14ac:dyDescent="0.4">
      <c r="B20" s="387">
        <v>15</v>
      </c>
      <c r="C20" s="17" t="s">
        <v>14</v>
      </c>
      <c r="D20" s="311">
        <v>4681</v>
      </c>
      <c r="E20" s="311">
        <v>16</v>
      </c>
      <c r="F20" s="311">
        <v>16</v>
      </c>
      <c r="G20" s="311">
        <v>4649</v>
      </c>
      <c r="H20" s="311">
        <v>148</v>
      </c>
      <c r="I20" s="311">
        <v>4496</v>
      </c>
      <c r="J20" s="311">
        <v>4102</v>
      </c>
      <c r="K20" s="311">
        <v>394</v>
      </c>
      <c r="L20" s="635">
        <v>5</v>
      </c>
      <c r="N20" s="316">
        <v>2.5742826450491158E-2</v>
      </c>
    </row>
    <row r="21" spans="2:14" ht="20.100000000000001" customHeight="1" x14ac:dyDescent="0.4">
      <c r="B21" s="387">
        <v>16</v>
      </c>
      <c r="C21" s="17" t="s">
        <v>15</v>
      </c>
      <c r="D21" s="311">
        <v>10810</v>
      </c>
      <c r="E21" s="311">
        <v>122</v>
      </c>
      <c r="F21" s="311">
        <v>34</v>
      </c>
      <c r="G21" s="311">
        <v>10654</v>
      </c>
      <c r="H21" s="311">
        <v>774</v>
      </c>
      <c r="I21" s="311">
        <v>9827</v>
      </c>
      <c r="J21" s="311">
        <v>9093</v>
      </c>
      <c r="K21" s="311">
        <v>734</v>
      </c>
      <c r="L21" s="635">
        <v>53</v>
      </c>
      <c r="N21" s="316">
        <v>7.3370613189355963E-2</v>
      </c>
    </row>
    <row r="22" spans="2:14" ht="20.100000000000001" customHeight="1" x14ac:dyDescent="0.4">
      <c r="B22" s="387">
        <v>17</v>
      </c>
      <c r="C22" s="17" t="s">
        <v>1416</v>
      </c>
      <c r="D22" s="311">
        <v>15198</v>
      </c>
      <c r="E22" s="311">
        <v>96</v>
      </c>
      <c r="F22" s="311">
        <v>19</v>
      </c>
      <c r="G22" s="311">
        <v>15083</v>
      </c>
      <c r="H22" s="311">
        <v>893</v>
      </c>
      <c r="I22" s="311">
        <v>14125</v>
      </c>
      <c r="J22" s="311">
        <v>12288</v>
      </c>
      <c r="K22" s="311">
        <v>1837</v>
      </c>
      <c r="L22" s="635">
        <v>65</v>
      </c>
      <c r="N22" s="316">
        <v>2.7399922975751896E-2</v>
      </c>
    </row>
    <row r="23" spans="2:14" ht="20.100000000000001" customHeight="1" x14ac:dyDescent="0.4">
      <c r="B23" s="387">
        <v>18</v>
      </c>
      <c r="C23" s="618" t="s">
        <v>1417</v>
      </c>
      <c r="D23" s="311">
        <v>29313</v>
      </c>
      <c r="E23" s="311">
        <v>65</v>
      </c>
      <c r="F23" s="311">
        <v>16</v>
      </c>
      <c r="G23" s="311">
        <v>29232</v>
      </c>
      <c r="H23" s="311">
        <v>654</v>
      </c>
      <c r="I23" s="311">
        <v>28474</v>
      </c>
      <c r="J23" s="311">
        <v>24833</v>
      </c>
      <c r="K23" s="311">
        <v>3641</v>
      </c>
      <c r="L23" s="635">
        <v>104</v>
      </c>
      <c r="N23" s="316">
        <v>4.2285854808728547E-2</v>
      </c>
    </row>
    <row r="24" spans="2:14" ht="20.100000000000001" customHeight="1" x14ac:dyDescent="0.4">
      <c r="B24" s="387">
        <v>19</v>
      </c>
      <c r="C24" s="17" t="s">
        <v>16</v>
      </c>
      <c r="D24" s="311">
        <v>11602</v>
      </c>
      <c r="E24" s="311">
        <v>14</v>
      </c>
      <c r="F24" s="311">
        <v>2</v>
      </c>
      <c r="G24" s="311">
        <v>11586</v>
      </c>
      <c r="H24" s="311">
        <v>105</v>
      </c>
      <c r="I24" s="311">
        <v>11418</v>
      </c>
      <c r="J24" s="311">
        <v>9966</v>
      </c>
      <c r="K24" s="311">
        <v>1452</v>
      </c>
      <c r="L24" s="635">
        <v>63</v>
      </c>
      <c r="N24" s="316">
        <v>2.2144410762955799E-2</v>
      </c>
    </row>
    <row r="25" spans="2:14" ht="20.100000000000001" customHeight="1" x14ac:dyDescent="0.4">
      <c r="B25" s="387">
        <v>20</v>
      </c>
      <c r="C25" s="17" t="s">
        <v>34</v>
      </c>
      <c r="D25" s="311">
        <v>5458</v>
      </c>
      <c r="E25" s="311">
        <v>380</v>
      </c>
      <c r="F25" s="311">
        <v>108</v>
      </c>
      <c r="G25" s="311">
        <v>4970</v>
      </c>
      <c r="H25" s="311">
        <v>718</v>
      </c>
      <c r="I25" s="311">
        <v>4154</v>
      </c>
      <c r="J25" s="311">
        <v>3534</v>
      </c>
      <c r="K25" s="311">
        <v>620</v>
      </c>
      <c r="L25" s="635">
        <v>98</v>
      </c>
      <c r="N25" s="316">
        <v>6.8928214800843227E-2</v>
      </c>
    </row>
    <row r="26" spans="2:14" ht="20.100000000000001" customHeight="1" x14ac:dyDescent="0.4">
      <c r="B26" s="387">
        <v>21</v>
      </c>
      <c r="C26" s="17" t="s">
        <v>17</v>
      </c>
      <c r="D26" s="311">
        <v>59698</v>
      </c>
      <c r="E26" s="311">
        <v>1310</v>
      </c>
      <c r="F26" s="311">
        <v>354</v>
      </c>
      <c r="G26" s="311">
        <v>58034</v>
      </c>
      <c r="H26" s="311">
        <v>8398</v>
      </c>
      <c r="I26" s="311">
        <v>48441</v>
      </c>
      <c r="J26" s="311">
        <v>43051</v>
      </c>
      <c r="K26" s="311">
        <v>5390</v>
      </c>
      <c r="L26" s="635">
        <v>1195</v>
      </c>
      <c r="N26" s="316">
        <v>7.2629473794869351E-2</v>
      </c>
    </row>
    <row r="27" spans="2:14" ht="20.100000000000001" customHeight="1" x14ac:dyDescent="0.4">
      <c r="B27" s="387">
        <v>22</v>
      </c>
      <c r="C27" s="17" t="s">
        <v>18</v>
      </c>
      <c r="D27" s="311">
        <v>50951</v>
      </c>
      <c r="E27" s="311">
        <v>1118</v>
      </c>
      <c r="F27" s="311">
        <v>303</v>
      </c>
      <c r="G27" s="311">
        <v>49530</v>
      </c>
      <c r="H27" s="311">
        <v>7168</v>
      </c>
      <c r="I27" s="311">
        <v>41342</v>
      </c>
      <c r="J27" s="311">
        <v>36742</v>
      </c>
      <c r="K27" s="311">
        <v>4600</v>
      </c>
      <c r="L27" s="635">
        <v>1020</v>
      </c>
      <c r="N27" s="316">
        <v>7.2629319193613665E-2</v>
      </c>
    </row>
    <row r="28" spans="2:14" ht="20.100000000000001" customHeight="1" x14ac:dyDescent="0.4">
      <c r="B28" s="387">
        <v>23</v>
      </c>
      <c r="C28" s="17" t="s">
        <v>1418</v>
      </c>
      <c r="D28" s="311">
        <v>6355</v>
      </c>
      <c r="E28" s="311">
        <v>0</v>
      </c>
      <c r="F28" s="311">
        <v>0</v>
      </c>
      <c r="G28" s="311">
        <v>6355</v>
      </c>
      <c r="H28" s="311">
        <v>147</v>
      </c>
      <c r="I28" s="311">
        <v>6199</v>
      </c>
      <c r="J28" s="311">
        <v>5527</v>
      </c>
      <c r="K28" s="311">
        <v>672</v>
      </c>
      <c r="L28" s="635">
        <v>9</v>
      </c>
      <c r="N28" s="316">
        <v>1.7522140485932657E-2</v>
      </c>
    </row>
    <row r="29" spans="2:14" ht="20.100000000000001" customHeight="1" x14ac:dyDescent="0.4">
      <c r="B29" s="387">
        <v>24</v>
      </c>
      <c r="C29" s="17" t="s">
        <v>904</v>
      </c>
      <c r="D29" s="311">
        <v>1783</v>
      </c>
      <c r="E29" s="311">
        <v>0</v>
      </c>
      <c r="F29" s="311">
        <v>0</v>
      </c>
      <c r="G29" s="311">
        <v>1783</v>
      </c>
      <c r="H29" s="311">
        <v>4</v>
      </c>
      <c r="I29" s="311">
        <v>1774</v>
      </c>
      <c r="J29" s="311">
        <v>1444</v>
      </c>
      <c r="K29" s="311">
        <v>330</v>
      </c>
      <c r="L29" s="635">
        <v>5</v>
      </c>
      <c r="N29" s="316">
        <v>1.7514218637957626E-2</v>
      </c>
    </row>
    <row r="30" spans="2:14" ht="20.100000000000001" customHeight="1" x14ac:dyDescent="0.4">
      <c r="B30" s="387">
        <v>25</v>
      </c>
      <c r="C30" s="17" t="s">
        <v>20</v>
      </c>
      <c r="D30" s="311">
        <v>7638</v>
      </c>
      <c r="E30" s="311">
        <v>23</v>
      </c>
      <c r="F30" s="311">
        <v>11</v>
      </c>
      <c r="G30" s="311">
        <v>7604</v>
      </c>
      <c r="H30" s="311">
        <v>877</v>
      </c>
      <c r="I30" s="311">
        <v>6646</v>
      </c>
      <c r="J30" s="311">
        <v>5356</v>
      </c>
      <c r="K30" s="311">
        <v>1290</v>
      </c>
      <c r="L30" s="635">
        <v>81</v>
      </c>
      <c r="N30" s="316">
        <v>6.6320122802121129E-2</v>
      </c>
    </row>
    <row r="31" spans="2:14" ht="20.100000000000001" customHeight="1" x14ac:dyDescent="0.4">
      <c r="B31" s="387">
        <v>26</v>
      </c>
      <c r="C31" s="17" t="s">
        <v>21</v>
      </c>
      <c r="D31" s="311">
        <v>225835</v>
      </c>
      <c r="E31" s="311">
        <v>5520</v>
      </c>
      <c r="F31" s="311">
        <v>2115</v>
      </c>
      <c r="G31" s="311">
        <v>218200</v>
      </c>
      <c r="H31" s="311">
        <v>13207</v>
      </c>
      <c r="I31" s="311">
        <v>201319</v>
      </c>
      <c r="J31" s="311">
        <v>141320</v>
      </c>
      <c r="K31" s="311">
        <v>59999</v>
      </c>
      <c r="L31" s="635">
        <v>3674</v>
      </c>
      <c r="N31" s="316">
        <v>0.11876529810797409</v>
      </c>
    </row>
    <row r="32" spans="2:14" ht="20.100000000000001" customHeight="1" x14ac:dyDescent="0.4">
      <c r="B32" s="387">
        <v>27</v>
      </c>
      <c r="C32" s="17" t="s">
        <v>22</v>
      </c>
      <c r="D32" s="311">
        <v>25944</v>
      </c>
      <c r="E32" s="311">
        <v>88</v>
      </c>
      <c r="F32" s="311">
        <v>18</v>
      </c>
      <c r="G32" s="311">
        <v>25838</v>
      </c>
      <c r="H32" s="311">
        <v>994</v>
      </c>
      <c r="I32" s="311">
        <v>24792</v>
      </c>
      <c r="J32" s="311">
        <v>21179</v>
      </c>
      <c r="K32" s="311">
        <v>3613</v>
      </c>
      <c r="L32" s="635">
        <v>52</v>
      </c>
      <c r="N32" s="316">
        <v>6.171506642526501E-2</v>
      </c>
    </row>
    <row r="33" spans="2:14" ht="20.100000000000001" customHeight="1" x14ac:dyDescent="0.4">
      <c r="B33" s="387">
        <v>28</v>
      </c>
      <c r="C33" s="17" t="s">
        <v>23</v>
      </c>
      <c r="D33" s="311">
        <v>31576</v>
      </c>
      <c r="E33" s="311">
        <v>2043</v>
      </c>
      <c r="F33" s="311">
        <v>634</v>
      </c>
      <c r="G33" s="311">
        <v>28899</v>
      </c>
      <c r="H33" s="311">
        <v>9287</v>
      </c>
      <c r="I33" s="311">
        <v>19128</v>
      </c>
      <c r="J33" s="311">
        <v>14594</v>
      </c>
      <c r="K33" s="311">
        <v>4534</v>
      </c>
      <c r="L33" s="635">
        <v>484</v>
      </c>
      <c r="N33" s="316">
        <v>1.7932002472095847E-2</v>
      </c>
    </row>
    <row r="34" spans="2:14" ht="20.100000000000001" customHeight="1" x14ac:dyDescent="0.4">
      <c r="B34" s="387">
        <v>29</v>
      </c>
      <c r="C34" s="17" t="s">
        <v>24</v>
      </c>
      <c r="D34" s="311">
        <v>70795</v>
      </c>
      <c r="E34" s="311">
        <v>1070</v>
      </c>
      <c r="F34" s="311">
        <v>232</v>
      </c>
      <c r="G34" s="311">
        <v>69493</v>
      </c>
      <c r="H34" s="311">
        <v>2914</v>
      </c>
      <c r="I34" s="311">
        <v>65545</v>
      </c>
      <c r="J34" s="311">
        <v>47636</v>
      </c>
      <c r="K34" s="311">
        <v>17909</v>
      </c>
      <c r="L34" s="635">
        <v>1034</v>
      </c>
      <c r="N34" s="316">
        <v>7.5095094013399616E-2</v>
      </c>
    </row>
    <row r="35" spans="2:14" ht="20.100000000000001" customHeight="1" x14ac:dyDescent="0.4">
      <c r="B35" s="387">
        <v>30</v>
      </c>
      <c r="C35" s="17" t="s">
        <v>25</v>
      </c>
      <c r="D35" s="311">
        <v>25117</v>
      </c>
      <c r="E35" s="311">
        <v>35</v>
      </c>
      <c r="F35" s="311">
        <v>8</v>
      </c>
      <c r="G35" s="311">
        <v>25074</v>
      </c>
      <c r="H35" s="311">
        <v>1070</v>
      </c>
      <c r="I35" s="311">
        <v>23858</v>
      </c>
      <c r="J35" s="311">
        <v>20867</v>
      </c>
      <c r="K35" s="311">
        <v>2991</v>
      </c>
      <c r="L35" s="635">
        <v>146</v>
      </c>
      <c r="N35" s="316">
        <v>2.7322535370882115E-2</v>
      </c>
    </row>
    <row r="36" spans="2:14" ht="20.100000000000001" customHeight="1" x14ac:dyDescent="0.4">
      <c r="B36" s="387">
        <v>31</v>
      </c>
      <c r="C36" s="17" t="s">
        <v>26</v>
      </c>
      <c r="D36" s="311">
        <v>45397</v>
      </c>
      <c r="E36" s="311">
        <v>0</v>
      </c>
      <c r="F36" s="311">
        <v>0</v>
      </c>
      <c r="G36" s="311">
        <v>45397</v>
      </c>
      <c r="H36" s="311">
        <v>0</v>
      </c>
      <c r="I36" s="311">
        <v>45266</v>
      </c>
      <c r="J36" s="311">
        <v>37108</v>
      </c>
      <c r="K36" s="311">
        <v>8158</v>
      </c>
      <c r="L36" s="635">
        <v>131</v>
      </c>
      <c r="N36" s="316">
        <v>4.5875573987841159E-2</v>
      </c>
    </row>
    <row r="37" spans="2:14" ht="20.100000000000001" customHeight="1" x14ac:dyDescent="0.4">
      <c r="B37" s="387">
        <v>32</v>
      </c>
      <c r="C37" s="17" t="s">
        <v>27</v>
      </c>
      <c r="D37" s="311">
        <v>69216</v>
      </c>
      <c r="E37" s="311">
        <v>103</v>
      </c>
      <c r="F37" s="311">
        <v>19</v>
      </c>
      <c r="G37" s="311">
        <v>69094</v>
      </c>
      <c r="H37" s="311">
        <v>582</v>
      </c>
      <c r="I37" s="311">
        <v>67353</v>
      </c>
      <c r="J37" s="311">
        <v>46552</v>
      </c>
      <c r="K37" s="311">
        <v>20801</v>
      </c>
      <c r="L37" s="635">
        <v>1159</v>
      </c>
      <c r="N37" s="316">
        <v>8.5404035722011065E-2</v>
      </c>
    </row>
    <row r="38" spans="2:14" ht="20.100000000000001" customHeight="1" x14ac:dyDescent="0.4">
      <c r="B38" s="387">
        <v>33</v>
      </c>
      <c r="C38" s="17" t="s">
        <v>28</v>
      </c>
      <c r="D38" s="311">
        <v>141546</v>
      </c>
      <c r="E38" s="311">
        <v>3580</v>
      </c>
      <c r="F38" s="311">
        <v>367</v>
      </c>
      <c r="G38" s="311">
        <v>137599</v>
      </c>
      <c r="H38" s="311">
        <v>4439</v>
      </c>
      <c r="I38" s="311">
        <v>130776</v>
      </c>
      <c r="J38" s="311">
        <v>97315</v>
      </c>
      <c r="K38" s="311">
        <v>33461</v>
      </c>
      <c r="L38" s="635">
        <v>2384</v>
      </c>
      <c r="N38" s="316">
        <v>0.1137321868560674</v>
      </c>
    </row>
    <row r="39" spans="2:14" ht="20.100000000000001" customHeight="1" x14ac:dyDescent="0.4">
      <c r="B39" s="387">
        <v>34</v>
      </c>
      <c r="C39" s="17" t="s">
        <v>29</v>
      </c>
      <c r="D39" s="311">
        <v>14046</v>
      </c>
      <c r="E39" s="311">
        <v>9</v>
      </c>
      <c r="F39" s="311">
        <v>8</v>
      </c>
      <c r="G39" s="311">
        <v>14029</v>
      </c>
      <c r="H39" s="311">
        <v>2290</v>
      </c>
      <c r="I39" s="311">
        <v>11293</v>
      </c>
      <c r="J39" s="311">
        <v>8851</v>
      </c>
      <c r="K39" s="311">
        <v>2442</v>
      </c>
      <c r="L39" s="635">
        <v>446</v>
      </c>
      <c r="N39" s="316">
        <v>0.15399729964104986</v>
      </c>
    </row>
    <row r="40" spans="2:14" ht="20.100000000000001" customHeight="1" x14ac:dyDescent="0.4">
      <c r="B40" s="387">
        <v>35</v>
      </c>
      <c r="C40" s="17" t="s">
        <v>30</v>
      </c>
      <c r="D40" s="311">
        <v>118108</v>
      </c>
      <c r="E40" s="311">
        <v>1768</v>
      </c>
      <c r="F40" s="311">
        <v>335</v>
      </c>
      <c r="G40" s="311">
        <v>116005</v>
      </c>
      <c r="H40" s="311">
        <v>5740</v>
      </c>
      <c r="I40" s="311">
        <v>106827</v>
      </c>
      <c r="J40" s="311">
        <v>62340</v>
      </c>
      <c r="K40" s="311">
        <v>44487</v>
      </c>
      <c r="L40" s="635">
        <v>3438</v>
      </c>
      <c r="N40" s="316">
        <v>7.9884778060729092E-2</v>
      </c>
    </row>
    <row r="41" spans="2:14" ht="20.100000000000001" customHeight="1" x14ac:dyDescent="0.4">
      <c r="B41" s="387">
        <v>36</v>
      </c>
      <c r="C41" s="17" t="s">
        <v>31</v>
      </c>
      <c r="D41" s="311">
        <v>135637</v>
      </c>
      <c r="E41" s="311">
        <v>16618</v>
      </c>
      <c r="F41" s="311">
        <v>2867</v>
      </c>
      <c r="G41" s="311">
        <v>116152</v>
      </c>
      <c r="H41" s="311">
        <v>5496</v>
      </c>
      <c r="I41" s="311">
        <v>105730</v>
      </c>
      <c r="J41" s="311">
        <v>54383</v>
      </c>
      <c r="K41" s="311">
        <v>51347</v>
      </c>
      <c r="L41" s="635">
        <v>4926</v>
      </c>
      <c r="N41" s="316">
        <v>0.17498147021072738</v>
      </c>
    </row>
    <row r="42" spans="2:14" ht="20.100000000000001" customHeight="1" x14ac:dyDescent="0.4">
      <c r="B42" s="387">
        <v>37</v>
      </c>
      <c r="C42" s="17" t="s">
        <v>905</v>
      </c>
      <c r="D42" s="311">
        <v>0</v>
      </c>
      <c r="E42" s="311">
        <v>0</v>
      </c>
      <c r="F42" s="311">
        <v>0</v>
      </c>
      <c r="G42" s="311">
        <v>0</v>
      </c>
      <c r="H42" s="311">
        <v>0</v>
      </c>
      <c r="I42" s="311">
        <v>0</v>
      </c>
      <c r="J42" s="311">
        <v>0</v>
      </c>
      <c r="K42" s="311">
        <v>0</v>
      </c>
      <c r="L42" s="635">
        <v>0</v>
      </c>
      <c r="N42" s="316">
        <v>0</v>
      </c>
    </row>
    <row r="43" spans="2:14" ht="20.100000000000001" customHeight="1" x14ac:dyDescent="0.4">
      <c r="B43" s="387">
        <v>38</v>
      </c>
      <c r="C43" s="17" t="s">
        <v>906</v>
      </c>
      <c r="D43" s="311">
        <v>152</v>
      </c>
      <c r="E43" s="311">
        <v>4</v>
      </c>
      <c r="F43" s="311">
        <v>0</v>
      </c>
      <c r="G43" s="311">
        <v>148</v>
      </c>
      <c r="H43" s="311">
        <v>4</v>
      </c>
      <c r="I43" s="311">
        <v>141</v>
      </c>
      <c r="J43" s="311">
        <v>54</v>
      </c>
      <c r="K43" s="311">
        <v>87</v>
      </c>
      <c r="L43" s="635">
        <v>3</v>
      </c>
      <c r="N43" s="316">
        <v>1.73721154071883E-3</v>
      </c>
    </row>
    <row r="44" spans="2:14" ht="20.100000000000001" customHeight="1" x14ac:dyDescent="0.4">
      <c r="B44" s="723" t="s">
        <v>907</v>
      </c>
      <c r="C44" s="724"/>
      <c r="D44" s="312">
        <v>1222142</v>
      </c>
      <c r="E44" s="312">
        <v>55014</v>
      </c>
      <c r="F44" s="312">
        <v>22361</v>
      </c>
      <c r="G44" s="312">
        <v>1144767</v>
      </c>
      <c r="H44" s="312">
        <v>72603</v>
      </c>
      <c r="I44" s="312">
        <v>1048747</v>
      </c>
      <c r="J44" s="312">
        <v>762014</v>
      </c>
      <c r="K44" s="312">
        <v>286733</v>
      </c>
      <c r="L44" s="636">
        <v>23417</v>
      </c>
      <c r="N44" s="639"/>
    </row>
    <row r="45" spans="2:14" ht="20.100000000000001" customHeight="1" x14ac:dyDescent="0.4"/>
    <row r="46" spans="2:14" ht="9.9499999999999993" customHeight="1" x14ac:dyDescent="0.4">
      <c r="B46" s="728" t="s">
        <v>912</v>
      </c>
      <c r="C46" s="728"/>
      <c r="D46" s="725" t="s">
        <v>894</v>
      </c>
      <c r="E46" s="725" t="s">
        <v>895</v>
      </c>
      <c r="F46" s="725" t="s">
        <v>896</v>
      </c>
      <c r="G46" s="726" t="s">
        <v>901</v>
      </c>
      <c r="H46" s="727"/>
      <c r="I46" s="725"/>
      <c r="J46" s="725"/>
      <c r="K46" s="725"/>
      <c r="L46" s="725"/>
    </row>
    <row r="47" spans="2:14" ht="15" customHeight="1" x14ac:dyDescent="0.4">
      <c r="B47" s="728"/>
      <c r="C47" s="728"/>
      <c r="D47" s="725"/>
      <c r="E47" s="725"/>
      <c r="F47" s="725"/>
      <c r="G47" s="725"/>
      <c r="H47" s="725" t="s">
        <v>897</v>
      </c>
      <c r="I47" s="726" t="s">
        <v>898</v>
      </c>
      <c r="J47" s="727"/>
      <c r="K47" s="725"/>
      <c r="L47" s="725" t="s">
        <v>899</v>
      </c>
      <c r="N47" s="719" t="s">
        <v>1079</v>
      </c>
    </row>
    <row r="48" spans="2:14" ht="39.950000000000003" customHeight="1" x14ac:dyDescent="0.4">
      <c r="B48" s="728"/>
      <c r="C48" s="728"/>
      <c r="D48" s="725"/>
      <c r="E48" s="725"/>
      <c r="F48" s="725"/>
      <c r="G48" s="725"/>
      <c r="H48" s="725"/>
      <c r="I48" s="725"/>
      <c r="J48" s="634" t="s">
        <v>900</v>
      </c>
      <c r="K48" s="634" t="s">
        <v>902</v>
      </c>
      <c r="L48" s="725"/>
      <c r="N48" s="720"/>
    </row>
    <row r="49" spans="2:14" ht="20.100000000000001" customHeight="1" x14ac:dyDescent="0.4">
      <c r="B49" s="12">
        <v>1</v>
      </c>
      <c r="C49" s="9" t="s">
        <v>1468</v>
      </c>
      <c r="D49" s="313">
        <v>21138</v>
      </c>
      <c r="E49" s="313">
        <v>10486</v>
      </c>
      <c r="F49" s="313">
        <v>7503</v>
      </c>
      <c r="G49" s="313">
        <v>3149</v>
      </c>
      <c r="H49" s="313">
        <v>656</v>
      </c>
      <c r="I49" s="313">
        <v>2026</v>
      </c>
      <c r="J49" s="313">
        <v>1440</v>
      </c>
      <c r="K49" s="313">
        <v>586</v>
      </c>
      <c r="L49" s="314">
        <v>467</v>
      </c>
      <c r="N49" s="317">
        <v>3.7689554882646525E-2</v>
      </c>
    </row>
    <row r="50" spans="2:14" ht="20.100000000000001" customHeight="1" x14ac:dyDescent="0.4">
      <c r="B50" s="12">
        <v>2</v>
      </c>
      <c r="C50" s="9" t="s">
        <v>1469</v>
      </c>
      <c r="D50" s="313">
        <v>10859</v>
      </c>
      <c r="E50" s="313">
        <v>5387</v>
      </c>
      <c r="F50" s="313">
        <v>3854</v>
      </c>
      <c r="G50" s="313">
        <v>1618</v>
      </c>
      <c r="H50" s="313">
        <v>337</v>
      </c>
      <c r="I50" s="313">
        <v>1041</v>
      </c>
      <c r="J50" s="313">
        <v>740</v>
      </c>
      <c r="K50" s="313">
        <v>301</v>
      </c>
      <c r="L50" s="314">
        <v>240</v>
      </c>
      <c r="N50" s="316">
        <v>3.7697164558141705E-2</v>
      </c>
    </row>
    <row r="51" spans="2:14" ht="20.100000000000001" customHeight="1" x14ac:dyDescent="0.4">
      <c r="B51" s="12">
        <v>3</v>
      </c>
      <c r="C51" s="9" t="s">
        <v>1</v>
      </c>
      <c r="D51" s="313">
        <v>4147</v>
      </c>
      <c r="E51" s="313">
        <v>907</v>
      </c>
      <c r="F51" s="313">
        <v>583</v>
      </c>
      <c r="G51" s="313">
        <v>2657</v>
      </c>
      <c r="H51" s="313">
        <v>695</v>
      </c>
      <c r="I51" s="313">
        <v>1649</v>
      </c>
      <c r="J51" s="313">
        <v>1443</v>
      </c>
      <c r="K51" s="313">
        <v>206</v>
      </c>
      <c r="L51" s="314">
        <v>313</v>
      </c>
      <c r="N51" s="316">
        <v>2.9306978744995091E-2</v>
      </c>
    </row>
    <row r="52" spans="2:14" ht="20.100000000000001" customHeight="1" x14ac:dyDescent="0.4">
      <c r="B52" s="12">
        <v>4</v>
      </c>
      <c r="C52" s="9" t="s">
        <v>2</v>
      </c>
      <c r="D52" s="313">
        <v>959</v>
      </c>
      <c r="E52" s="313">
        <v>6</v>
      </c>
      <c r="F52" s="313">
        <v>3</v>
      </c>
      <c r="G52" s="313">
        <v>950</v>
      </c>
      <c r="H52" s="313">
        <v>159</v>
      </c>
      <c r="I52" s="313">
        <v>425</v>
      </c>
      <c r="J52" s="313">
        <v>173</v>
      </c>
      <c r="K52" s="313">
        <v>252</v>
      </c>
      <c r="L52" s="314">
        <v>366</v>
      </c>
      <c r="N52" s="316">
        <v>7.1980603121685111E-2</v>
      </c>
    </row>
    <row r="53" spans="2:14" ht="20.100000000000001" customHeight="1" x14ac:dyDescent="0.4">
      <c r="B53" s="12">
        <v>5</v>
      </c>
      <c r="C53" s="9" t="s">
        <v>3</v>
      </c>
      <c r="D53" s="313">
        <v>1639</v>
      </c>
      <c r="E53" s="313">
        <v>182</v>
      </c>
      <c r="F53" s="313">
        <v>68</v>
      </c>
      <c r="G53" s="313">
        <v>1389</v>
      </c>
      <c r="H53" s="313">
        <v>370</v>
      </c>
      <c r="I53" s="313">
        <v>974</v>
      </c>
      <c r="J53" s="313">
        <v>784</v>
      </c>
      <c r="K53" s="313">
        <v>190</v>
      </c>
      <c r="L53" s="314">
        <v>45</v>
      </c>
      <c r="N53" s="316">
        <v>8.1175851791245396E-2</v>
      </c>
    </row>
    <row r="54" spans="2:14" ht="20.100000000000001" customHeight="1" x14ac:dyDescent="0.4">
      <c r="B54" s="12">
        <v>6</v>
      </c>
      <c r="C54" s="9" t="s">
        <v>4</v>
      </c>
      <c r="D54" s="313">
        <v>8258</v>
      </c>
      <c r="E54" s="313">
        <v>3129</v>
      </c>
      <c r="F54" s="313">
        <v>2557</v>
      </c>
      <c r="G54" s="313">
        <v>2572</v>
      </c>
      <c r="H54" s="313">
        <v>628</v>
      </c>
      <c r="I54" s="313">
        <v>1689</v>
      </c>
      <c r="J54" s="313">
        <v>1424</v>
      </c>
      <c r="K54" s="313">
        <v>265</v>
      </c>
      <c r="L54" s="314">
        <v>255</v>
      </c>
      <c r="N54" s="316">
        <v>3.4994625630978132E-2</v>
      </c>
    </row>
    <row r="55" spans="2:14" ht="20.100000000000001" customHeight="1" x14ac:dyDescent="0.4">
      <c r="B55" s="12">
        <v>7</v>
      </c>
      <c r="C55" s="9" t="s">
        <v>1120</v>
      </c>
      <c r="D55" s="313">
        <v>585</v>
      </c>
      <c r="E55" s="313">
        <v>1</v>
      </c>
      <c r="F55" s="313">
        <v>1</v>
      </c>
      <c r="G55" s="313">
        <v>583</v>
      </c>
      <c r="H55" s="313">
        <v>80</v>
      </c>
      <c r="I55" s="313">
        <v>480</v>
      </c>
      <c r="J55" s="313">
        <v>428</v>
      </c>
      <c r="K55" s="313">
        <v>52</v>
      </c>
      <c r="L55" s="314">
        <v>23</v>
      </c>
      <c r="N55" s="316">
        <v>9.0471756672873993E-2</v>
      </c>
    </row>
    <row r="56" spans="2:14" ht="20.100000000000001" customHeight="1" x14ac:dyDescent="0.4">
      <c r="B56" s="12">
        <v>8</v>
      </c>
      <c r="C56" s="9" t="s">
        <v>1470</v>
      </c>
      <c r="D56" s="313">
        <v>6543</v>
      </c>
      <c r="E56" s="313">
        <v>54</v>
      </c>
      <c r="F56" s="313">
        <v>28</v>
      </c>
      <c r="G56" s="313">
        <v>6461</v>
      </c>
      <c r="H56" s="313">
        <v>304</v>
      </c>
      <c r="I56" s="313">
        <v>5986</v>
      </c>
      <c r="J56" s="313">
        <v>3966</v>
      </c>
      <c r="K56" s="313">
        <v>2020</v>
      </c>
      <c r="L56" s="314">
        <v>171</v>
      </c>
      <c r="N56" s="316">
        <v>4.8866266317747958E-2</v>
      </c>
    </row>
    <row r="57" spans="2:14" ht="20.100000000000001" customHeight="1" x14ac:dyDescent="0.4">
      <c r="B57" s="12">
        <v>9</v>
      </c>
      <c r="C57" s="9" t="s">
        <v>1471</v>
      </c>
      <c r="D57" s="313">
        <v>9918</v>
      </c>
      <c r="E57" s="313">
        <v>81</v>
      </c>
      <c r="F57" s="313">
        <v>43</v>
      </c>
      <c r="G57" s="313">
        <v>9794</v>
      </c>
      <c r="H57" s="313">
        <v>461</v>
      </c>
      <c r="I57" s="313">
        <v>9074</v>
      </c>
      <c r="J57" s="313">
        <v>6012</v>
      </c>
      <c r="K57" s="313">
        <v>3062</v>
      </c>
      <c r="L57" s="314">
        <v>259</v>
      </c>
      <c r="N57" s="316">
        <v>4.8862258719523453E-2</v>
      </c>
    </row>
    <row r="58" spans="2:14" ht="20.100000000000001" customHeight="1" x14ac:dyDescent="0.4">
      <c r="B58" s="12">
        <v>10</v>
      </c>
      <c r="C58" s="9" t="s">
        <v>1472</v>
      </c>
      <c r="D58" s="313">
        <v>608</v>
      </c>
      <c r="E58" s="313">
        <v>42</v>
      </c>
      <c r="F58" s="313">
        <v>16</v>
      </c>
      <c r="G58" s="313">
        <v>550</v>
      </c>
      <c r="H58" s="313">
        <v>53</v>
      </c>
      <c r="I58" s="313">
        <v>484</v>
      </c>
      <c r="J58" s="313">
        <v>269</v>
      </c>
      <c r="K58" s="313">
        <v>215</v>
      </c>
      <c r="L58" s="314">
        <v>13</v>
      </c>
      <c r="N58" s="316">
        <v>7.5616965697394654E-3</v>
      </c>
    </row>
    <row r="59" spans="2:14" ht="20.100000000000001" customHeight="1" x14ac:dyDescent="0.4">
      <c r="B59" s="12">
        <v>11</v>
      </c>
      <c r="C59" s="9" t="s">
        <v>1473</v>
      </c>
      <c r="D59" s="313">
        <v>12027</v>
      </c>
      <c r="E59" s="313">
        <v>99</v>
      </c>
      <c r="F59" s="313">
        <v>52</v>
      </c>
      <c r="G59" s="313">
        <v>11876</v>
      </c>
      <c r="H59" s="313">
        <v>559</v>
      </c>
      <c r="I59" s="313">
        <v>11003</v>
      </c>
      <c r="J59" s="313">
        <v>7290</v>
      </c>
      <c r="K59" s="313">
        <v>3713</v>
      </c>
      <c r="L59" s="314">
        <v>314</v>
      </c>
      <c r="N59" s="316">
        <v>4.8861368825985886E-2</v>
      </c>
    </row>
    <row r="60" spans="2:14" ht="20.100000000000001" customHeight="1" x14ac:dyDescent="0.4">
      <c r="B60" s="12">
        <v>12</v>
      </c>
      <c r="C60" s="9" t="s">
        <v>844</v>
      </c>
      <c r="D60" s="313">
        <v>1684</v>
      </c>
      <c r="E60" s="313">
        <v>7</v>
      </c>
      <c r="F60" s="313">
        <v>2</v>
      </c>
      <c r="G60" s="313">
        <v>1675</v>
      </c>
      <c r="H60" s="313">
        <v>138</v>
      </c>
      <c r="I60" s="313">
        <v>1525</v>
      </c>
      <c r="J60" s="313">
        <v>1249</v>
      </c>
      <c r="K60" s="313">
        <v>276</v>
      </c>
      <c r="L60" s="314">
        <v>12</v>
      </c>
      <c r="N60" s="316">
        <v>1.2583482957832185E-2</v>
      </c>
    </row>
    <row r="61" spans="2:14" ht="20.100000000000001" customHeight="1" x14ac:dyDescent="0.4">
      <c r="B61" s="12">
        <v>13</v>
      </c>
      <c r="C61" s="615" t="s">
        <v>1474</v>
      </c>
      <c r="D61" s="313">
        <v>890</v>
      </c>
      <c r="E61" s="313">
        <v>4</v>
      </c>
      <c r="F61" s="313">
        <v>1</v>
      </c>
      <c r="G61" s="313">
        <v>885</v>
      </c>
      <c r="H61" s="313">
        <v>73</v>
      </c>
      <c r="I61" s="313">
        <v>806</v>
      </c>
      <c r="J61" s="313">
        <v>660</v>
      </c>
      <c r="K61" s="313">
        <v>146</v>
      </c>
      <c r="L61" s="314">
        <v>6</v>
      </c>
      <c r="N61" s="316">
        <v>1.2579778539039957E-2</v>
      </c>
    </row>
    <row r="62" spans="2:14" ht="20.100000000000001" customHeight="1" x14ac:dyDescent="0.4">
      <c r="B62" s="12">
        <v>14</v>
      </c>
      <c r="C62" s="384" t="s">
        <v>1475</v>
      </c>
      <c r="D62" s="313">
        <v>342</v>
      </c>
      <c r="E62" s="313">
        <v>7</v>
      </c>
      <c r="F62" s="313">
        <v>2</v>
      </c>
      <c r="G62" s="313">
        <v>333</v>
      </c>
      <c r="H62" s="313">
        <v>19</v>
      </c>
      <c r="I62" s="313">
        <v>312</v>
      </c>
      <c r="J62" s="313">
        <v>247</v>
      </c>
      <c r="K62" s="313">
        <v>65</v>
      </c>
      <c r="L62" s="314">
        <v>2</v>
      </c>
      <c r="N62" s="316">
        <v>0.44638069705093836</v>
      </c>
    </row>
    <row r="63" spans="2:14" ht="20.100000000000001" customHeight="1" x14ac:dyDescent="0.4">
      <c r="B63" s="12">
        <v>15</v>
      </c>
      <c r="C63" s="9" t="s">
        <v>1427</v>
      </c>
      <c r="D63" s="313">
        <v>4145</v>
      </c>
      <c r="E63" s="313">
        <v>82</v>
      </c>
      <c r="F63" s="313">
        <v>25</v>
      </c>
      <c r="G63" s="313">
        <v>4038</v>
      </c>
      <c r="H63" s="313">
        <v>236</v>
      </c>
      <c r="I63" s="313">
        <v>3778</v>
      </c>
      <c r="J63" s="313">
        <v>2994</v>
      </c>
      <c r="K63" s="313">
        <v>784</v>
      </c>
      <c r="L63" s="314">
        <v>24</v>
      </c>
      <c r="N63" s="316">
        <v>0.44584299436899638</v>
      </c>
    </row>
    <row r="64" spans="2:14" ht="20.100000000000001" customHeight="1" x14ac:dyDescent="0.4">
      <c r="B64" s="12">
        <v>16</v>
      </c>
      <c r="C64" s="9" t="s">
        <v>846</v>
      </c>
      <c r="D64" s="313">
        <v>2421</v>
      </c>
      <c r="E64" s="313">
        <v>61</v>
      </c>
      <c r="F64" s="313">
        <v>22</v>
      </c>
      <c r="G64" s="313">
        <v>2338</v>
      </c>
      <c r="H64" s="313">
        <v>201</v>
      </c>
      <c r="I64" s="313">
        <v>2100</v>
      </c>
      <c r="J64" s="313">
        <v>1906</v>
      </c>
      <c r="K64" s="313">
        <v>194</v>
      </c>
      <c r="L64" s="314">
        <v>37</v>
      </c>
      <c r="N64" s="316">
        <v>3.7210930909901165E-2</v>
      </c>
    </row>
    <row r="65" spans="2:14" ht="20.100000000000001" customHeight="1" x14ac:dyDescent="0.4">
      <c r="B65" s="12">
        <v>17</v>
      </c>
      <c r="C65" s="9" t="s">
        <v>847</v>
      </c>
      <c r="D65" s="313">
        <v>2234</v>
      </c>
      <c r="E65" s="313">
        <v>295</v>
      </c>
      <c r="F65" s="313">
        <v>76</v>
      </c>
      <c r="G65" s="313">
        <v>1863</v>
      </c>
      <c r="H65" s="313">
        <v>263</v>
      </c>
      <c r="I65" s="313">
        <v>1553</v>
      </c>
      <c r="J65" s="313">
        <v>1460</v>
      </c>
      <c r="K65" s="313">
        <v>93</v>
      </c>
      <c r="L65" s="314">
        <v>47</v>
      </c>
      <c r="N65" s="316">
        <v>0.13348140717919324</v>
      </c>
    </row>
    <row r="66" spans="2:14" ht="20.100000000000001" customHeight="1" x14ac:dyDescent="0.4">
      <c r="B66" s="12">
        <v>18</v>
      </c>
      <c r="C66" s="9" t="s">
        <v>848</v>
      </c>
      <c r="D66" s="313">
        <v>3139</v>
      </c>
      <c r="E66" s="313">
        <v>14</v>
      </c>
      <c r="F66" s="313">
        <v>4</v>
      </c>
      <c r="G66" s="313">
        <v>3121</v>
      </c>
      <c r="H66" s="313">
        <v>132</v>
      </c>
      <c r="I66" s="313">
        <v>2952</v>
      </c>
      <c r="J66" s="313">
        <v>2770</v>
      </c>
      <c r="K66" s="313">
        <v>182</v>
      </c>
      <c r="L66" s="314">
        <v>37</v>
      </c>
      <c r="N66" s="316">
        <v>2.1451646161248197E-2</v>
      </c>
    </row>
    <row r="67" spans="2:14" ht="20.100000000000001" customHeight="1" x14ac:dyDescent="0.4">
      <c r="B67" s="12">
        <v>19</v>
      </c>
      <c r="C67" s="9" t="s">
        <v>849</v>
      </c>
      <c r="D67" s="313">
        <v>620</v>
      </c>
      <c r="E67" s="313">
        <v>3</v>
      </c>
      <c r="F67" s="313">
        <v>1</v>
      </c>
      <c r="G67" s="313">
        <v>616</v>
      </c>
      <c r="H67" s="313">
        <v>26</v>
      </c>
      <c r="I67" s="313">
        <v>583</v>
      </c>
      <c r="J67" s="313">
        <v>547</v>
      </c>
      <c r="K67" s="313">
        <v>36</v>
      </c>
      <c r="L67" s="314">
        <v>7</v>
      </c>
      <c r="N67" s="316">
        <v>2.1442495126705652E-2</v>
      </c>
    </row>
    <row r="68" spans="2:14" ht="20.100000000000001" customHeight="1" x14ac:dyDescent="0.4">
      <c r="B68" s="12">
        <v>20</v>
      </c>
      <c r="C68" s="9" t="s">
        <v>9</v>
      </c>
      <c r="D68" s="313">
        <v>5814</v>
      </c>
      <c r="E68" s="313">
        <v>97</v>
      </c>
      <c r="F68" s="313">
        <v>31</v>
      </c>
      <c r="G68" s="313">
        <v>5686</v>
      </c>
      <c r="H68" s="313">
        <v>597</v>
      </c>
      <c r="I68" s="313">
        <v>5036</v>
      </c>
      <c r="J68" s="313">
        <v>4322</v>
      </c>
      <c r="K68" s="313">
        <v>714</v>
      </c>
      <c r="L68" s="314">
        <v>53</v>
      </c>
      <c r="N68" s="316">
        <v>0.11172459866779322</v>
      </c>
    </row>
    <row r="69" spans="2:14" ht="20.100000000000001" customHeight="1" x14ac:dyDescent="0.4">
      <c r="B69" s="12">
        <v>21</v>
      </c>
      <c r="C69" s="9" t="s">
        <v>10</v>
      </c>
      <c r="D69" s="313">
        <v>3501</v>
      </c>
      <c r="E69" s="313">
        <v>0</v>
      </c>
      <c r="F69" s="313">
        <v>0</v>
      </c>
      <c r="G69" s="313">
        <v>3501</v>
      </c>
      <c r="H69" s="313">
        <v>94</v>
      </c>
      <c r="I69" s="313">
        <v>3387</v>
      </c>
      <c r="J69" s="313">
        <v>2649</v>
      </c>
      <c r="K69" s="313">
        <v>738</v>
      </c>
      <c r="L69" s="314">
        <v>20</v>
      </c>
      <c r="N69" s="316">
        <v>3.3888297357467817E-2</v>
      </c>
    </row>
    <row r="70" spans="2:14" ht="20.100000000000001" customHeight="1" x14ac:dyDescent="0.4">
      <c r="B70" s="12">
        <v>22</v>
      </c>
      <c r="C70" s="9" t="s">
        <v>1476</v>
      </c>
      <c r="D70" s="313">
        <v>680</v>
      </c>
      <c r="E70" s="313">
        <v>0</v>
      </c>
      <c r="F70" s="313">
        <v>0</v>
      </c>
      <c r="G70" s="313">
        <v>680</v>
      </c>
      <c r="H70" s="313">
        <v>15</v>
      </c>
      <c r="I70" s="313">
        <v>653</v>
      </c>
      <c r="J70" s="313">
        <v>594</v>
      </c>
      <c r="K70" s="313">
        <v>59</v>
      </c>
      <c r="L70" s="314">
        <v>12</v>
      </c>
      <c r="N70" s="316">
        <v>1.7122813378960594E-3</v>
      </c>
    </row>
    <row r="71" spans="2:14" ht="20.100000000000001" customHeight="1" x14ac:dyDescent="0.4">
      <c r="B71" s="12">
        <v>23</v>
      </c>
      <c r="C71" s="9" t="s">
        <v>162</v>
      </c>
      <c r="D71" s="313">
        <v>4741</v>
      </c>
      <c r="E71" s="313">
        <v>31</v>
      </c>
      <c r="F71" s="313">
        <v>3</v>
      </c>
      <c r="G71" s="313">
        <v>4707</v>
      </c>
      <c r="H71" s="313">
        <v>151</v>
      </c>
      <c r="I71" s="313">
        <v>4541</v>
      </c>
      <c r="J71" s="313">
        <v>3853</v>
      </c>
      <c r="K71" s="313">
        <v>688</v>
      </c>
      <c r="L71" s="314">
        <v>15</v>
      </c>
      <c r="N71" s="316">
        <v>5.2049008116416391E-2</v>
      </c>
    </row>
    <row r="72" spans="2:14" ht="20.100000000000001" customHeight="1" x14ac:dyDescent="0.4">
      <c r="B72" s="12">
        <v>24</v>
      </c>
      <c r="C72" s="9" t="s">
        <v>850</v>
      </c>
      <c r="D72" s="313">
        <v>3423</v>
      </c>
      <c r="E72" s="313">
        <v>9</v>
      </c>
      <c r="F72" s="313">
        <v>1</v>
      </c>
      <c r="G72" s="313">
        <v>3413</v>
      </c>
      <c r="H72" s="313">
        <v>45</v>
      </c>
      <c r="I72" s="313">
        <v>3311</v>
      </c>
      <c r="J72" s="313">
        <v>2751</v>
      </c>
      <c r="K72" s="313">
        <v>560</v>
      </c>
      <c r="L72" s="314">
        <v>57</v>
      </c>
      <c r="N72" s="316">
        <v>5.7816099742512533E-2</v>
      </c>
    </row>
    <row r="73" spans="2:14" ht="20.100000000000001" customHeight="1" x14ac:dyDescent="0.4">
      <c r="B73" s="12">
        <v>25</v>
      </c>
      <c r="C73" s="9" t="s">
        <v>851</v>
      </c>
      <c r="D73" s="313">
        <v>236</v>
      </c>
      <c r="E73" s="313">
        <v>12</v>
      </c>
      <c r="F73" s="313">
        <v>3</v>
      </c>
      <c r="G73" s="313">
        <v>221</v>
      </c>
      <c r="H73" s="313">
        <v>13</v>
      </c>
      <c r="I73" s="313">
        <v>208</v>
      </c>
      <c r="J73" s="313">
        <v>68</v>
      </c>
      <c r="K73" s="313">
        <v>140</v>
      </c>
      <c r="L73" s="314">
        <v>0</v>
      </c>
      <c r="N73" s="316">
        <v>0.16806083650190115</v>
      </c>
    </row>
    <row r="74" spans="2:14" ht="20.100000000000001" customHeight="1" x14ac:dyDescent="0.4">
      <c r="B74" s="12">
        <v>26</v>
      </c>
      <c r="C74" s="9" t="s">
        <v>852</v>
      </c>
      <c r="D74" s="313">
        <v>275</v>
      </c>
      <c r="E74" s="313">
        <v>3</v>
      </c>
      <c r="F74" s="313">
        <v>1</v>
      </c>
      <c r="G74" s="313">
        <v>271</v>
      </c>
      <c r="H74" s="313">
        <v>22</v>
      </c>
      <c r="I74" s="313">
        <v>246</v>
      </c>
      <c r="J74" s="313">
        <v>216</v>
      </c>
      <c r="K74" s="313">
        <v>30</v>
      </c>
      <c r="L74" s="314">
        <v>3</v>
      </c>
      <c r="N74" s="316">
        <v>4.3339197185351029E-2</v>
      </c>
    </row>
    <row r="75" spans="2:14" ht="20.100000000000001" customHeight="1" x14ac:dyDescent="0.4">
      <c r="B75" s="12">
        <v>27</v>
      </c>
      <c r="C75" s="9" t="s">
        <v>853</v>
      </c>
      <c r="D75" s="313">
        <v>2670</v>
      </c>
      <c r="E75" s="313">
        <v>26</v>
      </c>
      <c r="F75" s="313">
        <v>10</v>
      </c>
      <c r="G75" s="313">
        <v>2634</v>
      </c>
      <c r="H75" s="313">
        <v>216</v>
      </c>
      <c r="I75" s="313">
        <v>2393</v>
      </c>
      <c r="J75" s="313">
        <v>2099</v>
      </c>
      <c r="K75" s="313">
        <v>294</v>
      </c>
      <c r="L75" s="314">
        <v>25</v>
      </c>
      <c r="N75" s="316">
        <v>4.3254072517078294E-2</v>
      </c>
    </row>
    <row r="76" spans="2:14" ht="20.100000000000001" customHeight="1" x14ac:dyDescent="0.4">
      <c r="B76" s="12">
        <v>28</v>
      </c>
      <c r="C76" s="9" t="s">
        <v>173</v>
      </c>
      <c r="D76" s="313">
        <v>726</v>
      </c>
      <c r="E76" s="313">
        <v>7</v>
      </c>
      <c r="F76" s="313">
        <v>3</v>
      </c>
      <c r="G76" s="313">
        <v>716</v>
      </c>
      <c r="H76" s="313">
        <v>59</v>
      </c>
      <c r="I76" s="313">
        <v>650</v>
      </c>
      <c r="J76" s="313">
        <v>570</v>
      </c>
      <c r="K76" s="313">
        <v>80</v>
      </c>
      <c r="L76" s="314">
        <v>7</v>
      </c>
      <c r="N76" s="316">
        <v>4.3333535072323431E-2</v>
      </c>
    </row>
    <row r="77" spans="2:14" ht="20.100000000000001" customHeight="1" x14ac:dyDescent="0.4">
      <c r="B77" s="12">
        <v>29</v>
      </c>
      <c r="C77" s="9" t="s">
        <v>178</v>
      </c>
      <c r="D77" s="313">
        <v>1300</v>
      </c>
      <c r="E77" s="313">
        <v>12</v>
      </c>
      <c r="F77" s="313">
        <v>5</v>
      </c>
      <c r="G77" s="313">
        <v>1283</v>
      </c>
      <c r="H77" s="313">
        <v>105</v>
      </c>
      <c r="I77" s="313">
        <v>1166</v>
      </c>
      <c r="J77" s="313">
        <v>1023</v>
      </c>
      <c r="K77" s="313">
        <v>143</v>
      </c>
      <c r="L77" s="314">
        <v>12</v>
      </c>
      <c r="N77" s="316">
        <v>4.3236503336253958E-2</v>
      </c>
    </row>
    <row r="78" spans="2:14" ht="20.100000000000001" customHeight="1" x14ac:dyDescent="0.4">
      <c r="B78" s="12">
        <v>30</v>
      </c>
      <c r="C78" s="9" t="s">
        <v>855</v>
      </c>
      <c r="D78" s="313">
        <v>1871</v>
      </c>
      <c r="E78" s="313">
        <v>7</v>
      </c>
      <c r="F78" s="313">
        <v>9</v>
      </c>
      <c r="G78" s="313">
        <v>1855</v>
      </c>
      <c r="H78" s="313">
        <v>63</v>
      </c>
      <c r="I78" s="313">
        <v>1789</v>
      </c>
      <c r="J78" s="313">
        <v>1645</v>
      </c>
      <c r="K78" s="313">
        <v>144</v>
      </c>
      <c r="L78" s="314">
        <v>3</v>
      </c>
      <c r="N78" s="316">
        <v>2.293351136166951E-2</v>
      </c>
    </row>
    <row r="79" spans="2:14" ht="20.100000000000001" customHeight="1" x14ac:dyDescent="0.4">
      <c r="B79" s="12">
        <v>31</v>
      </c>
      <c r="C79" s="9" t="s">
        <v>856</v>
      </c>
      <c r="D79" s="313">
        <v>285</v>
      </c>
      <c r="E79" s="313">
        <v>1</v>
      </c>
      <c r="F79" s="313">
        <v>1</v>
      </c>
      <c r="G79" s="313">
        <v>283</v>
      </c>
      <c r="H79" s="313">
        <v>10</v>
      </c>
      <c r="I79" s="313">
        <v>273</v>
      </c>
      <c r="J79" s="313">
        <v>251</v>
      </c>
      <c r="K79" s="313">
        <v>22</v>
      </c>
      <c r="L79" s="314">
        <v>0</v>
      </c>
      <c r="N79" s="316">
        <v>2.2970779220779221E-2</v>
      </c>
    </row>
    <row r="80" spans="2:14" ht="20.100000000000001" customHeight="1" x14ac:dyDescent="0.4">
      <c r="B80" s="12">
        <v>32</v>
      </c>
      <c r="C80" s="9" t="s">
        <v>192</v>
      </c>
      <c r="D80" s="313">
        <v>516</v>
      </c>
      <c r="E80" s="313">
        <v>2</v>
      </c>
      <c r="F80" s="313">
        <v>3</v>
      </c>
      <c r="G80" s="313">
        <v>511</v>
      </c>
      <c r="H80" s="313">
        <v>17</v>
      </c>
      <c r="I80" s="313">
        <v>493</v>
      </c>
      <c r="J80" s="313">
        <v>453</v>
      </c>
      <c r="K80" s="313">
        <v>40</v>
      </c>
      <c r="L80" s="314">
        <v>1</v>
      </c>
      <c r="N80" s="316">
        <v>2.2930222122503927E-2</v>
      </c>
    </row>
    <row r="81" spans="2:14" ht="20.100000000000001" customHeight="1" x14ac:dyDescent="0.4">
      <c r="B81" s="12">
        <v>33</v>
      </c>
      <c r="C81" s="9" t="s">
        <v>857</v>
      </c>
      <c r="D81" s="313">
        <v>2009</v>
      </c>
      <c r="E81" s="313">
        <v>6</v>
      </c>
      <c r="F81" s="313">
        <v>3</v>
      </c>
      <c r="G81" s="313">
        <v>2000</v>
      </c>
      <c r="H81" s="313">
        <v>58</v>
      </c>
      <c r="I81" s="313">
        <v>1941</v>
      </c>
      <c r="J81" s="313">
        <v>1753</v>
      </c>
      <c r="K81" s="313">
        <v>188</v>
      </c>
      <c r="L81" s="314">
        <v>1</v>
      </c>
      <c r="N81" s="316">
        <v>3.0720550512265181E-2</v>
      </c>
    </row>
    <row r="82" spans="2:14" ht="20.100000000000001" customHeight="1" x14ac:dyDescent="0.4">
      <c r="B82" s="12">
        <v>34</v>
      </c>
      <c r="C82" s="9" t="s">
        <v>858</v>
      </c>
      <c r="D82" s="313">
        <v>6733</v>
      </c>
      <c r="E82" s="313">
        <v>76</v>
      </c>
      <c r="F82" s="313">
        <v>21</v>
      </c>
      <c r="G82" s="313">
        <v>6636</v>
      </c>
      <c r="H82" s="313">
        <v>482</v>
      </c>
      <c r="I82" s="313">
        <v>6121</v>
      </c>
      <c r="J82" s="313">
        <v>5664</v>
      </c>
      <c r="K82" s="313">
        <v>457</v>
      </c>
      <c r="L82" s="314">
        <v>33</v>
      </c>
      <c r="N82" s="316">
        <v>7.336568971045096E-2</v>
      </c>
    </row>
    <row r="83" spans="2:14" ht="20.100000000000001" customHeight="1" x14ac:dyDescent="0.4">
      <c r="B83" s="12">
        <v>35</v>
      </c>
      <c r="C83" s="9" t="s">
        <v>211</v>
      </c>
      <c r="D83" s="313">
        <v>4077</v>
      </c>
      <c r="E83" s="313">
        <v>46</v>
      </c>
      <c r="F83" s="313">
        <v>13</v>
      </c>
      <c r="G83" s="313">
        <v>4018</v>
      </c>
      <c r="H83" s="313">
        <v>292</v>
      </c>
      <c r="I83" s="313">
        <v>3706</v>
      </c>
      <c r="J83" s="313">
        <v>3429</v>
      </c>
      <c r="K83" s="313">
        <v>277</v>
      </c>
      <c r="L83" s="314">
        <v>20</v>
      </c>
      <c r="N83" s="316">
        <v>7.3378746096389502E-2</v>
      </c>
    </row>
    <row r="84" spans="2:14" ht="20.100000000000001" customHeight="1" x14ac:dyDescent="0.4">
      <c r="B84" s="12">
        <v>36</v>
      </c>
      <c r="C84" s="9" t="s">
        <v>819</v>
      </c>
      <c r="D84" s="313">
        <v>2288</v>
      </c>
      <c r="E84" s="313">
        <v>22</v>
      </c>
      <c r="F84" s="313">
        <v>1</v>
      </c>
      <c r="G84" s="313">
        <v>2265</v>
      </c>
      <c r="H84" s="313">
        <v>214</v>
      </c>
      <c r="I84" s="313">
        <v>2048</v>
      </c>
      <c r="J84" s="313">
        <v>1729</v>
      </c>
      <c r="K84" s="313">
        <v>319</v>
      </c>
      <c r="L84" s="314">
        <v>3</v>
      </c>
      <c r="N84" s="316">
        <v>0.12771356075556808</v>
      </c>
    </row>
    <row r="85" spans="2:14" ht="20.100000000000001" customHeight="1" x14ac:dyDescent="0.4">
      <c r="B85" s="12">
        <v>37</v>
      </c>
      <c r="C85" s="9" t="s">
        <v>820</v>
      </c>
      <c r="D85" s="313">
        <v>8013</v>
      </c>
      <c r="E85" s="313">
        <v>67</v>
      </c>
      <c r="F85" s="313">
        <v>16</v>
      </c>
      <c r="G85" s="313">
        <v>7930</v>
      </c>
      <c r="H85" s="313">
        <v>503</v>
      </c>
      <c r="I85" s="313">
        <v>7382</v>
      </c>
      <c r="J85" s="313">
        <v>6594</v>
      </c>
      <c r="K85" s="313">
        <v>788</v>
      </c>
      <c r="L85" s="314">
        <v>45</v>
      </c>
      <c r="N85" s="316">
        <v>1.6717472604847856E-2</v>
      </c>
    </row>
    <row r="86" spans="2:14" ht="20.100000000000001" customHeight="1" x14ac:dyDescent="0.4">
      <c r="B86" s="12">
        <v>38</v>
      </c>
      <c r="C86" s="9" t="s">
        <v>821</v>
      </c>
      <c r="D86" s="313">
        <v>4897</v>
      </c>
      <c r="E86" s="313">
        <v>7</v>
      </c>
      <c r="F86" s="313">
        <v>2</v>
      </c>
      <c r="G86" s="313">
        <v>4888</v>
      </c>
      <c r="H86" s="313">
        <v>176</v>
      </c>
      <c r="I86" s="313">
        <v>4695</v>
      </c>
      <c r="J86" s="313">
        <v>3965</v>
      </c>
      <c r="K86" s="313">
        <v>730</v>
      </c>
      <c r="L86" s="314">
        <v>17</v>
      </c>
      <c r="N86" s="316">
        <v>8.3717265829722373E-2</v>
      </c>
    </row>
    <row r="87" spans="2:14" ht="20.100000000000001" customHeight="1" x14ac:dyDescent="0.4">
      <c r="B87" s="12">
        <v>39</v>
      </c>
      <c r="C87" s="9" t="s">
        <v>859</v>
      </c>
      <c r="D87" s="313">
        <v>2106</v>
      </c>
      <c r="E87" s="313">
        <v>3</v>
      </c>
      <c r="F87" s="313">
        <v>1</v>
      </c>
      <c r="G87" s="313">
        <v>2102</v>
      </c>
      <c r="H87" s="313">
        <v>30</v>
      </c>
      <c r="I87" s="313">
        <v>2069</v>
      </c>
      <c r="J87" s="313">
        <v>1848</v>
      </c>
      <c r="K87" s="313">
        <v>221</v>
      </c>
      <c r="L87" s="314">
        <v>3</v>
      </c>
      <c r="N87" s="316">
        <v>4.5772270975328266E-2</v>
      </c>
    </row>
    <row r="88" spans="2:14" ht="20.100000000000001" customHeight="1" x14ac:dyDescent="0.4">
      <c r="B88" s="12">
        <v>40</v>
      </c>
      <c r="C88" s="9" t="s">
        <v>247</v>
      </c>
      <c r="D88" s="313">
        <v>15608</v>
      </c>
      <c r="E88" s="313">
        <v>20</v>
      </c>
      <c r="F88" s="313">
        <v>4</v>
      </c>
      <c r="G88" s="313">
        <v>15584</v>
      </c>
      <c r="H88" s="313">
        <v>222</v>
      </c>
      <c r="I88" s="313">
        <v>15343</v>
      </c>
      <c r="J88" s="313">
        <v>13707</v>
      </c>
      <c r="K88" s="313">
        <v>1636</v>
      </c>
      <c r="L88" s="314">
        <v>19</v>
      </c>
      <c r="N88" s="316">
        <v>4.5745552108070346E-2</v>
      </c>
    </row>
    <row r="89" spans="2:14" ht="20.100000000000001" customHeight="1" x14ac:dyDescent="0.4">
      <c r="B89" s="12">
        <v>41</v>
      </c>
      <c r="C89" s="9" t="s">
        <v>860</v>
      </c>
      <c r="D89" s="313">
        <v>1883</v>
      </c>
      <c r="E89" s="313">
        <v>9</v>
      </c>
      <c r="F89" s="313">
        <v>2</v>
      </c>
      <c r="G89" s="313">
        <v>1872</v>
      </c>
      <c r="H89" s="313">
        <v>79</v>
      </c>
      <c r="I89" s="313">
        <v>1775</v>
      </c>
      <c r="J89" s="313">
        <v>1478</v>
      </c>
      <c r="K89" s="313">
        <v>297</v>
      </c>
      <c r="L89" s="314">
        <v>18</v>
      </c>
      <c r="N89" s="316">
        <v>4.7570644439926812E-2</v>
      </c>
    </row>
    <row r="90" spans="2:14" ht="20.100000000000001" customHeight="1" x14ac:dyDescent="0.4">
      <c r="B90" s="12">
        <v>42</v>
      </c>
      <c r="C90" s="9" t="s">
        <v>861</v>
      </c>
      <c r="D90" s="313">
        <v>208</v>
      </c>
      <c r="E90" s="313">
        <v>1</v>
      </c>
      <c r="F90" s="313">
        <v>0</v>
      </c>
      <c r="G90" s="313">
        <v>207</v>
      </c>
      <c r="H90" s="313">
        <v>9</v>
      </c>
      <c r="I90" s="313">
        <v>196</v>
      </c>
      <c r="J90" s="313">
        <v>163</v>
      </c>
      <c r="K90" s="313">
        <v>33</v>
      </c>
      <c r="L90" s="314">
        <v>2</v>
      </c>
      <c r="N90" s="316">
        <v>4.7630004601932813E-2</v>
      </c>
    </row>
    <row r="91" spans="2:14" ht="20.100000000000001" customHeight="1" x14ac:dyDescent="0.4">
      <c r="B91" s="12">
        <v>43</v>
      </c>
      <c r="C91" s="9" t="s">
        <v>862</v>
      </c>
      <c r="D91" s="313">
        <v>571</v>
      </c>
      <c r="E91" s="313">
        <v>3</v>
      </c>
      <c r="F91" s="313">
        <v>1</v>
      </c>
      <c r="G91" s="313">
        <v>567</v>
      </c>
      <c r="H91" s="313">
        <v>24</v>
      </c>
      <c r="I91" s="313">
        <v>538</v>
      </c>
      <c r="J91" s="313">
        <v>448</v>
      </c>
      <c r="K91" s="313">
        <v>90</v>
      </c>
      <c r="L91" s="314">
        <v>5</v>
      </c>
      <c r="N91" s="316">
        <v>4.7555145517067854E-2</v>
      </c>
    </row>
    <row r="92" spans="2:14" ht="20.100000000000001" customHeight="1" x14ac:dyDescent="0.4">
      <c r="B92" s="12">
        <v>44</v>
      </c>
      <c r="C92" s="9" t="s">
        <v>863</v>
      </c>
      <c r="D92" s="313">
        <v>5483</v>
      </c>
      <c r="E92" s="313">
        <v>25</v>
      </c>
      <c r="F92" s="313">
        <v>7</v>
      </c>
      <c r="G92" s="313">
        <v>5451</v>
      </c>
      <c r="H92" s="313">
        <v>231</v>
      </c>
      <c r="I92" s="313">
        <v>5167</v>
      </c>
      <c r="J92" s="313">
        <v>4302</v>
      </c>
      <c r="K92" s="313">
        <v>865</v>
      </c>
      <c r="L92" s="314">
        <v>53</v>
      </c>
      <c r="N92" s="316">
        <v>4.7585791481523511E-2</v>
      </c>
    </row>
    <row r="93" spans="2:14" ht="20.100000000000001" customHeight="1" x14ac:dyDescent="0.4">
      <c r="B93" s="12">
        <v>45</v>
      </c>
      <c r="C93" s="9" t="s">
        <v>864</v>
      </c>
      <c r="D93" s="313">
        <v>2684</v>
      </c>
      <c r="E93" s="313">
        <v>3</v>
      </c>
      <c r="F93" s="313">
        <v>1</v>
      </c>
      <c r="G93" s="313">
        <v>2680</v>
      </c>
      <c r="H93" s="313">
        <v>46</v>
      </c>
      <c r="I93" s="313">
        <v>2631</v>
      </c>
      <c r="J93" s="313">
        <v>2243</v>
      </c>
      <c r="K93" s="313">
        <v>388</v>
      </c>
      <c r="L93" s="314">
        <v>3</v>
      </c>
      <c r="N93" s="316">
        <v>2.5639063217511096E-2</v>
      </c>
    </row>
    <row r="94" spans="2:14" ht="20.100000000000001" customHeight="1" x14ac:dyDescent="0.4">
      <c r="B94" s="12">
        <v>46</v>
      </c>
      <c r="C94" s="9" t="s">
        <v>865</v>
      </c>
      <c r="D94" s="313">
        <v>770</v>
      </c>
      <c r="E94" s="313">
        <v>1</v>
      </c>
      <c r="F94" s="313">
        <v>0</v>
      </c>
      <c r="G94" s="313">
        <v>769</v>
      </c>
      <c r="H94" s="313">
        <v>13</v>
      </c>
      <c r="I94" s="313">
        <v>755</v>
      </c>
      <c r="J94" s="313">
        <v>644</v>
      </c>
      <c r="K94" s="313">
        <v>111</v>
      </c>
      <c r="L94" s="314">
        <v>1</v>
      </c>
      <c r="N94" s="316">
        <v>2.5629061823029493E-2</v>
      </c>
    </row>
    <row r="95" spans="2:14" ht="20.100000000000001" customHeight="1" x14ac:dyDescent="0.4">
      <c r="B95" s="12">
        <v>47</v>
      </c>
      <c r="C95" s="9" t="s">
        <v>1477</v>
      </c>
      <c r="D95" s="313">
        <v>6402</v>
      </c>
      <c r="E95" s="313">
        <v>0</v>
      </c>
      <c r="F95" s="313">
        <v>0</v>
      </c>
      <c r="G95" s="313">
        <v>6402</v>
      </c>
      <c r="H95" s="313">
        <v>3</v>
      </c>
      <c r="I95" s="313">
        <v>6353</v>
      </c>
      <c r="J95" s="313">
        <v>5230</v>
      </c>
      <c r="K95" s="313">
        <v>1123</v>
      </c>
      <c r="L95" s="314">
        <v>46</v>
      </c>
      <c r="N95" s="316">
        <v>2.2146425161549212E-2</v>
      </c>
    </row>
    <row r="96" spans="2:14" ht="20.100000000000001" customHeight="1" x14ac:dyDescent="0.4">
      <c r="B96" s="12">
        <v>48</v>
      </c>
      <c r="C96" s="9" t="s">
        <v>1478</v>
      </c>
      <c r="D96" s="313">
        <v>115</v>
      </c>
      <c r="E96" s="313">
        <v>0</v>
      </c>
      <c r="F96" s="313">
        <v>0</v>
      </c>
      <c r="G96" s="313">
        <v>115</v>
      </c>
      <c r="H96" s="313">
        <v>2</v>
      </c>
      <c r="I96" s="313">
        <v>113</v>
      </c>
      <c r="J96" s="313">
        <v>106</v>
      </c>
      <c r="K96" s="313">
        <v>7</v>
      </c>
      <c r="L96" s="314">
        <v>0</v>
      </c>
      <c r="N96" s="316">
        <v>2.2022213711221754E-2</v>
      </c>
    </row>
    <row r="97" spans="2:14" ht="20.100000000000001" customHeight="1" x14ac:dyDescent="0.4">
      <c r="B97" s="12">
        <v>49</v>
      </c>
      <c r="C97" s="9" t="s">
        <v>866</v>
      </c>
      <c r="D97" s="313">
        <v>4677</v>
      </c>
      <c r="E97" s="313">
        <v>13</v>
      </c>
      <c r="F97" s="313">
        <v>2</v>
      </c>
      <c r="G97" s="313">
        <v>4662</v>
      </c>
      <c r="H97" s="313">
        <v>92</v>
      </c>
      <c r="I97" s="313">
        <v>4554</v>
      </c>
      <c r="J97" s="313">
        <v>4258</v>
      </c>
      <c r="K97" s="313">
        <v>296</v>
      </c>
      <c r="L97" s="314">
        <v>16</v>
      </c>
      <c r="N97" s="316">
        <v>2.2145690330855283E-2</v>
      </c>
    </row>
    <row r="98" spans="2:14" ht="20.100000000000001" customHeight="1" x14ac:dyDescent="0.4">
      <c r="B98" s="12">
        <v>50</v>
      </c>
      <c r="C98" s="9" t="s">
        <v>867</v>
      </c>
      <c r="D98" s="313">
        <v>299</v>
      </c>
      <c r="E98" s="313">
        <v>1</v>
      </c>
      <c r="F98" s="313">
        <v>0</v>
      </c>
      <c r="G98" s="313">
        <v>298</v>
      </c>
      <c r="H98" s="313">
        <v>6</v>
      </c>
      <c r="I98" s="313">
        <v>291</v>
      </c>
      <c r="J98" s="313">
        <v>272</v>
      </c>
      <c r="K98" s="313">
        <v>19</v>
      </c>
      <c r="L98" s="314">
        <v>1</v>
      </c>
      <c r="N98" s="316">
        <v>2.2192433720583854E-2</v>
      </c>
    </row>
    <row r="99" spans="2:14" ht="20.100000000000001" customHeight="1" x14ac:dyDescent="0.4">
      <c r="B99" s="12">
        <v>51</v>
      </c>
      <c r="C99" s="9" t="s">
        <v>868</v>
      </c>
      <c r="D99" s="313">
        <v>109</v>
      </c>
      <c r="E99" s="313">
        <v>0</v>
      </c>
      <c r="F99" s="313">
        <v>0</v>
      </c>
      <c r="G99" s="313">
        <v>109</v>
      </c>
      <c r="H99" s="313">
        <v>2</v>
      </c>
      <c r="I99" s="313">
        <v>107</v>
      </c>
      <c r="J99" s="313">
        <v>100</v>
      </c>
      <c r="K99" s="313">
        <v>7</v>
      </c>
      <c r="L99" s="314">
        <v>0</v>
      </c>
      <c r="N99" s="316">
        <v>2.1971376738560772E-2</v>
      </c>
    </row>
    <row r="100" spans="2:14" ht="20.100000000000001" customHeight="1" x14ac:dyDescent="0.4">
      <c r="B100" s="12">
        <v>52</v>
      </c>
      <c r="C100" s="9" t="s">
        <v>34</v>
      </c>
      <c r="D100" s="313">
        <v>4210</v>
      </c>
      <c r="E100" s="313">
        <v>297</v>
      </c>
      <c r="F100" s="313">
        <v>85</v>
      </c>
      <c r="G100" s="313">
        <v>3828</v>
      </c>
      <c r="H100" s="313">
        <v>568</v>
      </c>
      <c r="I100" s="313">
        <v>3181</v>
      </c>
      <c r="J100" s="313">
        <v>2794</v>
      </c>
      <c r="K100" s="313">
        <v>387</v>
      </c>
      <c r="L100" s="314">
        <v>79</v>
      </c>
      <c r="N100" s="316">
        <v>6.7090803932909199E-2</v>
      </c>
    </row>
    <row r="101" spans="2:14" ht="20.100000000000001" customHeight="1" x14ac:dyDescent="0.4">
      <c r="B101" s="12">
        <v>53</v>
      </c>
      <c r="C101" s="9" t="s">
        <v>295</v>
      </c>
      <c r="D101" s="313">
        <v>1012</v>
      </c>
      <c r="E101" s="313">
        <v>71</v>
      </c>
      <c r="F101" s="313">
        <v>20</v>
      </c>
      <c r="G101" s="313">
        <v>921</v>
      </c>
      <c r="H101" s="313">
        <v>137</v>
      </c>
      <c r="I101" s="313">
        <v>765</v>
      </c>
      <c r="J101" s="313">
        <v>672</v>
      </c>
      <c r="K101" s="313">
        <v>93</v>
      </c>
      <c r="L101" s="314">
        <v>19</v>
      </c>
      <c r="N101" s="316">
        <v>6.7069618409554332E-2</v>
      </c>
    </row>
    <row r="102" spans="2:14" ht="20.100000000000001" customHeight="1" x14ac:dyDescent="0.4">
      <c r="B102" s="12">
        <v>54</v>
      </c>
      <c r="C102" s="9" t="s">
        <v>17</v>
      </c>
      <c r="D102" s="313">
        <v>43994</v>
      </c>
      <c r="E102" s="313">
        <v>965</v>
      </c>
      <c r="F102" s="313">
        <v>261</v>
      </c>
      <c r="G102" s="313">
        <v>42768</v>
      </c>
      <c r="H102" s="313">
        <v>6189</v>
      </c>
      <c r="I102" s="313">
        <v>35698</v>
      </c>
      <c r="J102" s="313">
        <v>31726</v>
      </c>
      <c r="K102" s="313">
        <v>3972</v>
      </c>
      <c r="L102" s="314">
        <v>881</v>
      </c>
      <c r="N102" s="316">
        <v>7.2630071988139533E-2</v>
      </c>
    </row>
    <row r="103" spans="2:14" ht="20.100000000000001" customHeight="1" x14ac:dyDescent="0.4">
      <c r="B103" s="12">
        <v>55</v>
      </c>
      <c r="C103" s="9" t="s">
        <v>300</v>
      </c>
      <c r="D103" s="313">
        <v>15704</v>
      </c>
      <c r="E103" s="313">
        <v>345</v>
      </c>
      <c r="F103" s="313">
        <v>93</v>
      </c>
      <c r="G103" s="313">
        <v>15266</v>
      </c>
      <c r="H103" s="313">
        <v>2209</v>
      </c>
      <c r="I103" s="313">
        <v>12743</v>
      </c>
      <c r="J103" s="313">
        <v>11325</v>
      </c>
      <c r="K103" s="313">
        <v>1418</v>
      </c>
      <c r="L103" s="314">
        <v>314</v>
      </c>
      <c r="N103" s="316">
        <v>7.2627797997097926E-2</v>
      </c>
    </row>
    <row r="104" spans="2:14" ht="20.100000000000001" customHeight="1" x14ac:dyDescent="0.4">
      <c r="B104" s="12">
        <v>56</v>
      </c>
      <c r="C104" s="9" t="s">
        <v>869</v>
      </c>
      <c r="D104" s="313">
        <v>33770</v>
      </c>
      <c r="E104" s="313">
        <v>741</v>
      </c>
      <c r="F104" s="313">
        <v>201</v>
      </c>
      <c r="G104" s="313">
        <v>32828</v>
      </c>
      <c r="H104" s="313">
        <v>4751</v>
      </c>
      <c r="I104" s="313">
        <v>27401</v>
      </c>
      <c r="J104" s="313">
        <v>24352</v>
      </c>
      <c r="K104" s="313">
        <v>3049</v>
      </c>
      <c r="L104" s="314">
        <v>676</v>
      </c>
      <c r="N104" s="316">
        <v>7.2629604063788739E-2</v>
      </c>
    </row>
    <row r="105" spans="2:14" ht="20.100000000000001" customHeight="1" x14ac:dyDescent="0.4">
      <c r="B105" s="12">
        <v>57</v>
      </c>
      <c r="C105" s="9" t="s">
        <v>307</v>
      </c>
      <c r="D105" s="313">
        <v>17181</v>
      </c>
      <c r="E105" s="313">
        <v>377</v>
      </c>
      <c r="F105" s="313">
        <v>102</v>
      </c>
      <c r="G105" s="313">
        <v>16702</v>
      </c>
      <c r="H105" s="313">
        <v>2417</v>
      </c>
      <c r="I105" s="313">
        <v>13941</v>
      </c>
      <c r="J105" s="313">
        <v>12390</v>
      </c>
      <c r="K105" s="313">
        <v>1551</v>
      </c>
      <c r="L105" s="314">
        <v>344</v>
      </c>
      <c r="N105" s="316">
        <v>7.2628759284061858E-2</v>
      </c>
    </row>
    <row r="106" spans="2:14" ht="20.100000000000001" customHeight="1" x14ac:dyDescent="0.4">
      <c r="B106" s="12">
        <v>58</v>
      </c>
      <c r="C106" s="9" t="s">
        <v>1479</v>
      </c>
      <c r="D106" s="313">
        <v>5722</v>
      </c>
      <c r="E106" s="313">
        <v>0</v>
      </c>
      <c r="F106" s="313">
        <v>0</v>
      </c>
      <c r="G106" s="313">
        <v>5722</v>
      </c>
      <c r="H106" s="313">
        <v>132</v>
      </c>
      <c r="I106" s="313">
        <v>5582</v>
      </c>
      <c r="J106" s="313">
        <v>4977</v>
      </c>
      <c r="K106" s="313">
        <v>605</v>
      </c>
      <c r="L106" s="314">
        <v>8</v>
      </c>
      <c r="N106" s="316">
        <v>1.7521404162022462E-2</v>
      </c>
    </row>
    <row r="107" spans="2:14" ht="20.100000000000001" customHeight="1" x14ac:dyDescent="0.4">
      <c r="B107" s="12">
        <v>59</v>
      </c>
      <c r="C107" s="9" t="s">
        <v>870</v>
      </c>
      <c r="D107" s="313">
        <v>633</v>
      </c>
      <c r="E107" s="313">
        <v>0</v>
      </c>
      <c r="F107" s="313">
        <v>0</v>
      </c>
      <c r="G107" s="313">
        <v>633</v>
      </c>
      <c r="H107" s="313">
        <v>15</v>
      </c>
      <c r="I107" s="313">
        <v>617</v>
      </c>
      <c r="J107" s="313">
        <v>550</v>
      </c>
      <c r="K107" s="313">
        <v>67</v>
      </c>
      <c r="L107" s="314">
        <v>1</v>
      </c>
      <c r="N107" s="316">
        <v>1.7528799291094372E-2</v>
      </c>
    </row>
    <row r="108" spans="2:14" ht="20.100000000000001" customHeight="1" x14ac:dyDescent="0.4">
      <c r="B108" s="12">
        <v>60</v>
      </c>
      <c r="C108" s="9" t="s">
        <v>19</v>
      </c>
      <c r="D108" s="313">
        <v>1783</v>
      </c>
      <c r="E108" s="313">
        <v>0</v>
      </c>
      <c r="F108" s="313">
        <v>0</v>
      </c>
      <c r="G108" s="313">
        <v>1783</v>
      </c>
      <c r="H108" s="313">
        <v>4</v>
      </c>
      <c r="I108" s="313">
        <v>1774</v>
      </c>
      <c r="J108" s="313">
        <v>1444</v>
      </c>
      <c r="K108" s="313">
        <v>330</v>
      </c>
      <c r="L108" s="314">
        <v>5</v>
      </c>
      <c r="N108" s="316">
        <v>1.7514218637957626E-2</v>
      </c>
    </row>
    <row r="109" spans="2:14" ht="20.100000000000001" customHeight="1" x14ac:dyDescent="0.4">
      <c r="B109" s="12">
        <v>61</v>
      </c>
      <c r="C109" s="9" t="s">
        <v>20</v>
      </c>
      <c r="D109" s="313">
        <v>7638</v>
      </c>
      <c r="E109" s="313">
        <v>23</v>
      </c>
      <c r="F109" s="313">
        <v>11</v>
      </c>
      <c r="G109" s="313">
        <v>7604</v>
      </c>
      <c r="H109" s="313">
        <v>877</v>
      </c>
      <c r="I109" s="313">
        <v>6646</v>
      </c>
      <c r="J109" s="313">
        <v>5356</v>
      </c>
      <c r="K109" s="313">
        <v>1290</v>
      </c>
      <c r="L109" s="314">
        <v>81</v>
      </c>
      <c r="N109" s="316">
        <v>6.6320122802121129E-2</v>
      </c>
    </row>
    <row r="110" spans="2:14" ht="20.100000000000001" customHeight="1" x14ac:dyDescent="0.4">
      <c r="B110" s="12">
        <v>62</v>
      </c>
      <c r="C110" s="9" t="s">
        <v>1480</v>
      </c>
      <c r="D110" s="313">
        <v>76385</v>
      </c>
      <c r="E110" s="313">
        <v>463</v>
      </c>
      <c r="F110" s="313">
        <v>171</v>
      </c>
      <c r="G110" s="313">
        <v>75751</v>
      </c>
      <c r="H110" s="313">
        <v>5422</v>
      </c>
      <c r="I110" s="313">
        <v>69638</v>
      </c>
      <c r="J110" s="313">
        <v>60099</v>
      </c>
      <c r="K110" s="313">
        <v>9539</v>
      </c>
      <c r="L110" s="314">
        <v>691</v>
      </c>
      <c r="N110" s="316">
        <v>7.8182394279704526E-2</v>
      </c>
    </row>
    <row r="111" spans="2:14" ht="20.100000000000001" customHeight="1" x14ac:dyDescent="0.4">
      <c r="B111" s="12">
        <v>63</v>
      </c>
      <c r="C111" s="9" t="s">
        <v>1053</v>
      </c>
      <c r="D111" s="313">
        <v>149450</v>
      </c>
      <c r="E111" s="313">
        <v>5057</v>
      </c>
      <c r="F111" s="313">
        <v>1944</v>
      </c>
      <c r="G111" s="313">
        <v>142449</v>
      </c>
      <c r="H111" s="313">
        <v>7785</v>
      </c>
      <c r="I111" s="313">
        <v>131681</v>
      </c>
      <c r="J111" s="313">
        <v>81221</v>
      </c>
      <c r="K111" s="313">
        <v>50460</v>
      </c>
      <c r="L111" s="314">
        <v>2983</v>
      </c>
      <c r="N111" s="316">
        <v>0.16404824860422693</v>
      </c>
    </row>
    <row r="112" spans="2:14" ht="20.100000000000001" customHeight="1" x14ac:dyDescent="0.4">
      <c r="B112" s="12">
        <v>64</v>
      </c>
      <c r="C112" s="9" t="s">
        <v>22</v>
      </c>
      <c r="D112" s="313">
        <v>25944</v>
      </c>
      <c r="E112" s="313">
        <v>88</v>
      </c>
      <c r="F112" s="313">
        <v>18</v>
      </c>
      <c r="G112" s="313">
        <v>25838</v>
      </c>
      <c r="H112" s="313">
        <v>994</v>
      </c>
      <c r="I112" s="313">
        <v>24792</v>
      </c>
      <c r="J112" s="313">
        <v>21179</v>
      </c>
      <c r="K112" s="313">
        <v>3613</v>
      </c>
      <c r="L112" s="314">
        <v>52</v>
      </c>
      <c r="N112" s="316">
        <v>6.171506642526501E-2</v>
      </c>
    </row>
    <row r="113" spans="2:14" ht="20.100000000000001" customHeight="1" x14ac:dyDescent="0.4">
      <c r="B113" s="12">
        <v>65</v>
      </c>
      <c r="C113" s="9" t="s">
        <v>871</v>
      </c>
      <c r="D113" s="313">
        <v>20108</v>
      </c>
      <c r="E113" s="313">
        <v>1301</v>
      </c>
      <c r="F113" s="313">
        <v>404</v>
      </c>
      <c r="G113" s="313">
        <v>18403</v>
      </c>
      <c r="H113" s="313">
        <v>5914</v>
      </c>
      <c r="I113" s="313">
        <v>12181</v>
      </c>
      <c r="J113" s="313">
        <v>9294</v>
      </c>
      <c r="K113" s="313">
        <v>2887</v>
      </c>
      <c r="L113" s="314">
        <v>308</v>
      </c>
      <c r="N113" s="316">
        <v>4.5143454284985382E-2</v>
      </c>
    </row>
    <row r="114" spans="2:14" ht="20.100000000000001" customHeight="1" x14ac:dyDescent="0.4">
      <c r="B114" s="12">
        <v>66</v>
      </c>
      <c r="C114" s="9" t="s">
        <v>321</v>
      </c>
      <c r="D114" s="313">
        <v>11468</v>
      </c>
      <c r="E114" s="313">
        <v>742</v>
      </c>
      <c r="F114" s="313">
        <v>230</v>
      </c>
      <c r="G114" s="313">
        <v>10496</v>
      </c>
      <c r="H114" s="313">
        <v>3373</v>
      </c>
      <c r="I114" s="313">
        <v>6947</v>
      </c>
      <c r="J114" s="313">
        <v>5300</v>
      </c>
      <c r="K114" s="313">
        <v>1647</v>
      </c>
      <c r="L114" s="314">
        <v>176</v>
      </c>
      <c r="N114" s="316">
        <v>4.5144280190452434E-2</v>
      </c>
    </row>
    <row r="115" spans="2:14" ht="20.100000000000001" customHeight="1" x14ac:dyDescent="0.4">
      <c r="B115" s="12">
        <v>67</v>
      </c>
      <c r="C115" s="9" t="s">
        <v>322</v>
      </c>
      <c r="D115" s="313">
        <v>0</v>
      </c>
      <c r="E115" s="313">
        <v>0</v>
      </c>
      <c r="F115" s="313">
        <v>0</v>
      </c>
      <c r="G115" s="313">
        <v>0</v>
      </c>
      <c r="H115" s="313">
        <v>0</v>
      </c>
      <c r="I115" s="313">
        <v>0</v>
      </c>
      <c r="J115" s="313">
        <v>0</v>
      </c>
      <c r="K115" s="313">
        <v>0</v>
      </c>
      <c r="L115" s="314">
        <v>0</v>
      </c>
      <c r="N115" s="316">
        <v>0</v>
      </c>
    </row>
    <row r="116" spans="2:14" ht="20.100000000000001" customHeight="1" x14ac:dyDescent="0.4">
      <c r="B116" s="12">
        <v>68</v>
      </c>
      <c r="C116" s="9" t="s">
        <v>872</v>
      </c>
      <c r="D116" s="313">
        <v>4631</v>
      </c>
      <c r="E116" s="313">
        <v>0</v>
      </c>
      <c r="F116" s="313">
        <v>0</v>
      </c>
      <c r="G116" s="313">
        <v>4631</v>
      </c>
      <c r="H116" s="313">
        <v>17</v>
      </c>
      <c r="I116" s="313">
        <v>4603</v>
      </c>
      <c r="J116" s="313">
        <v>3072</v>
      </c>
      <c r="K116" s="313">
        <v>1531</v>
      </c>
      <c r="L116" s="314">
        <v>11</v>
      </c>
      <c r="N116" s="316">
        <v>8.4629301365106629E-2</v>
      </c>
    </row>
    <row r="117" spans="2:14" ht="20.100000000000001" customHeight="1" x14ac:dyDescent="0.4">
      <c r="B117" s="12">
        <v>69</v>
      </c>
      <c r="C117" s="9" t="s">
        <v>873</v>
      </c>
      <c r="D117" s="313">
        <v>46269</v>
      </c>
      <c r="E117" s="313">
        <v>982</v>
      </c>
      <c r="F117" s="313">
        <v>204</v>
      </c>
      <c r="G117" s="313">
        <v>45083</v>
      </c>
      <c r="H117" s="313">
        <v>2298</v>
      </c>
      <c r="I117" s="313">
        <v>42088</v>
      </c>
      <c r="J117" s="313">
        <v>30821</v>
      </c>
      <c r="K117" s="313">
        <v>11267</v>
      </c>
      <c r="L117" s="314">
        <v>697</v>
      </c>
      <c r="N117" s="316">
        <v>0.11883492586490939</v>
      </c>
    </row>
    <row r="118" spans="2:14" ht="20.100000000000001" customHeight="1" x14ac:dyDescent="0.4">
      <c r="B118" s="12">
        <v>70</v>
      </c>
      <c r="C118" s="9" t="s">
        <v>874</v>
      </c>
      <c r="D118" s="313">
        <v>0</v>
      </c>
      <c r="E118" s="313">
        <v>0</v>
      </c>
      <c r="F118" s="313">
        <v>0</v>
      </c>
      <c r="G118" s="313">
        <v>0</v>
      </c>
      <c r="H118" s="313">
        <v>0</v>
      </c>
      <c r="I118" s="313">
        <v>0</v>
      </c>
      <c r="J118" s="313">
        <v>0</v>
      </c>
      <c r="K118" s="313">
        <v>0</v>
      </c>
      <c r="L118" s="314">
        <v>0</v>
      </c>
      <c r="N118" s="316">
        <v>0</v>
      </c>
    </row>
    <row r="119" spans="2:14" ht="20.100000000000001" customHeight="1" x14ac:dyDescent="0.4">
      <c r="B119" s="12">
        <v>71</v>
      </c>
      <c r="C119" s="9" t="s">
        <v>875</v>
      </c>
      <c r="D119" s="313">
        <v>1556</v>
      </c>
      <c r="E119" s="313">
        <v>12</v>
      </c>
      <c r="F119" s="313">
        <v>12</v>
      </c>
      <c r="G119" s="313">
        <v>1532</v>
      </c>
      <c r="H119" s="313">
        <v>154</v>
      </c>
      <c r="I119" s="313">
        <v>1330</v>
      </c>
      <c r="J119" s="313">
        <v>1176</v>
      </c>
      <c r="K119" s="313">
        <v>154</v>
      </c>
      <c r="L119" s="314">
        <v>48</v>
      </c>
      <c r="N119" s="316">
        <v>3.3441749798083432E-2</v>
      </c>
    </row>
    <row r="120" spans="2:14" ht="20.100000000000001" customHeight="1" x14ac:dyDescent="0.4">
      <c r="B120" s="12">
        <v>72</v>
      </c>
      <c r="C120" s="9" t="s">
        <v>333</v>
      </c>
      <c r="D120" s="313">
        <v>750</v>
      </c>
      <c r="E120" s="313">
        <v>0</v>
      </c>
      <c r="F120" s="313">
        <v>0</v>
      </c>
      <c r="G120" s="313">
        <v>750</v>
      </c>
      <c r="H120" s="313">
        <v>7</v>
      </c>
      <c r="I120" s="313">
        <v>720</v>
      </c>
      <c r="J120" s="313">
        <v>665</v>
      </c>
      <c r="K120" s="313">
        <v>55</v>
      </c>
      <c r="L120" s="314">
        <v>23</v>
      </c>
      <c r="N120" s="316">
        <v>4.750744283271046E-2</v>
      </c>
    </row>
    <row r="121" spans="2:14" ht="20.100000000000001" customHeight="1" x14ac:dyDescent="0.4">
      <c r="B121" s="12">
        <v>73</v>
      </c>
      <c r="C121" s="9" t="s">
        <v>334</v>
      </c>
      <c r="D121" s="313">
        <v>2963</v>
      </c>
      <c r="E121" s="313">
        <v>45</v>
      </c>
      <c r="F121" s="313">
        <v>9</v>
      </c>
      <c r="G121" s="313">
        <v>2909</v>
      </c>
      <c r="H121" s="313">
        <v>89</v>
      </c>
      <c r="I121" s="313">
        <v>2756</v>
      </c>
      <c r="J121" s="313">
        <v>1801</v>
      </c>
      <c r="K121" s="313">
        <v>955</v>
      </c>
      <c r="L121" s="314">
        <v>64</v>
      </c>
      <c r="N121" s="316">
        <v>0.19723371076005153</v>
      </c>
    </row>
    <row r="122" spans="2:14" ht="20.100000000000001" customHeight="1" x14ac:dyDescent="0.4">
      <c r="B122" s="12">
        <v>74</v>
      </c>
      <c r="C122" s="9" t="s">
        <v>335</v>
      </c>
      <c r="D122" s="313">
        <v>6197</v>
      </c>
      <c r="E122" s="313">
        <v>0</v>
      </c>
      <c r="F122" s="313">
        <v>0</v>
      </c>
      <c r="G122" s="313">
        <v>6197</v>
      </c>
      <c r="H122" s="313">
        <v>206</v>
      </c>
      <c r="I122" s="313">
        <v>5952</v>
      </c>
      <c r="J122" s="313">
        <v>4304</v>
      </c>
      <c r="K122" s="313">
        <v>1648</v>
      </c>
      <c r="L122" s="314">
        <v>39</v>
      </c>
      <c r="N122" s="316">
        <v>0.11554022559895591</v>
      </c>
    </row>
    <row r="123" spans="2:14" ht="20.100000000000001" customHeight="1" x14ac:dyDescent="0.4">
      <c r="B123" s="12">
        <v>75</v>
      </c>
      <c r="C123" s="9" t="s">
        <v>876</v>
      </c>
      <c r="D123" s="313">
        <v>5524</v>
      </c>
      <c r="E123" s="313">
        <v>4</v>
      </c>
      <c r="F123" s="313">
        <v>1</v>
      </c>
      <c r="G123" s="313">
        <v>5519</v>
      </c>
      <c r="H123" s="313">
        <v>141</v>
      </c>
      <c r="I123" s="313">
        <v>5263</v>
      </c>
      <c r="J123" s="313">
        <v>4161</v>
      </c>
      <c r="K123" s="313">
        <v>1102</v>
      </c>
      <c r="L123" s="314">
        <v>115</v>
      </c>
      <c r="N123" s="316">
        <v>4.3836029896505986E-2</v>
      </c>
    </row>
    <row r="124" spans="2:14" ht="20.100000000000001" customHeight="1" x14ac:dyDescent="0.4">
      <c r="B124" s="12">
        <v>76</v>
      </c>
      <c r="C124" s="9" t="s">
        <v>345</v>
      </c>
      <c r="D124" s="313">
        <v>2905</v>
      </c>
      <c r="E124" s="313">
        <v>27</v>
      </c>
      <c r="F124" s="313">
        <v>6</v>
      </c>
      <c r="G124" s="313">
        <v>2872</v>
      </c>
      <c r="H124" s="313">
        <v>2</v>
      </c>
      <c r="I124" s="313">
        <v>2833</v>
      </c>
      <c r="J124" s="313">
        <v>1636</v>
      </c>
      <c r="K124" s="313">
        <v>1197</v>
      </c>
      <c r="L124" s="314">
        <v>37</v>
      </c>
      <c r="N124" s="316">
        <v>0.11529043394484365</v>
      </c>
    </row>
    <row r="125" spans="2:14" ht="20.100000000000001" customHeight="1" x14ac:dyDescent="0.4">
      <c r="B125" s="12">
        <v>77</v>
      </c>
      <c r="C125" s="9" t="s">
        <v>877</v>
      </c>
      <c r="D125" s="313">
        <v>3610</v>
      </c>
      <c r="E125" s="313">
        <v>6</v>
      </c>
      <c r="F125" s="313">
        <v>2</v>
      </c>
      <c r="G125" s="313">
        <v>3602</v>
      </c>
      <c r="H125" s="313">
        <v>36</v>
      </c>
      <c r="I125" s="313">
        <v>3563</v>
      </c>
      <c r="J125" s="313">
        <v>3101</v>
      </c>
      <c r="K125" s="313">
        <v>462</v>
      </c>
      <c r="L125" s="314">
        <v>3</v>
      </c>
      <c r="N125" s="316">
        <v>1.3108287115885702E-2</v>
      </c>
    </row>
    <row r="126" spans="2:14" ht="20.100000000000001" customHeight="1" x14ac:dyDescent="0.4">
      <c r="B126" s="12">
        <v>78</v>
      </c>
      <c r="C126" s="9" t="s">
        <v>878</v>
      </c>
      <c r="D126" s="313">
        <v>1309</v>
      </c>
      <c r="E126" s="313">
        <v>0</v>
      </c>
      <c r="F126" s="313">
        <v>0</v>
      </c>
      <c r="G126" s="313">
        <v>1309</v>
      </c>
      <c r="H126" s="313">
        <v>68</v>
      </c>
      <c r="I126" s="313">
        <v>1241</v>
      </c>
      <c r="J126" s="313">
        <v>1016</v>
      </c>
      <c r="K126" s="313">
        <v>225</v>
      </c>
      <c r="L126" s="314">
        <v>0</v>
      </c>
      <c r="N126" s="316">
        <v>2.2469788519637462E-2</v>
      </c>
    </row>
    <row r="127" spans="2:14" ht="20.100000000000001" customHeight="1" x14ac:dyDescent="0.4">
      <c r="B127" s="12">
        <v>79</v>
      </c>
      <c r="C127" s="9" t="s">
        <v>352</v>
      </c>
      <c r="D127" s="313">
        <v>14929</v>
      </c>
      <c r="E127" s="313">
        <v>7</v>
      </c>
      <c r="F127" s="313">
        <v>0</v>
      </c>
      <c r="G127" s="313">
        <v>14922</v>
      </c>
      <c r="H127" s="313">
        <v>594</v>
      </c>
      <c r="I127" s="313">
        <v>14300</v>
      </c>
      <c r="J127" s="313">
        <v>12862</v>
      </c>
      <c r="K127" s="313">
        <v>1438</v>
      </c>
      <c r="L127" s="314">
        <v>28</v>
      </c>
      <c r="N127" s="316">
        <v>5.6496618986680396E-2</v>
      </c>
    </row>
    <row r="128" spans="2:14" ht="20.100000000000001" customHeight="1" x14ac:dyDescent="0.4">
      <c r="B128" s="12">
        <v>80</v>
      </c>
      <c r="C128" s="9" t="s">
        <v>353</v>
      </c>
      <c r="D128" s="313">
        <v>2345</v>
      </c>
      <c r="E128" s="313">
        <v>3</v>
      </c>
      <c r="F128" s="313">
        <v>0</v>
      </c>
      <c r="G128" s="313">
        <v>2342</v>
      </c>
      <c r="H128" s="313">
        <v>111</v>
      </c>
      <c r="I128" s="313">
        <v>2181</v>
      </c>
      <c r="J128" s="313">
        <v>1652</v>
      </c>
      <c r="K128" s="313">
        <v>529</v>
      </c>
      <c r="L128" s="314">
        <v>50</v>
      </c>
      <c r="N128" s="316">
        <v>8.5097105899024396E-3</v>
      </c>
    </row>
    <row r="129" spans="2:14" ht="20.100000000000001" customHeight="1" x14ac:dyDescent="0.4">
      <c r="B129" s="12">
        <v>81</v>
      </c>
      <c r="C129" s="9" t="s">
        <v>879</v>
      </c>
      <c r="D129" s="313">
        <v>2924</v>
      </c>
      <c r="E129" s="313">
        <v>19</v>
      </c>
      <c r="F129" s="313">
        <v>6</v>
      </c>
      <c r="G129" s="313">
        <v>2899</v>
      </c>
      <c r="H129" s="313">
        <v>261</v>
      </c>
      <c r="I129" s="313">
        <v>2573</v>
      </c>
      <c r="J129" s="313">
        <v>2236</v>
      </c>
      <c r="K129" s="313">
        <v>337</v>
      </c>
      <c r="L129" s="314">
        <v>65</v>
      </c>
      <c r="N129" s="316">
        <v>6.3963109238135168E-2</v>
      </c>
    </row>
    <row r="130" spans="2:14" ht="20.100000000000001" customHeight="1" x14ac:dyDescent="0.4">
      <c r="B130" s="12">
        <v>82</v>
      </c>
      <c r="C130" s="9" t="s">
        <v>26</v>
      </c>
      <c r="D130" s="313">
        <v>45397</v>
      </c>
      <c r="E130" s="313">
        <v>0</v>
      </c>
      <c r="F130" s="313">
        <v>0</v>
      </c>
      <c r="G130" s="313">
        <v>45397</v>
      </c>
      <c r="H130" s="313">
        <v>0</v>
      </c>
      <c r="I130" s="313">
        <v>45266</v>
      </c>
      <c r="J130" s="313">
        <v>37108</v>
      </c>
      <c r="K130" s="313">
        <v>8158</v>
      </c>
      <c r="L130" s="314">
        <v>131</v>
      </c>
      <c r="N130" s="316">
        <v>4.5875573987841159E-2</v>
      </c>
    </row>
    <row r="131" spans="2:14" ht="20.100000000000001" customHeight="1" x14ac:dyDescent="0.4">
      <c r="B131" s="12">
        <v>83</v>
      </c>
      <c r="C131" s="9" t="s">
        <v>880</v>
      </c>
      <c r="D131" s="313">
        <v>64576</v>
      </c>
      <c r="E131" s="313">
        <v>102</v>
      </c>
      <c r="F131" s="313">
        <v>19</v>
      </c>
      <c r="G131" s="313">
        <v>64455</v>
      </c>
      <c r="H131" s="313">
        <v>521</v>
      </c>
      <c r="I131" s="313">
        <v>62788</v>
      </c>
      <c r="J131" s="313">
        <v>44117</v>
      </c>
      <c r="K131" s="313">
        <v>18671</v>
      </c>
      <c r="L131" s="314">
        <v>1146</v>
      </c>
      <c r="N131" s="316">
        <v>0.12329348842814432</v>
      </c>
    </row>
    <row r="132" spans="2:14" ht="20.100000000000001" customHeight="1" x14ac:dyDescent="0.4">
      <c r="B132" s="12">
        <v>84</v>
      </c>
      <c r="C132" s="9" t="s">
        <v>911</v>
      </c>
      <c r="D132" s="313">
        <v>4640</v>
      </c>
      <c r="E132" s="313">
        <v>1</v>
      </c>
      <c r="F132" s="313">
        <v>0</v>
      </c>
      <c r="G132" s="313">
        <v>4639</v>
      </c>
      <c r="H132" s="313">
        <v>61</v>
      </c>
      <c r="I132" s="313">
        <v>4565</v>
      </c>
      <c r="J132" s="313">
        <v>2435</v>
      </c>
      <c r="K132" s="313">
        <v>2130</v>
      </c>
      <c r="L132" s="314">
        <v>13</v>
      </c>
      <c r="N132" s="316">
        <v>1.6206226768396635E-2</v>
      </c>
    </row>
    <row r="133" spans="2:14" ht="20.100000000000001" customHeight="1" x14ac:dyDescent="0.4">
      <c r="B133" s="12">
        <v>85</v>
      </c>
      <c r="C133" s="9" t="s">
        <v>881</v>
      </c>
      <c r="D133" s="313">
        <v>64524</v>
      </c>
      <c r="E133" s="313">
        <v>3522</v>
      </c>
      <c r="F133" s="313">
        <v>362</v>
      </c>
      <c r="G133" s="313">
        <v>60640</v>
      </c>
      <c r="H133" s="313">
        <v>2857</v>
      </c>
      <c r="I133" s="313">
        <v>56798</v>
      </c>
      <c r="J133" s="313">
        <v>47008</v>
      </c>
      <c r="K133" s="313">
        <v>9790</v>
      </c>
      <c r="L133" s="314">
        <v>985</v>
      </c>
      <c r="N133" s="316">
        <v>7.7098630049903055E-2</v>
      </c>
    </row>
    <row r="134" spans="2:14" ht="20.100000000000001" customHeight="1" x14ac:dyDescent="0.4">
      <c r="B134" s="12">
        <v>86</v>
      </c>
      <c r="C134" s="9" t="s">
        <v>378</v>
      </c>
      <c r="D134" s="313">
        <v>3431</v>
      </c>
      <c r="E134" s="313">
        <v>6</v>
      </c>
      <c r="F134" s="313">
        <v>0</v>
      </c>
      <c r="G134" s="313">
        <v>3425</v>
      </c>
      <c r="H134" s="313">
        <v>40</v>
      </c>
      <c r="I134" s="313">
        <v>2837</v>
      </c>
      <c r="J134" s="313">
        <v>1925</v>
      </c>
      <c r="K134" s="313">
        <v>912</v>
      </c>
      <c r="L134" s="314">
        <v>548</v>
      </c>
      <c r="N134" s="316">
        <v>0.10371245155038759</v>
      </c>
    </row>
    <row r="135" spans="2:14" ht="20.100000000000001" customHeight="1" x14ac:dyDescent="0.4">
      <c r="B135" s="12">
        <v>87</v>
      </c>
      <c r="C135" s="9" t="s">
        <v>882</v>
      </c>
      <c r="D135" s="313">
        <v>35394</v>
      </c>
      <c r="E135" s="313">
        <v>52</v>
      </c>
      <c r="F135" s="313">
        <v>5</v>
      </c>
      <c r="G135" s="313">
        <v>35337</v>
      </c>
      <c r="H135" s="313">
        <v>741</v>
      </c>
      <c r="I135" s="313">
        <v>34187</v>
      </c>
      <c r="J135" s="313">
        <v>23250</v>
      </c>
      <c r="K135" s="313">
        <v>10937</v>
      </c>
      <c r="L135" s="314">
        <v>409</v>
      </c>
      <c r="N135" s="316">
        <v>0.18840270631954403</v>
      </c>
    </row>
    <row r="136" spans="2:14" ht="20.100000000000001" customHeight="1" x14ac:dyDescent="0.4">
      <c r="B136" s="12">
        <v>88</v>
      </c>
      <c r="C136" s="9" t="s">
        <v>883</v>
      </c>
      <c r="D136" s="313">
        <v>38197</v>
      </c>
      <c r="E136" s="313">
        <v>0</v>
      </c>
      <c r="F136" s="313">
        <v>0</v>
      </c>
      <c r="G136" s="313">
        <v>38197</v>
      </c>
      <c r="H136" s="313">
        <v>801</v>
      </c>
      <c r="I136" s="313">
        <v>36954</v>
      </c>
      <c r="J136" s="313">
        <v>25132</v>
      </c>
      <c r="K136" s="313">
        <v>11822</v>
      </c>
      <c r="L136" s="314">
        <v>442</v>
      </c>
      <c r="N136" s="316">
        <v>0.18840293773829664</v>
      </c>
    </row>
    <row r="137" spans="2:14" ht="20.100000000000001" customHeight="1" x14ac:dyDescent="0.4">
      <c r="B137" s="12">
        <v>89</v>
      </c>
      <c r="C137" s="9" t="s">
        <v>29</v>
      </c>
      <c r="D137" s="313">
        <v>14046</v>
      </c>
      <c r="E137" s="313">
        <v>9</v>
      </c>
      <c r="F137" s="313">
        <v>8</v>
      </c>
      <c r="G137" s="313">
        <v>14029</v>
      </c>
      <c r="H137" s="313">
        <v>2290</v>
      </c>
      <c r="I137" s="313">
        <v>11293</v>
      </c>
      <c r="J137" s="313">
        <v>8851</v>
      </c>
      <c r="K137" s="313">
        <v>2442</v>
      </c>
      <c r="L137" s="314">
        <v>446</v>
      </c>
      <c r="N137" s="316">
        <v>0.15399729964104986</v>
      </c>
    </row>
    <row r="138" spans="2:14" ht="20.100000000000001" customHeight="1" x14ac:dyDescent="0.4">
      <c r="B138" s="12">
        <v>90</v>
      </c>
      <c r="C138" s="9" t="s">
        <v>884</v>
      </c>
      <c r="D138" s="313">
        <v>9465</v>
      </c>
      <c r="E138" s="313">
        <v>21</v>
      </c>
      <c r="F138" s="313">
        <v>6</v>
      </c>
      <c r="G138" s="313">
        <v>9438</v>
      </c>
      <c r="H138" s="313">
        <v>650</v>
      </c>
      <c r="I138" s="313">
        <v>8702</v>
      </c>
      <c r="J138" s="313">
        <v>7189</v>
      </c>
      <c r="K138" s="313">
        <v>1513</v>
      </c>
      <c r="L138" s="314">
        <v>86</v>
      </c>
      <c r="N138" s="316">
        <v>3.6869923939667398E-2</v>
      </c>
    </row>
    <row r="139" spans="2:14" ht="20.100000000000001" customHeight="1" x14ac:dyDescent="0.4">
      <c r="B139" s="12">
        <v>91</v>
      </c>
      <c r="C139" s="9" t="s">
        <v>390</v>
      </c>
      <c r="D139" s="313">
        <v>2144</v>
      </c>
      <c r="E139" s="313">
        <v>10</v>
      </c>
      <c r="F139" s="313">
        <v>1</v>
      </c>
      <c r="G139" s="313">
        <v>2133</v>
      </c>
      <c r="H139" s="313">
        <v>226</v>
      </c>
      <c r="I139" s="313">
        <v>1885</v>
      </c>
      <c r="J139" s="313">
        <v>1609</v>
      </c>
      <c r="K139" s="313">
        <v>276</v>
      </c>
      <c r="L139" s="314">
        <v>22</v>
      </c>
      <c r="N139" s="316">
        <v>3.1816351188078934E-2</v>
      </c>
    </row>
    <row r="140" spans="2:14" ht="20.100000000000001" customHeight="1" x14ac:dyDescent="0.4">
      <c r="B140" s="12">
        <v>92</v>
      </c>
      <c r="C140" s="9" t="s">
        <v>885</v>
      </c>
      <c r="D140" s="313">
        <v>11593</v>
      </c>
      <c r="E140" s="313">
        <v>620</v>
      </c>
      <c r="F140" s="313">
        <v>208</v>
      </c>
      <c r="G140" s="313">
        <v>10765</v>
      </c>
      <c r="H140" s="313">
        <v>1380</v>
      </c>
      <c r="I140" s="313">
        <v>9199</v>
      </c>
      <c r="J140" s="313">
        <v>8035</v>
      </c>
      <c r="K140" s="313">
        <v>1164</v>
      </c>
      <c r="L140" s="314">
        <v>186</v>
      </c>
      <c r="N140" s="316">
        <v>4.6956650701841622E-2</v>
      </c>
    </row>
    <row r="141" spans="2:14" ht="20.100000000000001" customHeight="1" x14ac:dyDescent="0.4">
      <c r="B141" s="12">
        <v>93</v>
      </c>
      <c r="C141" s="9" t="s">
        <v>398</v>
      </c>
      <c r="D141" s="313">
        <v>94906</v>
      </c>
      <c r="E141" s="313">
        <v>1117</v>
      </c>
      <c r="F141" s="313">
        <v>120</v>
      </c>
      <c r="G141" s="313">
        <v>93669</v>
      </c>
      <c r="H141" s="313">
        <v>3484</v>
      </c>
      <c r="I141" s="313">
        <v>87041</v>
      </c>
      <c r="J141" s="313">
        <v>45507</v>
      </c>
      <c r="K141" s="313">
        <v>41534</v>
      </c>
      <c r="L141" s="314">
        <v>3144</v>
      </c>
      <c r="N141" s="316">
        <v>0.10409077674973718</v>
      </c>
    </row>
    <row r="142" spans="2:14" ht="20.100000000000001" customHeight="1" x14ac:dyDescent="0.4">
      <c r="B142" s="12">
        <v>94</v>
      </c>
      <c r="C142" s="9" t="s">
        <v>399</v>
      </c>
      <c r="D142" s="313">
        <v>10960</v>
      </c>
      <c r="E142" s="313">
        <v>177</v>
      </c>
      <c r="F142" s="313">
        <v>136</v>
      </c>
      <c r="G142" s="313">
        <v>10647</v>
      </c>
      <c r="H142" s="313">
        <v>432</v>
      </c>
      <c r="I142" s="313">
        <v>9876</v>
      </c>
      <c r="J142" s="313">
        <v>5819</v>
      </c>
      <c r="K142" s="313">
        <v>4057</v>
      </c>
      <c r="L142" s="314">
        <v>339</v>
      </c>
      <c r="N142" s="316">
        <v>0.16913960729491009</v>
      </c>
    </row>
    <row r="143" spans="2:14" ht="20.100000000000001" customHeight="1" x14ac:dyDescent="0.4">
      <c r="B143" s="12">
        <v>95</v>
      </c>
      <c r="C143" s="9" t="s">
        <v>886</v>
      </c>
      <c r="D143" s="313">
        <v>62184</v>
      </c>
      <c r="E143" s="313">
        <v>4043</v>
      </c>
      <c r="F143" s="313">
        <v>1173</v>
      </c>
      <c r="G143" s="313">
        <v>56968</v>
      </c>
      <c r="H143" s="313">
        <v>2033</v>
      </c>
      <c r="I143" s="313">
        <v>52413</v>
      </c>
      <c r="J143" s="313">
        <v>23452</v>
      </c>
      <c r="K143" s="313">
        <v>28961</v>
      </c>
      <c r="L143" s="314">
        <v>2522</v>
      </c>
      <c r="N143" s="316">
        <v>0.20127972751908815</v>
      </c>
    </row>
    <row r="144" spans="2:14" ht="20.100000000000001" customHeight="1" x14ac:dyDescent="0.4">
      <c r="B144" s="12">
        <v>96</v>
      </c>
      <c r="C144" s="9" t="s">
        <v>887</v>
      </c>
      <c r="D144" s="313">
        <v>26439</v>
      </c>
      <c r="E144" s="313">
        <v>5118</v>
      </c>
      <c r="F144" s="313">
        <v>906</v>
      </c>
      <c r="G144" s="313">
        <v>20415</v>
      </c>
      <c r="H144" s="313">
        <v>1494</v>
      </c>
      <c r="I144" s="313">
        <v>18409</v>
      </c>
      <c r="J144" s="313">
        <v>13533</v>
      </c>
      <c r="K144" s="313">
        <v>4876</v>
      </c>
      <c r="L144" s="314">
        <v>512</v>
      </c>
      <c r="N144" s="316">
        <v>0.22408948211894361</v>
      </c>
    </row>
    <row r="145" spans="2:14" ht="20.100000000000001" customHeight="1" x14ac:dyDescent="0.4">
      <c r="B145" s="12">
        <v>97</v>
      </c>
      <c r="C145" s="9" t="s">
        <v>888</v>
      </c>
      <c r="D145" s="313">
        <v>12535</v>
      </c>
      <c r="E145" s="313">
        <v>111</v>
      </c>
      <c r="F145" s="313">
        <v>28</v>
      </c>
      <c r="G145" s="313">
        <v>12396</v>
      </c>
      <c r="H145" s="313">
        <v>450</v>
      </c>
      <c r="I145" s="313">
        <v>11576</v>
      </c>
      <c r="J145" s="313">
        <v>5818</v>
      </c>
      <c r="K145" s="313">
        <v>5758</v>
      </c>
      <c r="L145" s="314">
        <v>370</v>
      </c>
      <c r="N145" s="316">
        <v>0.10711600777705768</v>
      </c>
    </row>
    <row r="146" spans="2:14" ht="20.100000000000001" customHeight="1" x14ac:dyDescent="0.4">
      <c r="B146" s="12">
        <v>98</v>
      </c>
      <c r="C146" s="9" t="s">
        <v>1481</v>
      </c>
      <c r="D146" s="313">
        <v>1058</v>
      </c>
      <c r="E146" s="313">
        <v>147</v>
      </c>
      <c r="F146" s="313">
        <v>68</v>
      </c>
      <c r="G146" s="313">
        <v>843</v>
      </c>
      <c r="H146" s="313">
        <v>141</v>
      </c>
      <c r="I146" s="313">
        <v>685</v>
      </c>
      <c r="J146" s="313">
        <v>495</v>
      </c>
      <c r="K146" s="313">
        <v>190</v>
      </c>
      <c r="L146" s="314">
        <v>17</v>
      </c>
      <c r="N146" s="316">
        <v>8.9376590330788805E-2</v>
      </c>
    </row>
    <row r="147" spans="2:14" ht="20.100000000000001" customHeight="1" x14ac:dyDescent="0.4">
      <c r="B147" s="12">
        <v>99</v>
      </c>
      <c r="C147" s="9" t="s">
        <v>415</v>
      </c>
      <c r="D147" s="313">
        <v>22461</v>
      </c>
      <c r="E147" s="313">
        <v>7022</v>
      </c>
      <c r="F147" s="313">
        <v>556</v>
      </c>
      <c r="G147" s="313">
        <v>14883</v>
      </c>
      <c r="H147" s="313">
        <v>946</v>
      </c>
      <c r="I147" s="313">
        <v>12771</v>
      </c>
      <c r="J147" s="313">
        <v>5266</v>
      </c>
      <c r="K147" s="313">
        <v>7505</v>
      </c>
      <c r="L147" s="314">
        <v>1166</v>
      </c>
      <c r="N147" s="316">
        <v>0.14654391492713667</v>
      </c>
    </row>
    <row r="148" spans="2:14" ht="20.100000000000001" customHeight="1" x14ac:dyDescent="0.4">
      <c r="B148" s="12">
        <v>100</v>
      </c>
      <c r="C148" s="9" t="s">
        <v>32</v>
      </c>
      <c r="D148" s="313">
        <v>0</v>
      </c>
      <c r="E148" s="313">
        <v>0</v>
      </c>
      <c r="F148" s="313">
        <v>0</v>
      </c>
      <c r="G148" s="313">
        <v>0</v>
      </c>
      <c r="H148" s="313">
        <v>0</v>
      </c>
      <c r="I148" s="313">
        <v>0</v>
      </c>
      <c r="J148" s="313">
        <v>0</v>
      </c>
      <c r="K148" s="313">
        <v>0</v>
      </c>
      <c r="L148" s="314">
        <v>0</v>
      </c>
      <c r="N148" s="316">
        <v>0</v>
      </c>
    </row>
    <row r="149" spans="2:14" ht="20.100000000000001" customHeight="1" x14ac:dyDescent="0.4">
      <c r="B149" s="12">
        <v>101</v>
      </c>
      <c r="C149" s="9" t="s">
        <v>33</v>
      </c>
      <c r="D149" s="313">
        <v>152</v>
      </c>
      <c r="E149" s="313">
        <v>4</v>
      </c>
      <c r="F149" s="313">
        <v>0</v>
      </c>
      <c r="G149" s="313">
        <v>148</v>
      </c>
      <c r="H149" s="313">
        <v>4</v>
      </c>
      <c r="I149" s="313">
        <v>141</v>
      </c>
      <c r="J149" s="313">
        <v>54</v>
      </c>
      <c r="K149" s="313">
        <v>87</v>
      </c>
      <c r="L149" s="314">
        <v>3</v>
      </c>
      <c r="N149" s="316">
        <v>1.73721154071883E-3</v>
      </c>
    </row>
    <row r="150" spans="2:14" ht="20.100000000000001" customHeight="1" x14ac:dyDescent="0.4">
      <c r="B150" s="717" t="s">
        <v>822</v>
      </c>
      <c r="C150" s="718"/>
      <c r="D150" s="315">
        <v>1222142</v>
      </c>
      <c r="E150" s="315">
        <v>55014</v>
      </c>
      <c r="F150" s="315">
        <v>22361</v>
      </c>
      <c r="G150" s="315">
        <v>1144767</v>
      </c>
      <c r="H150" s="315">
        <v>72603</v>
      </c>
      <c r="I150" s="315">
        <v>1048747</v>
      </c>
      <c r="J150" s="315">
        <v>762014</v>
      </c>
      <c r="K150" s="315">
        <v>286733</v>
      </c>
      <c r="L150" s="637">
        <v>23417</v>
      </c>
      <c r="N150" s="639"/>
    </row>
  </sheetData>
  <sheetProtection sheet="1"/>
  <mergeCells count="24">
    <mergeCell ref="N4:N5"/>
    <mergeCell ref="N47:N48"/>
    <mergeCell ref="B150:C150"/>
    <mergeCell ref="L4:L5"/>
    <mergeCell ref="D3:D5"/>
    <mergeCell ref="E3:E5"/>
    <mergeCell ref="F3:F5"/>
    <mergeCell ref="G3:G5"/>
    <mergeCell ref="H4:H5"/>
    <mergeCell ref="I4:I5"/>
    <mergeCell ref="B3:C5"/>
    <mergeCell ref="H3:L3"/>
    <mergeCell ref="J4:K4"/>
    <mergeCell ref="B46:C48"/>
    <mergeCell ref="D46:D48"/>
    <mergeCell ref="E46:E48"/>
    <mergeCell ref="B44:C44"/>
    <mergeCell ref="F46:F48"/>
    <mergeCell ref="G46:G48"/>
    <mergeCell ref="H46:L46"/>
    <mergeCell ref="H47:H48"/>
    <mergeCell ref="I47:I48"/>
    <mergeCell ref="J47:K47"/>
    <mergeCell ref="L47:L48"/>
  </mergeCells>
  <phoneticPr fontId="2"/>
  <pageMargins left="0.70866141732283472" right="0.70866141732283472" top="0.74803149606299213" bottom="0.74803149606299213" header="0.31496062992125984" footer="0.31496062992125984"/>
  <pageSetup paperSize="8" scale="73" fitToHeight="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0" tint="-0.499984740745262"/>
  </sheetPr>
  <dimension ref="B1:BQ400"/>
  <sheetViews>
    <sheetView zoomScale="115" zoomScaleNormal="115" workbookViewId="0"/>
  </sheetViews>
  <sheetFormatPr defaultRowHeight="13.5" x14ac:dyDescent="0.4"/>
  <cols>
    <col min="1" max="1" width="1.625" style="15" customWidth="1"/>
    <col min="2" max="2" width="8.25" style="15" hidden="1" customWidth="1"/>
    <col min="3" max="3" width="7.25" style="15" hidden="1" customWidth="1"/>
    <col min="4" max="4" width="8.5" style="15" bestFit="1" customWidth="1"/>
    <col min="5" max="5" width="7.125" style="15" bestFit="1" customWidth="1"/>
    <col min="6" max="6" width="33.625" style="15" customWidth="1"/>
    <col min="7" max="17" width="15.125" style="15" customWidth="1"/>
    <col min="18" max="18" width="9" style="15"/>
    <col min="19" max="19" width="8.25" style="15" bestFit="1" customWidth="1"/>
    <col min="20" max="30" width="15.125" style="15" customWidth="1"/>
    <col min="31" max="31" width="9" style="15"/>
    <col min="32" max="32" width="8.25" style="15" customWidth="1"/>
    <col min="33" max="43" width="15.125" style="15" customWidth="1"/>
    <col min="44" max="44" width="9" style="15"/>
    <col min="45" max="45" width="8.25" style="15" customWidth="1"/>
    <col min="46" max="56" width="15.125" style="15" customWidth="1"/>
    <col min="57" max="57" width="9" style="15"/>
    <col min="58" max="58" width="8.25" style="15" customWidth="1"/>
    <col min="59" max="69" width="15.125" style="15" customWidth="1"/>
    <col min="70" max="16384" width="9" style="15"/>
  </cols>
  <sheetData>
    <row r="1" spans="2:69" ht="9.75" customHeight="1" x14ac:dyDescent="0.4"/>
    <row r="2" spans="2:69" ht="20.100000000000001" customHeight="1" x14ac:dyDescent="0.4">
      <c r="D2" s="15" t="s">
        <v>1466</v>
      </c>
    </row>
    <row r="3" spans="2:69" ht="30" x14ac:dyDescent="0.15">
      <c r="B3" s="729" t="s">
        <v>977</v>
      </c>
      <c r="C3" s="730"/>
      <c r="D3" s="733" t="s">
        <v>989</v>
      </c>
      <c r="E3" s="734"/>
      <c r="F3" s="735"/>
      <c r="G3" s="167" t="s">
        <v>418</v>
      </c>
      <c r="H3" s="165" t="s">
        <v>991</v>
      </c>
      <c r="I3" s="165" t="s">
        <v>978</v>
      </c>
      <c r="J3" s="183" t="s">
        <v>990</v>
      </c>
      <c r="K3" s="165" t="s">
        <v>982</v>
      </c>
      <c r="L3" s="165" t="s">
        <v>983</v>
      </c>
      <c r="M3" s="165" t="s">
        <v>984</v>
      </c>
      <c r="N3" s="165" t="s">
        <v>985</v>
      </c>
      <c r="O3" s="165" t="s">
        <v>986</v>
      </c>
      <c r="P3" s="165" t="s">
        <v>987</v>
      </c>
      <c r="Q3" s="166" t="s">
        <v>988</v>
      </c>
      <c r="R3" s="169"/>
      <c r="S3" s="731" t="s">
        <v>979</v>
      </c>
      <c r="T3" s="165" t="s">
        <v>418</v>
      </c>
      <c r="U3" s="165" t="s">
        <v>991</v>
      </c>
      <c r="V3" s="165" t="s">
        <v>978</v>
      </c>
      <c r="W3" s="183" t="s">
        <v>990</v>
      </c>
      <c r="X3" s="165" t="s">
        <v>982</v>
      </c>
      <c r="Y3" s="165" t="s">
        <v>983</v>
      </c>
      <c r="Z3" s="165" t="s">
        <v>984</v>
      </c>
      <c r="AA3" s="165" t="s">
        <v>985</v>
      </c>
      <c r="AB3" s="165" t="s">
        <v>986</v>
      </c>
      <c r="AC3" s="165" t="s">
        <v>987</v>
      </c>
      <c r="AD3" s="166" t="s">
        <v>988</v>
      </c>
      <c r="AE3" s="169"/>
      <c r="AF3" s="731" t="s">
        <v>981</v>
      </c>
      <c r="AG3" s="165" t="s">
        <v>418</v>
      </c>
      <c r="AH3" s="165" t="s">
        <v>991</v>
      </c>
      <c r="AI3" s="165" t="s">
        <v>978</v>
      </c>
      <c r="AJ3" s="183" t="s">
        <v>990</v>
      </c>
      <c r="AK3" s="165" t="s">
        <v>982</v>
      </c>
      <c r="AL3" s="165" t="s">
        <v>983</v>
      </c>
      <c r="AM3" s="165" t="s">
        <v>984</v>
      </c>
      <c r="AN3" s="165" t="s">
        <v>985</v>
      </c>
      <c r="AO3" s="165" t="s">
        <v>986</v>
      </c>
      <c r="AP3" s="165" t="s">
        <v>987</v>
      </c>
      <c r="AQ3" s="166" t="s">
        <v>988</v>
      </c>
      <c r="AS3" s="184" t="s">
        <v>992</v>
      </c>
      <c r="AT3" s="181" t="s">
        <v>418</v>
      </c>
      <c r="AU3" s="187" t="s">
        <v>991</v>
      </c>
      <c r="AV3" s="187" t="s">
        <v>978</v>
      </c>
      <c r="AW3" s="188" t="s">
        <v>990</v>
      </c>
      <c r="AX3" s="187" t="s">
        <v>982</v>
      </c>
      <c r="AY3" s="187" t="s">
        <v>983</v>
      </c>
      <c r="AZ3" s="187" t="s">
        <v>984</v>
      </c>
      <c r="BA3" s="187" t="s">
        <v>985</v>
      </c>
      <c r="BB3" s="187" t="s">
        <v>986</v>
      </c>
      <c r="BC3" s="187" t="s">
        <v>987</v>
      </c>
      <c r="BD3" s="182" t="s">
        <v>988</v>
      </c>
      <c r="BF3" s="189" t="s">
        <v>993</v>
      </c>
      <c r="BG3" s="190" t="s">
        <v>418</v>
      </c>
      <c r="BH3" s="190" t="s">
        <v>991</v>
      </c>
      <c r="BI3" s="190" t="s">
        <v>978</v>
      </c>
      <c r="BJ3" s="192" t="s">
        <v>990</v>
      </c>
      <c r="BK3" s="190" t="s">
        <v>982</v>
      </c>
      <c r="BL3" s="190" t="s">
        <v>983</v>
      </c>
      <c r="BM3" s="190" t="s">
        <v>984</v>
      </c>
      <c r="BN3" s="190" t="s">
        <v>985</v>
      </c>
      <c r="BO3" s="190" t="s">
        <v>986</v>
      </c>
      <c r="BP3" s="190" t="s">
        <v>987</v>
      </c>
      <c r="BQ3" s="191" t="s">
        <v>988</v>
      </c>
    </row>
    <row r="4" spans="2:69" x14ac:dyDescent="0.4">
      <c r="B4" s="168" t="s">
        <v>976</v>
      </c>
      <c r="C4" s="168" t="s">
        <v>908</v>
      </c>
      <c r="D4" s="164" t="s">
        <v>422</v>
      </c>
      <c r="E4" s="170" t="s">
        <v>423</v>
      </c>
      <c r="F4" s="389" t="s">
        <v>424</v>
      </c>
      <c r="G4" s="172" t="s">
        <v>425</v>
      </c>
      <c r="H4" s="173" t="s">
        <v>813</v>
      </c>
      <c r="I4" s="173" t="s">
        <v>37</v>
      </c>
      <c r="J4" s="173" t="s">
        <v>37</v>
      </c>
      <c r="K4" s="173" t="s">
        <v>38</v>
      </c>
      <c r="L4" s="173" t="s">
        <v>38</v>
      </c>
      <c r="M4" s="173" t="s">
        <v>38</v>
      </c>
      <c r="N4" s="173" t="s">
        <v>38</v>
      </c>
      <c r="O4" s="173" t="s">
        <v>38</v>
      </c>
      <c r="P4" s="173" t="s">
        <v>38</v>
      </c>
      <c r="Q4" s="171" t="s">
        <v>38</v>
      </c>
      <c r="R4" s="169"/>
      <c r="S4" s="732"/>
      <c r="T4" s="172" t="s">
        <v>425</v>
      </c>
      <c r="U4" s="173" t="s">
        <v>813</v>
      </c>
      <c r="V4" s="173" t="s">
        <v>37</v>
      </c>
      <c r="W4" s="173" t="s">
        <v>37</v>
      </c>
      <c r="X4" s="173" t="s">
        <v>38</v>
      </c>
      <c r="Y4" s="173" t="s">
        <v>38</v>
      </c>
      <c r="Z4" s="173" t="s">
        <v>38</v>
      </c>
      <c r="AA4" s="173" t="s">
        <v>38</v>
      </c>
      <c r="AB4" s="173" t="s">
        <v>38</v>
      </c>
      <c r="AC4" s="173" t="s">
        <v>38</v>
      </c>
      <c r="AD4" s="171" t="s">
        <v>38</v>
      </c>
      <c r="AE4" s="169"/>
      <c r="AF4" s="732"/>
      <c r="AG4" s="172" t="s">
        <v>425</v>
      </c>
      <c r="AH4" s="173" t="s">
        <v>813</v>
      </c>
      <c r="AI4" s="173" t="s">
        <v>37</v>
      </c>
      <c r="AJ4" s="173" t="s">
        <v>37</v>
      </c>
      <c r="AK4" s="173" t="s">
        <v>38</v>
      </c>
      <c r="AL4" s="173" t="s">
        <v>38</v>
      </c>
      <c r="AM4" s="173" t="s">
        <v>38</v>
      </c>
      <c r="AN4" s="173" t="s">
        <v>38</v>
      </c>
      <c r="AO4" s="173" t="s">
        <v>38</v>
      </c>
      <c r="AP4" s="173" t="s">
        <v>38</v>
      </c>
      <c r="AQ4" s="171" t="s">
        <v>38</v>
      </c>
      <c r="AS4" s="4">
        <v>1</v>
      </c>
      <c r="AT4" s="330">
        <f>T5/T5</f>
        <v>1</v>
      </c>
      <c r="AU4" s="330">
        <f>U5/$T5</f>
        <v>15.912681739246443</v>
      </c>
      <c r="AV4" s="330">
        <f>V5/$T5</f>
        <v>1.0882482051819993</v>
      </c>
      <c r="AW4" s="330">
        <f t="shared" ref="AW4:BD4" si="0">W5/$T5</f>
        <v>5.3239319212717691E-2</v>
      </c>
      <c r="AX4" s="330">
        <f t="shared" si="0"/>
        <v>7.7848885804067098</v>
      </c>
      <c r="AY4" s="330">
        <f t="shared" si="0"/>
        <v>0.64925360374335628</v>
      </c>
      <c r="AZ4" s="330">
        <f t="shared" si="0"/>
        <v>0</v>
      </c>
      <c r="BA4" s="330">
        <f t="shared" si="0"/>
        <v>0</v>
      </c>
      <c r="BB4" s="330">
        <f t="shared" si="0"/>
        <v>0</v>
      </c>
      <c r="BC4" s="330">
        <f t="shared" si="0"/>
        <v>0</v>
      </c>
      <c r="BD4" s="331">
        <f t="shared" si="0"/>
        <v>9.575629708544783</v>
      </c>
      <c r="BF4" s="161">
        <v>1</v>
      </c>
      <c r="BG4" s="334">
        <f>AG5/$AG5</f>
        <v>1</v>
      </c>
      <c r="BH4" s="334">
        <f t="shared" ref="BH4:BQ4" si="1">AH5/$AG5</f>
        <v>22.249787079551641</v>
      </c>
      <c r="BI4" s="334">
        <f t="shared" si="1"/>
        <v>1.5538991613807553</v>
      </c>
      <c r="BJ4" s="334">
        <f t="shared" si="1"/>
        <v>7.4152529570575623E-2</v>
      </c>
      <c r="BK4" s="334">
        <f t="shared" si="1"/>
        <v>2.2043505118286704</v>
      </c>
      <c r="BL4" s="334">
        <f t="shared" si="1"/>
        <v>0.85911209782012909</v>
      </c>
      <c r="BM4" s="334">
        <f t="shared" si="1"/>
        <v>0</v>
      </c>
      <c r="BN4" s="334">
        <f t="shared" si="1"/>
        <v>0</v>
      </c>
      <c r="BO4" s="334">
        <f t="shared" si="1"/>
        <v>0</v>
      </c>
      <c r="BP4" s="334">
        <f t="shared" si="1"/>
        <v>0</v>
      </c>
      <c r="BQ4" s="335">
        <f t="shared" si="1"/>
        <v>4.6915143006001303</v>
      </c>
    </row>
    <row r="5" spans="2:69" x14ac:dyDescent="0.4">
      <c r="B5" s="168">
        <v>1</v>
      </c>
      <c r="C5" s="168">
        <v>1</v>
      </c>
      <c r="D5" s="161" t="s">
        <v>426</v>
      </c>
      <c r="E5" s="158">
        <v>1</v>
      </c>
      <c r="F5" s="390" t="s">
        <v>39</v>
      </c>
      <c r="G5" s="318">
        <v>1718817</v>
      </c>
      <c r="H5" s="313">
        <v>27350987.889006354</v>
      </c>
      <c r="I5" s="313">
        <v>1870499.5152863085</v>
      </c>
      <c r="J5" s="313">
        <v>91508.646931245778</v>
      </c>
      <c r="K5" s="313">
        <v>13380798.835108919</v>
      </c>
      <c r="L5" s="313">
        <v>1115948.1314253444</v>
      </c>
      <c r="M5" s="313">
        <v>0</v>
      </c>
      <c r="N5" s="313">
        <v>0</v>
      </c>
      <c r="O5" s="313">
        <v>0</v>
      </c>
      <c r="P5" s="313">
        <v>0</v>
      </c>
      <c r="Q5" s="314">
        <v>16458755.128751818</v>
      </c>
      <c r="R5" s="169"/>
      <c r="S5" s="175">
        <v>1</v>
      </c>
      <c r="T5" s="325">
        <f>SUMIF($B$5:$B$394,$S5,$G$5:$G$394)</f>
        <v>1718817</v>
      </c>
      <c r="U5" s="326">
        <f>SUMIF($B$5:$B$394,$S5,$H$5:$H$394)</f>
        <v>27350987.889006354</v>
      </c>
      <c r="V5" s="326">
        <f>SUMIF($B$5:$B$394,$S5,$I$5:$I$394)</f>
        <v>1870499.5152863085</v>
      </c>
      <c r="W5" s="326">
        <f>SUMIF($B$5:$B$394,$S5,$J$5:$J$394)</f>
        <v>91508.646931245778</v>
      </c>
      <c r="X5" s="326">
        <f>SUMIF($B$5:$B$394,$S5,$K$5:$K$394)</f>
        <v>13380798.835108919</v>
      </c>
      <c r="Y5" s="326">
        <f>SUMIF($B$5:$B$394,$S5,$L$5:$L$394)</f>
        <v>1115948.1314253444</v>
      </c>
      <c r="Z5" s="326">
        <f>SUMIF($B$5:$B$394,$S5,$M$5:$M$394)</f>
        <v>0</v>
      </c>
      <c r="AA5" s="326">
        <f>SUMIF($B$5:$B$394,$S5,$N$5:$N$394)</f>
        <v>0</v>
      </c>
      <c r="AB5" s="326">
        <f>SUMIF($B$5:$B$394,$S5,$O$5:$O$394)</f>
        <v>0</v>
      </c>
      <c r="AC5" s="326">
        <f>SUMIF($B$5:$B$394,$S5,$P$5:$P$394)</f>
        <v>0</v>
      </c>
      <c r="AD5" s="327">
        <f>SUMIF($B$5:$B$394,$S5,$Q$5:$Q$394)</f>
        <v>16458755.128751818</v>
      </c>
      <c r="AE5" s="169"/>
      <c r="AF5" s="161">
        <v>1</v>
      </c>
      <c r="AG5" s="176">
        <f>SUMIF($C$5:$C$394,$AF5,$G$5:$G$394)</f>
        <v>6084208</v>
      </c>
      <c r="AH5" s="176">
        <f>SUMIF($C$5:$C$394,$AF5,$H$5:$H$394)</f>
        <v>135372332.54770473</v>
      </c>
      <c r="AI5" s="176">
        <f>SUMIF($C$5:$C$394,$AF5,$I$5:$I$394)</f>
        <v>9454245.7088660821</v>
      </c>
      <c r="AJ5" s="176">
        <f>SUMIF($C$5:$C$394,$AF5,$J$5:$J$394)</f>
        <v>451159.41363353276</v>
      </c>
      <c r="AK5" s="176">
        <f>SUMIF($C$5:$C$394,$AF5,$K$5:$K$394)</f>
        <v>13411727.018872092</v>
      </c>
      <c r="AL5" s="176">
        <f>SUMIF($C$5:$C$394,$AF5,$L$5:$L$394)</f>
        <v>5227016.6984540122</v>
      </c>
      <c r="AM5" s="176">
        <f>SUMIF($C$5:$C$394,$AF5,$M$5:$M$394)</f>
        <v>0</v>
      </c>
      <c r="AN5" s="176">
        <f>SUMIF($C$5:$C$394,$AF5,$N$5:$N$394)</f>
        <v>0</v>
      </c>
      <c r="AO5" s="176">
        <f>SUMIF($C$5:$C$394,$AF5,$O$5:$O$394)</f>
        <v>0</v>
      </c>
      <c r="AP5" s="176">
        <f>SUMIF($C$5:$C$394,$AF5,$P$5:$P$394)</f>
        <v>0</v>
      </c>
      <c r="AQ5" s="177">
        <f>SUMIF($C$5:$C$394,$AF5,$Q$5:$Q$394)</f>
        <v>28544148.839825716</v>
      </c>
      <c r="AS5" s="185">
        <v>2</v>
      </c>
      <c r="AT5" s="330">
        <f t="shared" ref="AT5:AT68" si="2">T6/T6</f>
        <v>1</v>
      </c>
      <c r="AU5" s="330">
        <f t="shared" ref="AU5:AU68" si="3">U6/$T6</f>
        <v>24.744941440228008</v>
      </c>
      <c r="AV5" s="330">
        <f t="shared" ref="AV5:AV68" si="4">V6/$T6</f>
        <v>1.7372432832659832</v>
      </c>
      <c r="AW5" s="330">
        <f t="shared" ref="AW5:AW68" si="5">W6/$T6</f>
        <v>8.2386839277921939E-2</v>
      </c>
      <c r="AX5" s="330">
        <f t="shared" ref="AX5:AX68" si="6">X6/$T6</f>
        <v>7.0848599273636102E-3</v>
      </c>
      <c r="AY5" s="330">
        <f t="shared" ref="AY5:AY68" si="7">Y6/$T6</f>
        <v>0.94174120188287092</v>
      </c>
      <c r="AZ5" s="330">
        <f t="shared" ref="AZ5:AZ68" si="8">Z6/$T6</f>
        <v>0</v>
      </c>
      <c r="BA5" s="330">
        <f t="shared" ref="BA5:BA68" si="9">AA6/$T6</f>
        <v>0</v>
      </c>
      <c r="BB5" s="330">
        <f t="shared" ref="BB5:BB68" si="10">AB6/$T6</f>
        <v>0</v>
      </c>
      <c r="BC5" s="330">
        <f t="shared" ref="BC5:BC68" si="11">AC6/$T6</f>
        <v>0</v>
      </c>
      <c r="BD5" s="331">
        <f t="shared" ref="BD5:BD68" si="12">AD6/$T6</f>
        <v>2.7684561843541391</v>
      </c>
      <c r="BF5" s="161">
        <v>2</v>
      </c>
      <c r="BG5" s="334">
        <f t="shared" ref="BG5:BG41" si="13">AG6/$AG6</f>
        <v>1</v>
      </c>
      <c r="BH5" s="334">
        <f t="shared" ref="BH5:BH42" si="14">AH6/$AG6</f>
        <v>3.2177624133043485</v>
      </c>
      <c r="BI5" s="334">
        <f t="shared" ref="BI5:BI42" si="15">AI6/$AG6</f>
        <v>0.21974772438490869</v>
      </c>
      <c r="BJ5" s="334">
        <f t="shared" ref="BJ5:BJ42" si="16">AJ6/$AG6</f>
        <v>2.5106205602229057E-4</v>
      </c>
      <c r="BK5" s="334">
        <f t="shared" ref="BK5:BK42" si="17">AK6/$AG6</f>
        <v>3.0062681435240046</v>
      </c>
      <c r="BL5" s="334">
        <f t="shared" ref="BL5:BL42" si="18">AL6/$AG6</f>
        <v>0.94891314306657171</v>
      </c>
      <c r="BM5" s="334">
        <f t="shared" ref="BM5:BM42" si="19">AM6/$AG6</f>
        <v>0</v>
      </c>
      <c r="BN5" s="334">
        <f t="shared" ref="BN5:BN42" si="20">AN6/$AG6</f>
        <v>0</v>
      </c>
      <c r="BO5" s="334">
        <f t="shared" ref="BO5:BO42" si="21">AO6/$AG6</f>
        <v>0</v>
      </c>
      <c r="BP5" s="334">
        <f t="shared" ref="BP5:BP42" si="22">AP6/$AG6</f>
        <v>0</v>
      </c>
      <c r="BQ5" s="335">
        <f t="shared" ref="BQ5:BQ42" si="23">AQ6/$AG6</f>
        <v>4.1751800730315063</v>
      </c>
    </row>
    <row r="6" spans="2:69" x14ac:dyDescent="0.4">
      <c r="B6" s="168">
        <v>2</v>
      </c>
      <c r="C6" s="168">
        <v>1</v>
      </c>
      <c r="D6" s="161" t="s">
        <v>427</v>
      </c>
      <c r="E6" s="158">
        <v>2</v>
      </c>
      <c r="F6" s="390" t="s">
        <v>40</v>
      </c>
      <c r="G6" s="318">
        <v>52943</v>
      </c>
      <c r="H6" s="313">
        <v>1064115.6542980631</v>
      </c>
      <c r="I6" s="313">
        <v>73056.544385311063</v>
      </c>
      <c r="J6" s="313">
        <v>31366.627342556149</v>
      </c>
      <c r="K6" s="313">
        <v>8584.8568056811164</v>
      </c>
      <c r="L6" s="313">
        <v>326777.01757255848</v>
      </c>
      <c r="M6" s="313">
        <v>0</v>
      </c>
      <c r="N6" s="313">
        <v>0</v>
      </c>
      <c r="O6" s="313">
        <v>0</v>
      </c>
      <c r="P6" s="313">
        <v>0</v>
      </c>
      <c r="Q6" s="314">
        <v>439785.04610610683</v>
      </c>
      <c r="R6" s="169"/>
      <c r="S6" s="178">
        <v>2</v>
      </c>
      <c r="T6" s="328">
        <f t="shared" ref="T6:T69" si="24">SUMIF($B$5:$B$394,$S6,$G$5:$G$394)</f>
        <v>4365391</v>
      </c>
      <c r="U6" s="176">
        <f t="shared" ref="U6:U69" si="25">SUMIF($B$5:$B$394,$S6,$H$5:$H$394)</f>
        <v>108021344.65869838</v>
      </c>
      <c r="V6" s="176">
        <f t="shared" ref="V6:V69" si="26">SUMIF($B$5:$B$394,$S6,$I$5:$I$394)</f>
        <v>7583746.1935797734</v>
      </c>
      <c r="W6" s="176">
        <f t="shared" ref="W6:W69" si="27">SUMIF($B$5:$B$394,$S6,$J$5:$J$394)</f>
        <v>359650.76670228696</v>
      </c>
      <c r="X6" s="176">
        <f t="shared" ref="X6:X69" si="28">SUMIF($B$5:$B$394,$S6,$K$5:$K$394)</f>
        <v>30928.183763173758</v>
      </c>
      <c r="Y6" s="176">
        <f t="shared" ref="Y6:Y69" si="29">SUMIF($B$5:$B$394,$S6,$L$5:$L$394)</f>
        <v>4111068.5670286678</v>
      </c>
      <c r="Z6" s="176">
        <f t="shared" ref="Z6:Z69" si="30">SUMIF($B$5:$B$394,$S6,$M$5:$M$394)</f>
        <v>0</v>
      </c>
      <c r="AA6" s="176">
        <f t="shared" ref="AA6:AA69" si="31">SUMIF($B$5:$B$394,$S6,$N$5:$N$394)</f>
        <v>0</v>
      </c>
      <c r="AB6" s="176">
        <f t="shared" ref="AB6:AB69" si="32">SUMIF($B$5:$B$394,$S6,$O$5:$O$394)</f>
        <v>0</v>
      </c>
      <c r="AC6" s="176">
        <f t="shared" ref="AC6:AC69" si="33">SUMIF($B$5:$B$394,$S6,$P$5:$P$394)</f>
        <v>0</v>
      </c>
      <c r="AD6" s="177">
        <f t="shared" ref="AD6:AD69" si="34">SUMIF($B$5:$B$394,$S6,$Q$5:$Q$394)</f>
        <v>12085393.7110739</v>
      </c>
      <c r="AE6" s="169"/>
      <c r="AF6" s="161">
        <v>2</v>
      </c>
      <c r="AG6" s="176">
        <f t="shared" ref="AG6:AG42" si="35">SUMIF($C$5:$C$394,$AF6,$G$5:$G$394)</f>
        <v>3738184</v>
      </c>
      <c r="AH6" s="176">
        <f t="shared" ref="AH6:AH42" si="36">SUMIF($C$5:$C$394,$AF6,$H$5:$H$394)</f>
        <v>12028587.969215702</v>
      </c>
      <c r="AI6" s="176">
        <f t="shared" ref="AI6:AI42" si="37">SUMIF($C$5:$C$394,$AF6,$I$5:$I$394)</f>
        <v>821457.42733207555</v>
      </c>
      <c r="AJ6" s="176">
        <f t="shared" ref="AJ6:AJ42" si="38">SUMIF($C$5:$C$394,$AF6,$J$5:$J$394)</f>
        <v>938.51616082963028</v>
      </c>
      <c r="AK6" s="176">
        <f t="shared" ref="AK6:AK42" si="39">SUMIF($C$5:$C$394,$AF6,$K$5:$K$394)</f>
        <v>11237983.473831138</v>
      </c>
      <c r="AL6" s="176">
        <f t="shared" ref="AL6:AL42" si="40">SUMIF($C$5:$C$394,$AF6,$L$5:$L$394)</f>
        <v>3547211.9288011692</v>
      </c>
      <c r="AM6" s="176">
        <f t="shared" ref="AM6:AM42" si="41">SUMIF($C$5:$C$394,$AF6,$M$5:$M$394)</f>
        <v>0</v>
      </c>
      <c r="AN6" s="176">
        <f t="shared" ref="AN6:AN42" si="42">SUMIF($C$5:$C$394,$AF6,$N$5:$N$394)</f>
        <v>0</v>
      </c>
      <c r="AO6" s="176">
        <f t="shared" ref="AO6:AO42" si="43">SUMIF($C$5:$C$394,$AF6,$O$5:$O$394)</f>
        <v>0</v>
      </c>
      <c r="AP6" s="176">
        <f t="shared" ref="AP6:AP42" si="44">SUMIF($C$5:$C$394,$AF6,$P$5:$P$394)</f>
        <v>0</v>
      </c>
      <c r="AQ6" s="177">
        <f t="shared" ref="AQ6:AQ42" si="45">SUMIF($C$5:$C$394,$AF6,$Q$5:$Q$394)</f>
        <v>15607591.34612521</v>
      </c>
      <c r="AS6" s="185">
        <v>3</v>
      </c>
      <c r="AT6" s="330">
        <f t="shared" si="2"/>
        <v>1</v>
      </c>
      <c r="AU6" s="330">
        <f t="shared" si="3"/>
        <v>3.2177624133043485</v>
      </c>
      <c r="AV6" s="330">
        <f t="shared" si="4"/>
        <v>0.21974772438490869</v>
      </c>
      <c r="AW6" s="330">
        <f t="shared" si="5"/>
        <v>2.5106205602229057E-4</v>
      </c>
      <c r="AX6" s="330">
        <f t="shared" si="6"/>
        <v>3.0062681435240046</v>
      </c>
      <c r="AY6" s="330">
        <f t="shared" si="7"/>
        <v>0.94891314306657171</v>
      </c>
      <c r="AZ6" s="330">
        <f t="shared" si="8"/>
        <v>0</v>
      </c>
      <c r="BA6" s="330">
        <f t="shared" si="9"/>
        <v>0</v>
      </c>
      <c r="BB6" s="330">
        <f t="shared" si="10"/>
        <v>0</v>
      </c>
      <c r="BC6" s="330">
        <f t="shared" si="11"/>
        <v>0</v>
      </c>
      <c r="BD6" s="331">
        <f t="shared" si="12"/>
        <v>4.1751800730315063</v>
      </c>
      <c r="BF6" s="161">
        <v>3</v>
      </c>
      <c r="BG6" s="334">
        <f t="shared" si="13"/>
        <v>1</v>
      </c>
      <c r="BH6" s="334">
        <f t="shared" si="14"/>
        <v>9.6880376235598611</v>
      </c>
      <c r="BI6" s="334">
        <f t="shared" si="15"/>
        <v>0.66522866447558182</v>
      </c>
      <c r="BJ6" s="334">
        <f t="shared" si="16"/>
        <v>2.9696110102785534E-4</v>
      </c>
      <c r="BK6" s="334">
        <f t="shared" si="17"/>
        <v>8.6596029057893457E-5</v>
      </c>
      <c r="BL6" s="334">
        <f t="shared" si="18"/>
        <v>1.4761383875042621E-4</v>
      </c>
      <c r="BM6" s="334">
        <f t="shared" si="19"/>
        <v>0</v>
      </c>
      <c r="BN6" s="334">
        <f t="shared" si="20"/>
        <v>0</v>
      </c>
      <c r="BO6" s="334">
        <f t="shared" si="21"/>
        <v>0</v>
      </c>
      <c r="BP6" s="334">
        <f t="shared" si="22"/>
        <v>0</v>
      </c>
      <c r="BQ6" s="335">
        <f t="shared" si="23"/>
        <v>0.66575983544441797</v>
      </c>
    </row>
    <row r="7" spans="2:69" x14ac:dyDescent="0.4">
      <c r="B7" s="168">
        <v>2</v>
      </c>
      <c r="C7" s="168">
        <v>1</v>
      </c>
      <c r="D7" s="161" t="s">
        <v>428</v>
      </c>
      <c r="E7" s="158">
        <v>3</v>
      </c>
      <c r="F7" s="390" t="s">
        <v>41</v>
      </c>
      <c r="G7" s="318">
        <v>250136</v>
      </c>
      <c r="H7" s="313">
        <v>2976747.6402853406</v>
      </c>
      <c r="I7" s="313">
        <v>204054.3829777434</v>
      </c>
      <c r="J7" s="313">
        <v>13256.285283126832</v>
      </c>
      <c r="K7" s="313">
        <v>1102.5570145239399</v>
      </c>
      <c r="L7" s="313">
        <v>148275.0681527484</v>
      </c>
      <c r="M7" s="313">
        <v>0</v>
      </c>
      <c r="N7" s="313">
        <v>0</v>
      </c>
      <c r="O7" s="313">
        <v>0</v>
      </c>
      <c r="P7" s="313">
        <v>0</v>
      </c>
      <c r="Q7" s="314">
        <v>366688.29342814256</v>
      </c>
      <c r="R7" s="169"/>
      <c r="S7" s="178">
        <v>3</v>
      </c>
      <c r="T7" s="328">
        <f t="shared" si="24"/>
        <v>3738184</v>
      </c>
      <c r="U7" s="176">
        <f t="shared" si="25"/>
        <v>12028587.969215702</v>
      </c>
      <c r="V7" s="176">
        <f t="shared" si="26"/>
        <v>821457.42733207555</v>
      </c>
      <c r="W7" s="176">
        <f t="shared" si="27"/>
        <v>938.51616082963028</v>
      </c>
      <c r="X7" s="176">
        <f t="shared" si="28"/>
        <v>11237983.473831138</v>
      </c>
      <c r="Y7" s="176">
        <f t="shared" si="29"/>
        <v>3547211.9288011692</v>
      </c>
      <c r="Z7" s="176">
        <f t="shared" si="30"/>
        <v>0</v>
      </c>
      <c r="AA7" s="176">
        <f t="shared" si="31"/>
        <v>0</v>
      </c>
      <c r="AB7" s="176">
        <f t="shared" si="32"/>
        <v>0</v>
      </c>
      <c r="AC7" s="176">
        <f t="shared" si="33"/>
        <v>0</v>
      </c>
      <c r="AD7" s="177">
        <f t="shared" si="34"/>
        <v>15607591.34612521</v>
      </c>
      <c r="AE7" s="169"/>
      <c r="AF7" s="161">
        <v>3</v>
      </c>
      <c r="AG7" s="176">
        <f t="shared" si="35"/>
        <v>438468</v>
      </c>
      <c r="AH7" s="176">
        <f t="shared" si="36"/>
        <v>4247894.4807270449</v>
      </c>
      <c r="AI7" s="176">
        <f t="shared" si="37"/>
        <v>291681.48205527943</v>
      </c>
      <c r="AJ7" s="176">
        <f t="shared" si="38"/>
        <v>130.20794004548168</v>
      </c>
      <c r="AK7" s="176">
        <f t="shared" si="39"/>
        <v>37.969587668956429</v>
      </c>
      <c r="AL7" s="176">
        <f t="shared" si="40"/>
        <v>64.723944649221878</v>
      </c>
      <c r="AM7" s="176">
        <f t="shared" si="41"/>
        <v>0</v>
      </c>
      <c r="AN7" s="176">
        <f t="shared" si="42"/>
        <v>0</v>
      </c>
      <c r="AO7" s="176">
        <f t="shared" si="43"/>
        <v>0</v>
      </c>
      <c r="AP7" s="176">
        <f t="shared" si="44"/>
        <v>0</v>
      </c>
      <c r="AQ7" s="177">
        <f t="shared" si="45"/>
        <v>291914.38352764305</v>
      </c>
      <c r="AS7" s="185">
        <v>4</v>
      </c>
      <c r="AT7" s="330">
        <f t="shared" si="2"/>
        <v>1</v>
      </c>
      <c r="AU7" s="330">
        <f t="shared" si="3"/>
        <v>9.6880376235598611</v>
      </c>
      <c r="AV7" s="330">
        <f t="shared" si="4"/>
        <v>0.66522866447558182</v>
      </c>
      <c r="AW7" s="330">
        <f t="shared" si="5"/>
        <v>2.9696110102785534E-4</v>
      </c>
      <c r="AX7" s="330">
        <f t="shared" si="6"/>
        <v>8.6596029057893457E-5</v>
      </c>
      <c r="AY7" s="330">
        <f t="shared" si="7"/>
        <v>1.4761383875042621E-4</v>
      </c>
      <c r="AZ7" s="330">
        <f t="shared" si="8"/>
        <v>0</v>
      </c>
      <c r="BA7" s="330">
        <f t="shared" si="9"/>
        <v>0</v>
      </c>
      <c r="BB7" s="330">
        <f t="shared" si="10"/>
        <v>0</v>
      </c>
      <c r="BC7" s="330">
        <f t="shared" si="11"/>
        <v>0</v>
      </c>
      <c r="BD7" s="331">
        <f t="shared" si="12"/>
        <v>0.66575983544441797</v>
      </c>
      <c r="BF7" s="161">
        <v>4</v>
      </c>
      <c r="BG7" s="334">
        <f t="shared" si="13"/>
        <v>1</v>
      </c>
      <c r="BH7" s="334">
        <f t="shared" si="14"/>
        <v>10.854099458691246</v>
      </c>
      <c r="BI7" s="334">
        <f t="shared" si="15"/>
        <v>0.74166763498716282</v>
      </c>
      <c r="BJ7" s="334">
        <f t="shared" si="16"/>
        <v>1.2351147700545185E-4</v>
      </c>
      <c r="BK7" s="334">
        <f t="shared" si="17"/>
        <v>3.1524407166149335E-2</v>
      </c>
      <c r="BL7" s="334">
        <f t="shared" si="18"/>
        <v>4.2492417789534408E-3</v>
      </c>
      <c r="BM7" s="334">
        <f t="shared" si="19"/>
        <v>0</v>
      </c>
      <c r="BN7" s="334">
        <f t="shared" si="20"/>
        <v>0</v>
      </c>
      <c r="BO7" s="334">
        <f t="shared" si="21"/>
        <v>0</v>
      </c>
      <c r="BP7" s="334">
        <f t="shared" si="22"/>
        <v>0</v>
      </c>
      <c r="BQ7" s="335">
        <f t="shared" si="23"/>
        <v>0.77756479540927104</v>
      </c>
    </row>
    <row r="8" spans="2:69" x14ac:dyDescent="0.4">
      <c r="B8" s="168">
        <v>2</v>
      </c>
      <c r="C8" s="168">
        <v>1</v>
      </c>
      <c r="D8" s="161" t="s">
        <v>429</v>
      </c>
      <c r="E8" s="158">
        <v>4</v>
      </c>
      <c r="F8" s="390" t="s">
        <v>42</v>
      </c>
      <c r="G8" s="318">
        <v>72639</v>
      </c>
      <c r="H8" s="313">
        <v>1465691.3383384862</v>
      </c>
      <c r="I8" s="313">
        <v>100669.37871288606</v>
      </c>
      <c r="J8" s="313">
        <v>6670.9825953790623</v>
      </c>
      <c r="K8" s="313">
        <v>3586.4304086004922</v>
      </c>
      <c r="L8" s="313">
        <v>158919.60071629033</v>
      </c>
      <c r="M8" s="313">
        <v>0</v>
      </c>
      <c r="N8" s="313">
        <v>0</v>
      </c>
      <c r="O8" s="313">
        <v>0</v>
      </c>
      <c r="P8" s="313">
        <v>0</v>
      </c>
      <c r="Q8" s="314">
        <v>269846.39243315591</v>
      </c>
      <c r="R8" s="169"/>
      <c r="S8" s="178">
        <v>4</v>
      </c>
      <c r="T8" s="328">
        <f t="shared" si="24"/>
        <v>438468</v>
      </c>
      <c r="U8" s="176">
        <f t="shared" si="25"/>
        <v>4247894.4807270449</v>
      </c>
      <c r="V8" s="176">
        <f t="shared" si="26"/>
        <v>291681.48205527943</v>
      </c>
      <c r="W8" s="176">
        <f t="shared" si="27"/>
        <v>130.20794004548168</v>
      </c>
      <c r="X8" s="176">
        <f t="shared" si="28"/>
        <v>37.969587668956429</v>
      </c>
      <c r="Y8" s="176">
        <f t="shared" si="29"/>
        <v>64.723944649221878</v>
      </c>
      <c r="Z8" s="176">
        <f t="shared" si="30"/>
        <v>0</v>
      </c>
      <c r="AA8" s="176">
        <f t="shared" si="31"/>
        <v>0</v>
      </c>
      <c r="AB8" s="176">
        <f t="shared" si="32"/>
        <v>0</v>
      </c>
      <c r="AC8" s="176">
        <f t="shared" si="33"/>
        <v>0</v>
      </c>
      <c r="AD8" s="177">
        <f t="shared" si="34"/>
        <v>291914.38352764305</v>
      </c>
      <c r="AE8" s="169"/>
      <c r="AF8" s="161">
        <v>4</v>
      </c>
      <c r="AG8" s="176">
        <f t="shared" si="35"/>
        <v>752553</v>
      </c>
      <c r="AH8" s="176">
        <f t="shared" si="36"/>
        <v>8168285.109936473</v>
      </c>
      <c r="AI8" s="176">
        <f t="shared" si="37"/>
        <v>558144.20371249435</v>
      </c>
      <c r="AJ8" s="176">
        <f t="shared" si="38"/>
        <v>92.948932554883811</v>
      </c>
      <c r="AK8" s="176">
        <f t="shared" si="39"/>
        <v>23723.78718610718</v>
      </c>
      <c r="AL8" s="176">
        <f t="shared" si="40"/>
        <v>3197.7796484767487</v>
      </c>
      <c r="AM8" s="176">
        <f t="shared" si="41"/>
        <v>0</v>
      </c>
      <c r="AN8" s="176">
        <f t="shared" si="42"/>
        <v>0</v>
      </c>
      <c r="AO8" s="176">
        <f t="shared" si="43"/>
        <v>0</v>
      </c>
      <c r="AP8" s="176">
        <f t="shared" si="44"/>
        <v>0</v>
      </c>
      <c r="AQ8" s="177">
        <f t="shared" si="45"/>
        <v>585158.71947963315</v>
      </c>
      <c r="AS8" s="185">
        <v>5</v>
      </c>
      <c r="AT8" s="330">
        <f t="shared" si="2"/>
        <v>1</v>
      </c>
      <c r="AU8" s="330">
        <f t="shared" si="3"/>
        <v>10.854099458691246</v>
      </c>
      <c r="AV8" s="330">
        <f t="shared" si="4"/>
        <v>0.74166763498716282</v>
      </c>
      <c r="AW8" s="330">
        <f t="shared" si="5"/>
        <v>1.2351147700545185E-4</v>
      </c>
      <c r="AX8" s="330">
        <f t="shared" si="6"/>
        <v>3.1524407166149335E-2</v>
      </c>
      <c r="AY8" s="330">
        <f t="shared" si="7"/>
        <v>4.2492417789534408E-3</v>
      </c>
      <c r="AZ8" s="330">
        <f t="shared" si="8"/>
        <v>0</v>
      </c>
      <c r="BA8" s="330">
        <f t="shared" si="9"/>
        <v>0</v>
      </c>
      <c r="BB8" s="330">
        <f t="shared" si="10"/>
        <v>0</v>
      </c>
      <c r="BC8" s="330">
        <f t="shared" si="11"/>
        <v>0</v>
      </c>
      <c r="BD8" s="331">
        <f t="shared" si="12"/>
        <v>0.77756479540927104</v>
      </c>
      <c r="BF8" s="161">
        <v>5</v>
      </c>
      <c r="BG8" s="334">
        <f t="shared" si="13"/>
        <v>1</v>
      </c>
      <c r="BH8" s="334">
        <f t="shared" si="14"/>
        <v>65.943597571828661</v>
      </c>
      <c r="BI8" s="334">
        <f t="shared" si="15"/>
        <v>4.6752193335782914</v>
      </c>
      <c r="BJ8" s="334">
        <f t="shared" si="16"/>
        <v>1.3463659852478349E-2</v>
      </c>
      <c r="BK8" s="334">
        <f t="shared" si="17"/>
        <v>7.968002485288667E-3</v>
      </c>
      <c r="BL8" s="334">
        <f t="shared" si="18"/>
        <v>2.2367469425284184E-2</v>
      </c>
      <c r="BM8" s="334">
        <f t="shared" si="19"/>
        <v>9.2555603650069596E-2</v>
      </c>
      <c r="BN8" s="334">
        <f t="shared" si="20"/>
        <v>0</v>
      </c>
      <c r="BO8" s="334">
        <f t="shared" si="21"/>
        <v>0</v>
      </c>
      <c r="BP8" s="334">
        <f t="shared" si="22"/>
        <v>0</v>
      </c>
      <c r="BQ8" s="335">
        <f t="shared" si="23"/>
        <v>4.8115740689914128</v>
      </c>
    </row>
    <row r="9" spans="2:69" x14ac:dyDescent="0.4">
      <c r="B9" s="168">
        <v>2</v>
      </c>
      <c r="C9" s="168">
        <v>1</v>
      </c>
      <c r="D9" s="161" t="s">
        <v>1483</v>
      </c>
      <c r="E9" s="158">
        <v>5</v>
      </c>
      <c r="F9" s="390" t="s">
        <v>43</v>
      </c>
      <c r="G9" s="318">
        <v>2251547</v>
      </c>
      <c r="H9" s="313">
        <v>52766107.130222559</v>
      </c>
      <c r="I9" s="313">
        <v>3716242.626794192</v>
      </c>
      <c r="J9" s="313">
        <v>103274.98095865113</v>
      </c>
      <c r="K9" s="313">
        <v>7837.8238559103411</v>
      </c>
      <c r="L9" s="313">
        <v>1243069.6071659701</v>
      </c>
      <c r="M9" s="313">
        <v>0</v>
      </c>
      <c r="N9" s="313">
        <v>0</v>
      </c>
      <c r="O9" s="313">
        <v>0</v>
      </c>
      <c r="P9" s="313">
        <v>0</v>
      </c>
      <c r="Q9" s="314">
        <v>5070425.0387747241</v>
      </c>
      <c r="R9" s="169"/>
      <c r="S9" s="178">
        <v>5</v>
      </c>
      <c r="T9" s="328">
        <f t="shared" si="24"/>
        <v>752553</v>
      </c>
      <c r="U9" s="176">
        <f t="shared" si="25"/>
        <v>8168285.109936473</v>
      </c>
      <c r="V9" s="176">
        <f t="shared" si="26"/>
        <v>558144.20371249435</v>
      </c>
      <c r="W9" s="176">
        <f t="shared" si="27"/>
        <v>92.948932554883811</v>
      </c>
      <c r="X9" s="176">
        <f t="shared" si="28"/>
        <v>23723.78718610718</v>
      </c>
      <c r="Y9" s="176">
        <f t="shared" si="29"/>
        <v>3197.7796484767487</v>
      </c>
      <c r="Z9" s="176">
        <f t="shared" si="30"/>
        <v>0</v>
      </c>
      <c r="AA9" s="176">
        <f t="shared" si="31"/>
        <v>0</v>
      </c>
      <c r="AB9" s="176">
        <f t="shared" si="32"/>
        <v>0</v>
      </c>
      <c r="AC9" s="176">
        <f t="shared" si="33"/>
        <v>0</v>
      </c>
      <c r="AD9" s="177">
        <f t="shared" si="34"/>
        <v>585158.71947963315</v>
      </c>
      <c r="AE9" s="169"/>
      <c r="AF9" s="161">
        <v>5</v>
      </c>
      <c r="AG9" s="176">
        <f t="shared" si="35"/>
        <v>1352398</v>
      </c>
      <c r="AH9" s="176">
        <f t="shared" si="36"/>
        <v>89181989.468945935</v>
      </c>
      <c r="AI9" s="176">
        <f t="shared" si="37"/>
        <v>6322757.2762926146</v>
      </c>
      <c r="AJ9" s="176">
        <f t="shared" si="38"/>
        <v>18208.226657172014</v>
      </c>
      <c r="AK9" s="176">
        <f t="shared" si="39"/>
        <v>10775.910625099423</v>
      </c>
      <c r="AL9" s="176">
        <f t="shared" si="40"/>
        <v>30249.72091581548</v>
      </c>
      <c r="AM9" s="176">
        <f t="shared" si="41"/>
        <v>125172.01326514682</v>
      </c>
      <c r="AN9" s="176">
        <f t="shared" si="42"/>
        <v>0</v>
      </c>
      <c r="AO9" s="176">
        <f t="shared" si="43"/>
        <v>0</v>
      </c>
      <c r="AP9" s="176">
        <f t="shared" si="44"/>
        <v>0</v>
      </c>
      <c r="AQ9" s="177">
        <f t="shared" si="45"/>
        <v>6507163.1477558482</v>
      </c>
      <c r="AS9" s="185">
        <v>6</v>
      </c>
      <c r="AT9" s="330">
        <f t="shared" si="2"/>
        <v>1</v>
      </c>
      <c r="AU9" s="330">
        <f t="shared" si="3"/>
        <v>65.943597571828661</v>
      </c>
      <c r="AV9" s="330">
        <f t="shared" si="4"/>
        <v>4.6752193335782914</v>
      </c>
      <c r="AW9" s="330">
        <f t="shared" si="5"/>
        <v>1.3463659852478349E-2</v>
      </c>
      <c r="AX9" s="330">
        <f t="shared" si="6"/>
        <v>7.968002485288667E-3</v>
      </c>
      <c r="AY9" s="330">
        <f t="shared" si="7"/>
        <v>2.2367469425284184E-2</v>
      </c>
      <c r="AZ9" s="330">
        <f t="shared" si="8"/>
        <v>9.2555603650069596E-2</v>
      </c>
      <c r="BA9" s="330">
        <f t="shared" si="9"/>
        <v>0</v>
      </c>
      <c r="BB9" s="330">
        <f t="shared" si="10"/>
        <v>0</v>
      </c>
      <c r="BC9" s="330">
        <f t="shared" si="11"/>
        <v>0</v>
      </c>
      <c r="BD9" s="331">
        <f t="shared" si="12"/>
        <v>4.8115740689914128</v>
      </c>
      <c r="BF9" s="161">
        <v>6</v>
      </c>
      <c r="BG9" s="334">
        <f t="shared" si="13"/>
        <v>1</v>
      </c>
      <c r="BH9" s="334">
        <f t="shared" si="14"/>
        <v>24.982511504873145</v>
      </c>
      <c r="BI9" s="334">
        <f t="shared" si="15"/>
        <v>1.5968778648499844</v>
      </c>
      <c r="BJ9" s="334">
        <f t="shared" si="16"/>
        <v>1.6277332631625767</v>
      </c>
      <c r="BK9" s="334">
        <f t="shared" si="17"/>
        <v>1.5950972822550795</v>
      </c>
      <c r="BL9" s="334">
        <f t="shared" si="18"/>
        <v>1.7130821631961021E-3</v>
      </c>
      <c r="BM9" s="334">
        <f t="shared" si="19"/>
        <v>0</v>
      </c>
      <c r="BN9" s="334">
        <f t="shared" si="20"/>
        <v>0</v>
      </c>
      <c r="BO9" s="334">
        <f t="shared" si="21"/>
        <v>0</v>
      </c>
      <c r="BP9" s="334">
        <f t="shared" si="22"/>
        <v>0</v>
      </c>
      <c r="BQ9" s="335">
        <f t="shared" si="23"/>
        <v>4.8214214924308365</v>
      </c>
    </row>
    <row r="10" spans="2:69" x14ac:dyDescent="0.4">
      <c r="B10" s="168">
        <v>2</v>
      </c>
      <c r="C10" s="168">
        <v>1</v>
      </c>
      <c r="D10" s="161" t="s">
        <v>430</v>
      </c>
      <c r="E10" s="158">
        <v>6</v>
      </c>
      <c r="F10" s="390" t="s">
        <v>44</v>
      </c>
      <c r="G10" s="318">
        <v>894228</v>
      </c>
      <c r="H10" s="313">
        <v>21998317.628021579</v>
      </c>
      <c r="I10" s="313">
        <v>1542160.6597064435</v>
      </c>
      <c r="J10" s="313">
        <v>36146.660471393305</v>
      </c>
      <c r="K10" s="313">
        <v>2658.0692589802952</v>
      </c>
      <c r="L10" s="313">
        <v>303929.05074056372</v>
      </c>
      <c r="M10" s="313">
        <v>0</v>
      </c>
      <c r="N10" s="313">
        <v>0</v>
      </c>
      <c r="O10" s="313">
        <v>0</v>
      </c>
      <c r="P10" s="313">
        <v>0</v>
      </c>
      <c r="Q10" s="314">
        <v>1884894.4401773808</v>
      </c>
      <c r="R10" s="169"/>
      <c r="S10" s="178">
        <v>6</v>
      </c>
      <c r="T10" s="328">
        <f t="shared" si="24"/>
        <v>1352398</v>
      </c>
      <c r="U10" s="176">
        <f t="shared" si="25"/>
        <v>89181989.468945935</v>
      </c>
      <c r="V10" s="176">
        <f t="shared" si="26"/>
        <v>6322757.2762926146</v>
      </c>
      <c r="W10" s="176">
        <f t="shared" si="27"/>
        <v>18208.226657172014</v>
      </c>
      <c r="X10" s="176">
        <f t="shared" si="28"/>
        <v>10775.910625099423</v>
      </c>
      <c r="Y10" s="176">
        <f t="shared" si="29"/>
        <v>30249.72091581548</v>
      </c>
      <c r="Z10" s="176">
        <f t="shared" si="30"/>
        <v>125172.01326514682</v>
      </c>
      <c r="AA10" s="176">
        <f t="shared" si="31"/>
        <v>0</v>
      </c>
      <c r="AB10" s="176">
        <f t="shared" si="32"/>
        <v>0</v>
      </c>
      <c r="AC10" s="176">
        <f t="shared" si="33"/>
        <v>0</v>
      </c>
      <c r="AD10" s="177">
        <f t="shared" si="34"/>
        <v>6507163.1477558482</v>
      </c>
      <c r="AE10" s="169"/>
      <c r="AF10" s="161">
        <v>6</v>
      </c>
      <c r="AG10" s="176">
        <f t="shared" si="35"/>
        <v>506539</v>
      </c>
      <c r="AH10" s="176">
        <f t="shared" si="36"/>
        <v>12654616.395166937</v>
      </c>
      <c r="AI10" s="176">
        <f t="shared" si="37"/>
        <v>808880.91678324621</v>
      </c>
      <c r="AJ10" s="176">
        <f t="shared" si="38"/>
        <v>824510.37938910839</v>
      </c>
      <c r="AK10" s="176">
        <f t="shared" si="39"/>
        <v>807978.98225620575</v>
      </c>
      <c r="AL10" s="176">
        <f t="shared" si="40"/>
        <v>867.74292586319041</v>
      </c>
      <c r="AM10" s="176">
        <f t="shared" si="41"/>
        <v>0</v>
      </c>
      <c r="AN10" s="176">
        <f t="shared" si="42"/>
        <v>0</v>
      </c>
      <c r="AO10" s="176">
        <f t="shared" si="43"/>
        <v>0</v>
      </c>
      <c r="AP10" s="176">
        <f t="shared" si="44"/>
        <v>0</v>
      </c>
      <c r="AQ10" s="177">
        <f t="shared" si="45"/>
        <v>2442238.0213544234</v>
      </c>
      <c r="AS10" s="185">
        <v>7</v>
      </c>
      <c r="AT10" s="330">
        <f t="shared" si="2"/>
        <v>1</v>
      </c>
      <c r="AU10" s="330">
        <f t="shared" si="3"/>
        <v>24.982511504873145</v>
      </c>
      <c r="AV10" s="330">
        <f t="shared" si="4"/>
        <v>1.5968778648499844</v>
      </c>
      <c r="AW10" s="330">
        <f t="shared" si="5"/>
        <v>1.6277332631625767</v>
      </c>
      <c r="AX10" s="330">
        <f t="shared" si="6"/>
        <v>1.5950972822550795</v>
      </c>
      <c r="AY10" s="330">
        <f t="shared" si="7"/>
        <v>1.7130821631961021E-3</v>
      </c>
      <c r="AZ10" s="330">
        <f t="shared" si="8"/>
        <v>0</v>
      </c>
      <c r="BA10" s="330">
        <f t="shared" si="9"/>
        <v>0</v>
      </c>
      <c r="BB10" s="330">
        <f t="shared" si="10"/>
        <v>0</v>
      </c>
      <c r="BC10" s="330">
        <f t="shared" si="11"/>
        <v>0</v>
      </c>
      <c r="BD10" s="331">
        <f t="shared" si="12"/>
        <v>4.8214214924308365</v>
      </c>
      <c r="BF10" s="161">
        <v>7</v>
      </c>
      <c r="BG10" s="334">
        <f t="shared" si="13"/>
        <v>1</v>
      </c>
      <c r="BH10" s="334">
        <f t="shared" si="14"/>
        <v>3.8228641287610046</v>
      </c>
      <c r="BI10" s="334">
        <f t="shared" si="15"/>
        <v>0.21369760126296197</v>
      </c>
      <c r="BJ10" s="334">
        <f t="shared" si="16"/>
        <v>5.7221942593380483E-3</v>
      </c>
      <c r="BK10" s="334">
        <f t="shared" si="17"/>
        <v>4.3902830055618866E-4</v>
      </c>
      <c r="BL10" s="334">
        <f t="shared" si="18"/>
        <v>3.0171843617243397E-4</v>
      </c>
      <c r="BM10" s="334">
        <f t="shared" si="19"/>
        <v>0</v>
      </c>
      <c r="BN10" s="334">
        <f t="shared" si="20"/>
        <v>0</v>
      </c>
      <c r="BO10" s="334">
        <f t="shared" si="21"/>
        <v>0</v>
      </c>
      <c r="BP10" s="334">
        <f t="shared" si="22"/>
        <v>0</v>
      </c>
      <c r="BQ10" s="335">
        <f t="shared" si="23"/>
        <v>0.22016054225902865</v>
      </c>
    </row>
    <row r="11" spans="2:69" x14ac:dyDescent="0.4">
      <c r="B11" s="168">
        <v>2</v>
      </c>
      <c r="C11" s="168">
        <v>1</v>
      </c>
      <c r="D11" s="161" t="s">
        <v>431</v>
      </c>
      <c r="E11" s="158">
        <v>7</v>
      </c>
      <c r="F11" s="390" t="s">
        <v>45</v>
      </c>
      <c r="G11" s="318">
        <v>71100</v>
      </c>
      <c r="H11" s="313">
        <v>1008694.3038136975</v>
      </c>
      <c r="I11" s="313">
        <v>69094.269532161561</v>
      </c>
      <c r="J11" s="313">
        <v>25490.282808453772</v>
      </c>
      <c r="K11" s="313">
        <v>2047.6083647995933</v>
      </c>
      <c r="L11" s="313">
        <v>143045.7825791869</v>
      </c>
      <c r="M11" s="313">
        <v>0</v>
      </c>
      <c r="N11" s="313">
        <v>0</v>
      </c>
      <c r="O11" s="313">
        <v>0</v>
      </c>
      <c r="P11" s="313">
        <v>0</v>
      </c>
      <c r="Q11" s="314">
        <v>239677.94328460185</v>
      </c>
      <c r="R11" s="169"/>
      <c r="S11" s="178">
        <v>7</v>
      </c>
      <c r="T11" s="328">
        <f t="shared" si="24"/>
        <v>506539</v>
      </c>
      <c r="U11" s="176">
        <f t="shared" si="25"/>
        <v>12654616.395166937</v>
      </c>
      <c r="V11" s="176">
        <f t="shared" si="26"/>
        <v>808880.91678324621</v>
      </c>
      <c r="W11" s="176">
        <f t="shared" si="27"/>
        <v>824510.37938910839</v>
      </c>
      <c r="X11" s="176">
        <f t="shared" si="28"/>
        <v>807978.98225620575</v>
      </c>
      <c r="Y11" s="176">
        <f t="shared" si="29"/>
        <v>867.74292586319041</v>
      </c>
      <c r="Z11" s="176">
        <f t="shared" si="30"/>
        <v>0</v>
      </c>
      <c r="AA11" s="176">
        <f t="shared" si="31"/>
        <v>0</v>
      </c>
      <c r="AB11" s="176">
        <f t="shared" si="32"/>
        <v>0</v>
      </c>
      <c r="AC11" s="176">
        <f t="shared" si="33"/>
        <v>0</v>
      </c>
      <c r="AD11" s="177">
        <f t="shared" si="34"/>
        <v>2442238.0213544234</v>
      </c>
      <c r="AE11" s="169"/>
      <c r="AF11" s="161">
        <v>7</v>
      </c>
      <c r="AG11" s="176">
        <f t="shared" si="35"/>
        <v>38063923</v>
      </c>
      <c r="AH11" s="176">
        <f t="shared" si="36"/>
        <v>145513205.83662096</v>
      </c>
      <c r="AI11" s="176">
        <f t="shared" si="37"/>
        <v>8134169.0397580871</v>
      </c>
      <c r="AJ11" s="176">
        <f t="shared" si="38"/>
        <v>217809.16167848551</v>
      </c>
      <c r="AK11" s="176">
        <f t="shared" si="39"/>
        <v>16711.139427191622</v>
      </c>
      <c r="AL11" s="176">
        <f t="shared" si="40"/>
        <v>11484.587322147941</v>
      </c>
      <c r="AM11" s="176">
        <f t="shared" si="41"/>
        <v>0</v>
      </c>
      <c r="AN11" s="176">
        <f t="shared" si="42"/>
        <v>0</v>
      </c>
      <c r="AO11" s="176">
        <f t="shared" si="43"/>
        <v>0</v>
      </c>
      <c r="AP11" s="176">
        <f t="shared" si="44"/>
        <v>0</v>
      </c>
      <c r="AQ11" s="177">
        <f t="shared" si="45"/>
        <v>8380173.9281859128</v>
      </c>
      <c r="AS11" s="185">
        <v>8</v>
      </c>
      <c r="AT11" s="330">
        <f t="shared" si="2"/>
        <v>1</v>
      </c>
      <c r="AU11" s="330">
        <f t="shared" si="3"/>
        <v>1.6375962722956063</v>
      </c>
      <c r="AV11" s="330">
        <f t="shared" si="4"/>
        <v>9.6943459330137358E-2</v>
      </c>
      <c r="AW11" s="330">
        <f t="shared" si="5"/>
        <v>0</v>
      </c>
      <c r="AX11" s="330">
        <f t="shared" si="6"/>
        <v>2.3450235369431289E-4</v>
      </c>
      <c r="AY11" s="330">
        <f t="shared" si="7"/>
        <v>6.3718675236568647E-5</v>
      </c>
      <c r="AZ11" s="330">
        <f t="shared" si="8"/>
        <v>0</v>
      </c>
      <c r="BA11" s="330">
        <f t="shared" si="9"/>
        <v>0</v>
      </c>
      <c r="BB11" s="330">
        <f t="shared" si="10"/>
        <v>0</v>
      </c>
      <c r="BC11" s="330">
        <f t="shared" si="11"/>
        <v>0</v>
      </c>
      <c r="BD11" s="331">
        <f t="shared" si="12"/>
        <v>9.7241680359068244E-2</v>
      </c>
      <c r="BF11" s="161">
        <v>8</v>
      </c>
      <c r="BG11" s="334">
        <f t="shared" si="13"/>
        <v>1</v>
      </c>
      <c r="BH11" s="334">
        <f t="shared" si="14"/>
        <v>5.9930294456278563</v>
      </c>
      <c r="BI11" s="334">
        <f t="shared" si="15"/>
        <v>0.33564598817211472</v>
      </c>
      <c r="BJ11" s="334">
        <f t="shared" si="16"/>
        <v>3.0613260231715212E-3</v>
      </c>
      <c r="BK11" s="334">
        <f t="shared" si="17"/>
        <v>3.0711057028129257E-3</v>
      </c>
      <c r="BL11" s="334">
        <f t="shared" si="18"/>
        <v>3.3209594860637644E-3</v>
      </c>
      <c r="BM11" s="334">
        <f t="shared" si="19"/>
        <v>0</v>
      </c>
      <c r="BN11" s="334">
        <f t="shared" si="20"/>
        <v>0</v>
      </c>
      <c r="BO11" s="334">
        <f t="shared" si="21"/>
        <v>0</v>
      </c>
      <c r="BP11" s="334">
        <f t="shared" si="22"/>
        <v>0</v>
      </c>
      <c r="BQ11" s="335">
        <f t="shared" si="23"/>
        <v>0.34509937938416296</v>
      </c>
    </row>
    <row r="12" spans="2:69" x14ac:dyDescent="0.4">
      <c r="B12" s="168">
        <v>2</v>
      </c>
      <c r="C12" s="168">
        <v>1</v>
      </c>
      <c r="D12" s="161" t="s">
        <v>432</v>
      </c>
      <c r="E12" s="158">
        <v>8</v>
      </c>
      <c r="F12" s="390" t="s">
        <v>46</v>
      </c>
      <c r="G12" s="318">
        <v>50283</v>
      </c>
      <c r="H12" s="313">
        <v>359535.64734082465</v>
      </c>
      <c r="I12" s="313">
        <v>24467.623933296727</v>
      </c>
      <c r="J12" s="313">
        <v>19811.714063291882</v>
      </c>
      <c r="K12" s="313">
        <v>43.442897218962237</v>
      </c>
      <c r="L12" s="313">
        <v>389602.12364124478</v>
      </c>
      <c r="M12" s="313">
        <v>0</v>
      </c>
      <c r="N12" s="313">
        <v>0</v>
      </c>
      <c r="O12" s="313">
        <v>0</v>
      </c>
      <c r="P12" s="313">
        <v>0</v>
      </c>
      <c r="Q12" s="314">
        <v>433924.90453505237</v>
      </c>
      <c r="R12" s="169"/>
      <c r="S12" s="178">
        <v>8</v>
      </c>
      <c r="T12" s="328">
        <f t="shared" si="24"/>
        <v>6624215</v>
      </c>
      <c r="U12" s="176">
        <f t="shared" si="25"/>
        <v>10847789.79088464</v>
      </c>
      <c r="V12" s="176">
        <f t="shared" si="26"/>
        <v>642174.31744658586</v>
      </c>
      <c r="W12" s="176">
        <f t="shared" si="27"/>
        <v>0</v>
      </c>
      <c r="X12" s="176">
        <f t="shared" si="28"/>
        <v>1553.3940088771728</v>
      </c>
      <c r="Y12" s="176">
        <f t="shared" si="29"/>
        <v>422.08620428220655</v>
      </c>
      <c r="Z12" s="176">
        <f t="shared" si="30"/>
        <v>0</v>
      </c>
      <c r="AA12" s="176">
        <f t="shared" si="31"/>
        <v>0</v>
      </c>
      <c r="AB12" s="176">
        <f t="shared" si="32"/>
        <v>0</v>
      </c>
      <c r="AC12" s="176">
        <f t="shared" si="33"/>
        <v>0</v>
      </c>
      <c r="AD12" s="177">
        <f t="shared" si="34"/>
        <v>644149.79765974521</v>
      </c>
      <c r="AE12" s="169"/>
      <c r="AF12" s="161">
        <v>8</v>
      </c>
      <c r="AG12" s="176">
        <f t="shared" si="35"/>
        <v>2910914</v>
      </c>
      <c r="AH12" s="176">
        <f t="shared" si="36"/>
        <v>17445193.315690365</v>
      </c>
      <c r="AI12" s="176">
        <f t="shared" si="37"/>
        <v>977036.60601404309</v>
      </c>
      <c r="AJ12" s="176">
        <f t="shared" si="38"/>
        <v>8911.2567794143051</v>
      </c>
      <c r="AK12" s="176">
        <f t="shared" si="39"/>
        <v>8939.7245857979851</v>
      </c>
      <c r="AL12" s="176">
        <f t="shared" si="40"/>
        <v>9667.027461415817</v>
      </c>
      <c r="AM12" s="176">
        <f t="shared" si="41"/>
        <v>0</v>
      </c>
      <c r="AN12" s="176">
        <f t="shared" si="42"/>
        <v>0</v>
      </c>
      <c r="AO12" s="176">
        <f t="shared" si="43"/>
        <v>0</v>
      </c>
      <c r="AP12" s="176">
        <f t="shared" si="44"/>
        <v>0</v>
      </c>
      <c r="AQ12" s="177">
        <f t="shared" si="45"/>
        <v>1004554.6148406713</v>
      </c>
      <c r="AS12" s="185">
        <v>9</v>
      </c>
      <c r="AT12" s="330">
        <f t="shared" si="2"/>
        <v>1</v>
      </c>
      <c r="AU12" s="330">
        <f t="shared" si="3"/>
        <v>1.5387090597554984</v>
      </c>
      <c r="AV12" s="330">
        <f t="shared" si="4"/>
        <v>9.1662324632631631E-2</v>
      </c>
      <c r="AW12" s="330">
        <f t="shared" si="5"/>
        <v>4.9045587317734195E-4</v>
      </c>
      <c r="AX12" s="330">
        <f t="shared" si="6"/>
        <v>2.0994670125805938E-4</v>
      </c>
      <c r="AY12" s="330">
        <f t="shared" si="7"/>
        <v>5.7451300266720216E-5</v>
      </c>
      <c r="AZ12" s="330">
        <f t="shared" si="8"/>
        <v>0</v>
      </c>
      <c r="BA12" s="330">
        <f t="shared" si="9"/>
        <v>0</v>
      </c>
      <c r="BB12" s="330">
        <f t="shared" si="10"/>
        <v>0</v>
      </c>
      <c r="BC12" s="330">
        <f t="shared" si="11"/>
        <v>0</v>
      </c>
      <c r="BD12" s="331">
        <f t="shared" si="12"/>
        <v>9.2420178507333736E-2</v>
      </c>
      <c r="BF12" s="161">
        <v>9</v>
      </c>
      <c r="BG12" s="334">
        <f t="shared" si="13"/>
        <v>1</v>
      </c>
      <c r="BH12" s="334">
        <f t="shared" si="14"/>
        <v>20.988609940718025</v>
      </c>
      <c r="BI12" s="334">
        <f t="shared" si="15"/>
        <v>0.82544993768505015</v>
      </c>
      <c r="BJ12" s="334">
        <f t="shared" si="16"/>
        <v>9.8624672045979269E-3</v>
      </c>
      <c r="BK12" s="334">
        <f t="shared" si="17"/>
        <v>1.5045747333283356E-3</v>
      </c>
      <c r="BL12" s="334">
        <f t="shared" si="18"/>
        <v>3.1509702812411592E-3</v>
      </c>
      <c r="BM12" s="334">
        <f t="shared" si="19"/>
        <v>0</v>
      </c>
      <c r="BN12" s="334">
        <f t="shared" si="20"/>
        <v>0</v>
      </c>
      <c r="BO12" s="334">
        <f t="shared" si="21"/>
        <v>0</v>
      </c>
      <c r="BP12" s="334">
        <f t="shared" si="22"/>
        <v>0</v>
      </c>
      <c r="BQ12" s="335">
        <f t="shared" si="23"/>
        <v>0.83996794990421764</v>
      </c>
    </row>
    <row r="13" spans="2:69" x14ac:dyDescent="0.4">
      <c r="B13" s="168">
        <v>2</v>
      </c>
      <c r="C13" s="168">
        <v>1</v>
      </c>
      <c r="D13" s="161" t="s">
        <v>433</v>
      </c>
      <c r="E13" s="158">
        <v>9</v>
      </c>
      <c r="F13" s="390" t="s">
        <v>47</v>
      </c>
      <c r="G13" s="318">
        <v>15575</v>
      </c>
      <c r="H13" s="313">
        <v>777932.32424318953</v>
      </c>
      <c r="I13" s="313">
        <v>53364.547318169418</v>
      </c>
      <c r="J13" s="313">
        <v>3210.076949387621</v>
      </c>
      <c r="K13" s="313">
        <v>1917.1045314599223</v>
      </c>
      <c r="L13" s="313">
        <v>47584.233820693458</v>
      </c>
      <c r="M13" s="313">
        <v>0</v>
      </c>
      <c r="N13" s="313">
        <v>0</v>
      </c>
      <c r="O13" s="313">
        <v>0</v>
      </c>
      <c r="P13" s="313">
        <v>0</v>
      </c>
      <c r="Q13" s="314">
        <v>106075.96261971042</v>
      </c>
      <c r="R13" s="169"/>
      <c r="S13" s="178">
        <v>9</v>
      </c>
      <c r="T13" s="328">
        <f t="shared" si="24"/>
        <v>2980176</v>
      </c>
      <c r="U13" s="176">
        <f t="shared" si="25"/>
        <v>4585623.8108659023</v>
      </c>
      <c r="V13" s="176">
        <f t="shared" si="26"/>
        <v>273169.85997437761</v>
      </c>
      <c r="W13" s="176">
        <f t="shared" si="27"/>
        <v>1461.6448223021582</v>
      </c>
      <c r="X13" s="176">
        <f t="shared" si="28"/>
        <v>625.67812036843839</v>
      </c>
      <c r="Y13" s="176">
        <f t="shared" si="29"/>
        <v>171.21498622367318</v>
      </c>
      <c r="Z13" s="176">
        <f t="shared" si="30"/>
        <v>0</v>
      </c>
      <c r="AA13" s="176">
        <f t="shared" si="31"/>
        <v>0</v>
      </c>
      <c r="AB13" s="176">
        <f t="shared" si="32"/>
        <v>0</v>
      </c>
      <c r="AC13" s="176">
        <f t="shared" si="33"/>
        <v>0</v>
      </c>
      <c r="AD13" s="177">
        <f t="shared" si="34"/>
        <v>275428.39790327183</v>
      </c>
      <c r="AE13" s="169"/>
      <c r="AF13" s="161">
        <v>9</v>
      </c>
      <c r="AG13" s="176">
        <f t="shared" si="35"/>
        <v>11440156</v>
      </c>
      <c r="AH13" s="176">
        <f t="shared" si="36"/>
        <v>240112971.94496495</v>
      </c>
      <c r="AI13" s="176">
        <f t="shared" si="37"/>
        <v>9443276.0573072527</v>
      </c>
      <c r="AJ13" s="176">
        <f t="shared" si="38"/>
        <v>112828.1633654842</v>
      </c>
      <c r="AK13" s="176">
        <f t="shared" si="39"/>
        <v>17212.569662934558</v>
      </c>
      <c r="AL13" s="176">
        <f t="shared" si="40"/>
        <v>36047.591568762735</v>
      </c>
      <c r="AM13" s="176">
        <f t="shared" si="41"/>
        <v>0</v>
      </c>
      <c r="AN13" s="176">
        <f t="shared" si="42"/>
        <v>0</v>
      </c>
      <c r="AO13" s="176">
        <f t="shared" si="43"/>
        <v>0</v>
      </c>
      <c r="AP13" s="176">
        <f t="shared" si="44"/>
        <v>0</v>
      </c>
      <c r="AQ13" s="177">
        <f t="shared" si="45"/>
        <v>9609364.3819044344</v>
      </c>
      <c r="AS13" s="185">
        <v>10</v>
      </c>
      <c r="AT13" s="330">
        <f t="shared" si="2"/>
        <v>1</v>
      </c>
      <c r="AU13" s="330">
        <f t="shared" si="3"/>
        <v>0.63078256392334575</v>
      </c>
      <c r="AV13" s="330">
        <f t="shared" si="4"/>
        <v>3.8099693061841008E-2</v>
      </c>
      <c r="AW13" s="330">
        <f t="shared" si="5"/>
        <v>0</v>
      </c>
      <c r="AX13" s="330">
        <f t="shared" si="6"/>
        <v>5.1614596177689279E-5</v>
      </c>
      <c r="AY13" s="330">
        <f t="shared" si="7"/>
        <v>1.5532393581944135E-5</v>
      </c>
      <c r="AZ13" s="330">
        <f t="shared" si="8"/>
        <v>0</v>
      </c>
      <c r="BA13" s="330">
        <f t="shared" si="9"/>
        <v>0</v>
      </c>
      <c r="BB13" s="330">
        <f t="shared" si="10"/>
        <v>0</v>
      </c>
      <c r="BC13" s="330">
        <f t="shared" si="11"/>
        <v>0</v>
      </c>
      <c r="BD13" s="331">
        <f t="shared" si="12"/>
        <v>3.8166840051600641E-2</v>
      </c>
      <c r="BF13" s="161">
        <v>10</v>
      </c>
      <c r="BG13" s="334">
        <f t="shared" si="13"/>
        <v>1</v>
      </c>
      <c r="BH13" s="334">
        <f t="shared" si="14"/>
        <v>2.3146438183993805</v>
      </c>
      <c r="BI13" s="334">
        <f t="shared" si="15"/>
        <v>0.1253268789550479</v>
      </c>
      <c r="BJ13" s="334">
        <f t="shared" si="16"/>
        <v>9.9733604483661337E-2</v>
      </c>
      <c r="BK13" s="334">
        <f t="shared" si="17"/>
        <v>6.6001282742487037E-5</v>
      </c>
      <c r="BL13" s="334">
        <f t="shared" si="18"/>
        <v>3.5624563471713252E-4</v>
      </c>
      <c r="BM13" s="334">
        <f t="shared" si="19"/>
        <v>0</v>
      </c>
      <c r="BN13" s="334">
        <f t="shared" si="20"/>
        <v>0</v>
      </c>
      <c r="BO13" s="334">
        <f t="shared" si="21"/>
        <v>0</v>
      </c>
      <c r="BP13" s="334">
        <f t="shared" si="22"/>
        <v>0</v>
      </c>
      <c r="BQ13" s="335">
        <f t="shared" si="23"/>
        <v>0.22548273035616884</v>
      </c>
    </row>
    <row r="14" spans="2:69" x14ac:dyDescent="0.4">
      <c r="B14" s="168">
        <v>2</v>
      </c>
      <c r="C14" s="168">
        <v>1</v>
      </c>
      <c r="D14" s="161" t="s">
        <v>434</v>
      </c>
      <c r="E14" s="158">
        <v>10</v>
      </c>
      <c r="F14" s="390" t="s">
        <v>48</v>
      </c>
      <c r="G14" s="318">
        <v>237188</v>
      </c>
      <c r="H14" s="313">
        <v>2542835.4215417667</v>
      </c>
      <c r="I14" s="313">
        <v>174582.0311623537</v>
      </c>
      <c r="J14" s="313">
        <v>119008.93565969824</v>
      </c>
      <c r="K14" s="313">
        <v>307.25225351036289</v>
      </c>
      <c r="L14" s="313">
        <v>1325217.5465070335</v>
      </c>
      <c r="M14" s="313">
        <v>0</v>
      </c>
      <c r="N14" s="313">
        <v>0</v>
      </c>
      <c r="O14" s="313">
        <v>0</v>
      </c>
      <c r="P14" s="313">
        <v>0</v>
      </c>
      <c r="Q14" s="314">
        <v>1619115.7655825957</v>
      </c>
      <c r="R14" s="169"/>
      <c r="S14" s="178">
        <v>10</v>
      </c>
      <c r="T14" s="328">
        <f t="shared" si="24"/>
        <v>2622313</v>
      </c>
      <c r="U14" s="176">
        <f t="shared" si="25"/>
        <v>1654109.3175495206</v>
      </c>
      <c r="V14" s="176">
        <f t="shared" si="26"/>
        <v>99909.320412075482</v>
      </c>
      <c r="W14" s="176">
        <f t="shared" si="27"/>
        <v>0</v>
      </c>
      <c r="X14" s="176">
        <f t="shared" si="28"/>
        <v>135.34962654650491</v>
      </c>
      <c r="Y14" s="176">
        <f t="shared" si="29"/>
        <v>40.730797611048672</v>
      </c>
      <c r="Z14" s="176">
        <f t="shared" si="30"/>
        <v>0</v>
      </c>
      <c r="AA14" s="176">
        <f t="shared" si="31"/>
        <v>0</v>
      </c>
      <c r="AB14" s="176">
        <f t="shared" si="32"/>
        <v>0</v>
      </c>
      <c r="AC14" s="176">
        <f t="shared" si="33"/>
        <v>0</v>
      </c>
      <c r="AD14" s="177">
        <f t="shared" si="34"/>
        <v>100085.40083623304</v>
      </c>
      <c r="AE14" s="169"/>
      <c r="AF14" s="161">
        <v>10</v>
      </c>
      <c r="AG14" s="176">
        <f t="shared" si="35"/>
        <v>4087529</v>
      </c>
      <c r="AH14" s="176">
        <f t="shared" si="36"/>
        <v>9461173.7323782016</v>
      </c>
      <c r="AI14" s="176">
        <f t="shared" si="37"/>
        <v>512277.25220824801</v>
      </c>
      <c r="AJ14" s="176">
        <f t="shared" si="38"/>
        <v>407664.00060149573</v>
      </c>
      <c r="AK14" s="176">
        <f t="shared" si="39"/>
        <v>269.78215724711532</v>
      </c>
      <c r="AL14" s="176">
        <f t="shared" si="40"/>
        <v>1456.164363029686</v>
      </c>
      <c r="AM14" s="176">
        <f t="shared" si="41"/>
        <v>0</v>
      </c>
      <c r="AN14" s="176">
        <f t="shared" si="42"/>
        <v>0</v>
      </c>
      <c r="AO14" s="176">
        <f t="shared" si="43"/>
        <v>0</v>
      </c>
      <c r="AP14" s="176">
        <f t="shared" si="44"/>
        <v>0</v>
      </c>
      <c r="AQ14" s="177">
        <f t="shared" si="45"/>
        <v>921667.19933002046</v>
      </c>
      <c r="AS14" s="185">
        <v>11</v>
      </c>
      <c r="AT14" s="330">
        <f t="shared" si="2"/>
        <v>1</v>
      </c>
      <c r="AU14" s="330">
        <f t="shared" si="3"/>
        <v>5.4447476898424698</v>
      </c>
      <c r="AV14" s="330">
        <f t="shared" si="4"/>
        <v>0.30358722774363534</v>
      </c>
      <c r="AW14" s="330">
        <f t="shared" si="5"/>
        <v>2.5741819478196756E-3</v>
      </c>
      <c r="AX14" s="330">
        <f t="shared" si="6"/>
        <v>7.653168608385537E-4</v>
      </c>
      <c r="AY14" s="330">
        <f t="shared" si="7"/>
        <v>2.0851042295821624E-4</v>
      </c>
      <c r="AZ14" s="330">
        <f t="shared" si="8"/>
        <v>0</v>
      </c>
      <c r="BA14" s="330">
        <f t="shared" si="9"/>
        <v>0</v>
      </c>
      <c r="BB14" s="330">
        <f t="shared" si="10"/>
        <v>0</v>
      </c>
      <c r="BC14" s="330">
        <f t="shared" si="11"/>
        <v>0</v>
      </c>
      <c r="BD14" s="331">
        <f t="shared" si="12"/>
        <v>0.3071352369752518</v>
      </c>
      <c r="BF14" s="161">
        <v>11</v>
      </c>
      <c r="BG14" s="334">
        <f t="shared" si="13"/>
        <v>1</v>
      </c>
      <c r="BH14" s="334">
        <f t="shared" si="14"/>
        <v>22.612225051528526</v>
      </c>
      <c r="BI14" s="334">
        <f t="shared" si="15"/>
        <v>1.2800689833946286</v>
      </c>
      <c r="BJ14" s="334">
        <f t="shared" si="16"/>
        <v>0.20516093273142449</v>
      </c>
      <c r="BK14" s="334">
        <f t="shared" si="17"/>
        <v>3.1895538476479184E-3</v>
      </c>
      <c r="BL14" s="334">
        <f t="shared" si="18"/>
        <v>3.4410407339532614E-2</v>
      </c>
      <c r="BM14" s="334">
        <f t="shared" si="19"/>
        <v>1.75518119677089E-2</v>
      </c>
      <c r="BN14" s="334">
        <f t="shared" si="20"/>
        <v>0</v>
      </c>
      <c r="BO14" s="334">
        <f t="shared" si="21"/>
        <v>0</v>
      </c>
      <c r="BP14" s="334">
        <f t="shared" si="22"/>
        <v>0</v>
      </c>
      <c r="BQ14" s="335">
        <f t="shared" si="23"/>
        <v>1.5403816892809421</v>
      </c>
    </row>
    <row r="15" spans="2:69" x14ac:dyDescent="0.4">
      <c r="B15" s="168">
        <v>2</v>
      </c>
      <c r="C15" s="168">
        <v>1</v>
      </c>
      <c r="D15" s="161" t="s">
        <v>435</v>
      </c>
      <c r="E15" s="158">
        <v>11</v>
      </c>
      <c r="F15" s="390" t="s">
        <v>49</v>
      </c>
      <c r="G15" s="318">
        <v>113350</v>
      </c>
      <c r="H15" s="313">
        <v>551817.21507955575</v>
      </c>
      <c r="I15" s="313">
        <v>37832.669665455163</v>
      </c>
      <c r="J15" s="313">
        <v>4.4940366447377569</v>
      </c>
      <c r="K15" s="313">
        <v>66.676388657590209</v>
      </c>
      <c r="L15" s="313">
        <v>187.17138799097447</v>
      </c>
      <c r="M15" s="313">
        <v>0</v>
      </c>
      <c r="N15" s="313">
        <v>0</v>
      </c>
      <c r="O15" s="313">
        <v>0</v>
      </c>
      <c r="P15" s="313">
        <v>0</v>
      </c>
      <c r="Q15" s="314">
        <v>38091.011478748471</v>
      </c>
      <c r="R15" s="169"/>
      <c r="S15" s="178">
        <v>11</v>
      </c>
      <c r="T15" s="328">
        <f t="shared" si="24"/>
        <v>16872459</v>
      </c>
      <c r="U15" s="176">
        <f t="shared" si="25"/>
        <v>91866282.162211791</v>
      </c>
      <c r="V15" s="176">
        <f t="shared" si="26"/>
        <v>5122263.0530281495</v>
      </c>
      <c r="W15" s="176">
        <f t="shared" si="27"/>
        <v>43432.779373127618</v>
      </c>
      <c r="X15" s="176">
        <f t="shared" si="28"/>
        <v>12912.777356507202</v>
      </c>
      <c r="Y15" s="176">
        <f t="shared" si="29"/>
        <v>3518.0835624351621</v>
      </c>
      <c r="Z15" s="176">
        <f t="shared" si="30"/>
        <v>0</v>
      </c>
      <c r="AA15" s="176">
        <f t="shared" si="31"/>
        <v>0</v>
      </c>
      <c r="AB15" s="176">
        <f t="shared" si="32"/>
        <v>0</v>
      </c>
      <c r="AC15" s="176">
        <f t="shared" si="33"/>
        <v>0</v>
      </c>
      <c r="AD15" s="177">
        <f t="shared" si="34"/>
        <v>5182126.6933202203</v>
      </c>
      <c r="AE15" s="169"/>
      <c r="AF15" s="161">
        <v>11</v>
      </c>
      <c r="AG15" s="176">
        <f t="shared" si="35"/>
        <v>28562070</v>
      </c>
      <c r="AH15" s="176">
        <f t="shared" si="36"/>
        <v>645851954.77751136</v>
      </c>
      <c r="AI15" s="176">
        <f t="shared" si="37"/>
        <v>36561419.908546217</v>
      </c>
      <c r="AJ15" s="176">
        <f t="shared" si="38"/>
        <v>5859820.9219402373</v>
      </c>
      <c r="AK15" s="176">
        <f t="shared" si="39"/>
        <v>91100.26026528918</v>
      </c>
      <c r="AL15" s="176">
        <f t="shared" si="40"/>
        <v>982832.46316024428</v>
      </c>
      <c r="AM15" s="176">
        <f t="shared" si="41"/>
        <v>501316.08204853936</v>
      </c>
      <c r="AN15" s="176">
        <f t="shared" si="42"/>
        <v>0</v>
      </c>
      <c r="AO15" s="176">
        <f t="shared" si="43"/>
        <v>0</v>
      </c>
      <c r="AP15" s="176">
        <f t="shared" si="44"/>
        <v>0</v>
      </c>
      <c r="AQ15" s="177">
        <f t="shared" si="45"/>
        <v>43996489.635960519</v>
      </c>
      <c r="AS15" s="185">
        <v>12</v>
      </c>
      <c r="AT15" s="330">
        <f t="shared" si="2"/>
        <v>1</v>
      </c>
      <c r="AU15" s="330">
        <f t="shared" si="3"/>
        <v>5.7217499398996141</v>
      </c>
      <c r="AV15" s="330">
        <f t="shared" si="4"/>
        <v>0.31226784068595526</v>
      </c>
      <c r="AW15" s="330">
        <f t="shared" si="5"/>
        <v>2.9568635742363222E-2</v>
      </c>
      <c r="AX15" s="330">
        <f t="shared" si="6"/>
        <v>2.0875299381970983E-4</v>
      </c>
      <c r="AY15" s="330">
        <f t="shared" si="7"/>
        <v>9.8956564402186468E-4</v>
      </c>
      <c r="AZ15" s="330">
        <f t="shared" si="8"/>
        <v>0</v>
      </c>
      <c r="BA15" s="330">
        <f t="shared" si="9"/>
        <v>0</v>
      </c>
      <c r="BB15" s="330">
        <f t="shared" si="10"/>
        <v>0</v>
      </c>
      <c r="BC15" s="330">
        <f t="shared" si="11"/>
        <v>0</v>
      </c>
      <c r="BD15" s="331">
        <f t="shared" si="12"/>
        <v>0.34303479506616003</v>
      </c>
      <c r="BF15" s="161">
        <v>12</v>
      </c>
      <c r="BG15" s="334">
        <f t="shared" si="13"/>
        <v>1</v>
      </c>
      <c r="BH15" s="334">
        <f t="shared" si="14"/>
        <v>39.166291033726942</v>
      </c>
      <c r="BI15" s="334">
        <f t="shared" si="15"/>
        <v>3.2314720657032301</v>
      </c>
      <c r="BJ15" s="334">
        <f t="shared" si="16"/>
        <v>-3.7280880831609326E-3</v>
      </c>
      <c r="BK15" s="334">
        <f t="shared" si="17"/>
        <v>1.1442087368796912E-2</v>
      </c>
      <c r="BL15" s="334">
        <f t="shared" si="18"/>
        <v>1.810664381604133E-2</v>
      </c>
      <c r="BM15" s="334">
        <f t="shared" si="19"/>
        <v>0</v>
      </c>
      <c r="BN15" s="334">
        <f t="shared" si="20"/>
        <v>0</v>
      </c>
      <c r="BO15" s="334">
        <f t="shared" si="21"/>
        <v>0</v>
      </c>
      <c r="BP15" s="334">
        <f t="shared" si="22"/>
        <v>0</v>
      </c>
      <c r="BQ15" s="335">
        <f t="shared" si="23"/>
        <v>3.2572927088049068</v>
      </c>
    </row>
    <row r="16" spans="2:69" x14ac:dyDescent="0.4">
      <c r="B16" s="168">
        <v>2</v>
      </c>
      <c r="C16" s="168">
        <v>1</v>
      </c>
      <c r="D16" s="161" t="s">
        <v>436</v>
      </c>
      <c r="E16" s="158">
        <v>12</v>
      </c>
      <c r="F16" s="390" t="s">
        <v>50</v>
      </c>
      <c r="G16" s="318">
        <v>321228</v>
      </c>
      <c r="H16" s="313">
        <v>22052247.088004179</v>
      </c>
      <c r="I16" s="313">
        <v>1556816.6945553217</v>
      </c>
      <c r="J16" s="313">
        <v>144.89844205690275</v>
      </c>
      <c r="K16" s="313">
        <v>2664.5855863721035</v>
      </c>
      <c r="L16" s="313">
        <v>7479.9219433315402</v>
      </c>
      <c r="M16" s="313">
        <v>0</v>
      </c>
      <c r="N16" s="313">
        <v>0</v>
      </c>
      <c r="O16" s="313">
        <v>0</v>
      </c>
      <c r="P16" s="313">
        <v>0</v>
      </c>
      <c r="Q16" s="314">
        <v>1567106.1005270823</v>
      </c>
      <c r="R16" s="169"/>
      <c r="S16" s="178">
        <v>12</v>
      </c>
      <c r="T16" s="328">
        <f t="shared" si="24"/>
        <v>5846744</v>
      </c>
      <c r="U16" s="176">
        <f t="shared" si="25"/>
        <v>33453607.130608428</v>
      </c>
      <c r="V16" s="176">
        <f t="shared" si="26"/>
        <v>1825750.1239235648</v>
      </c>
      <c r="W16" s="176">
        <f t="shared" si="27"/>
        <v>172880.24361484771</v>
      </c>
      <c r="X16" s="176">
        <f t="shared" si="28"/>
        <v>1220.5253140974255</v>
      </c>
      <c r="Y16" s="176">
        <f t="shared" si="29"/>
        <v>5785.7369917909737</v>
      </c>
      <c r="Z16" s="176">
        <f t="shared" si="30"/>
        <v>0</v>
      </c>
      <c r="AA16" s="176">
        <f t="shared" si="31"/>
        <v>0</v>
      </c>
      <c r="AB16" s="176">
        <f t="shared" si="32"/>
        <v>0</v>
      </c>
      <c r="AC16" s="176">
        <f t="shared" si="33"/>
        <v>0</v>
      </c>
      <c r="AD16" s="177">
        <f t="shared" si="34"/>
        <v>2005636.6298443007</v>
      </c>
      <c r="AE16" s="169"/>
      <c r="AF16" s="161">
        <v>12</v>
      </c>
      <c r="AG16" s="176">
        <f t="shared" si="35"/>
        <v>13251834</v>
      </c>
      <c r="AH16" s="176">
        <f t="shared" si="36"/>
        <v>519025187.17463779</v>
      </c>
      <c r="AI16" s="176">
        <f t="shared" si="37"/>
        <v>42822931.390336297</v>
      </c>
      <c r="AJ16" s="176">
        <f t="shared" si="38"/>
        <v>-49404.004415426876</v>
      </c>
      <c r="AK16" s="176">
        <f t="shared" si="39"/>
        <v>151628.64242479345</v>
      </c>
      <c r="AL16" s="176">
        <f t="shared" si="40"/>
        <v>239946.23814730626</v>
      </c>
      <c r="AM16" s="176">
        <f t="shared" si="41"/>
        <v>0</v>
      </c>
      <c r="AN16" s="176">
        <f t="shared" si="42"/>
        <v>0</v>
      </c>
      <c r="AO16" s="176">
        <f t="shared" si="43"/>
        <v>0</v>
      </c>
      <c r="AP16" s="176">
        <f t="shared" si="44"/>
        <v>0</v>
      </c>
      <c r="AQ16" s="177">
        <f t="shared" si="45"/>
        <v>43165102.266492963</v>
      </c>
      <c r="AS16" s="185">
        <v>13</v>
      </c>
      <c r="AT16" s="330">
        <f t="shared" si="2"/>
        <v>1</v>
      </c>
      <c r="AU16" s="330">
        <f t="shared" si="3"/>
        <v>0.99608007928780795</v>
      </c>
      <c r="AV16" s="330">
        <f t="shared" si="4"/>
        <v>5.481125336538787E-2</v>
      </c>
      <c r="AW16" s="330">
        <f t="shared" si="5"/>
        <v>1.1062761771600367E-5</v>
      </c>
      <c r="AX16" s="330">
        <f t="shared" si="6"/>
        <v>8.4481606507111427E-5</v>
      </c>
      <c r="AY16" s="330">
        <f t="shared" si="7"/>
        <v>4.9606377254153816E-4</v>
      </c>
      <c r="AZ16" s="330">
        <f t="shared" si="8"/>
        <v>0</v>
      </c>
      <c r="BA16" s="330">
        <f t="shared" si="9"/>
        <v>0</v>
      </c>
      <c r="BB16" s="330">
        <f t="shared" si="10"/>
        <v>0</v>
      </c>
      <c r="BC16" s="330">
        <f t="shared" si="11"/>
        <v>0</v>
      </c>
      <c r="BD16" s="331">
        <f t="shared" si="12"/>
        <v>5.5402861506208122E-2</v>
      </c>
      <c r="BF16" s="161">
        <v>13</v>
      </c>
      <c r="BG16" s="334">
        <f t="shared" si="13"/>
        <v>1</v>
      </c>
      <c r="BH16" s="334">
        <f t="shared" si="14"/>
        <v>2.296466824820476</v>
      </c>
      <c r="BI16" s="334">
        <f t="shared" si="15"/>
        <v>0.13558961668472821</v>
      </c>
      <c r="BJ16" s="334">
        <f t="shared" si="16"/>
        <v>6.5202186025119365E-3</v>
      </c>
      <c r="BK16" s="334">
        <f t="shared" si="17"/>
        <v>1.1442084260003366E-4</v>
      </c>
      <c r="BL16" s="334">
        <f t="shared" si="18"/>
        <v>1.9895661376950465E-4</v>
      </c>
      <c r="BM16" s="334">
        <f t="shared" si="19"/>
        <v>0.18788331316254783</v>
      </c>
      <c r="BN16" s="334">
        <f t="shared" si="20"/>
        <v>0</v>
      </c>
      <c r="BO16" s="334">
        <f t="shared" si="21"/>
        <v>0</v>
      </c>
      <c r="BP16" s="334">
        <f t="shared" si="22"/>
        <v>0</v>
      </c>
      <c r="BQ16" s="335">
        <f t="shared" si="23"/>
        <v>0.33030652590615756</v>
      </c>
    </row>
    <row r="17" spans="2:69" x14ac:dyDescent="0.4">
      <c r="B17" s="168">
        <v>2</v>
      </c>
      <c r="C17" s="168">
        <v>1</v>
      </c>
      <c r="D17" s="161" t="s">
        <v>437</v>
      </c>
      <c r="E17" s="158">
        <v>13</v>
      </c>
      <c r="F17" s="390" t="s">
        <v>51</v>
      </c>
      <c r="G17" s="318">
        <v>35174</v>
      </c>
      <c r="H17" s="313">
        <v>457303.26750912529</v>
      </c>
      <c r="I17" s="313">
        <v>31404.764836438062</v>
      </c>
      <c r="J17" s="313">
        <v>1264.828091647295</v>
      </c>
      <c r="K17" s="313">
        <v>111.77639745903554</v>
      </c>
      <c r="L17" s="313">
        <v>16981.442801055633</v>
      </c>
      <c r="M17" s="313">
        <v>0</v>
      </c>
      <c r="N17" s="313">
        <v>0</v>
      </c>
      <c r="O17" s="313">
        <v>0</v>
      </c>
      <c r="P17" s="313">
        <v>0</v>
      </c>
      <c r="Q17" s="314">
        <v>49762.812126600023</v>
      </c>
      <c r="R17" s="169"/>
      <c r="S17" s="178">
        <v>13</v>
      </c>
      <c r="T17" s="328">
        <f t="shared" si="24"/>
        <v>3118016</v>
      </c>
      <c r="U17" s="176">
        <f t="shared" si="25"/>
        <v>3105793.6245006537</v>
      </c>
      <c r="V17" s="176">
        <f t="shared" si="26"/>
        <v>170902.36497333323</v>
      </c>
      <c r="W17" s="176">
        <f t="shared" si="27"/>
        <v>34.493868208038293</v>
      </c>
      <c r="X17" s="176">
        <f t="shared" si="28"/>
        <v>263.41500079487753</v>
      </c>
      <c r="Y17" s="176">
        <f t="shared" si="29"/>
        <v>1546.7347798048766</v>
      </c>
      <c r="Z17" s="176">
        <f t="shared" si="30"/>
        <v>0</v>
      </c>
      <c r="AA17" s="176">
        <f t="shared" si="31"/>
        <v>0</v>
      </c>
      <c r="AB17" s="176">
        <f t="shared" si="32"/>
        <v>0</v>
      </c>
      <c r="AC17" s="176">
        <f t="shared" si="33"/>
        <v>0</v>
      </c>
      <c r="AD17" s="177">
        <f t="shared" si="34"/>
        <v>172747.00862214103</v>
      </c>
      <c r="AE17" s="169"/>
      <c r="AF17" s="161">
        <v>13</v>
      </c>
      <c r="AG17" s="176">
        <f t="shared" si="35"/>
        <v>13685910</v>
      </c>
      <c r="AH17" s="176">
        <f t="shared" si="36"/>
        <v>31429238.282478802</v>
      </c>
      <c r="AI17" s="176">
        <f t="shared" si="37"/>
        <v>1855667.2908816887</v>
      </c>
      <c r="AJ17" s="176">
        <f t="shared" si="38"/>
        <v>89235.124974304141</v>
      </c>
      <c r="AK17" s="176">
        <f t="shared" si="39"/>
        <v>1565.9533539482265</v>
      </c>
      <c r="AL17" s="176">
        <f t="shared" si="40"/>
        <v>2722.9023099542014</v>
      </c>
      <c r="AM17" s="176">
        <f t="shared" si="41"/>
        <v>2571354.1144444449</v>
      </c>
      <c r="AN17" s="176">
        <f t="shared" si="42"/>
        <v>0</v>
      </c>
      <c r="AO17" s="176">
        <f t="shared" si="43"/>
        <v>0</v>
      </c>
      <c r="AP17" s="176">
        <f t="shared" si="44"/>
        <v>0</v>
      </c>
      <c r="AQ17" s="177">
        <f t="shared" si="45"/>
        <v>4520545.3859643405</v>
      </c>
      <c r="AS17" s="185">
        <v>14</v>
      </c>
      <c r="AT17" s="330">
        <f t="shared" si="2"/>
        <v>1</v>
      </c>
      <c r="AU17" s="330">
        <f t="shared" si="3"/>
        <v>11.471176695191083</v>
      </c>
      <c r="AV17" s="330">
        <f t="shared" si="4"/>
        <v>0.65671947174511425</v>
      </c>
      <c r="AW17" s="330">
        <f t="shared" si="5"/>
        <v>8.3030296253523601E-3</v>
      </c>
      <c r="AX17" s="330">
        <f t="shared" si="6"/>
        <v>6.6930514498186331E-3</v>
      </c>
      <c r="AY17" s="330">
        <f t="shared" si="7"/>
        <v>7.2084981723131575E-3</v>
      </c>
      <c r="AZ17" s="330">
        <f t="shared" si="8"/>
        <v>0</v>
      </c>
      <c r="BA17" s="330">
        <f t="shared" si="9"/>
        <v>0</v>
      </c>
      <c r="BB17" s="330">
        <f t="shared" si="10"/>
        <v>0</v>
      </c>
      <c r="BC17" s="330">
        <f t="shared" si="11"/>
        <v>0</v>
      </c>
      <c r="BD17" s="331">
        <f t="shared" si="12"/>
        <v>0.67892405099259834</v>
      </c>
      <c r="BF17" s="161">
        <v>14</v>
      </c>
      <c r="BG17" s="334">
        <f t="shared" si="13"/>
        <v>1</v>
      </c>
      <c r="BH17" s="334">
        <f t="shared" si="14"/>
        <v>43.109942617146935</v>
      </c>
      <c r="BI17" s="334">
        <f t="shared" si="15"/>
        <v>3.0213886419734926</v>
      </c>
      <c r="BJ17" s="334">
        <f t="shared" si="16"/>
        <v>4.5964446454348336</v>
      </c>
      <c r="BK17" s="334">
        <f t="shared" si="17"/>
        <v>1.3182926075294032E-2</v>
      </c>
      <c r="BL17" s="334">
        <f t="shared" si="18"/>
        <v>5.9711286665237583E-2</v>
      </c>
      <c r="BM17" s="334">
        <f t="shared" si="19"/>
        <v>0</v>
      </c>
      <c r="BN17" s="334">
        <f t="shared" si="20"/>
        <v>0</v>
      </c>
      <c r="BO17" s="334">
        <f t="shared" si="21"/>
        <v>0</v>
      </c>
      <c r="BP17" s="334">
        <f t="shared" si="22"/>
        <v>0</v>
      </c>
      <c r="BQ17" s="335">
        <f t="shared" si="23"/>
        <v>7.6907275001488573</v>
      </c>
    </row>
    <row r="18" spans="2:69" x14ac:dyDescent="0.4">
      <c r="B18" s="168">
        <v>3</v>
      </c>
      <c r="C18" s="168">
        <v>2</v>
      </c>
      <c r="D18" s="161" t="s">
        <v>438</v>
      </c>
      <c r="E18" s="158">
        <v>14</v>
      </c>
      <c r="F18" s="390" t="s">
        <v>52</v>
      </c>
      <c r="G18" s="318">
        <v>1020302</v>
      </c>
      <c r="H18" s="313">
        <v>4077585.6219308693</v>
      </c>
      <c r="I18" s="313">
        <v>279658.66373479756</v>
      </c>
      <c r="J18" s="313">
        <v>100.29352234777886</v>
      </c>
      <c r="K18" s="313">
        <v>6057070.4991100393</v>
      </c>
      <c r="L18" s="313">
        <v>678531.90726882603</v>
      </c>
      <c r="M18" s="313">
        <v>0</v>
      </c>
      <c r="N18" s="313">
        <v>0</v>
      </c>
      <c r="O18" s="313">
        <v>0</v>
      </c>
      <c r="P18" s="313">
        <v>0</v>
      </c>
      <c r="Q18" s="314">
        <v>7015361.3636360103</v>
      </c>
      <c r="R18" s="169"/>
      <c r="S18" s="178">
        <v>14</v>
      </c>
      <c r="T18" s="328">
        <f t="shared" si="24"/>
        <v>1065389</v>
      </c>
      <c r="U18" s="176">
        <f t="shared" si="25"/>
        <v>12221265.468112933</v>
      </c>
      <c r="V18" s="176">
        <f t="shared" si="26"/>
        <v>699661.70128305547</v>
      </c>
      <c r="W18" s="176">
        <f t="shared" si="27"/>
        <v>8845.9564295245254</v>
      </c>
      <c r="X18" s="176">
        <f t="shared" si="28"/>
        <v>7130.7033910708233</v>
      </c>
      <c r="Y18" s="176">
        <f t="shared" si="29"/>
        <v>7679.8546593025421</v>
      </c>
      <c r="Z18" s="176">
        <f t="shared" si="30"/>
        <v>0</v>
      </c>
      <c r="AA18" s="176">
        <f t="shared" si="31"/>
        <v>0</v>
      </c>
      <c r="AB18" s="176">
        <f t="shared" si="32"/>
        <v>0</v>
      </c>
      <c r="AC18" s="176">
        <f t="shared" si="33"/>
        <v>0</v>
      </c>
      <c r="AD18" s="177">
        <f t="shared" si="34"/>
        <v>723318.21576295339</v>
      </c>
      <c r="AE18" s="169"/>
      <c r="AF18" s="161">
        <v>14</v>
      </c>
      <c r="AG18" s="176">
        <f t="shared" si="35"/>
        <v>6576940</v>
      </c>
      <c r="AH18" s="176">
        <f t="shared" si="36"/>
        <v>283531505.99641836</v>
      </c>
      <c r="AI18" s="176">
        <f t="shared" si="37"/>
        <v>19871491.814941142</v>
      </c>
      <c r="AJ18" s="176">
        <f t="shared" si="38"/>
        <v>30230540.646346174</v>
      </c>
      <c r="AK18" s="176">
        <f t="shared" si="39"/>
        <v>86703.313821644333</v>
      </c>
      <c r="AL18" s="176">
        <f t="shared" si="40"/>
        <v>392717.54972006765</v>
      </c>
      <c r="AM18" s="176">
        <f t="shared" si="41"/>
        <v>0</v>
      </c>
      <c r="AN18" s="176">
        <f t="shared" si="42"/>
        <v>0</v>
      </c>
      <c r="AO18" s="176">
        <f t="shared" si="43"/>
        <v>0</v>
      </c>
      <c r="AP18" s="176">
        <f t="shared" si="44"/>
        <v>0</v>
      </c>
      <c r="AQ18" s="177">
        <f t="shared" si="45"/>
        <v>50581453.324829027</v>
      </c>
      <c r="AS18" s="185">
        <v>15</v>
      </c>
      <c r="AT18" s="330">
        <f t="shared" si="2"/>
        <v>1</v>
      </c>
      <c r="AU18" s="330">
        <f t="shared" si="3"/>
        <v>2.8305917544207908</v>
      </c>
      <c r="AV18" s="330">
        <f t="shared" si="4"/>
        <v>0.15029593461534665</v>
      </c>
      <c r="AW18" s="330">
        <f t="shared" si="5"/>
        <v>3.5383075216959583E-5</v>
      </c>
      <c r="AX18" s="330">
        <f t="shared" si="6"/>
        <v>9.8022036804007603E-4</v>
      </c>
      <c r="AY18" s="330">
        <f t="shared" si="7"/>
        <v>1.0767520364737822E-3</v>
      </c>
      <c r="AZ18" s="330">
        <f t="shared" si="8"/>
        <v>0</v>
      </c>
      <c r="BA18" s="330">
        <f t="shared" si="9"/>
        <v>0</v>
      </c>
      <c r="BB18" s="330">
        <f t="shared" si="10"/>
        <v>0</v>
      </c>
      <c r="BC18" s="330">
        <f t="shared" si="11"/>
        <v>0</v>
      </c>
      <c r="BD18" s="331">
        <f t="shared" si="12"/>
        <v>0.15238829009507748</v>
      </c>
      <c r="BF18" s="161">
        <v>15</v>
      </c>
      <c r="BG18" s="334">
        <f t="shared" si="13"/>
        <v>1</v>
      </c>
      <c r="BH18" s="334">
        <f t="shared" si="14"/>
        <v>45.792633417848094</v>
      </c>
      <c r="BI18" s="334">
        <f t="shared" si="15"/>
        <v>3.9863052119137348</v>
      </c>
      <c r="BJ18" s="334">
        <f t="shared" si="16"/>
        <v>0.18060150118677937</v>
      </c>
      <c r="BK18" s="334">
        <f t="shared" si="17"/>
        <v>4.6194680940721111E-3</v>
      </c>
      <c r="BL18" s="334">
        <f t="shared" si="18"/>
        <v>8.7758685619708475E-3</v>
      </c>
      <c r="BM18" s="334">
        <f t="shared" si="19"/>
        <v>3.9985193858643315E-5</v>
      </c>
      <c r="BN18" s="334">
        <f t="shared" si="20"/>
        <v>0</v>
      </c>
      <c r="BO18" s="334">
        <f t="shared" si="21"/>
        <v>1.0440578396423534E-2</v>
      </c>
      <c r="BP18" s="334">
        <f t="shared" si="22"/>
        <v>0</v>
      </c>
      <c r="BQ18" s="335">
        <f t="shared" si="23"/>
        <v>4.1907826133468387</v>
      </c>
    </row>
    <row r="19" spans="2:69" x14ac:dyDescent="0.4">
      <c r="B19" s="168">
        <v>3</v>
      </c>
      <c r="C19" s="168">
        <v>2</v>
      </c>
      <c r="D19" s="161" t="s">
        <v>439</v>
      </c>
      <c r="E19" s="158">
        <v>15</v>
      </c>
      <c r="F19" s="390" t="s">
        <v>53</v>
      </c>
      <c r="G19" s="318">
        <v>1107289</v>
      </c>
      <c r="H19" s="313">
        <v>1112060.5432222662</v>
      </c>
      <c r="I19" s="313">
        <v>75275.888635674783</v>
      </c>
      <c r="J19" s="313">
        <v>25.994924120272064</v>
      </c>
      <c r="K19" s="313">
        <v>4506923.3292736653</v>
      </c>
      <c r="L19" s="313">
        <v>735044.38255403098</v>
      </c>
      <c r="M19" s="313">
        <v>0</v>
      </c>
      <c r="N19" s="313">
        <v>0</v>
      </c>
      <c r="O19" s="313">
        <v>0</v>
      </c>
      <c r="P19" s="313">
        <v>0</v>
      </c>
      <c r="Q19" s="314">
        <v>5317269.5953874914</v>
      </c>
      <c r="R19" s="169"/>
      <c r="S19" s="178">
        <v>15</v>
      </c>
      <c r="T19" s="328">
        <f t="shared" si="24"/>
        <v>1845525</v>
      </c>
      <c r="U19" s="176">
        <f t="shared" si="25"/>
        <v>5223927.8475774303</v>
      </c>
      <c r="V19" s="176">
        <f t="shared" si="26"/>
        <v>277374.90473098762</v>
      </c>
      <c r="W19" s="176">
        <f t="shared" si="27"/>
        <v>65.300349889779341</v>
      </c>
      <c r="X19" s="176">
        <f t="shared" si="28"/>
        <v>1809.0211947271614</v>
      </c>
      <c r="Y19" s="176">
        <f t="shared" si="29"/>
        <v>1987.1728021132767</v>
      </c>
      <c r="Z19" s="176">
        <f t="shared" si="30"/>
        <v>0</v>
      </c>
      <c r="AA19" s="176">
        <f t="shared" si="31"/>
        <v>0</v>
      </c>
      <c r="AB19" s="176">
        <f t="shared" si="32"/>
        <v>0</v>
      </c>
      <c r="AC19" s="176">
        <f t="shared" si="33"/>
        <v>0</v>
      </c>
      <c r="AD19" s="177">
        <f t="shared" si="34"/>
        <v>281236.39907771786</v>
      </c>
      <c r="AE19" s="169"/>
      <c r="AF19" s="161">
        <v>15</v>
      </c>
      <c r="AG19" s="176">
        <f t="shared" si="35"/>
        <v>29260831</v>
      </c>
      <c r="AH19" s="176">
        <f t="shared" si="36"/>
        <v>1339930507.4846056</v>
      </c>
      <c r="AI19" s="176">
        <f t="shared" si="37"/>
        <v>116642603.12022698</v>
      </c>
      <c r="AJ19" s="176">
        <f t="shared" si="38"/>
        <v>5284550.0045726504</v>
      </c>
      <c r="AK19" s="176">
        <f t="shared" si="39"/>
        <v>135169.47521053615</v>
      </c>
      <c r="AL19" s="176">
        <f t="shared" si="40"/>
        <v>256789.20687004199</v>
      </c>
      <c r="AM19" s="176">
        <f t="shared" si="41"/>
        <v>1170</v>
      </c>
      <c r="AN19" s="176">
        <f t="shared" si="42"/>
        <v>0</v>
      </c>
      <c r="AO19" s="176">
        <f t="shared" si="43"/>
        <v>305500</v>
      </c>
      <c r="AP19" s="176">
        <f t="shared" si="44"/>
        <v>0</v>
      </c>
      <c r="AQ19" s="177">
        <f t="shared" si="45"/>
        <v>122625781.80688019</v>
      </c>
      <c r="AS19" s="185">
        <v>16</v>
      </c>
      <c r="AT19" s="330">
        <f t="shared" si="2"/>
        <v>1</v>
      </c>
      <c r="AU19" s="330">
        <f t="shared" si="3"/>
        <v>3.6778160507198532</v>
      </c>
      <c r="AV19" s="330">
        <f t="shared" si="4"/>
        <v>0.14232904562970966</v>
      </c>
      <c r="AW19" s="330">
        <f t="shared" si="5"/>
        <v>1.2201518012999219E-2</v>
      </c>
      <c r="AX19" s="330">
        <f t="shared" si="6"/>
        <v>1.4368207137528419E-4</v>
      </c>
      <c r="AY19" s="330">
        <f t="shared" si="7"/>
        <v>2.1750545026988683E-4</v>
      </c>
      <c r="AZ19" s="330">
        <f t="shared" si="8"/>
        <v>0</v>
      </c>
      <c r="BA19" s="330">
        <f t="shared" si="9"/>
        <v>0</v>
      </c>
      <c r="BB19" s="330">
        <f t="shared" si="10"/>
        <v>0</v>
      </c>
      <c r="BC19" s="330">
        <f t="shared" si="11"/>
        <v>0</v>
      </c>
      <c r="BD19" s="331">
        <f t="shared" si="12"/>
        <v>0.15489175116435408</v>
      </c>
      <c r="BF19" s="161">
        <v>16</v>
      </c>
      <c r="BG19" s="334">
        <f t="shared" si="13"/>
        <v>1</v>
      </c>
      <c r="BH19" s="334">
        <f t="shared" si="14"/>
        <v>2.8852511563791827</v>
      </c>
      <c r="BI19" s="334">
        <f t="shared" si="15"/>
        <v>0.16810675222339549</v>
      </c>
      <c r="BJ19" s="334">
        <f t="shared" si="16"/>
        <v>1.0426673395669824E-2</v>
      </c>
      <c r="BK19" s="334">
        <f t="shared" si="17"/>
        <v>1.1271875941303648E-4</v>
      </c>
      <c r="BL19" s="334">
        <f t="shared" si="18"/>
        <v>1.7063328977182939E-4</v>
      </c>
      <c r="BM19" s="334">
        <f t="shared" si="19"/>
        <v>0</v>
      </c>
      <c r="BN19" s="334">
        <f t="shared" si="20"/>
        <v>0</v>
      </c>
      <c r="BO19" s="334">
        <f t="shared" si="21"/>
        <v>0</v>
      </c>
      <c r="BP19" s="334">
        <f t="shared" si="22"/>
        <v>0</v>
      </c>
      <c r="BQ19" s="335">
        <f t="shared" si="23"/>
        <v>0.17881677766825019</v>
      </c>
    </row>
    <row r="20" spans="2:69" x14ac:dyDescent="0.4">
      <c r="B20" s="168">
        <v>3</v>
      </c>
      <c r="C20" s="168">
        <v>2</v>
      </c>
      <c r="D20" s="161" t="s">
        <v>440</v>
      </c>
      <c r="E20" s="158">
        <v>16</v>
      </c>
      <c r="F20" s="390" t="s">
        <v>54</v>
      </c>
      <c r="G20" s="318">
        <v>665100</v>
      </c>
      <c r="H20" s="313">
        <v>1107449.9400908113</v>
      </c>
      <c r="I20" s="313">
        <v>75183.811636039958</v>
      </c>
      <c r="J20" s="313">
        <v>471.13590841183043</v>
      </c>
      <c r="K20" s="313">
        <v>553580.70708708977</v>
      </c>
      <c r="L20" s="313">
        <v>1324601.6056232052</v>
      </c>
      <c r="M20" s="313">
        <v>0</v>
      </c>
      <c r="N20" s="313">
        <v>0</v>
      </c>
      <c r="O20" s="313">
        <v>0</v>
      </c>
      <c r="P20" s="313">
        <v>0</v>
      </c>
      <c r="Q20" s="314">
        <v>1953837.2602547468</v>
      </c>
      <c r="R20" s="169"/>
      <c r="S20" s="178">
        <v>16</v>
      </c>
      <c r="T20" s="328">
        <f t="shared" si="24"/>
        <v>2363558</v>
      </c>
      <c r="U20" s="176">
        <f t="shared" si="25"/>
        <v>8692731.5492073148</v>
      </c>
      <c r="V20" s="176">
        <f t="shared" si="26"/>
        <v>336402.9544304653</v>
      </c>
      <c r="W20" s="176">
        <f t="shared" si="27"/>
        <v>28838.995511768408</v>
      </c>
      <c r="X20" s="176">
        <f t="shared" si="28"/>
        <v>339.60090925562395</v>
      </c>
      <c r="Y20" s="176">
        <f t="shared" si="29"/>
        <v>514.08674702899316</v>
      </c>
      <c r="Z20" s="176">
        <f t="shared" si="30"/>
        <v>0</v>
      </c>
      <c r="AA20" s="176">
        <f t="shared" si="31"/>
        <v>0</v>
      </c>
      <c r="AB20" s="176">
        <f t="shared" si="32"/>
        <v>0</v>
      </c>
      <c r="AC20" s="176">
        <f t="shared" si="33"/>
        <v>0</v>
      </c>
      <c r="AD20" s="177">
        <f t="shared" si="34"/>
        <v>366095.6375985184</v>
      </c>
      <c r="AE20" s="169"/>
      <c r="AF20" s="161">
        <v>16</v>
      </c>
      <c r="AG20" s="176">
        <f t="shared" si="35"/>
        <v>12046437</v>
      </c>
      <c r="AH20" s="176">
        <f t="shared" si="36"/>
        <v>34756996.284498975</v>
      </c>
      <c r="AI20" s="176">
        <f t="shared" si="37"/>
        <v>2025087.3999337438</v>
      </c>
      <c r="AJ20" s="176">
        <f t="shared" si="38"/>
        <v>125604.2641805126</v>
      </c>
      <c r="AK20" s="176">
        <f t="shared" si="39"/>
        <v>1357.8594339873009</v>
      </c>
      <c r="AL20" s="176">
        <f t="shared" si="40"/>
        <v>2055.5231753390872</v>
      </c>
      <c r="AM20" s="176">
        <f t="shared" si="41"/>
        <v>0</v>
      </c>
      <c r="AN20" s="176">
        <f t="shared" si="42"/>
        <v>0</v>
      </c>
      <c r="AO20" s="176">
        <f t="shared" si="43"/>
        <v>0</v>
      </c>
      <c r="AP20" s="176">
        <f t="shared" si="44"/>
        <v>0</v>
      </c>
      <c r="AQ20" s="177">
        <f t="shared" si="45"/>
        <v>2154105.0467235828</v>
      </c>
      <c r="AS20" s="185">
        <v>17</v>
      </c>
      <c r="AT20" s="330">
        <f t="shared" si="2"/>
        <v>1</v>
      </c>
      <c r="AU20" s="330">
        <f t="shared" si="3"/>
        <v>0.91280782882135514</v>
      </c>
      <c r="AV20" s="330">
        <f t="shared" si="4"/>
        <v>5.5099496956729423E-2</v>
      </c>
      <c r="AW20" s="330">
        <f t="shared" si="5"/>
        <v>1.504601317942701E-2</v>
      </c>
      <c r="AX20" s="330">
        <f t="shared" si="6"/>
        <v>3.5660869876011765E-5</v>
      </c>
      <c r="AY20" s="330">
        <f t="shared" si="7"/>
        <v>5.398330832201534E-5</v>
      </c>
      <c r="AZ20" s="330">
        <f t="shared" si="8"/>
        <v>0</v>
      </c>
      <c r="BA20" s="330">
        <f t="shared" si="9"/>
        <v>0</v>
      </c>
      <c r="BB20" s="330">
        <f t="shared" si="10"/>
        <v>0</v>
      </c>
      <c r="BC20" s="330">
        <f t="shared" si="11"/>
        <v>0</v>
      </c>
      <c r="BD20" s="331">
        <f t="shared" si="12"/>
        <v>7.0235154314354467E-2</v>
      </c>
      <c r="BF20" s="161">
        <v>17</v>
      </c>
      <c r="BG20" s="334">
        <f t="shared" si="13"/>
        <v>1</v>
      </c>
      <c r="BH20" s="334">
        <f t="shared" si="14"/>
        <v>0.67494515789995879</v>
      </c>
      <c r="BI20" s="334">
        <f t="shared" si="15"/>
        <v>3.9586422564689382E-2</v>
      </c>
      <c r="BJ20" s="334">
        <f t="shared" si="16"/>
        <v>3.042683792874111E-3</v>
      </c>
      <c r="BK20" s="334">
        <f t="shared" si="17"/>
        <v>2.6368235119535982E-5</v>
      </c>
      <c r="BL20" s="334">
        <f t="shared" si="18"/>
        <v>3.9916148184675178E-5</v>
      </c>
      <c r="BM20" s="334">
        <f t="shared" si="19"/>
        <v>0.94353126157008615</v>
      </c>
      <c r="BN20" s="334">
        <f t="shared" si="20"/>
        <v>0</v>
      </c>
      <c r="BO20" s="334">
        <f t="shared" si="21"/>
        <v>8.7453353685096342E-3</v>
      </c>
      <c r="BP20" s="334">
        <f t="shared" si="22"/>
        <v>0</v>
      </c>
      <c r="BQ20" s="335">
        <f t="shared" si="23"/>
        <v>0.99497198767946338</v>
      </c>
    </row>
    <row r="21" spans="2:69" x14ac:dyDescent="0.4">
      <c r="B21" s="168">
        <v>3</v>
      </c>
      <c r="C21" s="168">
        <v>2</v>
      </c>
      <c r="D21" s="161" t="s">
        <v>441</v>
      </c>
      <c r="E21" s="158">
        <v>17</v>
      </c>
      <c r="F21" s="390" t="s">
        <v>55</v>
      </c>
      <c r="G21" s="318">
        <v>475566</v>
      </c>
      <c r="H21" s="313">
        <v>1927886.6137112021</v>
      </c>
      <c r="I21" s="313">
        <v>131470.42737899875</v>
      </c>
      <c r="J21" s="313">
        <v>105.75790234175581</v>
      </c>
      <c r="K21" s="313">
        <v>35799.915932460564</v>
      </c>
      <c r="L21" s="313">
        <v>525394.94727407314</v>
      </c>
      <c r="M21" s="313">
        <v>0</v>
      </c>
      <c r="N21" s="313">
        <v>0</v>
      </c>
      <c r="O21" s="313">
        <v>0</v>
      </c>
      <c r="P21" s="313">
        <v>0</v>
      </c>
      <c r="Q21" s="314">
        <v>692771.04848787421</v>
      </c>
      <c r="R21" s="169"/>
      <c r="S21" s="178">
        <v>17</v>
      </c>
      <c r="T21" s="328">
        <f t="shared" si="24"/>
        <v>1740910</v>
      </c>
      <c r="U21" s="176">
        <f t="shared" si="25"/>
        <v>1589116.2772733853</v>
      </c>
      <c r="V21" s="176">
        <f t="shared" si="26"/>
        <v>95923.265246939816</v>
      </c>
      <c r="W21" s="176">
        <f t="shared" si="27"/>
        <v>26193.754804196276</v>
      </c>
      <c r="X21" s="176">
        <f t="shared" si="28"/>
        <v>62.082364975847639</v>
      </c>
      <c r="Y21" s="176">
        <f t="shared" si="29"/>
        <v>93.980081290879724</v>
      </c>
      <c r="Z21" s="176">
        <f t="shared" si="30"/>
        <v>0</v>
      </c>
      <c r="AA21" s="176">
        <f t="shared" si="31"/>
        <v>0</v>
      </c>
      <c r="AB21" s="176">
        <f t="shared" si="32"/>
        <v>0</v>
      </c>
      <c r="AC21" s="176">
        <f t="shared" si="33"/>
        <v>0</v>
      </c>
      <c r="AD21" s="177">
        <f t="shared" si="34"/>
        <v>122273.08249740284</v>
      </c>
      <c r="AE21" s="169"/>
      <c r="AF21" s="161">
        <v>17</v>
      </c>
      <c r="AG21" s="176">
        <f t="shared" si="35"/>
        <v>32635099</v>
      </c>
      <c r="AH21" s="176">
        <f t="shared" si="36"/>
        <v>22026902.047635786</v>
      </c>
      <c r="AI21" s="176">
        <f t="shared" si="37"/>
        <v>1291906.8194544718</v>
      </c>
      <c r="AJ21" s="176">
        <f t="shared" si="38"/>
        <v>99298.286806142103</v>
      </c>
      <c r="AK21" s="176">
        <f t="shared" si="39"/>
        <v>860.52996358133362</v>
      </c>
      <c r="AL21" s="176">
        <f t="shared" si="40"/>
        <v>1302.6674477055446</v>
      </c>
      <c r="AM21" s="176">
        <f t="shared" si="41"/>
        <v>30792236.130934656</v>
      </c>
      <c r="AN21" s="176">
        <f t="shared" si="42"/>
        <v>0</v>
      </c>
      <c r="AO21" s="176">
        <f t="shared" si="43"/>
        <v>285404.88553951337</v>
      </c>
      <c r="AP21" s="176">
        <f t="shared" si="44"/>
        <v>0</v>
      </c>
      <c r="AQ21" s="177">
        <f t="shared" si="45"/>
        <v>32471009.320146069</v>
      </c>
      <c r="AS21" s="185">
        <v>18</v>
      </c>
      <c r="AT21" s="330">
        <f t="shared" si="2"/>
        <v>1</v>
      </c>
      <c r="AU21" s="330">
        <f t="shared" si="3"/>
        <v>43.27937455970666</v>
      </c>
      <c r="AV21" s="330">
        <f t="shared" si="4"/>
        <v>2.1943394825207641</v>
      </c>
      <c r="AW21" s="330">
        <f t="shared" si="5"/>
        <v>5.9022237640739194E-3</v>
      </c>
      <c r="AX21" s="330">
        <f t="shared" si="6"/>
        <v>3.4143034799822471E-3</v>
      </c>
      <c r="AY21" s="330">
        <f t="shared" si="7"/>
        <v>6.6752057906284915E-3</v>
      </c>
      <c r="AZ21" s="330">
        <f t="shared" si="8"/>
        <v>0</v>
      </c>
      <c r="BA21" s="330">
        <f t="shared" si="9"/>
        <v>0</v>
      </c>
      <c r="BB21" s="330">
        <f t="shared" si="10"/>
        <v>0</v>
      </c>
      <c r="BC21" s="330">
        <f t="shared" si="11"/>
        <v>0</v>
      </c>
      <c r="BD21" s="331">
        <f t="shared" si="12"/>
        <v>2.2103312155554482</v>
      </c>
      <c r="BF21" s="161">
        <v>18</v>
      </c>
      <c r="BG21" s="334">
        <f t="shared" si="13"/>
        <v>1</v>
      </c>
      <c r="BH21" s="334">
        <f t="shared" si="14"/>
        <v>0.77639071866233644</v>
      </c>
      <c r="BI21" s="334">
        <f t="shared" si="15"/>
        <v>4.3627518545284974E-2</v>
      </c>
      <c r="BJ21" s="334">
        <f t="shared" si="16"/>
        <v>4.0687172800281052E-3</v>
      </c>
      <c r="BK21" s="334">
        <f t="shared" si="17"/>
        <v>3.0331431783304076E-5</v>
      </c>
      <c r="BL21" s="334">
        <f t="shared" si="18"/>
        <v>8.8990938991599881E-3</v>
      </c>
      <c r="BM21" s="334">
        <f t="shared" si="19"/>
        <v>5.6531567400068122E-3</v>
      </c>
      <c r="BN21" s="334">
        <f t="shared" si="20"/>
        <v>9.3579113450493218E-2</v>
      </c>
      <c r="BO21" s="334">
        <f t="shared" si="21"/>
        <v>2.4408832759699822E-2</v>
      </c>
      <c r="BP21" s="334">
        <f t="shared" si="22"/>
        <v>8.7713751189639668E-3</v>
      </c>
      <c r="BQ21" s="335">
        <f t="shared" si="23"/>
        <v>0.1890381392254202</v>
      </c>
    </row>
    <row r="22" spans="2:69" x14ac:dyDescent="0.4">
      <c r="B22" s="168">
        <v>3</v>
      </c>
      <c r="C22" s="168">
        <v>2</v>
      </c>
      <c r="D22" s="161" t="s">
        <v>442</v>
      </c>
      <c r="E22" s="158">
        <v>18</v>
      </c>
      <c r="F22" s="390" t="s">
        <v>56</v>
      </c>
      <c r="G22" s="318">
        <v>373610</v>
      </c>
      <c r="H22" s="313">
        <v>3464292.9748065942</v>
      </c>
      <c r="I22" s="313">
        <v>236644.07980113119</v>
      </c>
      <c r="J22" s="313">
        <v>214.38465728904515</v>
      </c>
      <c r="K22" s="313">
        <v>34347.432432216883</v>
      </c>
      <c r="L22" s="313">
        <v>247966.51659826198</v>
      </c>
      <c r="M22" s="313">
        <v>0</v>
      </c>
      <c r="N22" s="313">
        <v>0</v>
      </c>
      <c r="O22" s="313">
        <v>0</v>
      </c>
      <c r="P22" s="313">
        <v>0</v>
      </c>
      <c r="Q22" s="314">
        <v>519172.41348889912</v>
      </c>
      <c r="R22" s="169"/>
      <c r="S22" s="178">
        <v>18</v>
      </c>
      <c r="T22" s="328">
        <f t="shared" si="24"/>
        <v>3814849</v>
      </c>
      <c r="U22" s="176">
        <f t="shared" si="25"/>
        <v>165104278.75972238</v>
      </c>
      <c r="V22" s="176">
        <f t="shared" si="26"/>
        <v>8371073.7805548534</v>
      </c>
      <c r="W22" s="176">
        <f t="shared" si="27"/>
        <v>22516.092424153627</v>
      </c>
      <c r="X22" s="176">
        <f t="shared" si="28"/>
        <v>13025.052216306796</v>
      </c>
      <c r="Y22" s="176">
        <f t="shared" si="29"/>
        <v>25464.90213517331</v>
      </c>
      <c r="Z22" s="176">
        <f t="shared" si="30"/>
        <v>0</v>
      </c>
      <c r="AA22" s="176">
        <f t="shared" si="31"/>
        <v>0</v>
      </c>
      <c r="AB22" s="176">
        <f t="shared" si="32"/>
        <v>0</v>
      </c>
      <c r="AC22" s="176">
        <f t="shared" si="33"/>
        <v>0</v>
      </c>
      <c r="AD22" s="177">
        <f t="shared" si="34"/>
        <v>8432079.8273304868</v>
      </c>
      <c r="AE22" s="169"/>
      <c r="AF22" s="161">
        <v>18</v>
      </c>
      <c r="AG22" s="176">
        <f t="shared" si="35"/>
        <v>33380258</v>
      </c>
      <c r="AH22" s="176">
        <f t="shared" si="36"/>
        <v>25916122.497754205</v>
      </c>
      <c r="AI22" s="176">
        <f t="shared" si="37"/>
        <v>1456297.8249413972</v>
      </c>
      <c r="AJ22" s="176">
        <f t="shared" si="38"/>
        <v>135814.8325363964</v>
      </c>
      <c r="AK22" s="176">
        <f t="shared" si="39"/>
        <v>1012.4710184360902</v>
      </c>
      <c r="AL22" s="176">
        <f t="shared" si="40"/>
        <v>297054.05032018636</v>
      </c>
      <c r="AM22" s="176">
        <f t="shared" si="41"/>
        <v>188703.83049586631</v>
      </c>
      <c r="AN22" s="176">
        <f t="shared" si="42"/>
        <v>3123694.9503887338</v>
      </c>
      <c r="AO22" s="176">
        <f t="shared" si="43"/>
        <v>814773.13499763212</v>
      </c>
      <c r="AP22" s="176">
        <f t="shared" si="44"/>
        <v>292790.7644857979</v>
      </c>
      <c r="AQ22" s="177">
        <f t="shared" si="45"/>
        <v>6310141.8591844467</v>
      </c>
      <c r="AS22" s="185">
        <v>19</v>
      </c>
      <c r="AT22" s="330">
        <f t="shared" si="2"/>
        <v>1</v>
      </c>
      <c r="AU22" s="330">
        <f t="shared" si="3"/>
        <v>18.383926489896826</v>
      </c>
      <c r="AV22" s="330">
        <f t="shared" si="4"/>
        <v>0.18173965270067535</v>
      </c>
      <c r="AW22" s="330">
        <f t="shared" si="5"/>
        <v>1.0020145944011042E-2</v>
      </c>
      <c r="AX22" s="330">
        <f t="shared" si="6"/>
        <v>1.0752647798994194E-3</v>
      </c>
      <c r="AY22" s="330">
        <f t="shared" si="7"/>
        <v>2.8330243459782026E-3</v>
      </c>
      <c r="AZ22" s="330">
        <f t="shared" si="8"/>
        <v>0</v>
      </c>
      <c r="BA22" s="330">
        <f t="shared" si="9"/>
        <v>0</v>
      </c>
      <c r="BB22" s="330">
        <f t="shared" si="10"/>
        <v>0</v>
      </c>
      <c r="BC22" s="330">
        <f t="shared" si="11"/>
        <v>0</v>
      </c>
      <c r="BD22" s="331">
        <f t="shared" si="12"/>
        <v>0.19566808777056402</v>
      </c>
      <c r="BF22" s="161">
        <v>19</v>
      </c>
      <c r="BG22" s="334">
        <f t="shared" si="13"/>
        <v>1</v>
      </c>
      <c r="BH22" s="334">
        <f t="shared" si="14"/>
        <v>1.3190490456664641</v>
      </c>
      <c r="BI22" s="334">
        <f t="shared" si="15"/>
        <v>7.5371589480668244E-2</v>
      </c>
      <c r="BJ22" s="334">
        <f t="shared" si="16"/>
        <v>5.4672338827885542E-3</v>
      </c>
      <c r="BK22" s="334">
        <f t="shared" si="17"/>
        <v>4.7298057855051038E-5</v>
      </c>
      <c r="BL22" s="334">
        <f t="shared" si="18"/>
        <v>7.1599645468527657E-5</v>
      </c>
      <c r="BM22" s="334">
        <f t="shared" si="19"/>
        <v>1.1998282948840771E-4</v>
      </c>
      <c r="BN22" s="334">
        <f t="shared" si="20"/>
        <v>8.9778365954547019E-4</v>
      </c>
      <c r="BO22" s="334">
        <f t="shared" si="21"/>
        <v>1.5413067156013305E-3</v>
      </c>
      <c r="BP22" s="334">
        <f t="shared" si="22"/>
        <v>0</v>
      </c>
      <c r="BQ22" s="335">
        <f t="shared" si="23"/>
        <v>8.351679427141559E-2</v>
      </c>
    </row>
    <row r="23" spans="2:69" x14ac:dyDescent="0.4">
      <c r="B23" s="168">
        <v>3</v>
      </c>
      <c r="C23" s="168">
        <v>2</v>
      </c>
      <c r="D23" s="161" t="s">
        <v>443</v>
      </c>
      <c r="E23" s="158">
        <v>19</v>
      </c>
      <c r="F23" s="390" t="s">
        <v>57</v>
      </c>
      <c r="G23" s="318">
        <v>96317</v>
      </c>
      <c r="H23" s="313">
        <v>339312.2754539593</v>
      </c>
      <c r="I23" s="313">
        <v>23224.556145433326</v>
      </c>
      <c r="J23" s="313">
        <v>20.949246318948148</v>
      </c>
      <c r="K23" s="313">
        <v>50261.589995665687</v>
      </c>
      <c r="L23" s="313">
        <v>35672.569482771978</v>
      </c>
      <c r="M23" s="313">
        <v>0</v>
      </c>
      <c r="N23" s="313">
        <v>0</v>
      </c>
      <c r="O23" s="313">
        <v>0</v>
      </c>
      <c r="P23" s="313">
        <v>0</v>
      </c>
      <c r="Q23" s="314">
        <v>109179.66487018994</v>
      </c>
      <c r="R23" s="169"/>
      <c r="S23" s="178">
        <v>19</v>
      </c>
      <c r="T23" s="328">
        <f t="shared" si="24"/>
        <v>3520839</v>
      </c>
      <c r="U23" s="176">
        <f t="shared" si="25"/>
        <v>64726845.358761854</v>
      </c>
      <c r="V23" s="176">
        <f t="shared" si="26"/>
        <v>639876.05707499315</v>
      </c>
      <c r="W23" s="176">
        <f t="shared" si="27"/>
        <v>35279.320625365894</v>
      </c>
      <c r="X23" s="176">
        <f t="shared" si="28"/>
        <v>3785.8341723962922</v>
      </c>
      <c r="Y23" s="176">
        <f t="shared" si="29"/>
        <v>9974.6226052695492</v>
      </c>
      <c r="Z23" s="176">
        <f t="shared" si="30"/>
        <v>0</v>
      </c>
      <c r="AA23" s="176">
        <f t="shared" si="31"/>
        <v>0</v>
      </c>
      <c r="AB23" s="176">
        <f t="shared" si="32"/>
        <v>0</v>
      </c>
      <c r="AC23" s="176">
        <f t="shared" si="33"/>
        <v>0</v>
      </c>
      <c r="AD23" s="177">
        <f t="shared" si="34"/>
        <v>688915.83447802486</v>
      </c>
      <c r="AE23" s="169"/>
      <c r="AF23" s="161">
        <v>19</v>
      </c>
      <c r="AG23" s="176">
        <f t="shared" si="35"/>
        <v>47285349</v>
      </c>
      <c r="AH23" s="176">
        <f t="shared" si="36"/>
        <v>62371694.472455695</v>
      </c>
      <c r="AI23" s="176">
        <f t="shared" si="37"/>
        <v>3563971.9132781266</v>
      </c>
      <c r="AJ23" s="176">
        <f t="shared" si="38"/>
        <v>258520.06221228189</v>
      </c>
      <c r="AK23" s="176">
        <f t="shared" si="39"/>
        <v>2236.5051726982797</v>
      </c>
      <c r="AL23" s="176">
        <f t="shared" si="40"/>
        <v>3385.6142242555989</v>
      </c>
      <c r="AM23" s="176">
        <f t="shared" si="41"/>
        <v>5673.4299663668498</v>
      </c>
      <c r="AN23" s="176">
        <f t="shared" si="42"/>
        <v>42452.013668104737</v>
      </c>
      <c r="AO23" s="176">
        <f t="shared" si="43"/>
        <v>72881.225963252655</v>
      </c>
      <c r="AP23" s="176">
        <f t="shared" si="44"/>
        <v>0</v>
      </c>
      <c r="AQ23" s="177">
        <f t="shared" si="45"/>
        <v>3949120.7644850868</v>
      </c>
      <c r="AS23" s="185">
        <v>20</v>
      </c>
      <c r="AT23" s="330">
        <f t="shared" si="2"/>
        <v>1</v>
      </c>
      <c r="AU23" s="330">
        <f t="shared" si="3"/>
        <v>2.3146438183993805</v>
      </c>
      <c r="AV23" s="330">
        <f t="shared" si="4"/>
        <v>0.1253268789550479</v>
      </c>
      <c r="AW23" s="330">
        <f t="shared" si="5"/>
        <v>9.9733604483661337E-2</v>
      </c>
      <c r="AX23" s="330">
        <f t="shared" si="6"/>
        <v>6.6001282742487037E-5</v>
      </c>
      <c r="AY23" s="330">
        <f t="shared" si="7"/>
        <v>3.5624563471713252E-4</v>
      </c>
      <c r="AZ23" s="330">
        <f t="shared" si="8"/>
        <v>0</v>
      </c>
      <c r="BA23" s="330">
        <f t="shared" si="9"/>
        <v>0</v>
      </c>
      <c r="BB23" s="330">
        <f t="shared" si="10"/>
        <v>0</v>
      </c>
      <c r="BC23" s="330">
        <f t="shared" si="11"/>
        <v>0</v>
      </c>
      <c r="BD23" s="331">
        <f t="shared" si="12"/>
        <v>0.22548273035616884</v>
      </c>
      <c r="BF23" s="161">
        <v>20</v>
      </c>
      <c r="BG23" s="334">
        <f t="shared" si="13"/>
        <v>1</v>
      </c>
      <c r="BH23" s="334">
        <f t="shared" si="14"/>
        <v>1.1650301857368082</v>
      </c>
      <c r="BI23" s="334">
        <f t="shared" si="15"/>
        <v>7.6356772127572775E-2</v>
      </c>
      <c r="BJ23" s="334">
        <f t="shared" si="16"/>
        <v>3.78473219457706E-3</v>
      </c>
      <c r="BK23" s="334">
        <f t="shared" si="17"/>
        <v>4.5636065105336807E-5</v>
      </c>
      <c r="BL23" s="334">
        <f t="shared" si="18"/>
        <v>7.3227051061066164E-5</v>
      </c>
      <c r="BM23" s="334">
        <f t="shared" si="19"/>
        <v>0</v>
      </c>
      <c r="BN23" s="334">
        <f t="shared" si="20"/>
        <v>0</v>
      </c>
      <c r="BO23" s="334">
        <f t="shared" si="21"/>
        <v>0</v>
      </c>
      <c r="BP23" s="334">
        <f t="shared" si="22"/>
        <v>0</v>
      </c>
      <c r="BQ23" s="335">
        <f t="shared" si="23"/>
        <v>8.0260367438316244E-2</v>
      </c>
    </row>
    <row r="24" spans="2:69" x14ac:dyDescent="0.4">
      <c r="B24" s="168">
        <v>4</v>
      </c>
      <c r="C24" s="168">
        <v>3</v>
      </c>
      <c r="D24" s="161" t="s">
        <v>444</v>
      </c>
      <c r="E24" s="158">
        <v>20</v>
      </c>
      <c r="F24" s="390" t="s">
        <v>2</v>
      </c>
      <c r="G24" s="318">
        <v>438468</v>
      </c>
      <c r="H24" s="313">
        <v>4247894.4807270449</v>
      </c>
      <c r="I24" s="313">
        <v>291681.48205527943</v>
      </c>
      <c r="J24" s="313">
        <v>130.20794004548168</v>
      </c>
      <c r="K24" s="313">
        <v>37.969587668956429</v>
      </c>
      <c r="L24" s="313">
        <v>64.723944649221878</v>
      </c>
      <c r="M24" s="313">
        <v>0</v>
      </c>
      <c r="N24" s="313">
        <v>0</v>
      </c>
      <c r="O24" s="313">
        <v>0</v>
      </c>
      <c r="P24" s="313">
        <v>0</v>
      </c>
      <c r="Q24" s="314">
        <v>291914.38352764305</v>
      </c>
      <c r="R24" s="169"/>
      <c r="S24" s="178">
        <v>20</v>
      </c>
      <c r="T24" s="328">
        <f t="shared" si="24"/>
        <v>4087529</v>
      </c>
      <c r="U24" s="176">
        <f t="shared" si="25"/>
        <v>9461173.7323782016</v>
      </c>
      <c r="V24" s="176">
        <f t="shared" si="26"/>
        <v>512277.25220824801</v>
      </c>
      <c r="W24" s="176">
        <f t="shared" si="27"/>
        <v>407664.00060149573</v>
      </c>
      <c r="X24" s="176">
        <f t="shared" si="28"/>
        <v>269.78215724711532</v>
      </c>
      <c r="Y24" s="176">
        <f t="shared" si="29"/>
        <v>1456.164363029686</v>
      </c>
      <c r="Z24" s="176">
        <f t="shared" si="30"/>
        <v>0</v>
      </c>
      <c r="AA24" s="176">
        <f t="shared" si="31"/>
        <v>0</v>
      </c>
      <c r="AB24" s="176">
        <f t="shared" si="32"/>
        <v>0</v>
      </c>
      <c r="AC24" s="176">
        <f t="shared" si="33"/>
        <v>0</v>
      </c>
      <c r="AD24" s="177">
        <f t="shared" si="34"/>
        <v>921667.19933002046</v>
      </c>
      <c r="AE24" s="169"/>
      <c r="AF24" s="161">
        <v>20</v>
      </c>
      <c r="AG24" s="176">
        <f t="shared" si="35"/>
        <v>4679968</v>
      </c>
      <c r="AH24" s="176">
        <f t="shared" si="36"/>
        <v>5452303.9882823182</v>
      </c>
      <c r="AI24" s="176">
        <f t="shared" si="37"/>
        <v>357347.2501403325</v>
      </c>
      <c r="AJ24" s="176">
        <f t="shared" si="38"/>
        <v>17712.425559190415</v>
      </c>
      <c r="AK24" s="176">
        <f t="shared" si="39"/>
        <v>213.57532433889287</v>
      </c>
      <c r="AL24" s="176">
        <f t="shared" si="40"/>
        <v>342.70025570015571</v>
      </c>
      <c r="AM24" s="176">
        <f t="shared" si="41"/>
        <v>0</v>
      </c>
      <c r="AN24" s="176">
        <f t="shared" si="42"/>
        <v>0</v>
      </c>
      <c r="AO24" s="176">
        <f t="shared" si="43"/>
        <v>0</v>
      </c>
      <c r="AP24" s="176">
        <f t="shared" si="44"/>
        <v>0</v>
      </c>
      <c r="AQ24" s="177">
        <f t="shared" si="45"/>
        <v>375615.95127956197</v>
      </c>
      <c r="AS24" s="185">
        <v>21</v>
      </c>
      <c r="AT24" s="330">
        <f t="shared" si="2"/>
        <v>1</v>
      </c>
      <c r="AU24" s="330">
        <f t="shared" si="3"/>
        <v>22.612225051528526</v>
      </c>
      <c r="AV24" s="330">
        <f t="shared" si="4"/>
        <v>1.2800689833946286</v>
      </c>
      <c r="AW24" s="330">
        <f t="shared" si="5"/>
        <v>0.20516093273142449</v>
      </c>
      <c r="AX24" s="330">
        <f t="shared" si="6"/>
        <v>3.1895538476479184E-3</v>
      </c>
      <c r="AY24" s="330">
        <f t="shared" si="7"/>
        <v>3.4410407339532614E-2</v>
      </c>
      <c r="AZ24" s="330">
        <f t="shared" si="8"/>
        <v>1.75518119677089E-2</v>
      </c>
      <c r="BA24" s="330">
        <f t="shared" si="9"/>
        <v>0</v>
      </c>
      <c r="BB24" s="330">
        <f t="shared" si="10"/>
        <v>0</v>
      </c>
      <c r="BC24" s="330">
        <f t="shared" si="11"/>
        <v>0</v>
      </c>
      <c r="BD24" s="331">
        <f t="shared" si="12"/>
        <v>1.5403816892809421</v>
      </c>
      <c r="BF24" s="161">
        <v>21</v>
      </c>
      <c r="BG24" s="334">
        <f t="shared" si="13"/>
        <v>1</v>
      </c>
      <c r="BH24" s="334">
        <f t="shared" si="14"/>
        <v>0.54364896821063668</v>
      </c>
      <c r="BI24" s="334">
        <f t="shared" si="15"/>
        <v>3.6201589421386904E-2</v>
      </c>
      <c r="BJ24" s="334">
        <f t="shared" si="16"/>
        <v>5.7468303909933545E-3</v>
      </c>
      <c r="BK24" s="334">
        <f t="shared" si="17"/>
        <v>2.1238857184891409E-5</v>
      </c>
      <c r="BL24" s="334">
        <f t="shared" si="18"/>
        <v>3.2151312623770212E-5</v>
      </c>
      <c r="BM24" s="334">
        <f t="shared" si="19"/>
        <v>0</v>
      </c>
      <c r="BN24" s="334">
        <f t="shared" si="20"/>
        <v>0</v>
      </c>
      <c r="BO24" s="334">
        <f t="shared" si="21"/>
        <v>0</v>
      </c>
      <c r="BP24" s="334">
        <f t="shared" si="22"/>
        <v>0</v>
      </c>
      <c r="BQ24" s="335">
        <f t="shared" si="23"/>
        <v>4.2001809982188915E-2</v>
      </c>
    </row>
    <row r="25" spans="2:69" x14ac:dyDescent="0.4">
      <c r="B25" s="168">
        <v>5</v>
      </c>
      <c r="C25" s="168">
        <v>4</v>
      </c>
      <c r="D25" s="161" t="s">
        <v>445</v>
      </c>
      <c r="E25" s="158">
        <v>21</v>
      </c>
      <c r="F25" s="390" t="s">
        <v>59</v>
      </c>
      <c r="G25" s="318">
        <v>256132</v>
      </c>
      <c r="H25" s="313">
        <v>254071.78304148666</v>
      </c>
      <c r="I25" s="313">
        <v>17248.366991778723</v>
      </c>
      <c r="J25" s="313">
        <v>4.803481174933939</v>
      </c>
      <c r="K25" s="313">
        <v>30.699638376738161</v>
      </c>
      <c r="L25" s="313">
        <v>86.178841438212075</v>
      </c>
      <c r="M25" s="313">
        <v>0</v>
      </c>
      <c r="N25" s="313">
        <v>0</v>
      </c>
      <c r="O25" s="313">
        <v>0</v>
      </c>
      <c r="P25" s="313">
        <v>0</v>
      </c>
      <c r="Q25" s="314">
        <v>17370.048952768608</v>
      </c>
      <c r="R25" s="169"/>
      <c r="S25" s="178">
        <v>21</v>
      </c>
      <c r="T25" s="328">
        <f t="shared" si="24"/>
        <v>28562070</v>
      </c>
      <c r="U25" s="176">
        <f t="shared" si="25"/>
        <v>645851954.77751136</v>
      </c>
      <c r="V25" s="176">
        <f t="shared" si="26"/>
        <v>36561419.908546217</v>
      </c>
      <c r="W25" s="176">
        <f t="shared" si="27"/>
        <v>5859820.9219402373</v>
      </c>
      <c r="X25" s="176">
        <f t="shared" si="28"/>
        <v>91100.26026528918</v>
      </c>
      <c r="Y25" s="176">
        <f t="shared" si="29"/>
        <v>982832.46316024428</v>
      </c>
      <c r="Z25" s="176">
        <f t="shared" si="30"/>
        <v>501316.08204853936</v>
      </c>
      <c r="AA25" s="176">
        <f t="shared" si="31"/>
        <v>0</v>
      </c>
      <c r="AB25" s="176">
        <f t="shared" si="32"/>
        <v>0</v>
      </c>
      <c r="AC25" s="176">
        <f t="shared" si="33"/>
        <v>0</v>
      </c>
      <c r="AD25" s="177">
        <f t="shared" si="34"/>
        <v>43996489.635960519</v>
      </c>
      <c r="AE25" s="169"/>
      <c r="AF25" s="161">
        <v>21</v>
      </c>
      <c r="AG25" s="176">
        <f t="shared" si="35"/>
        <v>46303705</v>
      </c>
      <c r="AH25" s="176">
        <f t="shared" si="36"/>
        <v>25172961.447579697</v>
      </c>
      <c r="AI25" s="176">
        <f t="shared" si="37"/>
        <v>1676267.7170990198</v>
      </c>
      <c r="AJ25" s="176">
        <f t="shared" si="38"/>
        <v>266099.53910959093</v>
      </c>
      <c r="AK25" s="176">
        <f t="shared" si="39"/>
        <v>983.43777762634227</v>
      </c>
      <c r="AL25" s="176">
        <f t="shared" si="40"/>
        <v>1488.7248950938319</v>
      </c>
      <c r="AM25" s="176">
        <f t="shared" si="41"/>
        <v>0</v>
      </c>
      <c r="AN25" s="176">
        <f t="shared" si="42"/>
        <v>0</v>
      </c>
      <c r="AO25" s="176">
        <f t="shared" si="43"/>
        <v>0</v>
      </c>
      <c r="AP25" s="176">
        <f t="shared" si="44"/>
        <v>0</v>
      </c>
      <c r="AQ25" s="177">
        <f t="shared" si="45"/>
        <v>1944839.4188813309</v>
      </c>
      <c r="AS25" s="185">
        <v>22</v>
      </c>
      <c r="AT25" s="330">
        <f t="shared" si="2"/>
        <v>1</v>
      </c>
      <c r="AU25" s="330">
        <f t="shared" si="3"/>
        <v>39.166291033726942</v>
      </c>
      <c r="AV25" s="330">
        <f t="shared" si="4"/>
        <v>3.2314720657032301</v>
      </c>
      <c r="AW25" s="330">
        <f t="shared" si="5"/>
        <v>-3.7280880831609326E-3</v>
      </c>
      <c r="AX25" s="330">
        <f t="shared" si="6"/>
        <v>1.1442087368796912E-2</v>
      </c>
      <c r="AY25" s="330">
        <f t="shared" si="7"/>
        <v>1.810664381604133E-2</v>
      </c>
      <c r="AZ25" s="330">
        <f t="shared" si="8"/>
        <v>0</v>
      </c>
      <c r="BA25" s="330">
        <f t="shared" si="9"/>
        <v>0</v>
      </c>
      <c r="BB25" s="330">
        <f t="shared" si="10"/>
        <v>0</v>
      </c>
      <c r="BC25" s="330">
        <f t="shared" si="11"/>
        <v>0</v>
      </c>
      <c r="BD25" s="331">
        <f t="shared" si="12"/>
        <v>3.2572927088049068</v>
      </c>
      <c r="BF25" s="161">
        <v>22</v>
      </c>
      <c r="BG25" s="334">
        <f t="shared" si="13"/>
        <v>1</v>
      </c>
      <c r="BH25" s="334">
        <f t="shared" si="14"/>
        <v>2.1286154325162268</v>
      </c>
      <c r="BI25" s="334">
        <f t="shared" si="15"/>
        <v>0.14567440327675346</v>
      </c>
      <c r="BJ25" s="334">
        <f t="shared" si="16"/>
        <v>4.4451303864839684E-3</v>
      </c>
      <c r="BK25" s="334">
        <f t="shared" si="17"/>
        <v>8.3159100479064354E-5</v>
      </c>
      <c r="BL25" s="334">
        <f t="shared" si="18"/>
        <v>1.2588597464254701E-4</v>
      </c>
      <c r="BM25" s="334">
        <f t="shared" si="19"/>
        <v>0</v>
      </c>
      <c r="BN25" s="334">
        <f t="shared" si="20"/>
        <v>0</v>
      </c>
      <c r="BO25" s="334">
        <f t="shared" si="21"/>
        <v>0</v>
      </c>
      <c r="BP25" s="334">
        <f t="shared" si="22"/>
        <v>0</v>
      </c>
      <c r="BQ25" s="335">
        <f t="shared" si="23"/>
        <v>0.15032857873835903</v>
      </c>
    </row>
    <row r="26" spans="2:69" x14ac:dyDescent="0.4">
      <c r="B26" s="168">
        <v>5</v>
      </c>
      <c r="C26" s="168">
        <v>4</v>
      </c>
      <c r="D26" s="161" t="s">
        <v>446</v>
      </c>
      <c r="E26" s="158">
        <v>22</v>
      </c>
      <c r="F26" s="390" t="s">
        <v>60</v>
      </c>
      <c r="G26" s="318">
        <v>256416</v>
      </c>
      <c r="H26" s="313">
        <v>4963651.6947650015</v>
      </c>
      <c r="I26" s="313">
        <v>341904.03770856658</v>
      </c>
      <c r="J26" s="313">
        <v>58.643826091054109</v>
      </c>
      <c r="K26" s="313">
        <v>599.76086377323907</v>
      </c>
      <c r="L26" s="313">
        <v>1683.6255771378501</v>
      </c>
      <c r="M26" s="313">
        <v>0</v>
      </c>
      <c r="N26" s="313">
        <v>0</v>
      </c>
      <c r="O26" s="313">
        <v>0</v>
      </c>
      <c r="P26" s="313">
        <v>0</v>
      </c>
      <c r="Q26" s="314">
        <v>344246.06797556876</v>
      </c>
      <c r="R26" s="169"/>
      <c r="S26" s="178">
        <v>22</v>
      </c>
      <c r="T26" s="328">
        <f t="shared" si="24"/>
        <v>13251834</v>
      </c>
      <c r="U26" s="176">
        <f t="shared" si="25"/>
        <v>519025187.17463779</v>
      </c>
      <c r="V26" s="176">
        <f t="shared" si="26"/>
        <v>42822931.390336297</v>
      </c>
      <c r="W26" s="176">
        <f t="shared" si="27"/>
        <v>-49404.004415426876</v>
      </c>
      <c r="X26" s="176">
        <f t="shared" si="28"/>
        <v>151628.64242479345</v>
      </c>
      <c r="Y26" s="176">
        <f t="shared" si="29"/>
        <v>239946.23814730626</v>
      </c>
      <c r="Z26" s="176">
        <f t="shared" si="30"/>
        <v>0</v>
      </c>
      <c r="AA26" s="176">
        <f t="shared" si="31"/>
        <v>0</v>
      </c>
      <c r="AB26" s="176">
        <f t="shared" si="32"/>
        <v>0</v>
      </c>
      <c r="AC26" s="176">
        <f t="shared" si="33"/>
        <v>0</v>
      </c>
      <c r="AD26" s="177">
        <f t="shared" si="34"/>
        <v>43165102.266492963</v>
      </c>
      <c r="AE26" s="169"/>
      <c r="AF26" s="161">
        <v>22</v>
      </c>
      <c r="AG26" s="176">
        <f t="shared" si="35"/>
        <v>22582775</v>
      </c>
      <c r="AH26" s="176">
        <f t="shared" si="36"/>
        <v>48070043.374041632</v>
      </c>
      <c r="AI26" s="176">
        <f t="shared" si="37"/>
        <v>3289732.2724581859</v>
      </c>
      <c r="AJ26" s="176">
        <f t="shared" si="38"/>
        <v>100383.37936363051</v>
      </c>
      <c r="AK26" s="176">
        <f t="shared" si="39"/>
        <v>1877.9632553211025</v>
      </c>
      <c r="AL26" s="176">
        <f t="shared" si="40"/>
        <v>2842.8546410083445</v>
      </c>
      <c r="AM26" s="176">
        <f t="shared" si="41"/>
        <v>0</v>
      </c>
      <c r="AN26" s="176">
        <f t="shared" si="42"/>
        <v>0</v>
      </c>
      <c r="AO26" s="176">
        <f t="shared" si="43"/>
        <v>0</v>
      </c>
      <c r="AP26" s="176">
        <f t="shared" si="44"/>
        <v>0</v>
      </c>
      <c r="AQ26" s="177">
        <f t="shared" si="45"/>
        <v>3394836.4697181457</v>
      </c>
      <c r="AS26" s="185">
        <v>23</v>
      </c>
      <c r="AT26" s="330">
        <f t="shared" si="2"/>
        <v>1</v>
      </c>
      <c r="AU26" s="330">
        <f t="shared" si="3"/>
        <v>1.9025170815179311</v>
      </c>
      <c r="AV26" s="330">
        <f t="shared" si="4"/>
        <v>0.11501616227541295</v>
      </c>
      <c r="AW26" s="330">
        <f t="shared" si="5"/>
        <v>5.6878014208018935E-3</v>
      </c>
      <c r="AX26" s="330">
        <f t="shared" si="6"/>
        <v>9.6446416281418249E-5</v>
      </c>
      <c r="AY26" s="330">
        <f t="shared" si="7"/>
        <v>1.8653494613093185E-4</v>
      </c>
      <c r="AZ26" s="330">
        <f t="shared" si="8"/>
        <v>0.23361396592399086</v>
      </c>
      <c r="BA26" s="330">
        <f t="shared" si="9"/>
        <v>0</v>
      </c>
      <c r="BB26" s="330">
        <f t="shared" si="10"/>
        <v>0</v>
      </c>
      <c r="BC26" s="330">
        <f t="shared" si="11"/>
        <v>0</v>
      </c>
      <c r="BD26" s="331">
        <f t="shared" si="12"/>
        <v>0.35460091098261803</v>
      </c>
      <c r="BF26" s="161">
        <v>23</v>
      </c>
      <c r="BG26" s="334">
        <f t="shared" si="13"/>
        <v>1</v>
      </c>
      <c r="BH26" s="334">
        <f t="shared" si="14"/>
        <v>367.1308602354631</v>
      </c>
      <c r="BI26" s="334">
        <f t="shared" si="15"/>
        <v>18.37832332458969</v>
      </c>
      <c r="BJ26" s="334">
        <f t="shared" si="16"/>
        <v>8.0391949546060482E-3</v>
      </c>
      <c r="BK26" s="334">
        <f t="shared" si="17"/>
        <v>1.6953011031571333E-2</v>
      </c>
      <c r="BL26" s="334">
        <f t="shared" si="18"/>
        <v>8.9056331515085824E-2</v>
      </c>
      <c r="BM26" s="334">
        <f t="shared" si="19"/>
        <v>0</v>
      </c>
      <c r="BN26" s="334">
        <f t="shared" si="20"/>
        <v>0</v>
      </c>
      <c r="BO26" s="334">
        <f t="shared" si="21"/>
        <v>2.0910724988557266E-2</v>
      </c>
      <c r="BP26" s="334">
        <f t="shared" si="22"/>
        <v>0</v>
      </c>
      <c r="BQ26" s="335">
        <f t="shared" si="23"/>
        <v>18.513282587079509</v>
      </c>
    </row>
    <row r="27" spans="2:69" x14ac:dyDescent="0.4">
      <c r="B27" s="168">
        <v>5</v>
      </c>
      <c r="C27" s="168">
        <v>4</v>
      </c>
      <c r="D27" s="161" t="s">
        <v>447</v>
      </c>
      <c r="E27" s="158">
        <v>23</v>
      </c>
      <c r="F27" s="390" t="s">
        <v>61</v>
      </c>
      <c r="G27" s="318">
        <v>240005</v>
      </c>
      <c r="H27" s="313">
        <v>2950561.6321299849</v>
      </c>
      <c r="I27" s="313">
        <v>198991.79901214899</v>
      </c>
      <c r="J27" s="313">
        <v>29.501625288895763</v>
      </c>
      <c r="K27" s="313">
        <v>23093.326683957202</v>
      </c>
      <c r="L27" s="313">
        <v>1427.9752299006866</v>
      </c>
      <c r="M27" s="313">
        <v>0</v>
      </c>
      <c r="N27" s="313">
        <v>0</v>
      </c>
      <c r="O27" s="313">
        <v>0</v>
      </c>
      <c r="P27" s="313">
        <v>0</v>
      </c>
      <c r="Q27" s="314">
        <v>223542.60255129577</v>
      </c>
      <c r="R27" s="169"/>
      <c r="S27" s="178">
        <v>23</v>
      </c>
      <c r="T27" s="328">
        <f t="shared" si="24"/>
        <v>11006851</v>
      </c>
      <c r="U27" s="176">
        <f t="shared" si="25"/>
        <v>20940722.041222721</v>
      </c>
      <c r="V27" s="176">
        <f t="shared" si="26"/>
        <v>1265965.7607572912</v>
      </c>
      <c r="W27" s="176">
        <f t="shared" si="27"/>
        <v>62604.78275635474</v>
      </c>
      <c r="X27" s="176">
        <f t="shared" si="28"/>
        <v>1061.5713334935447</v>
      </c>
      <c r="Y27" s="176">
        <f t="shared" si="29"/>
        <v>2053.1623583561932</v>
      </c>
      <c r="Z27" s="176">
        <f t="shared" si="30"/>
        <v>2571354.1144444449</v>
      </c>
      <c r="AA27" s="176">
        <f t="shared" si="31"/>
        <v>0</v>
      </c>
      <c r="AB27" s="176">
        <f t="shared" si="32"/>
        <v>0</v>
      </c>
      <c r="AC27" s="176">
        <f t="shared" si="33"/>
        <v>0</v>
      </c>
      <c r="AD27" s="177">
        <f t="shared" si="34"/>
        <v>3903039.3916499405</v>
      </c>
      <c r="AE27" s="169"/>
      <c r="AF27" s="161">
        <v>23</v>
      </c>
      <c r="AG27" s="176">
        <f t="shared" si="35"/>
        <v>23252602</v>
      </c>
      <c r="AH27" s="176">
        <f t="shared" si="36"/>
        <v>8536747774.9728498</v>
      </c>
      <c r="AI27" s="176">
        <f t="shared" si="37"/>
        <v>427343837.69400084</v>
      </c>
      <c r="AJ27" s="176">
        <f t="shared" si="38"/>
        <v>186932.20067986252</v>
      </c>
      <c r="AK27" s="176">
        <f t="shared" si="39"/>
        <v>394201.61821873765</v>
      </c>
      <c r="AL27" s="176">
        <f t="shared" si="40"/>
        <v>2070791.4323003476</v>
      </c>
      <c r="AM27" s="176">
        <f t="shared" si="41"/>
        <v>0</v>
      </c>
      <c r="AN27" s="176">
        <f t="shared" si="42"/>
        <v>0</v>
      </c>
      <c r="AO27" s="176">
        <f t="shared" si="43"/>
        <v>486228.76569037663</v>
      </c>
      <c r="AP27" s="176">
        <f t="shared" si="44"/>
        <v>0</v>
      </c>
      <c r="AQ27" s="177">
        <f t="shared" si="45"/>
        <v>430481991.71089017</v>
      </c>
      <c r="AS27" s="185">
        <v>24</v>
      </c>
      <c r="AT27" s="330">
        <f t="shared" si="2"/>
        <v>1</v>
      </c>
      <c r="AU27" s="330">
        <f t="shared" si="3"/>
        <v>3.915000095651525</v>
      </c>
      <c r="AV27" s="330">
        <f t="shared" si="4"/>
        <v>0.22011517108223352</v>
      </c>
      <c r="AW27" s="330">
        <f t="shared" si="5"/>
        <v>9.9401850492838728E-3</v>
      </c>
      <c r="AX27" s="330">
        <f t="shared" si="6"/>
        <v>1.882683511093566E-4</v>
      </c>
      <c r="AY27" s="330">
        <f t="shared" si="7"/>
        <v>2.4999074361483205E-4</v>
      </c>
      <c r="AZ27" s="330">
        <f t="shared" si="8"/>
        <v>0</v>
      </c>
      <c r="BA27" s="330">
        <f t="shared" si="9"/>
        <v>0</v>
      </c>
      <c r="BB27" s="330">
        <f t="shared" si="10"/>
        <v>0</v>
      </c>
      <c r="BC27" s="330">
        <f t="shared" si="11"/>
        <v>0</v>
      </c>
      <c r="BD27" s="331">
        <f t="shared" si="12"/>
        <v>0.23049361522624159</v>
      </c>
      <c r="BF27" s="161">
        <v>24</v>
      </c>
      <c r="BG27" s="334">
        <f t="shared" si="13"/>
        <v>1</v>
      </c>
      <c r="BH27" s="334">
        <f t="shared" si="14"/>
        <v>3.5831270626232019</v>
      </c>
      <c r="BI27" s="334">
        <f t="shared" si="15"/>
        <v>0.18577411169819341</v>
      </c>
      <c r="BJ27" s="334">
        <f t="shared" si="16"/>
        <v>0.13125211875668419</v>
      </c>
      <c r="BK27" s="334">
        <f t="shared" si="17"/>
        <v>0.35527521688100161</v>
      </c>
      <c r="BL27" s="334">
        <f t="shared" si="18"/>
        <v>0.29417670879377888</v>
      </c>
      <c r="BM27" s="334">
        <f t="shared" si="19"/>
        <v>0</v>
      </c>
      <c r="BN27" s="334">
        <f t="shared" si="20"/>
        <v>0</v>
      </c>
      <c r="BO27" s="334">
        <f t="shared" si="21"/>
        <v>0</v>
      </c>
      <c r="BP27" s="334">
        <f t="shared" si="22"/>
        <v>0</v>
      </c>
      <c r="BQ27" s="335">
        <f t="shared" si="23"/>
        <v>0.96647815612965815</v>
      </c>
    </row>
    <row r="28" spans="2:69" x14ac:dyDescent="0.4">
      <c r="B28" s="168">
        <v>6</v>
      </c>
      <c r="C28" s="168">
        <v>5</v>
      </c>
      <c r="D28" s="161" t="s">
        <v>448</v>
      </c>
      <c r="E28" s="158">
        <v>24</v>
      </c>
      <c r="F28" s="390" t="s">
        <v>62</v>
      </c>
      <c r="G28" s="318">
        <v>770425</v>
      </c>
      <c r="H28" s="313">
        <v>75346813.445195779</v>
      </c>
      <c r="I28" s="313">
        <v>5348020.9580638818</v>
      </c>
      <c r="J28" s="313">
        <v>12603.798828360532</v>
      </c>
      <c r="K28" s="313">
        <v>9104.1984195047753</v>
      </c>
      <c r="L28" s="313">
        <v>25556.954853612373</v>
      </c>
      <c r="M28" s="313">
        <v>105753.55392057794</v>
      </c>
      <c r="N28" s="313">
        <v>0</v>
      </c>
      <c r="O28" s="313">
        <v>0</v>
      </c>
      <c r="P28" s="313">
        <v>0</v>
      </c>
      <c r="Q28" s="314">
        <v>5501039.4640859375</v>
      </c>
      <c r="R28" s="169"/>
      <c r="S28" s="178">
        <v>24</v>
      </c>
      <c r="T28" s="328">
        <f t="shared" si="24"/>
        <v>2679059</v>
      </c>
      <c r="U28" s="176">
        <f t="shared" si="25"/>
        <v>10488516.241256079</v>
      </c>
      <c r="V28" s="176">
        <f t="shared" si="26"/>
        <v>589701.53012439748</v>
      </c>
      <c r="W28" s="176">
        <f t="shared" si="27"/>
        <v>26630.342217949401</v>
      </c>
      <c r="X28" s="176">
        <f t="shared" si="28"/>
        <v>504.38202045468176</v>
      </c>
      <c r="Y28" s="176">
        <f t="shared" si="29"/>
        <v>669.73995159800836</v>
      </c>
      <c r="Z28" s="176">
        <f t="shared" si="30"/>
        <v>0</v>
      </c>
      <c r="AA28" s="176">
        <f t="shared" si="31"/>
        <v>0</v>
      </c>
      <c r="AB28" s="176">
        <f t="shared" si="32"/>
        <v>0</v>
      </c>
      <c r="AC28" s="176">
        <f t="shared" si="33"/>
        <v>0</v>
      </c>
      <c r="AD28" s="177">
        <f t="shared" si="34"/>
        <v>617505.99431439955</v>
      </c>
      <c r="AE28" s="169"/>
      <c r="AF28" s="161">
        <v>24</v>
      </c>
      <c r="AG28" s="176">
        <f t="shared" si="35"/>
        <v>4530411</v>
      </c>
      <c r="AH28" s="176">
        <f t="shared" si="36"/>
        <v>16233038.258905843</v>
      </c>
      <c r="AI28" s="176">
        <f t="shared" si="37"/>
        <v>841633.07915272412</v>
      </c>
      <c r="AJ28" s="176">
        <f t="shared" si="38"/>
        <v>594626.04258858843</v>
      </c>
      <c r="AK28" s="176">
        <f t="shared" si="39"/>
        <v>1609542.7505850755</v>
      </c>
      <c r="AL28" s="176">
        <f t="shared" si="40"/>
        <v>1332741.3974631326</v>
      </c>
      <c r="AM28" s="176">
        <f t="shared" si="41"/>
        <v>0</v>
      </c>
      <c r="AN28" s="176">
        <f t="shared" si="42"/>
        <v>0</v>
      </c>
      <c r="AO28" s="176">
        <f t="shared" si="43"/>
        <v>0</v>
      </c>
      <c r="AP28" s="176">
        <f t="shared" si="44"/>
        <v>0</v>
      </c>
      <c r="AQ28" s="177">
        <f t="shared" si="45"/>
        <v>4378543.2697895207</v>
      </c>
      <c r="AS28" s="185">
        <v>25</v>
      </c>
      <c r="AT28" s="330">
        <f t="shared" si="2"/>
        <v>1</v>
      </c>
      <c r="AU28" s="330">
        <f t="shared" si="3"/>
        <v>1.1923515736985144</v>
      </c>
      <c r="AV28" s="330">
        <f t="shared" si="4"/>
        <v>7.88648781320095E-2</v>
      </c>
      <c r="AW28" s="330">
        <f t="shared" si="5"/>
        <v>8.095748310543896E-3</v>
      </c>
      <c r="AX28" s="330">
        <f t="shared" si="6"/>
        <v>4.8718868729715426E-5</v>
      </c>
      <c r="AY28" s="330">
        <f t="shared" si="7"/>
        <v>1.4658485660037592E-4</v>
      </c>
      <c r="AZ28" s="330">
        <f t="shared" si="8"/>
        <v>0</v>
      </c>
      <c r="BA28" s="330">
        <f t="shared" si="9"/>
        <v>0</v>
      </c>
      <c r="BB28" s="330">
        <f t="shared" si="10"/>
        <v>0</v>
      </c>
      <c r="BC28" s="330">
        <f t="shared" si="11"/>
        <v>0</v>
      </c>
      <c r="BD28" s="331">
        <f t="shared" si="12"/>
        <v>8.7155930167883491E-2</v>
      </c>
      <c r="BF28" s="161">
        <v>25</v>
      </c>
      <c r="BG28" s="334">
        <f t="shared" si="13"/>
        <v>1</v>
      </c>
      <c r="BH28" s="334">
        <f t="shared" si="14"/>
        <v>21.755097801710193</v>
      </c>
      <c r="BI28" s="334">
        <f t="shared" si="15"/>
        <v>0.69630848306814441</v>
      </c>
      <c r="BJ28" s="334">
        <f t="shared" si="16"/>
        <v>4.9409508236690494</v>
      </c>
      <c r="BK28" s="334">
        <f t="shared" si="17"/>
        <v>0.36368557416552416</v>
      </c>
      <c r="BL28" s="334">
        <f t="shared" si="18"/>
        <v>0.30644606717573947</v>
      </c>
      <c r="BM28" s="334">
        <f t="shared" si="19"/>
        <v>0</v>
      </c>
      <c r="BN28" s="334">
        <f t="shared" si="20"/>
        <v>0</v>
      </c>
      <c r="BO28" s="334">
        <f t="shared" si="21"/>
        <v>0</v>
      </c>
      <c r="BP28" s="334">
        <f t="shared" si="22"/>
        <v>0</v>
      </c>
      <c r="BQ28" s="335">
        <f t="shared" si="23"/>
        <v>6.3073909480784573</v>
      </c>
    </row>
    <row r="29" spans="2:69" x14ac:dyDescent="0.4">
      <c r="B29" s="168">
        <v>6</v>
      </c>
      <c r="C29" s="168">
        <v>5</v>
      </c>
      <c r="D29" s="161" t="s">
        <v>449</v>
      </c>
      <c r="E29" s="158">
        <v>25</v>
      </c>
      <c r="F29" s="390" t="s">
        <v>63</v>
      </c>
      <c r="G29" s="318">
        <v>468234</v>
      </c>
      <c r="H29" s="313">
        <v>9470316.2085265145</v>
      </c>
      <c r="I29" s="313">
        <v>667322.59130043001</v>
      </c>
      <c r="J29" s="313">
        <v>4300.0050065626274</v>
      </c>
      <c r="K29" s="313">
        <v>1144.3037059634944</v>
      </c>
      <c r="L29" s="313">
        <v>3212.2452526381921</v>
      </c>
      <c r="M29" s="313">
        <v>13292.129421396128</v>
      </c>
      <c r="N29" s="313">
        <v>0</v>
      </c>
      <c r="O29" s="313">
        <v>0</v>
      </c>
      <c r="P29" s="313">
        <v>0</v>
      </c>
      <c r="Q29" s="314">
        <v>689271.27468699066</v>
      </c>
      <c r="R29" s="169"/>
      <c r="S29" s="178">
        <v>25</v>
      </c>
      <c r="T29" s="328">
        <f t="shared" si="24"/>
        <v>266229</v>
      </c>
      <c r="U29" s="176">
        <f t="shared" si="25"/>
        <v>317438.56711418182</v>
      </c>
      <c r="V29" s="176">
        <f t="shared" si="26"/>
        <v>20996.117640206758</v>
      </c>
      <c r="W29" s="176">
        <f t="shared" si="27"/>
        <v>2155.322976967791</v>
      </c>
      <c r="X29" s="176">
        <f t="shared" si="28"/>
        <v>12.970375703043407</v>
      </c>
      <c r="Y29" s="176">
        <f t="shared" si="29"/>
        <v>39.025139787861484</v>
      </c>
      <c r="Z29" s="176">
        <f t="shared" si="30"/>
        <v>0</v>
      </c>
      <c r="AA29" s="176">
        <f t="shared" si="31"/>
        <v>0</v>
      </c>
      <c r="AB29" s="176">
        <f t="shared" si="32"/>
        <v>0</v>
      </c>
      <c r="AC29" s="176">
        <f t="shared" si="33"/>
        <v>0</v>
      </c>
      <c r="AD29" s="177">
        <f t="shared" si="34"/>
        <v>23203.436132665454</v>
      </c>
      <c r="AE29" s="169"/>
      <c r="AF29" s="161">
        <v>25</v>
      </c>
      <c r="AG29" s="176">
        <f t="shared" si="35"/>
        <v>5992317</v>
      </c>
      <c r="AH29" s="176">
        <f t="shared" si="36"/>
        <v>130363442.39385061</v>
      </c>
      <c r="AI29" s="176">
        <f t="shared" si="37"/>
        <v>4172501.1603334541</v>
      </c>
      <c r="AJ29" s="176">
        <f t="shared" si="38"/>
        <v>29607743.616836049</v>
      </c>
      <c r="AK29" s="176">
        <f t="shared" si="39"/>
        <v>2179319.2487268313</v>
      </c>
      <c r="AL29" s="176">
        <f t="shared" si="40"/>
        <v>1836321.9779203255</v>
      </c>
      <c r="AM29" s="176">
        <f t="shared" si="41"/>
        <v>0</v>
      </c>
      <c r="AN29" s="176">
        <f t="shared" si="42"/>
        <v>0</v>
      </c>
      <c r="AO29" s="176">
        <f t="shared" si="43"/>
        <v>0</v>
      </c>
      <c r="AP29" s="176">
        <f t="shared" si="44"/>
        <v>0</v>
      </c>
      <c r="AQ29" s="177">
        <f t="shared" si="45"/>
        <v>37795886.003816657</v>
      </c>
      <c r="AS29" s="185">
        <v>26</v>
      </c>
      <c r="AT29" s="330">
        <f t="shared" si="2"/>
        <v>1</v>
      </c>
      <c r="AU29" s="330">
        <f t="shared" si="3"/>
        <v>18.565823574034351</v>
      </c>
      <c r="AV29" s="330">
        <f t="shared" si="4"/>
        <v>1.127958882348651</v>
      </c>
      <c r="AW29" s="330">
        <f t="shared" si="5"/>
        <v>0.14240590312570259</v>
      </c>
      <c r="AX29" s="330">
        <f t="shared" si="6"/>
        <v>7.2531522814557755E-4</v>
      </c>
      <c r="AY29" s="330">
        <f t="shared" si="7"/>
        <v>1.0979798229199735E-3</v>
      </c>
      <c r="AZ29" s="330">
        <f t="shared" si="8"/>
        <v>0</v>
      </c>
      <c r="BA29" s="330">
        <f t="shared" si="9"/>
        <v>0</v>
      </c>
      <c r="BB29" s="330">
        <f t="shared" si="10"/>
        <v>0</v>
      </c>
      <c r="BC29" s="330">
        <f t="shared" si="11"/>
        <v>0</v>
      </c>
      <c r="BD29" s="331">
        <f t="shared" si="12"/>
        <v>1.2721880805254193</v>
      </c>
      <c r="BF29" s="161">
        <v>26</v>
      </c>
      <c r="BG29" s="334">
        <f t="shared" si="13"/>
        <v>1</v>
      </c>
      <c r="BH29" s="334">
        <f t="shared" si="14"/>
        <v>0.90515076673623507</v>
      </c>
      <c r="BI29" s="334">
        <f t="shared" si="15"/>
        <v>5.6774034322638223E-2</v>
      </c>
      <c r="BJ29" s="334">
        <f t="shared" si="16"/>
        <v>0</v>
      </c>
      <c r="BK29" s="334">
        <f t="shared" si="17"/>
        <v>8.0906438583032638E-6</v>
      </c>
      <c r="BL29" s="334">
        <f t="shared" si="18"/>
        <v>1.3791521515244832E-5</v>
      </c>
      <c r="BM29" s="334">
        <f t="shared" si="19"/>
        <v>0</v>
      </c>
      <c r="BN29" s="334">
        <f t="shared" si="20"/>
        <v>0</v>
      </c>
      <c r="BO29" s="334">
        <f t="shared" si="21"/>
        <v>0</v>
      </c>
      <c r="BP29" s="334">
        <f t="shared" si="22"/>
        <v>0</v>
      </c>
      <c r="BQ29" s="335">
        <f t="shared" si="23"/>
        <v>5.6795916488011772E-2</v>
      </c>
    </row>
    <row r="30" spans="2:69" x14ac:dyDescent="0.4">
      <c r="B30" s="168">
        <v>6</v>
      </c>
      <c r="C30" s="168">
        <v>5</v>
      </c>
      <c r="D30" s="161" t="s">
        <v>1484</v>
      </c>
      <c r="E30" s="158">
        <v>26</v>
      </c>
      <c r="F30" s="390" t="s">
        <v>64</v>
      </c>
      <c r="G30" s="318">
        <v>113739</v>
      </c>
      <c r="H30" s="313">
        <v>4364859.8152236557</v>
      </c>
      <c r="I30" s="313">
        <v>307413.72692830284</v>
      </c>
      <c r="J30" s="313">
        <v>1304.4228222488555</v>
      </c>
      <c r="K30" s="313">
        <v>527.40849963115329</v>
      </c>
      <c r="L30" s="313">
        <v>1480.5208095649143</v>
      </c>
      <c r="M30" s="313">
        <v>6126.3299231727642</v>
      </c>
      <c r="N30" s="313">
        <v>0</v>
      </c>
      <c r="O30" s="313">
        <v>0</v>
      </c>
      <c r="P30" s="313">
        <v>0</v>
      </c>
      <c r="Q30" s="314">
        <v>316852.40898292052</v>
      </c>
      <c r="R30" s="169"/>
      <c r="S30" s="178">
        <v>26</v>
      </c>
      <c r="T30" s="328">
        <f t="shared" si="24"/>
        <v>1210346</v>
      </c>
      <c r="U30" s="176">
        <f t="shared" si="25"/>
        <v>22471070.29953818</v>
      </c>
      <c r="V30" s="176">
        <f t="shared" si="26"/>
        <v>1365220.5214151605</v>
      </c>
      <c r="W30" s="176">
        <f t="shared" si="27"/>
        <v>172360.41522458161</v>
      </c>
      <c r="X30" s="176">
        <f t="shared" si="28"/>
        <v>877.88238512508724</v>
      </c>
      <c r="Y30" s="176">
        <f t="shared" si="29"/>
        <v>1328.9354867518982</v>
      </c>
      <c r="Z30" s="176">
        <f t="shared" si="30"/>
        <v>0</v>
      </c>
      <c r="AA30" s="176">
        <f t="shared" si="31"/>
        <v>0</v>
      </c>
      <c r="AB30" s="176">
        <f t="shared" si="32"/>
        <v>0</v>
      </c>
      <c r="AC30" s="176">
        <f t="shared" si="33"/>
        <v>0</v>
      </c>
      <c r="AD30" s="177">
        <f t="shared" si="34"/>
        <v>1539787.7545116192</v>
      </c>
      <c r="AE30" s="169"/>
      <c r="AF30" s="161">
        <v>26</v>
      </c>
      <c r="AG30" s="176">
        <f t="shared" si="35"/>
        <v>92718302</v>
      </c>
      <c r="AH30" s="176">
        <f t="shared" si="36"/>
        <v>83924042.1457818</v>
      </c>
      <c r="AI30" s="176">
        <f t="shared" si="37"/>
        <v>5263992.060084736</v>
      </c>
      <c r="AJ30" s="176">
        <f t="shared" si="38"/>
        <v>0</v>
      </c>
      <c r="AK30" s="176">
        <f t="shared" si="39"/>
        <v>750.15076062860726</v>
      </c>
      <c r="AL30" s="176">
        <f t="shared" si="40"/>
        <v>1278.7264568899679</v>
      </c>
      <c r="AM30" s="176">
        <f t="shared" si="41"/>
        <v>0</v>
      </c>
      <c r="AN30" s="176">
        <f t="shared" si="42"/>
        <v>0</v>
      </c>
      <c r="AO30" s="176">
        <f t="shared" si="43"/>
        <v>0</v>
      </c>
      <c r="AP30" s="176">
        <f t="shared" si="44"/>
        <v>0</v>
      </c>
      <c r="AQ30" s="177">
        <f t="shared" si="45"/>
        <v>5266020.9373022551</v>
      </c>
      <c r="AS30" s="185">
        <v>27</v>
      </c>
      <c r="AT30" s="330">
        <f t="shared" si="2"/>
        <v>1</v>
      </c>
      <c r="AU30" s="330">
        <f t="shared" si="3"/>
        <v>69.385422172180014</v>
      </c>
      <c r="AV30" s="330">
        <f t="shared" si="4"/>
        <v>5.2745251820735808</v>
      </c>
      <c r="AW30" s="330">
        <f t="shared" si="5"/>
        <v>8.8056852614024823</v>
      </c>
      <c r="AX30" s="330">
        <f t="shared" si="6"/>
        <v>2.2810939457125645E-2</v>
      </c>
      <c r="AY30" s="330">
        <f t="shared" si="7"/>
        <v>0.1040244346466003</v>
      </c>
      <c r="AZ30" s="330">
        <f t="shared" si="8"/>
        <v>0</v>
      </c>
      <c r="BA30" s="330">
        <f t="shared" si="9"/>
        <v>0</v>
      </c>
      <c r="BB30" s="330">
        <f t="shared" si="10"/>
        <v>0</v>
      </c>
      <c r="BC30" s="330">
        <f t="shared" si="11"/>
        <v>0</v>
      </c>
      <c r="BD30" s="331">
        <f t="shared" si="12"/>
        <v>14.207045817579788</v>
      </c>
      <c r="BF30" s="161">
        <v>27</v>
      </c>
      <c r="BG30" s="334">
        <f t="shared" si="13"/>
        <v>1</v>
      </c>
      <c r="BH30" s="334">
        <f t="shared" si="14"/>
        <v>0.10825157801491717</v>
      </c>
      <c r="BI30" s="334">
        <f t="shared" si="15"/>
        <v>5.9613060563434928E-3</v>
      </c>
      <c r="BJ30" s="334">
        <f t="shared" si="16"/>
        <v>0</v>
      </c>
      <c r="BK30" s="334">
        <f t="shared" si="17"/>
        <v>9.6760119640184255E-7</v>
      </c>
      <c r="BL30" s="334">
        <f t="shared" si="18"/>
        <v>1.6493981136813068E-6</v>
      </c>
      <c r="BM30" s="334">
        <f t="shared" si="19"/>
        <v>0</v>
      </c>
      <c r="BN30" s="334">
        <f t="shared" si="20"/>
        <v>0</v>
      </c>
      <c r="BO30" s="334">
        <f t="shared" si="21"/>
        <v>0</v>
      </c>
      <c r="BP30" s="334">
        <f t="shared" si="22"/>
        <v>0</v>
      </c>
      <c r="BQ30" s="335">
        <f t="shared" si="23"/>
        <v>5.9639230556535758E-3</v>
      </c>
    </row>
    <row r="31" spans="2:69" x14ac:dyDescent="0.4">
      <c r="B31" s="168">
        <v>7</v>
      </c>
      <c r="C31" s="168">
        <v>6</v>
      </c>
      <c r="D31" s="161" t="s">
        <v>450</v>
      </c>
      <c r="E31" s="158">
        <v>27</v>
      </c>
      <c r="F31" s="390" t="s">
        <v>65</v>
      </c>
      <c r="G31" s="318">
        <v>134781</v>
      </c>
      <c r="H31" s="313">
        <v>4467547.2007872919</v>
      </c>
      <c r="I31" s="313">
        <v>242647.21700245203</v>
      </c>
      <c r="J31" s="313">
        <v>299525.79490805755</v>
      </c>
      <c r="K31" s="313">
        <v>807659.13617251953</v>
      </c>
      <c r="L31" s="313">
        <v>383.56096924637581</v>
      </c>
      <c r="M31" s="313">
        <v>0</v>
      </c>
      <c r="N31" s="313">
        <v>0</v>
      </c>
      <c r="O31" s="313">
        <v>0</v>
      </c>
      <c r="P31" s="313">
        <v>0</v>
      </c>
      <c r="Q31" s="314">
        <v>1350215.7090522754</v>
      </c>
      <c r="R31" s="169"/>
      <c r="S31" s="178">
        <v>27</v>
      </c>
      <c r="T31" s="328">
        <f t="shared" si="24"/>
        <v>2805125</v>
      </c>
      <c r="U31" s="176">
        <f t="shared" si="25"/>
        <v>194634782.37073645</v>
      </c>
      <c r="V31" s="176">
        <f t="shared" si="26"/>
        <v>14795702.451364152</v>
      </c>
      <c r="W31" s="176">
        <f t="shared" si="27"/>
        <v>24701047.868891638</v>
      </c>
      <c r="X31" s="176">
        <f t="shared" si="28"/>
        <v>63987.536544669572</v>
      </c>
      <c r="Y31" s="176">
        <f t="shared" si="29"/>
        <v>291801.54223804467</v>
      </c>
      <c r="Z31" s="176">
        <f t="shared" si="30"/>
        <v>0</v>
      </c>
      <c r="AA31" s="176">
        <f t="shared" si="31"/>
        <v>0</v>
      </c>
      <c r="AB31" s="176">
        <f t="shared" si="32"/>
        <v>0</v>
      </c>
      <c r="AC31" s="176">
        <f t="shared" si="33"/>
        <v>0</v>
      </c>
      <c r="AD31" s="177">
        <f t="shared" si="34"/>
        <v>39852539.399038501</v>
      </c>
      <c r="AE31" s="169"/>
      <c r="AF31" s="161">
        <v>27</v>
      </c>
      <c r="AG31" s="176">
        <f t="shared" si="35"/>
        <v>36333585</v>
      </c>
      <c r="AH31" s="176">
        <f t="shared" si="36"/>
        <v>3933167.911189124</v>
      </c>
      <c r="AI31" s="176">
        <f t="shared" si="37"/>
        <v>216595.62030917109</v>
      </c>
      <c r="AJ31" s="176">
        <f t="shared" si="38"/>
        <v>0</v>
      </c>
      <c r="AK31" s="176">
        <f t="shared" si="39"/>
        <v>35.156420315568042</v>
      </c>
      <c r="AL31" s="176">
        <f t="shared" si="40"/>
        <v>59.928546562279422</v>
      </c>
      <c r="AM31" s="176">
        <f t="shared" si="41"/>
        <v>0</v>
      </c>
      <c r="AN31" s="176">
        <f t="shared" si="42"/>
        <v>0</v>
      </c>
      <c r="AO31" s="176">
        <f t="shared" si="43"/>
        <v>0</v>
      </c>
      <c r="AP31" s="176">
        <f t="shared" si="44"/>
        <v>0</v>
      </c>
      <c r="AQ31" s="177">
        <f t="shared" si="45"/>
        <v>216690.70527604892</v>
      </c>
      <c r="AS31" s="185">
        <v>28</v>
      </c>
      <c r="AT31" s="330">
        <f t="shared" si="2"/>
        <v>1</v>
      </c>
      <c r="AU31" s="330">
        <f t="shared" si="3"/>
        <v>44.844063210350853</v>
      </c>
      <c r="AV31" s="330">
        <f t="shared" si="4"/>
        <v>2.3796909000805342</v>
      </c>
      <c r="AW31" s="330">
        <f t="shared" si="5"/>
        <v>0.79159095869589158</v>
      </c>
      <c r="AX31" s="330">
        <f t="shared" si="6"/>
        <v>1.4742797245859711E-2</v>
      </c>
      <c r="AY31" s="330">
        <f t="shared" si="7"/>
        <v>6.7231389197823926E-2</v>
      </c>
      <c r="AZ31" s="330">
        <f t="shared" si="8"/>
        <v>0</v>
      </c>
      <c r="BA31" s="330">
        <f t="shared" si="9"/>
        <v>0</v>
      </c>
      <c r="BB31" s="330">
        <f t="shared" si="10"/>
        <v>0</v>
      </c>
      <c r="BC31" s="330">
        <f t="shared" si="11"/>
        <v>0</v>
      </c>
      <c r="BD31" s="331">
        <f t="shared" si="12"/>
        <v>3.2532560452201098</v>
      </c>
      <c r="BF31" s="161">
        <v>28</v>
      </c>
      <c r="BG31" s="334">
        <f t="shared" si="13"/>
        <v>1</v>
      </c>
      <c r="BH31" s="334">
        <f t="shared" si="14"/>
        <v>0.24008344062244297</v>
      </c>
      <c r="BI31" s="334">
        <f t="shared" si="15"/>
        <v>1.2941048757155611E-2</v>
      </c>
      <c r="BJ31" s="334">
        <f t="shared" si="16"/>
        <v>0</v>
      </c>
      <c r="BK31" s="334">
        <f t="shared" si="17"/>
        <v>2.1459735612402317E-6</v>
      </c>
      <c r="BL31" s="334">
        <f t="shared" si="18"/>
        <v>3.6580822316900288E-6</v>
      </c>
      <c r="BM31" s="334">
        <f t="shared" si="19"/>
        <v>0</v>
      </c>
      <c r="BN31" s="334">
        <f t="shared" si="20"/>
        <v>0</v>
      </c>
      <c r="BO31" s="334">
        <f t="shared" si="21"/>
        <v>0</v>
      </c>
      <c r="BP31" s="334">
        <f t="shared" si="22"/>
        <v>0</v>
      </c>
      <c r="BQ31" s="335">
        <f t="shared" si="23"/>
        <v>1.2946852812948545E-2</v>
      </c>
    </row>
    <row r="32" spans="2:69" x14ac:dyDescent="0.4">
      <c r="B32" s="168">
        <v>7</v>
      </c>
      <c r="C32" s="168">
        <v>6</v>
      </c>
      <c r="D32" s="161" t="s">
        <v>451</v>
      </c>
      <c r="E32" s="158">
        <v>28</v>
      </c>
      <c r="F32" s="390" t="s">
        <v>66</v>
      </c>
      <c r="G32" s="318">
        <v>208534</v>
      </c>
      <c r="H32" s="313">
        <v>5075382.6468738252</v>
      </c>
      <c r="I32" s="313">
        <v>351362.98740238277</v>
      </c>
      <c r="J32" s="313">
        <v>2151.0533494018227</v>
      </c>
      <c r="K32" s="313">
        <v>198.28112164072766</v>
      </c>
      <c r="L32" s="313">
        <v>300.15731419851522</v>
      </c>
      <c r="M32" s="313">
        <v>0</v>
      </c>
      <c r="N32" s="313">
        <v>0</v>
      </c>
      <c r="O32" s="313">
        <v>0</v>
      </c>
      <c r="P32" s="313">
        <v>0</v>
      </c>
      <c r="Q32" s="314">
        <v>354012.47918762377</v>
      </c>
      <c r="R32" s="169"/>
      <c r="S32" s="178">
        <v>28</v>
      </c>
      <c r="T32" s="328">
        <f t="shared" si="24"/>
        <v>598701</v>
      </c>
      <c r="U32" s="176">
        <f t="shared" si="25"/>
        <v>26848185.488100268</v>
      </c>
      <c r="V32" s="176">
        <f t="shared" si="26"/>
        <v>1424723.3215691159</v>
      </c>
      <c r="W32" s="176">
        <f t="shared" si="27"/>
        <v>473926.29856218898</v>
      </c>
      <c r="X32" s="176">
        <f t="shared" si="28"/>
        <v>8826.5274538934555</v>
      </c>
      <c r="Y32" s="176">
        <f t="shared" si="29"/>
        <v>40251.499944126379</v>
      </c>
      <c r="Z32" s="176">
        <f t="shared" si="30"/>
        <v>0</v>
      </c>
      <c r="AA32" s="176">
        <f t="shared" si="31"/>
        <v>0</v>
      </c>
      <c r="AB32" s="176">
        <f t="shared" si="32"/>
        <v>0</v>
      </c>
      <c r="AC32" s="176">
        <f t="shared" si="33"/>
        <v>0</v>
      </c>
      <c r="AD32" s="177">
        <f t="shared" si="34"/>
        <v>1947727.647529325</v>
      </c>
      <c r="AE32" s="169"/>
      <c r="AF32" s="161">
        <v>28</v>
      </c>
      <c r="AG32" s="176">
        <f t="shared" si="35"/>
        <v>90548593</v>
      </c>
      <c r="AH32" s="176">
        <f t="shared" si="36"/>
        <v>21739217.750961255</v>
      </c>
      <c r="AI32" s="176">
        <f t="shared" si="37"/>
        <v>1171793.7569048393</v>
      </c>
      <c r="AJ32" s="176">
        <f t="shared" si="38"/>
        <v>0</v>
      </c>
      <c r="AK32" s="176">
        <f t="shared" si="39"/>
        <v>194.31488658550231</v>
      </c>
      <c r="AL32" s="176">
        <f t="shared" si="40"/>
        <v>331.23419915783211</v>
      </c>
      <c r="AM32" s="176">
        <f t="shared" si="41"/>
        <v>0</v>
      </c>
      <c r="AN32" s="176">
        <f t="shared" si="42"/>
        <v>0</v>
      </c>
      <c r="AO32" s="176">
        <f t="shared" si="43"/>
        <v>0</v>
      </c>
      <c r="AP32" s="176">
        <f t="shared" si="44"/>
        <v>0</v>
      </c>
      <c r="AQ32" s="177">
        <f t="shared" si="45"/>
        <v>1172319.305990583</v>
      </c>
      <c r="AS32" s="185">
        <v>29</v>
      </c>
      <c r="AT32" s="330">
        <f t="shared" si="2"/>
        <v>1</v>
      </c>
      <c r="AU32" s="330">
        <f t="shared" si="3"/>
        <v>20.164108971637752</v>
      </c>
      <c r="AV32" s="330">
        <f t="shared" si="4"/>
        <v>1.164603009929198</v>
      </c>
      <c r="AW32" s="330">
        <f t="shared" si="5"/>
        <v>2.4879181154715022</v>
      </c>
      <c r="AX32" s="330">
        <f t="shared" si="6"/>
        <v>6.6290908747015454E-3</v>
      </c>
      <c r="AY32" s="330">
        <f t="shared" si="7"/>
        <v>3.0230558095070175E-2</v>
      </c>
      <c r="AZ32" s="330">
        <f t="shared" si="8"/>
        <v>0</v>
      </c>
      <c r="BA32" s="330">
        <f t="shared" si="9"/>
        <v>0</v>
      </c>
      <c r="BB32" s="330">
        <f t="shared" si="10"/>
        <v>0</v>
      </c>
      <c r="BC32" s="330">
        <f t="shared" si="11"/>
        <v>0</v>
      </c>
      <c r="BD32" s="331">
        <f t="shared" si="12"/>
        <v>3.6893807743704716</v>
      </c>
      <c r="BF32" s="161">
        <v>29</v>
      </c>
      <c r="BG32" s="334">
        <f t="shared" si="13"/>
        <v>1</v>
      </c>
      <c r="BH32" s="334">
        <f t="shared" si="14"/>
        <v>54.981463540387104</v>
      </c>
      <c r="BI32" s="334">
        <f t="shared" si="15"/>
        <v>3.8542853791841067</v>
      </c>
      <c r="BJ32" s="334">
        <f t="shared" si="16"/>
        <v>1.1080445019415975E-2</v>
      </c>
      <c r="BK32" s="334">
        <f t="shared" si="17"/>
        <v>1.4148538309959905E-3</v>
      </c>
      <c r="BL32" s="334">
        <f t="shared" si="18"/>
        <v>1.9554072425224299E-2</v>
      </c>
      <c r="BM32" s="334">
        <f t="shared" si="19"/>
        <v>3.0319957329086836E-2</v>
      </c>
      <c r="BN32" s="334">
        <f t="shared" si="20"/>
        <v>9.6429977370008507E-4</v>
      </c>
      <c r="BO32" s="334">
        <f t="shared" si="21"/>
        <v>0</v>
      </c>
      <c r="BP32" s="334">
        <f t="shared" si="22"/>
        <v>0</v>
      </c>
      <c r="BQ32" s="335">
        <f t="shared" si="23"/>
        <v>3.917619007562529</v>
      </c>
    </row>
    <row r="33" spans="2:69" x14ac:dyDescent="0.4">
      <c r="B33" s="168">
        <v>7</v>
      </c>
      <c r="C33" s="168">
        <v>6</v>
      </c>
      <c r="D33" s="161" t="s">
        <v>452</v>
      </c>
      <c r="E33" s="158">
        <v>29</v>
      </c>
      <c r="F33" s="390" t="s">
        <v>67</v>
      </c>
      <c r="G33" s="318">
        <v>163224</v>
      </c>
      <c r="H33" s="313">
        <v>3111686.5475058192</v>
      </c>
      <c r="I33" s="313">
        <v>214870.71237841144</v>
      </c>
      <c r="J33" s="313">
        <v>522833.5311316491</v>
      </c>
      <c r="K33" s="313">
        <v>121.56496204554165</v>
      </c>
      <c r="L33" s="313">
        <v>184.02464241829935</v>
      </c>
      <c r="M33" s="313">
        <v>0</v>
      </c>
      <c r="N33" s="313">
        <v>0</v>
      </c>
      <c r="O33" s="313">
        <v>0</v>
      </c>
      <c r="P33" s="313">
        <v>0</v>
      </c>
      <c r="Q33" s="314">
        <v>738009.83311452426</v>
      </c>
      <c r="R33" s="169"/>
      <c r="S33" s="178">
        <v>29</v>
      </c>
      <c r="T33" s="328">
        <f t="shared" si="24"/>
        <v>1962768</v>
      </c>
      <c r="U33" s="176">
        <f t="shared" si="25"/>
        <v>39577467.838043489</v>
      </c>
      <c r="V33" s="176">
        <f t="shared" si="26"/>
        <v>2285845.5205927119</v>
      </c>
      <c r="W33" s="176">
        <f t="shared" si="27"/>
        <v>4883206.0636677695</v>
      </c>
      <c r="X33" s="176">
        <f t="shared" si="28"/>
        <v>13011.367437956204</v>
      </c>
      <c r="Y33" s="176">
        <f t="shared" si="29"/>
        <v>59335.5720511447</v>
      </c>
      <c r="Z33" s="176">
        <f t="shared" si="30"/>
        <v>0</v>
      </c>
      <c r="AA33" s="176">
        <f t="shared" si="31"/>
        <v>0</v>
      </c>
      <c r="AB33" s="176">
        <f t="shared" si="32"/>
        <v>0</v>
      </c>
      <c r="AC33" s="176">
        <f t="shared" si="33"/>
        <v>0</v>
      </c>
      <c r="AD33" s="177">
        <f t="shared" si="34"/>
        <v>7241398.5237495815</v>
      </c>
      <c r="AE33" s="169"/>
      <c r="AF33" s="161">
        <v>29</v>
      </c>
      <c r="AG33" s="176">
        <f t="shared" si="35"/>
        <v>49806887</v>
      </c>
      <c r="AH33" s="176">
        <f t="shared" si="36"/>
        <v>2738455541.6506805</v>
      </c>
      <c r="AI33" s="176">
        <f t="shared" si="37"/>
        <v>191969956.34677497</v>
      </c>
      <c r="AJ33" s="176">
        <f t="shared" si="38"/>
        <v>551882.47299176431</v>
      </c>
      <c r="AK33" s="176">
        <f t="shared" si="39"/>
        <v>70469.4648819344</v>
      </c>
      <c r="AL33" s="176">
        <f t="shared" si="40"/>
        <v>973927.47567296261</v>
      </c>
      <c r="AM33" s="176">
        <f t="shared" si="41"/>
        <v>1510142.6885346498</v>
      </c>
      <c r="AN33" s="176">
        <f t="shared" si="42"/>
        <v>48028.769862805711</v>
      </c>
      <c r="AO33" s="176">
        <f t="shared" si="43"/>
        <v>0</v>
      </c>
      <c r="AP33" s="176">
        <f t="shared" si="44"/>
        <v>0</v>
      </c>
      <c r="AQ33" s="177">
        <f t="shared" si="45"/>
        <v>195124407.21871904</v>
      </c>
      <c r="AS33" s="185">
        <v>30</v>
      </c>
      <c r="AT33" s="330">
        <f t="shared" si="2"/>
        <v>1</v>
      </c>
      <c r="AU33" s="330">
        <f t="shared" si="3"/>
        <v>19.915316557090314</v>
      </c>
      <c r="AV33" s="330">
        <f t="shared" si="4"/>
        <v>1.1397799616080062</v>
      </c>
      <c r="AW33" s="330">
        <f t="shared" si="5"/>
        <v>5.831359418167782E-3</v>
      </c>
      <c r="AX33" s="330">
        <f t="shared" si="6"/>
        <v>4.9980536822738161E-3</v>
      </c>
      <c r="AY33" s="330">
        <f t="shared" si="7"/>
        <v>1.0154288912085264E-2</v>
      </c>
      <c r="AZ33" s="330">
        <f t="shared" si="8"/>
        <v>0</v>
      </c>
      <c r="BA33" s="330">
        <f t="shared" si="9"/>
        <v>0</v>
      </c>
      <c r="BB33" s="330">
        <f t="shared" si="10"/>
        <v>0</v>
      </c>
      <c r="BC33" s="330">
        <f t="shared" si="11"/>
        <v>0</v>
      </c>
      <c r="BD33" s="331">
        <f t="shared" si="12"/>
        <v>1.1607636636205332</v>
      </c>
      <c r="BF33" s="161">
        <v>30</v>
      </c>
      <c r="BG33" s="334">
        <f t="shared" si="13"/>
        <v>1</v>
      </c>
      <c r="BH33" s="334">
        <f t="shared" si="14"/>
        <v>0.10533153630248666</v>
      </c>
      <c r="BI33" s="334">
        <f t="shared" si="15"/>
        <v>5.8111954603227199E-3</v>
      </c>
      <c r="BJ33" s="334">
        <f t="shared" si="16"/>
        <v>9.3656024529588429E-5</v>
      </c>
      <c r="BK33" s="334">
        <f t="shared" si="17"/>
        <v>9.4150055282414177E-7</v>
      </c>
      <c r="BL33" s="334">
        <f t="shared" si="18"/>
        <v>1.6049062791910054E-6</v>
      </c>
      <c r="BM33" s="334">
        <f t="shared" si="19"/>
        <v>0</v>
      </c>
      <c r="BN33" s="334">
        <f t="shared" si="20"/>
        <v>0</v>
      </c>
      <c r="BO33" s="334">
        <f t="shared" si="21"/>
        <v>0</v>
      </c>
      <c r="BP33" s="334">
        <f t="shared" si="22"/>
        <v>0</v>
      </c>
      <c r="BQ33" s="335">
        <f t="shared" si="23"/>
        <v>5.9073978916843245E-3</v>
      </c>
    </row>
    <row r="34" spans="2:69" x14ac:dyDescent="0.4">
      <c r="B34" s="168">
        <v>8</v>
      </c>
      <c r="C34" s="168">
        <v>7</v>
      </c>
      <c r="D34" s="161" t="s">
        <v>453</v>
      </c>
      <c r="E34" s="158">
        <v>30</v>
      </c>
      <c r="F34" s="390" t="s">
        <v>68</v>
      </c>
      <c r="G34" s="318">
        <v>2483335</v>
      </c>
      <c r="H34" s="313">
        <v>1638053.750518804</v>
      </c>
      <c r="I34" s="313">
        <v>97334.236541636012</v>
      </c>
      <c r="J34" s="313">
        <v>0</v>
      </c>
      <c r="K34" s="313">
        <v>376.29384932662293</v>
      </c>
      <c r="L34" s="313">
        <v>96.726308973095399</v>
      </c>
      <c r="M34" s="313">
        <v>0</v>
      </c>
      <c r="N34" s="313">
        <v>0</v>
      </c>
      <c r="O34" s="313">
        <v>0</v>
      </c>
      <c r="P34" s="313">
        <v>0</v>
      </c>
      <c r="Q34" s="314">
        <v>97807.256699935737</v>
      </c>
      <c r="R34" s="169"/>
      <c r="S34" s="178">
        <v>30</v>
      </c>
      <c r="T34" s="328">
        <f t="shared" si="24"/>
        <v>10658360</v>
      </c>
      <c r="U34" s="176">
        <f t="shared" si="25"/>
        <v>212264613.3794291</v>
      </c>
      <c r="V34" s="176">
        <f t="shared" si="26"/>
        <v>12148185.15160431</v>
      </c>
      <c r="W34" s="176">
        <f t="shared" si="27"/>
        <v>62152.72796822276</v>
      </c>
      <c r="X34" s="176">
        <f t="shared" si="28"/>
        <v>53271.055444999954</v>
      </c>
      <c r="Y34" s="176">
        <f t="shared" si="29"/>
        <v>108228.06676901309</v>
      </c>
      <c r="Z34" s="176">
        <f t="shared" si="30"/>
        <v>0</v>
      </c>
      <c r="AA34" s="176">
        <f t="shared" si="31"/>
        <v>0</v>
      </c>
      <c r="AB34" s="176">
        <f t="shared" si="32"/>
        <v>0</v>
      </c>
      <c r="AC34" s="176">
        <f t="shared" si="33"/>
        <v>0</v>
      </c>
      <c r="AD34" s="177">
        <f t="shared" si="34"/>
        <v>12371837.001786547</v>
      </c>
      <c r="AE34" s="169"/>
      <c r="AF34" s="161">
        <v>30</v>
      </c>
      <c r="AG34" s="176">
        <f t="shared" si="35"/>
        <v>64975988</v>
      </c>
      <c r="AH34" s="176">
        <f t="shared" si="36"/>
        <v>6844020.6388119375</v>
      </c>
      <c r="AI34" s="176">
        <f t="shared" si="37"/>
        <v>377588.16649558354</v>
      </c>
      <c r="AJ34" s="176">
        <f t="shared" si="38"/>
        <v>6085.3927259622433</v>
      </c>
      <c r="AK34" s="176">
        <f t="shared" si="39"/>
        <v>61.1749286222948</v>
      </c>
      <c r="AL34" s="176">
        <f t="shared" si="40"/>
        <v>104.28037113783941</v>
      </c>
      <c r="AM34" s="176">
        <f t="shared" si="41"/>
        <v>0</v>
      </c>
      <c r="AN34" s="176">
        <f t="shared" si="42"/>
        <v>0</v>
      </c>
      <c r="AO34" s="176">
        <f t="shared" si="43"/>
        <v>0</v>
      </c>
      <c r="AP34" s="176">
        <f t="shared" si="44"/>
        <v>0</v>
      </c>
      <c r="AQ34" s="177">
        <f t="shared" si="45"/>
        <v>383839.01452130597</v>
      </c>
      <c r="AS34" s="185">
        <v>31</v>
      </c>
      <c r="AT34" s="330">
        <f t="shared" si="2"/>
        <v>1</v>
      </c>
      <c r="AU34" s="330">
        <f t="shared" si="3"/>
        <v>25.962135132918217</v>
      </c>
      <c r="AV34" s="330">
        <f t="shared" si="4"/>
        <v>1.6866586650503748</v>
      </c>
      <c r="AW34" s="330">
        <f t="shared" si="5"/>
        <v>0.10052411013006085</v>
      </c>
      <c r="AX34" s="330">
        <f t="shared" si="6"/>
        <v>3.0723838735099793E-3</v>
      </c>
      <c r="AY34" s="330">
        <f t="shared" si="7"/>
        <v>6.5150677583941559E-3</v>
      </c>
      <c r="AZ34" s="330">
        <f t="shared" si="8"/>
        <v>0</v>
      </c>
      <c r="BA34" s="330">
        <f t="shared" si="9"/>
        <v>0</v>
      </c>
      <c r="BB34" s="330">
        <f t="shared" si="10"/>
        <v>0</v>
      </c>
      <c r="BC34" s="330">
        <f t="shared" si="11"/>
        <v>0</v>
      </c>
      <c r="BD34" s="331">
        <f t="shared" si="12"/>
        <v>1.7967702268123396</v>
      </c>
      <c r="BF34" s="161">
        <v>31</v>
      </c>
      <c r="BG34" s="334">
        <f t="shared" si="13"/>
        <v>1</v>
      </c>
      <c r="BH34" s="334">
        <f t="shared" si="14"/>
        <v>2.2162100057045278</v>
      </c>
      <c r="BI34" s="334">
        <f t="shared" si="15"/>
        <v>0.14671847370521041</v>
      </c>
      <c r="BJ34" s="334">
        <f t="shared" si="16"/>
        <v>1.8664100698031439E-4</v>
      </c>
      <c r="BK34" s="334">
        <f t="shared" si="17"/>
        <v>1.9809479846122288E-5</v>
      </c>
      <c r="BL34" s="334">
        <f t="shared" si="18"/>
        <v>3.3767753504960152E-5</v>
      </c>
      <c r="BM34" s="334">
        <f t="shared" si="19"/>
        <v>0</v>
      </c>
      <c r="BN34" s="334">
        <f t="shared" si="20"/>
        <v>0</v>
      </c>
      <c r="BO34" s="334">
        <f t="shared" si="21"/>
        <v>6.7809450026300351E-4</v>
      </c>
      <c r="BP34" s="334">
        <f t="shared" si="22"/>
        <v>0</v>
      </c>
      <c r="BQ34" s="335">
        <f t="shared" si="23"/>
        <v>0.14763678644580483</v>
      </c>
    </row>
    <row r="35" spans="2:69" x14ac:dyDescent="0.4">
      <c r="B35" s="168">
        <v>8</v>
      </c>
      <c r="C35" s="168">
        <v>7</v>
      </c>
      <c r="D35" s="161" t="s">
        <v>454</v>
      </c>
      <c r="E35" s="158">
        <v>31</v>
      </c>
      <c r="F35" s="390" t="s">
        <v>69</v>
      </c>
      <c r="G35" s="318">
        <v>2626659</v>
      </c>
      <c r="H35" s="313">
        <v>5217860.4925690182</v>
      </c>
      <c r="I35" s="313">
        <v>313137.29167192569</v>
      </c>
      <c r="J35" s="313">
        <v>0</v>
      </c>
      <c r="K35" s="313">
        <v>701.20092676034494</v>
      </c>
      <c r="L35" s="313">
        <v>192.32065023491768</v>
      </c>
      <c r="M35" s="313">
        <v>0</v>
      </c>
      <c r="N35" s="313">
        <v>0</v>
      </c>
      <c r="O35" s="313">
        <v>0</v>
      </c>
      <c r="P35" s="313">
        <v>0</v>
      </c>
      <c r="Q35" s="314">
        <v>314030.81324892095</v>
      </c>
      <c r="R35" s="169"/>
      <c r="S35" s="178">
        <v>31</v>
      </c>
      <c r="T35" s="328">
        <f t="shared" si="24"/>
        <v>1575987</v>
      </c>
      <c r="U35" s="176">
        <f t="shared" si="25"/>
        <v>40915987.461722381</v>
      </c>
      <c r="V35" s="176">
        <f t="shared" si="26"/>
        <v>2658152.1295567448</v>
      </c>
      <c r="W35" s="176">
        <f t="shared" si="27"/>
        <v>158424.6907515442</v>
      </c>
      <c r="X35" s="176">
        <f t="shared" si="28"/>
        <v>4842.0370436613721</v>
      </c>
      <c r="Y35" s="176">
        <f t="shared" si="29"/>
        <v>10267.662091348331</v>
      </c>
      <c r="Z35" s="176">
        <f t="shared" si="30"/>
        <v>0</v>
      </c>
      <c r="AA35" s="176">
        <f t="shared" si="31"/>
        <v>0</v>
      </c>
      <c r="AB35" s="176">
        <f t="shared" si="32"/>
        <v>0</v>
      </c>
      <c r="AC35" s="176">
        <f t="shared" si="33"/>
        <v>0</v>
      </c>
      <c r="AD35" s="177">
        <f t="shared" si="34"/>
        <v>2831686.5194432987</v>
      </c>
      <c r="AE35" s="169"/>
      <c r="AF35" s="161">
        <v>31</v>
      </c>
      <c r="AG35" s="176">
        <f t="shared" si="35"/>
        <v>42626802</v>
      </c>
      <c r="AH35" s="176">
        <f t="shared" si="36"/>
        <v>94469945.10358578</v>
      </c>
      <c r="AI35" s="176">
        <f t="shared" si="37"/>
        <v>6254139.3283742107</v>
      </c>
      <c r="AJ35" s="176">
        <f t="shared" si="38"/>
        <v>7955.9092496304793</v>
      </c>
      <c r="AK35" s="176">
        <f t="shared" si="39"/>
        <v>844.4147751236452</v>
      </c>
      <c r="AL35" s="176">
        <f t="shared" si="40"/>
        <v>1439.4113426407423</v>
      </c>
      <c r="AM35" s="176">
        <f t="shared" si="41"/>
        <v>0</v>
      </c>
      <c r="AN35" s="176">
        <f t="shared" si="42"/>
        <v>0</v>
      </c>
      <c r="AO35" s="176">
        <f t="shared" si="43"/>
        <v>28905</v>
      </c>
      <c r="AP35" s="176">
        <f t="shared" si="44"/>
        <v>0</v>
      </c>
      <c r="AQ35" s="177">
        <f t="shared" si="45"/>
        <v>6293284.0637416057</v>
      </c>
      <c r="AS35" s="185">
        <v>32</v>
      </c>
      <c r="AT35" s="330">
        <f t="shared" si="2"/>
        <v>1</v>
      </c>
      <c r="AU35" s="330">
        <f t="shared" si="3"/>
        <v>117.30697967979684</v>
      </c>
      <c r="AV35" s="330">
        <f t="shared" si="4"/>
        <v>11.22256286528685</v>
      </c>
      <c r="AW35" s="330">
        <f t="shared" si="5"/>
        <v>0.57334237905091923</v>
      </c>
      <c r="AX35" s="330">
        <f t="shared" si="6"/>
        <v>8.6239296788089316E-3</v>
      </c>
      <c r="AY35" s="330">
        <f t="shared" si="7"/>
        <v>1.5509221589434918E-2</v>
      </c>
      <c r="AZ35" s="330">
        <f t="shared" si="8"/>
        <v>0</v>
      </c>
      <c r="BA35" s="330">
        <f t="shared" si="9"/>
        <v>0</v>
      </c>
      <c r="BB35" s="330">
        <f t="shared" si="10"/>
        <v>0</v>
      </c>
      <c r="BC35" s="330">
        <f t="shared" si="11"/>
        <v>0</v>
      </c>
      <c r="BD35" s="331">
        <f t="shared" si="12"/>
        <v>11.820038395606012</v>
      </c>
      <c r="BF35" s="161">
        <v>32</v>
      </c>
      <c r="BG35" s="334">
        <f t="shared" si="13"/>
        <v>1</v>
      </c>
      <c r="BH35" s="334">
        <f t="shared" si="14"/>
        <v>2.4834474562891886</v>
      </c>
      <c r="BI35" s="334">
        <f t="shared" si="15"/>
        <v>0.14701306010194393</v>
      </c>
      <c r="BJ35" s="334">
        <f t="shared" si="16"/>
        <v>1.5369953865901348E-4</v>
      </c>
      <c r="BK35" s="334">
        <f t="shared" si="17"/>
        <v>2.2198168137330956E-5</v>
      </c>
      <c r="BL35" s="334">
        <f t="shared" si="18"/>
        <v>3.7839573565066801E-5</v>
      </c>
      <c r="BM35" s="334">
        <f t="shared" si="19"/>
        <v>0</v>
      </c>
      <c r="BN35" s="334">
        <f t="shared" si="20"/>
        <v>0</v>
      </c>
      <c r="BO35" s="334">
        <f t="shared" si="21"/>
        <v>4.9503490056997104E-3</v>
      </c>
      <c r="BP35" s="334">
        <f t="shared" si="22"/>
        <v>0</v>
      </c>
      <c r="BQ35" s="335">
        <f t="shared" si="23"/>
        <v>0.152177146388005</v>
      </c>
    </row>
    <row r="36" spans="2:69" x14ac:dyDescent="0.4">
      <c r="B36" s="168">
        <v>8</v>
      </c>
      <c r="C36" s="168">
        <v>7</v>
      </c>
      <c r="D36" s="161" t="s">
        <v>455</v>
      </c>
      <c r="E36" s="158">
        <v>32</v>
      </c>
      <c r="F36" s="390" t="s">
        <v>70</v>
      </c>
      <c r="G36" s="318">
        <v>1514221</v>
      </c>
      <c r="H36" s="313">
        <v>3991875.5477968166</v>
      </c>
      <c r="I36" s="313">
        <v>231702.78923302414</v>
      </c>
      <c r="J36" s="313">
        <v>0</v>
      </c>
      <c r="K36" s="313">
        <v>475.89923279020485</v>
      </c>
      <c r="L36" s="313">
        <v>133.0392450741935</v>
      </c>
      <c r="M36" s="313">
        <v>0</v>
      </c>
      <c r="N36" s="313">
        <v>0</v>
      </c>
      <c r="O36" s="313">
        <v>0</v>
      </c>
      <c r="P36" s="313">
        <v>0</v>
      </c>
      <c r="Q36" s="314">
        <v>232311.72771088855</v>
      </c>
      <c r="R36" s="169"/>
      <c r="S36" s="178">
        <v>32</v>
      </c>
      <c r="T36" s="328">
        <f t="shared" si="24"/>
        <v>8809471</v>
      </c>
      <c r="U36" s="176">
        <f t="shared" si="25"/>
        <v>1033412435.5867596</v>
      </c>
      <c r="V36" s="176">
        <f t="shared" si="26"/>
        <v>98864842.107421413</v>
      </c>
      <c r="W36" s="176">
        <f t="shared" si="27"/>
        <v>5050843.0613200804</v>
      </c>
      <c r="X36" s="176">
        <f t="shared" si="28"/>
        <v>75972.258411506598</v>
      </c>
      <c r="Y36" s="176">
        <f t="shared" si="29"/>
        <v>136628.03782470082</v>
      </c>
      <c r="Z36" s="176">
        <f t="shared" si="30"/>
        <v>0</v>
      </c>
      <c r="AA36" s="176">
        <f t="shared" si="31"/>
        <v>0</v>
      </c>
      <c r="AB36" s="176">
        <f t="shared" si="32"/>
        <v>0</v>
      </c>
      <c r="AC36" s="176">
        <f t="shared" si="33"/>
        <v>0</v>
      </c>
      <c r="AD36" s="177">
        <f t="shared" si="34"/>
        <v>104128285.4649777</v>
      </c>
      <c r="AE36" s="169"/>
      <c r="AF36" s="161">
        <v>32</v>
      </c>
      <c r="AG36" s="176">
        <f t="shared" si="35"/>
        <v>45883730</v>
      </c>
      <c r="AH36" s="176">
        <f t="shared" si="36"/>
        <v>113949832.55355993</v>
      </c>
      <c r="AI36" s="176">
        <f t="shared" si="37"/>
        <v>6745507.5561913671</v>
      </c>
      <c r="AJ36" s="176">
        <f t="shared" si="38"/>
        <v>7052.3081329547367</v>
      </c>
      <c r="AK36" s="176">
        <f t="shared" si="39"/>
        <v>1018.5347533078965</v>
      </c>
      <c r="AL36" s="176">
        <f t="shared" si="40"/>
        <v>1736.2207767746627</v>
      </c>
      <c r="AM36" s="176">
        <f t="shared" si="41"/>
        <v>0</v>
      </c>
      <c r="AN36" s="176">
        <f t="shared" si="42"/>
        <v>0</v>
      </c>
      <c r="AO36" s="176">
        <f t="shared" si="43"/>
        <v>227140.47718329399</v>
      </c>
      <c r="AP36" s="176">
        <f t="shared" si="44"/>
        <v>0</v>
      </c>
      <c r="AQ36" s="177">
        <f t="shared" si="45"/>
        <v>6982455.0970376972</v>
      </c>
      <c r="AS36" s="185">
        <v>33</v>
      </c>
      <c r="AT36" s="330">
        <f t="shared" si="2"/>
        <v>1</v>
      </c>
      <c r="AU36" s="330">
        <f t="shared" si="3"/>
        <v>6.4911021872174208</v>
      </c>
      <c r="AV36" s="330">
        <f t="shared" si="4"/>
        <v>0.3616184776200928</v>
      </c>
      <c r="AW36" s="330">
        <f t="shared" si="5"/>
        <v>1.59784638685638E-3</v>
      </c>
      <c r="AX36" s="330">
        <f t="shared" si="6"/>
        <v>1.319365455997528E-4</v>
      </c>
      <c r="AY36" s="330">
        <f t="shared" si="7"/>
        <v>2.0268194597961638E-4</v>
      </c>
      <c r="AZ36" s="330">
        <f t="shared" si="8"/>
        <v>1.4238750747990785E-4</v>
      </c>
      <c r="BA36" s="330">
        <f t="shared" si="9"/>
        <v>0</v>
      </c>
      <c r="BB36" s="330">
        <f t="shared" si="10"/>
        <v>3.7178960286420384E-2</v>
      </c>
      <c r="BC36" s="330">
        <f t="shared" si="11"/>
        <v>0</v>
      </c>
      <c r="BD36" s="331">
        <f t="shared" si="12"/>
        <v>0.40087229029242877</v>
      </c>
      <c r="BF36" s="161">
        <v>33</v>
      </c>
      <c r="BG36" s="334">
        <f t="shared" si="13"/>
        <v>1</v>
      </c>
      <c r="BH36" s="334">
        <f t="shared" si="14"/>
        <v>1.6873838810010717</v>
      </c>
      <c r="BI36" s="334">
        <f t="shared" si="15"/>
        <v>9.7389771470895156E-2</v>
      </c>
      <c r="BJ36" s="334">
        <f t="shared" si="16"/>
        <v>1.240207638395318E-4</v>
      </c>
      <c r="BK36" s="334">
        <f t="shared" si="17"/>
        <v>1.5082594563386711E-5</v>
      </c>
      <c r="BL36" s="334">
        <f t="shared" si="18"/>
        <v>1.0409887956845283E-3</v>
      </c>
      <c r="BM36" s="334">
        <f t="shared" si="19"/>
        <v>3.3133432395808277E-3</v>
      </c>
      <c r="BN36" s="334">
        <f t="shared" si="20"/>
        <v>0</v>
      </c>
      <c r="BO36" s="334">
        <f t="shared" si="21"/>
        <v>3.4828128563627259E-4</v>
      </c>
      <c r="BP36" s="334">
        <f t="shared" si="22"/>
        <v>0</v>
      </c>
      <c r="BQ36" s="335">
        <f t="shared" si="23"/>
        <v>0.10223148815019968</v>
      </c>
    </row>
    <row r="37" spans="2:69" x14ac:dyDescent="0.4">
      <c r="B37" s="168">
        <v>9</v>
      </c>
      <c r="C37" s="168">
        <v>7</v>
      </c>
      <c r="D37" s="161" t="s">
        <v>456</v>
      </c>
      <c r="E37" s="158">
        <v>33</v>
      </c>
      <c r="F37" s="390" t="s">
        <v>71</v>
      </c>
      <c r="G37" s="318">
        <v>1117736</v>
      </c>
      <c r="H37" s="313">
        <v>600101.99722476001</v>
      </c>
      <c r="I37" s="313">
        <v>37003.23440844375</v>
      </c>
      <c r="J37" s="313">
        <v>59.283496289178451</v>
      </c>
      <c r="K37" s="313">
        <v>272.12195378309349</v>
      </c>
      <c r="L37" s="313">
        <v>66.689210381802084</v>
      </c>
      <c r="M37" s="313">
        <v>0</v>
      </c>
      <c r="N37" s="313">
        <v>0</v>
      </c>
      <c r="O37" s="313">
        <v>0</v>
      </c>
      <c r="P37" s="313">
        <v>0</v>
      </c>
      <c r="Q37" s="314">
        <v>37401.329068897823</v>
      </c>
      <c r="R37" s="169"/>
      <c r="S37" s="178">
        <v>33</v>
      </c>
      <c r="T37" s="328">
        <f t="shared" si="24"/>
        <v>8217013</v>
      </c>
      <c r="U37" s="176">
        <f t="shared" si="25"/>
        <v>53337471.056693979</v>
      </c>
      <c r="V37" s="176">
        <f t="shared" si="26"/>
        <v>2971423.7316445117</v>
      </c>
      <c r="W37" s="176">
        <f t="shared" si="27"/>
        <v>13129.524532801905</v>
      </c>
      <c r="X37" s="176">
        <f t="shared" si="28"/>
        <v>1084.1243103682616</v>
      </c>
      <c r="Y37" s="176">
        <f t="shared" si="29"/>
        <v>1665.4401849798055</v>
      </c>
      <c r="Z37" s="176">
        <f t="shared" si="30"/>
        <v>1170</v>
      </c>
      <c r="AA37" s="176">
        <f t="shared" si="31"/>
        <v>0</v>
      </c>
      <c r="AB37" s="176">
        <f t="shared" si="32"/>
        <v>305500</v>
      </c>
      <c r="AC37" s="176">
        <f t="shared" si="33"/>
        <v>0</v>
      </c>
      <c r="AD37" s="177">
        <f t="shared" si="34"/>
        <v>3293972.8206726611</v>
      </c>
      <c r="AE37" s="169"/>
      <c r="AF37" s="161">
        <v>33</v>
      </c>
      <c r="AG37" s="176">
        <f t="shared" si="35"/>
        <v>72804561</v>
      </c>
      <c r="AH37" s="176">
        <f t="shared" si="36"/>
        <v>122849242.69475926</v>
      </c>
      <c r="AI37" s="176">
        <f t="shared" si="37"/>
        <v>7090419.5578288464</v>
      </c>
      <c r="AJ37" s="176">
        <f t="shared" si="38"/>
        <v>9029.2772662217867</v>
      </c>
      <c r="AK37" s="176">
        <f t="shared" si="39"/>
        <v>1098.0816759283562</v>
      </c>
      <c r="AL37" s="176">
        <f t="shared" si="40"/>
        <v>75788.732275730785</v>
      </c>
      <c r="AM37" s="176">
        <f t="shared" si="41"/>
        <v>241226.49999999997</v>
      </c>
      <c r="AN37" s="176">
        <f t="shared" si="42"/>
        <v>0</v>
      </c>
      <c r="AO37" s="176">
        <f t="shared" si="43"/>
        <v>25356.466105264433</v>
      </c>
      <c r="AP37" s="176">
        <f t="shared" si="44"/>
        <v>0</v>
      </c>
      <c r="AQ37" s="177">
        <f t="shared" si="45"/>
        <v>7442918.6151519902</v>
      </c>
      <c r="AS37" s="185">
        <v>34</v>
      </c>
      <c r="AT37" s="330">
        <f t="shared" si="2"/>
        <v>1</v>
      </c>
      <c r="AU37" s="330">
        <f t="shared" si="3"/>
        <v>2.8573256526212538</v>
      </c>
      <c r="AV37" s="330">
        <f t="shared" si="4"/>
        <v>0.17373736096236345</v>
      </c>
      <c r="AW37" s="330">
        <f t="shared" si="5"/>
        <v>1.3652011369024138E-2</v>
      </c>
      <c r="AX37" s="330">
        <f t="shared" si="6"/>
        <v>1.1162778744249646E-4</v>
      </c>
      <c r="AY37" s="330">
        <f t="shared" si="7"/>
        <v>1.6898177996679364E-4</v>
      </c>
      <c r="AZ37" s="330">
        <f t="shared" si="8"/>
        <v>0</v>
      </c>
      <c r="BA37" s="330">
        <f t="shared" si="9"/>
        <v>0</v>
      </c>
      <c r="BB37" s="330">
        <f t="shared" si="10"/>
        <v>0</v>
      </c>
      <c r="BC37" s="330">
        <f t="shared" si="11"/>
        <v>0</v>
      </c>
      <c r="BD37" s="331">
        <f t="shared" si="12"/>
        <v>0.18766998189879686</v>
      </c>
      <c r="BF37" s="161">
        <v>34</v>
      </c>
      <c r="BG37" s="334">
        <f t="shared" si="13"/>
        <v>1</v>
      </c>
      <c r="BH37" s="334">
        <f t="shared" si="14"/>
        <v>2.4992338550350923</v>
      </c>
      <c r="BI37" s="334">
        <f t="shared" si="15"/>
        <v>0.14621681464438008</v>
      </c>
      <c r="BJ37" s="334">
        <f t="shared" si="16"/>
        <v>0</v>
      </c>
      <c r="BK37" s="334">
        <f t="shared" si="17"/>
        <v>2.2339274055540384E-5</v>
      </c>
      <c r="BL37" s="334">
        <f t="shared" si="18"/>
        <v>3.8080106375680672E-5</v>
      </c>
      <c r="BM37" s="334">
        <f t="shared" si="19"/>
        <v>0</v>
      </c>
      <c r="BN37" s="334">
        <f t="shared" si="20"/>
        <v>0</v>
      </c>
      <c r="BO37" s="334">
        <f t="shared" si="21"/>
        <v>0</v>
      </c>
      <c r="BP37" s="334">
        <f t="shared" si="22"/>
        <v>0</v>
      </c>
      <c r="BQ37" s="335">
        <f t="shared" si="23"/>
        <v>0.1462772340248113</v>
      </c>
    </row>
    <row r="38" spans="2:69" x14ac:dyDescent="0.4">
      <c r="B38" s="168">
        <v>9</v>
      </c>
      <c r="C38" s="168">
        <v>7</v>
      </c>
      <c r="D38" s="161" t="s">
        <v>457</v>
      </c>
      <c r="E38" s="158">
        <v>34</v>
      </c>
      <c r="F38" s="390" t="s">
        <v>72</v>
      </c>
      <c r="G38" s="318">
        <v>435378</v>
      </c>
      <c r="H38" s="313">
        <v>665382.3980425531</v>
      </c>
      <c r="I38" s="313">
        <v>41353.39009766416</v>
      </c>
      <c r="J38" s="313">
        <v>0</v>
      </c>
      <c r="K38" s="313">
        <v>62.335888585061234</v>
      </c>
      <c r="L38" s="313">
        <v>18.220977845800007</v>
      </c>
      <c r="M38" s="313">
        <v>0</v>
      </c>
      <c r="N38" s="313">
        <v>0</v>
      </c>
      <c r="O38" s="313">
        <v>0</v>
      </c>
      <c r="P38" s="313">
        <v>0</v>
      </c>
      <c r="Q38" s="314">
        <v>41433.946964095019</v>
      </c>
      <c r="R38" s="169"/>
      <c r="S38" s="178">
        <v>34</v>
      </c>
      <c r="T38" s="328">
        <f t="shared" si="24"/>
        <v>4693323</v>
      </c>
      <c r="U38" s="176">
        <f t="shared" si="25"/>
        <v>13410352.203937341</v>
      </c>
      <c r="V38" s="176">
        <f t="shared" si="26"/>
        <v>815405.55216396251</v>
      </c>
      <c r="W38" s="176">
        <f t="shared" si="27"/>
        <v>64073.298954502476</v>
      </c>
      <c r="X38" s="176">
        <f t="shared" si="28"/>
        <v>523.9052622429798</v>
      </c>
      <c r="Y38" s="176">
        <f t="shared" si="29"/>
        <v>793.08607449909186</v>
      </c>
      <c r="Z38" s="176">
        <f t="shared" si="30"/>
        <v>0</v>
      </c>
      <c r="AA38" s="176">
        <f t="shared" si="31"/>
        <v>0</v>
      </c>
      <c r="AB38" s="176">
        <f t="shared" si="32"/>
        <v>0</v>
      </c>
      <c r="AC38" s="176">
        <f t="shared" si="33"/>
        <v>0</v>
      </c>
      <c r="AD38" s="177">
        <f t="shared" si="34"/>
        <v>880795.84245520702</v>
      </c>
      <c r="AE38" s="169"/>
      <c r="AF38" s="161">
        <v>34</v>
      </c>
      <c r="AG38" s="176">
        <f t="shared" si="35"/>
        <v>4774680</v>
      </c>
      <c r="AH38" s="176">
        <f t="shared" si="36"/>
        <v>11933041.902958954</v>
      </c>
      <c r="AI38" s="176">
        <f t="shared" si="37"/>
        <v>698138.50054622872</v>
      </c>
      <c r="AJ38" s="176">
        <f t="shared" si="38"/>
        <v>0</v>
      </c>
      <c r="AK38" s="176">
        <f t="shared" si="39"/>
        <v>106.66288504750756</v>
      </c>
      <c r="AL38" s="176">
        <f t="shared" si="40"/>
        <v>181.82032230983501</v>
      </c>
      <c r="AM38" s="176">
        <f t="shared" si="41"/>
        <v>0</v>
      </c>
      <c r="AN38" s="176">
        <f t="shared" si="42"/>
        <v>0</v>
      </c>
      <c r="AO38" s="176">
        <f t="shared" si="43"/>
        <v>0</v>
      </c>
      <c r="AP38" s="176">
        <f t="shared" si="44"/>
        <v>0</v>
      </c>
      <c r="AQ38" s="177">
        <f t="shared" si="45"/>
        <v>698426.98375358607</v>
      </c>
      <c r="AS38" s="185">
        <v>35</v>
      </c>
      <c r="AT38" s="330">
        <f t="shared" si="2"/>
        <v>1</v>
      </c>
      <c r="AU38" s="330">
        <f t="shared" si="3"/>
        <v>2.9030753610730957</v>
      </c>
      <c r="AV38" s="330">
        <f t="shared" si="4"/>
        <v>0.16451286458632106</v>
      </c>
      <c r="AW38" s="330">
        <f t="shared" si="5"/>
        <v>8.3680145889224785E-3</v>
      </c>
      <c r="AX38" s="330">
        <f t="shared" si="6"/>
        <v>1.134151016486785E-4</v>
      </c>
      <c r="AY38" s="330">
        <f t="shared" si="7"/>
        <v>1.7168741037334594E-4</v>
      </c>
      <c r="AZ38" s="330">
        <f t="shared" si="8"/>
        <v>0</v>
      </c>
      <c r="BA38" s="330">
        <f t="shared" si="9"/>
        <v>0</v>
      </c>
      <c r="BB38" s="330">
        <f t="shared" si="10"/>
        <v>0</v>
      </c>
      <c r="BC38" s="330">
        <f t="shared" si="11"/>
        <v>0</v>
      </c>
      <c r="BD38" s="331">
        <f t="shared" si="12"/>
        <v>0.17316598168726555</v>
      </c>
      <c r="BF38" s="161">
        <v>35</v>
      </c>
      <c r="BG38" s="334">
        <f t="shared" si="13"/>
        <v>1</v>
      </c>
      <c r="BH38" s="334">
        <f t="shared" si="14"/>
        <v>0.47839095544746885</v>
      </c>
      <c r="BI38" s="334">
        <f t="shared" si="15"/>
        <v>3.140958142551762E-2</v>
      </c>
      <c r="BJ38" s="334">
        <f t="shared" si="16"/>
        <v>7.3833026155511138E-4</v>
      </c>
      <c r="BK38" s="334">
        <f t="shared" si="17"/>
        <v>4.2760731005233434E-6</v>
      </c>
      <c r="BL38" s="334">
        <f t="shared" si="18"/>
        <v>7.2891051935383351E-6</v>
      </c>
      <c r="BM38" s="334">
        <f t="shared" si="19"/>
        <v>0</v>
      </c>
      <c r="BN38" s="334">
        <f t="shared" si="20"/>
        <v>0</v>
      </c>
      <c r="BO38" s="334">
        <f t="shared" si="21"/>
        <v>0</v>
      </c>
      <c r="BP38" s="334">
        <f t="shared" si="22"/>
        <v>0</v>
      </c>
      <c r="BQ38" s="335">
        <f t="shared" si="23"/>
        <v>3.2159476865366791E-2</v>
      </c>
    </row>
    <row r="39" spans="2:69" x14ac:dyDescent="0.4">
      <c r="B39" s="168">
        <v>9</v>
      </c>
      <c r="C39" s="168">
        <v>7</v>
      </c>
      <c r="D39" s="161" t="s">
        <v>458</v>
      </c>
      <c r="E39" s="158">
        <v>35</v>
      </c>
      <c r="F39" s="390" t="s">
        <v>73</v>
      </c>
      <c r="G39" s="318">
        <v>102188</v>
      </c>
      <c r="H39" s="313">
        <v>406202.63226102135</v>
      </c>
      <c r="I39" s="313">
        <v>23494.398440976489</v>
      </c>
      <c r="J39" s="313">
        <v>0</v>
      </c>
      <c r="K39" s="313">
        <v>79.599414597643474</v>
      </c>
      <c r="L39" s="313">
        <v>20.793960160744582</v>
      </c>
      <c r="M39" s="313">
        <v>0</v>
      </c>
      <c r="N39" s="313">
        <v>0</v>
      </c>
      <c r="O39" s="313">
        <v>0</v>
      </c>
      <c r="P39" s="313">
        <v>0</v>
      </c>
      <c r="Q39" s="314">
        <v>23594.791815734876</v>
      </c>
      <c r="R39" s="169"/>
      <c r="S39" s="178">
        <v>35</v>
      </c>
      <c r="T39" s="328">
        <f t="shared" si="24"/>
        <v>7353114</v>
      </c>
      <c r="U39" s="176">
        <f t="shared" si="25"/>
        <v>21346644.080561634</v>
      </c>
      <c r="V39" s="176">
        <f t="shared" si="26"/>
        <v>1209681.8477697815</v>
      </c>
      <c r="W39" s="176">
        <f t="shared" si="27"/>
        <v>61530.965226010121</v>
      </c>
      <c r="X39" s="176">
        <f t="shared" si="28"/>
        <v>833.954171744321</v>
      </c>
      <c r="Y39" s="176">
        <f t="shared" si="29"/>
        <v>1262.4371008399953</v>
      </c>
      <c r="Z39" s="176">
        <f t="shared" si="30"/>
        <v>0</v>
      </c>
      <c r="AA39" s="176">
        <f t="shared" si="31"/>
        <v>0</v>
      </c>
      <c r="AB39" s="176">
        <f t="shared" si="32"/>
        <v>0</v>
      </c>
      <c r="AC39" s="176">
        <f t="shared" si="33"/>
        <v>0</v>
      </c>
      <c r="AD39" s="177">
        <f t="shared" si="34"/>
        <v>1273309.2042683759</v>
      </c>
      <c r="AE39" s="169"/>
      <c r="AF39" s="161">
        <v>35</v>
      </c>
      <c r="AG39" s="176">
        <f t="shared" si="35"/>
        <v>84568284</v>
      </c>
      <c r="AH39" s="176">
        <f t="shared" si="36"/>
        <v>40456702.183312893</v>
      </c>
      <c r="AI39" s="176">
        <f t="shared" si="37"/>
        <v>2656254.4023142988</v>
      </c>
      <c r="AJ39" s="176">
        <f t="shared" si="38"/>
        <v>62439.323244986939</v>
      </c>
      <c r="AK39" s="176">
        <f t="shared" si="39"/>
        <v>361.62016436981867</v>
      </c>
      <c r="AL39" s="176">
        <f t="shared" si="40"/>
        <v>616.4271181130249</v>
      </c>
      <c r="AM39" s="176">
        <f t="shared" si="41"/>
        <v>0</v>
      </c>
      <c r="AN39" s="176">
        <f t="shared" si="42"/>
        <v>0</v>
      </c>
      <c r="AO39" s="176">
        <f t="shared" si="43"/>
        <v>0</v>
      </c>
      <c r="AP39" s="176">
        <f t="shared" si="44"/>
        <v>0</v>
      </c>
      <c r="AQ39" s="177">
        <f t="shared" si="45"/>
        <v>2719671.7728417688</v>
      </c>
      <c r="AS39" s="185">
        <v>36</v>
      </c>
      <c r="AT39" s="330">
        <f t="shared" si="2"/>
        <v>1</v>
      </c>
      <c r="AU39" s="330">
        <f t="shared" si="3"/>
        <v>0.74128514528229716</v>
      </c>
      <c r="AV39" s="330">
        <f t="shared" si="4"/>
        <v>4.2025026964946491E-2</v>
      </c>
      <c r="AW39" s="330">
        <f t="shared" si="5"/>
        <v>2.3771315402149819E-3</v>
      </c>
      <c r="AX39" s="330">
        <f t="shared" si="6"/>
        <v>2.8959954409096129E-5</v>
      </c>
      <c r="AY39" s="330">
        <f t="shared" si="7"/>
        <v>4.3839484378629137E-5</v>
      </c>
      <c r="AZ39" s="330">
        <f t="shared" si="8"/>
        <v>2.9625298373242819</v>
      </c>
      <c r="BA39" s="330">
        <f t="shared" si="9"/>
        <v>0</v>
      </c>
      <c r="BB39" s="330">
        <f t="shared" si="10"/>
        <v>9.7494738589417405E-3</v>
      </c>
      <c r="BC39" s="330">
        <f t="shared" si="11"/>
        <v>0</v>
      </c>
      <c r="BD39" s="331">
        <f t="shared" si="12"/>
        <v>3.0167542691271723</v>
      </c>
      <c r="BF39" s="161">
        <v>36</v>
      </c>
      <c r="BG39" s="334">
        <f t="shared" si="13"/>
        <v>1</v>
      </c>
      <c r="BH39" s="334">
        <f t="shared" si="14"/>
        <v>5.8133577301493142</v>
      </c>
      <c r="BI39" s="334">
        <f t="shared" si="15"/>
        <v>0.34797999868858143</v>
      </c>
      <c r="BJ39" s="334">
        <f t="shared" si="16"/>
        <v>1.3056803743071279E-3</v>
      </c>
      <c r="BK39" s="334">
        <f t="shared" si="17"/>
        <v>5.1962400899405315E-5</v>
      </c>
      <c r="BL39" s="334">
        <f t="shared" si="18"/>
        <v>8.857645726828678E-5</v>
      </c>
      <c r="BM39" s="334">
        <f t="shared" si="19"/>
        <v>3.2375241742871839E-3</v>
      </c>
      <c r="BN39" s="334">
        <f t="shared" si="20"/>
        <v>0</v>
      </c>
      <c r="BO39" s="334">
        <f t="shared" si="21"/>
        <v>0</v>
      </c>
      <c r="BP39" s="334">
        <f t="shared" si="22"/>
        <v>0</v>
      </c>
      <c r="BQ39" s="335">
        <f t="shared" si="23"/>
        <v>0.35266374209534351</v>
      </c>
    </row>
    <row r="40" spans="2:69" x14ac:dyDescent="0.4">
      <c r="B40" s="168">
        <v>9</v>
      </c>
      <c r="C40" s="168">
        <v>7</v>
      </c>
      <c r="D40" s="161" t="s">
        <v>459</v>
      </c>
      <c r="E40" s="158">
        <v>36</v>
      </c>
      <c r="F40" s="390" t="s">
        <v>74</v>
      </c>
      <c r="G40" s="318">
        <v>341956</v>
      </c>
      <c r="H40" s="313">
        <v>1569181.7793223478</v>
      </c>
      <c r="I40" s="313">
        <v>89725.335347020635</v>
      </c>
      <c r="J40" s="313">
        <v>0</v>
      </c>
      <c r="K40" s="313">
        <v>134.32915142869734</v>
      </c>
      <c r="L40" s="313">
        <v>40.01960673569571</v>
      </c>
      <c r="M40" s="313">
        <v>0</v>
      </c>
      <c r="N40" s="313">
        <v>0</v>
      </c>
      <c r="O40" s="313">
        <v>0</v>
      </c>
      <c r="P40" s="313">
        <v>0</v>
      </c>
      <c r="Q40" s="314">
        <v>89899.684105185035</v>
      </c>
      <c r="R40" s="169"/>
      <c r="S40" s="178">
        <v>36</v>
      </c>
      <c r="T40" s="328">
        <f t="shared" si="24"/>
        <v>10393595</v>
      </c>
      <c r="U40" s="176">
        <f t="shared" si="25"/>
        <v>7704617.5795803573</v>
      </c>
      <c r="V40" s="176">
        <f t="shared" si="26"/>
        <v>436791.11013773305</v>
      </c>
      <c r="W40" s="176">
        <f t="shared" si="27"/>
        <v>24706.942490720736</v>
      </c>
      <c r="X40" s="176">
        <f t="shared" si="28"/>
        <v>300.99803734660946</v>
      </c>
      <c r="Y40" s="176">
        <f t="shared" si="29"/>
        <v>455.64984564029794</v>
      </c>
      <c r="Z40" s="176">
        <f t="shared" si="30"/>
        <v>30791335.304564469</v>
      </c>
      <c r="AA40" s="176">
        <f t="shared" si="31"/>
        <v>0</v>
      </c>
      <c r="AB40" s="176">
        <f t="shared" si="32"/>
        <v>101332.08275292758</v>
      </c>
      <c r="AC40" s="176">
        <f t="shared" si="33"/>
        <v>0</v>
      </c>
      <c r="AD40" s="177">
        <f t="shared" si="34"/>
        <v>31354922.087828834</v>
      </c>
      <c r="AE40" s="169"/>
      <c r="AF40" s="161">
        <v>36</v>
      </c>
      <c r="AG40" s="176">
        <f t="shared" si="35"/>
        <v>39579511</v>
      </c>
      <c r="AH40" s="176">
        <f t="shared" si="36"/>
        <v>230089856.22737983</v>
      </c>
      <c r="AI40" s="176">
        <f t="shared" si="37"/>
        <v>13772878.185874695</v>
      </c>
      <c r="AJ40" s="176">
        <f t="shared" si="38"/>
        <v>51678.190737373086</v>
      </c>
      <c r="AK40" s="176">
        <f t="shared" si="39"/>
        <v>2056.6464179844224</v>
      </c>
      <c r="AL40" s="176">
        <f t="shared" si="40"/>
        <v>3505.8128647911867</v>
      </c>
      <c r="AM40" s="176">
        <f t="shared" si="41"/>
        <v>128139.62366896552</v>
      </c>
      <c r="AN40" s="176">
        <f t="shared" si="42"/>
        <v>0</v>
      </c>
      <c r="AO40" s="176">
        <f t="shared" si="43"/>
        <v>0</v>
      </c>
      <c r="AP40" s="176">
        <f t="shared" si="44"/>
        <v>0</v>
      </c>
      <c r="AQ40" s="177">
        <f t="shared" si="45"/>
        <v>13958258.459563812</v>
      </c>
      <c r="AS40" s="185">
        <v>37</v>
      </c>
      <c r="AT40" s="330">
        <f t="shared" si="2"/>
        <v>1</v>
      </c>
      <c r="AU40" s="330">
        <f t="shared" si="3"/>
        <v>0.54916949487097255</v>
      </c>
      <c r="AV40" s="330">
        <f t="shared" si="4"/>
        <v>3.2909921385586981E-2</v>
      </c>
      <c r="AW40" s="330">
        <f t="shared" si="5"/>
        <v>9.7665091430441204E-4</v>
      </c>
      <c r="AX40" s="330">
        <f t="shared" si="6"/>
        <v>2.145452884837341E-5</v>
      </c>
      <c r="AY40" s="330">
        <f t="shared" si="7"/>
        <v>3.2477795683396931E-5</v>
      </c>
      <c r="AZ40" s="330">
        <f t="shared" si="8"/>
        <v>0</v>
      </c>
      <c r="BA40" s="330">
        <f t="shared" si="9"/>
        <v>0</v>
      </c>
      <c r="BB40" s="330">
        <f t="shared" si="10"/>
        <v>9.1246684427035533E-3</v>
      </c>
      <c r="BC40" s="330">
        <f t="shared" si="11"/>
        <v>0</v>
      </c>
      <c r="BD40" s="331">
        <f t="shared" si="12"/>
        <v>4.3065173067126712E-2</v>
      </c>
      <c r="BF40" s="161">
        <v>37</v>
      </c>
      <c r="BG40" s="334">
        <f t="shared" si="13"/>
        <v>1</v>
      </c>
      <c r="BH40" s="334">
        <f t="shared" si="14"/>
        <v>0</v>
      </c>
      <c r="BI40" s="334">
        <f t="shared" si="15"/>
        <v>0</v>
      </c>
      <c r="BJ40" s="334">
        <f t="shared" si="16"/>
        <v>0</v>
      </c>
      <c r="BK40" s="334">
        <f t="shared" si="17"/>
        <v>0</v>
      </c>
      <c r="BL40" s="334">
        <f t="shared" si="18"/>
        <v>0</v>
      </c>
      <c r="BM40" s="334">
        <f t="shared" si="19"/>
        <v>0</v>
      </c>
      <c r="BN40" s="334">
        <f t="shared" si="20"/>
        <v>0</v>
      </c>
      <c r="BO40" s="334">
        <f t="shared" si="21"/>
        <v>0</v>
      </c>
      <c r="BP40" s="334">
        <f t="shared" si="22"/>
        <v>0</v>
      </c>
      <c r="BQ40" s="335">
        <f t="shared" si="23"/>
        <v>0</v>
      </c>
    </row>
    <row r="41" spans="2:69" x14ac:dyDescent="0.4">
      <c r="B41" s="168">
        <v>9</v>
      </c>
      <c r="C41" s="168">
        <v>7</v>
      </c>
      <c r="D41" s="161" t="s">
        <v>460</v>
      </c>
      <c r="E41" s="158">
        <v>37</v>
      </c>
      <c r="F41" s="390" t="s">
        <v>75</v>
      </c>
      <c r="G41" s="318">
        <v>982918</v>
      </c>
      <c r="H41" s="313">
        <v>1344755.0040152201</v>
      </c>
      <c r="I41" s="313">
        <v>81593.501680272559</v>
      </c>
      <c r="J41" s="313">
        <v>1402.3613260129798</v>
      </c>
      <c r="K41" s="313">
        <v>77.29171197394281</v>
      </c>
      <c r="L41" s="313">
        <v>25.491231099630802</v>
      </c>
      <c r="M41" s="313">
        <v>0</v>
      </c>
      <c r="N41" s="313">
        <v>0</v>
      </c>
      <c r="O41" s="313">
        <v>0</v>
      </c>
      <c r="P41" s="313">
        <v>0</v>
      </c>
      <c r="Q41" s="314">
        <v>83098.64594935911</v>
      </c>
      <c r="R41" s="169"/>
      <c r="S41" s="178">
        <v>37</v>
      </c>
      <c r="T41" s="328">
        <f t="shared" si="24"/>
        <v>16534090</v>
      </c>
      <c r="U41" s="176">
        <f t="shared" si="25"/>
        <v>9080017.853451198</v>
      </c>
      <c r="V41" s="176">
        <f t="shared" si="26"/>
        <v>544135.60208221979</v>
      </c>
      <c r="W41" s="176">
        <f t="shared" si="27"/>
        <v>16148.034115691436</v>
      </c>
      <c r="X41" s="176">
        <f t="shared" si="28"/>
        <v>354.73111088660232</v>
      </c>
      <c r="Y41" s="176">
        <f t="shared" si="29"/>
        <v>536.99079683089633</v>
      </c>
      <c r="Z41" s="176">
        <f t="shared" si="30"/>
        <v>0</v>
      </c>
      <c r="AA41" s="176">
        <f t="shared" si="31"/>
        <v>0</v>
      </c>
      <c r="AB41" s="176">
        <f t="shared" si="32"/>
        <v>150868.08925182041</v>
      </c>
      <c r="AC41" s="176">
        <f t="shared" si="33"/>
        <v>0</v>
      </c>
      <c r="AD41" s="177">
        <f t="shared" si="34"/>
        <v>712043.4473574491</v>
      </c>
      <c r="AE41" s="169"/>
      <c r="AF41" s="161">
        <v>37</v>
      </c>
      <c r="AG41" s="176">
        <f t="shared" si="35"/>
        <v>1482084</v>
      </c>
      <c r="AH41" s="176">
        <f t="shared" si="36"/>
        <v>0</v>
      </c>
      <c r="AI41" s="176">
        <f t="shared" si="37"/>
        <v>0</v>
      </c>
      <c r="AJ41" s="176">
        <f t="shared" si="38"/>
        <v>0</v>
      </c>
      <c r="AK41" s="176">
        <f t="shared" si="39"/>
        <v>0</v>
      </c>
      <c r="AL41" s="176">
        <f t="shared" si="40"/>
        <v>0</v>
      </c>
      <c r="AM41" s="176">
        <f t="shared" si="41"/>
        <v>0</v>
      </c>
      <c r="AN41" s="176">
        <f t="shared" si="42"/>
        <v>0</v>
      </c>
      <c r="AO41" s="176">
        <f t="shared" si="43"/>
        <v>0</v>
      </c>
      <c r="AP41" s="176">
        <f t="shared" si="44"/>
        <v>0</v>
      </c>
      <c r="AQ41" s="177">
        <f t="shared" si="45"/>
        <v>0</v>
      </c>
      <c r="AS41" s="185">
        <v>38</v>
      </c>
      <c r="AT41" s="330">
        <f t="shared" si="2"/>
        <v>1</v>
      </c>
      <c r="AU41" s="330">
        <f t="shared" si="3"/>
        <v>0.91850120117521483</v>
      </c>
      <c r="AV41" s="330">
        <f t="shared" si="4"/>
        <v>5.4487042158588614E-2</v>
      </c>
      <c r="AW41" s="330">
        <f t="shared" si="5"/>
        <v>1.02398932686029E-2</v>
      </c>
      <c r="AX41" s="330">
        <f t="shared" si="6"/>
        <v>3.588329414129095E-5</v>
      </c>
      <c r="AY41" s="330">
        <f t="shared" si="7"/>
        <v>5.4320013448183371E-5</v>
      </c>
      <c r="AZ41" s="330">
        <f t="shared" si="8"/>
        <v>1.5783441856262139E-4</v>
      </c>
      <c r="BA41" s="330">
        <f t="shared" si="9"/>
        <v>0</v>
      </c>
      <c r="BB41" s="330">
        <f t="shared" si="10"/>
        <v>5.8178210893349309E-3</v>
      </c>
      <c r="BC41" s="330">
        <f t="shared" si="11"/>
        <v>0</v>
      </c>
      <c r="BD41" s="331">
        <f t="shared" si="12"/>
        <v>7.0792794242678536E-2</v>
      </c>
      <c r="BF41" s="161">
        <v>38</v>
      </c>
      <c r="BG41" s="334">
        <f t="shared" si="13"/>
        <v>1</v>
      </c>
      <c r="BH41" s="334">
        <f t="shared" si="14"/>
        <v>5.0470492460203396</v>
      </c>
      <c r="BI41" s="334">
        <f t="shared" si="15"/>
        <v>0.34271525116399715</v>
      </c>
      <c r="BJ41" s="334">
        <f t="shared" si="16"/>
        <v>1.8035091181408079E-3</v>
      </c>
      <c r="BK41" s="334">
        <f t="shared" si="17"/>
        <v>4.5112791686744235E-5</v>
      </c>
      <c r="BL41" s="334">
        <f t="shared" si="18"/>
        <v>7.690043562132162E-5</v>
      </c>
      <c r="BM41" s="334">
        <f t="shared" si="19"/>
        <v>0</v>
      </c>
      <c r="BN41" s="334">
        <f t="shared" si="20"/>
        <v>0</v>
      </c>
      <c r="BO41" s="334">
        <f t="shared" si="21"/>
        <v>0</v>
      </c>
      <c r="BP41" s="334">
        <f t="shared" si="22"/>
        <v>0</v>
      </c>
      <c r="BQ41" s="335">
        <f t="shared" si="23"/>
        <v>0.34464077350944605</v>
      </c>
    </row>
    <row r="42" spans="2:69" x14ac:dyDescent="0.4">
      <c r="B42" s="168">
        <v>10</v>
      </c>
      <c r="C42" s="168">
        <v>7</v>
      </c>
      <c r="D42" s="161" t="s">
        <v>462</v>
      </c>
      <c r="E42" s="158">
        <v>38</v>
      </c>
      <c r="F42" s="390" t="s">
        <v>76</v>
      </c>
      <c r="G42" s="318">
        <v>1982785</v>
      </c>
      <c r="H42" s="313">
        <v>481160.12227914343</v>
      </c>
      <c r="I42" s="313">
        <v>25807.264755761717</v>
      </c>
      <c r="J42" s="313">
        <v>0</v>
      </c>
      <c r="K42" s="313">
        <v>43.140815482164541</v>
      </c>
      <c r="L42" s="313">
        <v>12.725469635968246</v>
      </c>
      <c r="M42" s="313">
        <v>0</v>
      </c>
      <c r="N42" s="313">
        <v>0</v>
      </c>
      <c r="O42" s="313">
        <v>0</v>
      </c>
      <c r="P42" s="313">
        <v>0</v>
      </c>
      <c r="Q42" s="314">
        <v>25863.131040879849</v>
      </c>
      <c r="R42" s="169"/>
      <c r="S42" s="178">
        <v>38</v>
      </c>
      <c r="T42" s="328">
        <f t="shared" si="24"/>
        <v>5707414</v>
      </c>
      <c r="U42" s="176">
        <f t="shared" si="25"/>
        <v>5242266.6146042375</v>
      </c>
      <c r="V42" s="176">
        <f t="shared" si="26"/>
        <v>310980.10723451886</v>
      </c>
      <c r="W42" s="176">
        <f t="shared" si="27"/>
        <v>58443.310199729953</v>
      </c>
      <c r="X42" s="176">
        <f t="shared" si="28"/>
        <v>204.80081534812194</v>
      </c>
      <c r="Y42" s="176">
        <f t="shared" si="29"/>
        <v>310.02680523435004</v>
      </c>
      <c r="Z42" s="176">
        <f t="shared" si="30"/>
        <v>900.82637018616526</v>
      </c>
      <c r="AA42" s="176">
        <f t="shared" si="31"/>
        <v>0</v>
      </c>
      <c r="AB42" s="176">
        <f t="shared" si="32"/>
        <v>33204.713534765433</v>
      </c>
      <c r="AC42" s="176">
        <f t="shared" si="33"/>
        <v>0</v>
      </c>
      <c r="AD42" s="177">
        <f t="shared" si="34"/>
        <v>404043.78495978285</v>
      </c>
      <c r="AE42" s="169"/>
      <c r="AF42" s="161">
        <v>38</v>
      </c>
      <c r="AG42" s="176">
        <f t="shared" si="35"/>
        <v>7735345</v>
      </c>
      <c r="AH42" s="176">
        <f t="shared" si="36"/>
        <v>39040667.149957202</v>
      </c>
      <c r="AI42" s="176">
        <f t="shared" si="37"/>
        <v>2651020.7045151694</v>
      </c>
      <c r="AJ42" s="176">
        <f t="shared" si="38"/>
        <v>13950.765239464909</v>
      </c>
      <c r="AK42" s="176">
        <f t="shared" si="39"/>
        <v>348.9630076100986</v>
      </c>
      <c r="AL42" s="176">
        <f t="shared" si="40"/>
        <v>594.85140018121206</v>
      </c>
      <c r="AM42" s="176">
        <f t="shared" si="41"/>
        <v>0</v>
      </c>
      <c r="AN42" s="176">
        <f t="shared" si="42"/>
        <v>0</v>
      </c>
      <c r="AO42" s="176">
        <f t="shared" si="43"/>
        <v>0</v>
      </c>
      <c r="AP42" s="176">
        <f t="shared" si="44"/>
        <v>0</v>
      </c>
      <c r="AQ42" s="177">
        <f t="shared" si="45"/>
        <v>2665915.2841624259</v>
      </c>
      <c r="AS42" s="185">
        <v>39</v>
      </c>
      <c r="AT42" s="330">
        <f t="shared" si="2"/>
        <v>1</v>
      </c>
      <c r="AU42" s="330">
        <f t="shared" si="3"/>
        <v>1.6068547498941685</v>
      </c>
      <c r="AV42" s="330">
        <f t="shared" si="4"/>
        <v>8.9509578143747451E-2</v>
      </c>
      <c r="AW42" s="330">
        <f t="shared" si="5"/>
        <v>6.0824792784858143E-3</v>
      </c>
      <c r="AX42" s="330">
        <f t="shared" si="6"/>
        <v>6.2775357897200789E-5</v>
      </c>
      <c r="AY42" s="330">
        <f t="shared" si="7"/>
        <v>5.5130683324221656E-2</v>
      </c>
      <c r="AZ42" s="330">
        <f t="shared" si="8"/>
        <v>2.8113884865662818E-2</v>
      </c>
      <c r="BA42" s="330">
        <f t="shared" si="9"/>
        <v>0.55503417022905477</v>
      </c>
      <c r="BB42" s="330">
        <f t="shared" si="10"/>
        <v>9.6329751475084255E-2</v>
      </c>
      <c r="BC42" s="330">
        <f t="shared" si="11"/>
        <v>5.452712604968455E-2</v>
      </c>
      <c r="BD42" s="331">
        <f t="shared" si="12"/>
        <v>0.8847904487238385</v>
      </c>
      <c r="BF42" s="164" t="s">
        <v>461</v>
      </c>
      <c r="BG42" s="336">
        <f>AG43/$AG43</f>
        <v>1</v>
      </c>
      <c r="BH42" s="336">
        <f t="shared" si="14"/>
        <v>15.486892433733846</v>
      </c>
      <c r="BI42" s="336">
        <f t="shared" si="15"/>
        <v>0.91503947847915501</v>
      </c>
      <c r="BJ42" s="336">
        <f t="shared" si="16"/>
        <v>7.3556153496921961E-2</v>
      </c>
      <c r="BK42" s="336">
        <f t="shared" si="17"/>
        <v>2.9467784650718077E-2</v>
      </c>
      <c r="BL42" s="336">
        <f t="shared" si="18"/>
        <v>1.6890082891948984E-2</v>
      </c>
      <c r="BM42" s="336">
        <f t="shared" si="19"/>
        <v>3.5108780706290088E-2</v>
      </c>
      <c r="BN42" s="336">
        <f t="shared" si="20"/>
        <v>3.1289441403513896E-3</v>
      </c>
      <c r="BO42" s="336">
        <f t="shared" si="21"/>
        <v>2.1866268309923462E-3</v>
      </c>
      <c r="BP42" s="336">
        <f t="shared" si="22"/>
        <v>2.8502671376018325E-4</v>
      </c>
      <c r="BQ42" s="337">
        <f t="shared" si="23"/>
        <v>1.0756628779101383</v>
      </c>
    </row>
    <row r="43" spans="2:69" x14ac:dyDescent="0.4">
      <c r="B43" s="168">
        <v>10</v>
      </c>
      <c r="C43" s="168">
        <v>7</v>
      </c>
      <c r="D43" s="161" t="s">
        <v>463</v>
      </c>
      <c r="E43" s="158">
        <v>39</v>
      </c>
      <c r="F43" s="390" t="s">
        <v>77</v>
      </c>
      <c r="G43" s="318">
        <v>639528</v>
      </c>
      <c r="H43" s="313">
        <v>1172949.1952703772</v>
      </c>
      <c r="I43" s="313">
        <v>74102.055656313765</v>
      </c>
      <c r="J43" s="313">
        <v>0</v>
      </c>
      <c r="K43" s="313">
        <v>92.208811064340381</v>
      </c>
      <c r="L43" s="313">
        <v>28.00532797508043</v>
      </c>
      <c r="M43" s="313">
        <v>0</v>
      </c>
      <c r="N43" s="313">
        <v>0</v>
      </c>
      <c r="O43" s="313">
        <v>0</v>
      </c>
      <c r="P43" s="313">
        <v>0</v>
      </c>
      <c r="Q43" s="314">
        <v>74222.26979535319</v>
      </c>
      <c r="R43" s="169"/>
      <c r="S43" s="178">
        <v>39</v>
      </c>
      <c r="T43" s="328">
        <f t="shared" si="24"/>
        <v>5369635</v>
      </c>
      <c r="U43" s="176">
        <f t="shared" si="25"/>
        <v>8628223.5049479734</v>
      </c>
      <c r="V43" s="176">
        <f t="shared" si="26"/>
        <v>480633.76363590133</v>
      </c>
      <c r="W43" s="176">
        <f t="shared" si="27"/>
        <v>32660.693620532176</v>
      </c>
      <c r="X43" s="176">
        <f t="shared" si="28"/>
        <v>337.08075890233579</v>
      </c>
      <c r="Y43" s="176">
        <f t="shared" si="29"/>
        <v>296031.64675165695</v>
      </c>
      <c r="Z43" s="176">
        <f t="shared" si="30"/>
        <v>150961.30016063337</v>
      </c>
      <c r="AA43" s="176">
        <f t="shared" si="31"/>
        <v>2980330.9066578904</v>
      </c>
      <c r="AB43" s="176">
        <f t="shared" si="32"/>
        <v>517255.60506191407</v>
      </c>
      <c r="AC43" s="176">
        <f t="shared" si="33"/>
        <v>292790.7644857979</v>
      </c>
      <c r="AD43" s="177">
        <f t="shared" si="34"/>
        <v>4751001.7611332284</v>
      </c>
      <c r="AE43" s="169"/>
      <c r="AF43" s="164" t="s">
        <v>461</v>
      </c>
      <c r="AG43" s="179">
        <f>SUM(AG5:AG42)</f>
        <v>1027239730</v>
      </c>
      <c r="AH43" s="179">
        <f t="shared" ref="AH43:AQ43" si="46">SUM(AH5:AH42)</f>
        <v>15908751202.167799</v>
      </c>
      <c r="AI43" s="179">
        <f t="shared" si="46"/>
        <v>939964906.81226802</v>
      </c>
      <c r="AJ43" s="179">
        <f t="shared" si="46"/>
        <v>75559803.258016676</v>
      </c>
      <c r="AK43" s="179">
        <f t="shared" si="46"/>
        <v>30270479.14830178</v>
      </c>
      <c r="AL43" s="179">
        <f t="shared" si="46"/>
        <v>17350164.189603295</v>
      </c>
      <c r="AM43" s="179">
        <f t="shared" si="46"/>
        <v>36065134.413358636</v>
      </c>
      <c r="AN43" s="179">
        <f t="shared" si="46"/>
        <v>3214175.7339196438</v>
      </c>
      <c r="AO43" s="179">
        <f t="shared" si="46"/>
        <v>2246189.9554793332</v>
      </c>
      <c r="AP43" s="179">
        <f t="shared" si="46"/>
        <v>292790.7644857979</v>
      </c>
      <c r="AQ43" s="180">
        <f t="shared" si="46"/>
        <v>1104963644.2754333</v>
      </c>
      <c r="AS43" s="185">
        <v>40</v>
      </c>
      <c r="AT43" s="330">
        <f t="shared" si="2"/>
        <v>1</v>
      </c>
      <c r="AU43" s="330">
        <f t="shared" si="3"/>
        <v>0.82626753761306282</v>
      </c>
      <c r="AV43" s="330">
        <f t="shared" si="4"/>
        <v>4.6075839224407354E-2</v>
      </c>
      <c r="AW43" s="330">
        <f t="shared" si="5"/>
        <v>3.1215723826937968E-3</v>
      </c>
      <c r="AX43" s="330">
        <f t="shared" si="6"/>
        <v>3.2279980748673816E-5</v>
      </c>
      <c r="AY43" s="330">
        <f t="shared" si="7"/>
        <v>4.8865329405679227E-5</v>
      </c>
      <c r="AZ43" s="330">
        <f t="shared" si="8"/>
        <v>6.9781304270754695E-4</v>
      </c>
      <c r="BA43" s="330">
        <f t="shared" si="9"/>
        <v>1.8824678295748059E-2</v>
      </c>
      <c r="BB43" s="330">
        <f t="shared" si="10"/>
        <v>2.8578428006930177E-3</v>
      </c>
      <c r="BC43" s="330">
        <f t="shared" si="11"/>
        <v>0</v>
      </c>
      <c r="BD43" s="331">
        <f t="shared" si="12"/>
        <v>7.1658891056404134E-2</v>
      </c>
      <c r="BF43" s="168"/>
      <c r="BG43" s="169"/>
      <c r="BH43" s="169"/>
      <c r="BI43" s="169"/>
      <c r="BJ43" s="169"/>
      <c r="BK43" s="169"/>
      <c r="BL43" s="169"/>
      <c r="BM43" s="169"/>
      <c r="BN43" s="169"/>
      <c r="BO43" s="169"/>
      <c r="BP43" s="169"/>
      <c r="BQ43" s="169"/>
    </row>
    <row r="44" spans="2:69" x14ac:dyDescent="0.4">
      <c r="B44" s="168">
        <v>11</v>
      </c>
      <c r="C44" s="168">
        <v>7</v>
      </c>
      <c r="D44" s="161" t="s">
        <v>464</v>
      </c>
      <c r="E44" s="158">
        <v>40</v>
      </c>
      <c r="F44" s="390" t="s">
        <v>78</v>
      </c>
      <c r="G44" s="318">
        <v>1067595</v>
      </c>
      <c r="H44" s="313">
        <v>10417811.020313889</v>
      </c>
      <c r="I44" s="313">
        <v>562751.91397375893</v>
      </c>
      <c r="J44" s="313">
        <v>0</v>
      </c>
      <c r="K44" s="313">
        <v>162.53795341239842</v>
      </c>
      <c r="L44" s="313">
        <v>95.935881685674175</v>
      </c>
      <c r="M44" s="313">
        <v>0</v>
      </c>
      <c r="N44" s="313">
        <v>0</v>
      </c>
      <c r="O44" s="313">
        <v>0</v>
      </c>
      <c r="P44" s="313">
        <v>0</v>
      </c>
      <c r="Q44" s="314">
        <v>563010.38780885702</v>
      </c>
      <c r="R44" s="169"/>
      <c r="S44" s="178">
        <v>40</v>
      </c>
      <c r="T44" s="328">
        <f t="shared" si="24"/>
        <v>7615750</v>
      </c>
      <c r="U44" s="176">
        <f t="shared" si="25"/>
        <v>6292646.9995766832</v>
      </c>
      <c r="V44" s="176">
        <f t="shared" si="26"/>
        <v>350902.07257328031</v>
      </c>
      <c r="W44" s="176">
        <f t="shared" si="27"/>
        <v>23773.114873500283</v>
      </c>
      <c r="X44" s="176">
        <f t="shared" si="28"/>
        <v>245.8362633867126</v>
      </c>
      <c r="Y44" s="176">
        <f t="shared" si="29"/>
        <v>372.14613242130156</v>
      </c>
      <c r="Z44" s="176">
        <f t="shared" si="30"/>
        <v>5314.3696800000007</v>
      </c>
      <c r="AA44" s="176">
        <f t="shared" si="31"/>
        <v>143364.04373084329</v>
      </c>
      <c r="AB44" s="176">
        <f t="shared" si="32"/>
        <v>21764.616309377849</v>
      </c>
      <c r="AC44" s="176">
        <f t="shared" si="33"/>
        <v>0</v>
      </c>
      <c r="AD44" s="177">
        <f t="shared" si="34"/>
        <v>545736.19956280978</v>
      </c>
      <c r="AE44" s="169"/>
      <c r="AF44" s="168"/>
      <c r="AG44" s="329"/>
      <c r="AH44" s="329"/>
      <c r="AI44" s="329"/>
      <c r="AJ44" s="329"/>
      <c r="AK44" s="329"/>
      <c r="AL44" s="329"/>
      <c r="AM44" s="329"/>
      <c r="AN44" s="329"/>
      <c r="AO44" s="329"/>
      <c r="AP44" s="329"/>
      <c r="AQ44" s="329"/>
      <c r="AS44" s="185">
        <v>41</v>
      </c>
      <c r="AT44" s="330">
        <f t="shared" si="2"/>
        <v>1</v>
      </c>
      <c r="AU44" s="330">
        <f t="shared" si="3"/>
        <v>0.60300789451923975</v>
      </c>
      <c r="AV44" s="330">
        <f t="shared" si="4"/>
        <v>3.4140381650153984E-2</v>
      </c>
      <c r="AW44" s="330">
        <f t="shared" si="5"/>
        <v>1.886444233487986E-3</v>
      </c>
      <c r="AX44" s="330">
        <f t="shared" si="6"/>
        <v>2.3557845782747907E-5</v>
      </c>
      <c r="AY44" s="330">
        <f t="shared" si="7"/>
        <v>3.5661789987574939E-5</v>
      </c>
      <c r="AZ44" s="330">
        <f t="shared" si="8"/>
        <v>0</v>
      </c>
      <c r="BA44" s="330">
        <f t="shared" si="9"/>
        <v>0</v>
      </c>
      <c r="BB44" s="330">
        <f t="shared" si="10"/>
        <v>1.9158271689210492E-2</v>
      </c>
      <c r="BC44" s="330">
        <f t="shared" si="11"/>
        <v>0</v>
      </c>
      <c r="BD44" s="331">
        <f t="shared" si="12"/>
        <v>5.5244317208622787E-2</v>
      </c>
      <c r="BF44" s="169"/>
      <c r="BG44" s="169"/>
      <c r="BH44" s="169"/>
      <c r="BI44" s="169"/>
      <c r="BJ44" s="169"/>
      <c r="BK44" s="169"/>
      <c r="BL44" s="169"/>
      <c r="BM44" s="169"/>
      <c r="BN44" s="169"/>
      <c r="BO44" s="169"/>
      <c r="BP44" s="169"/>
      <c r="BQ44" s="169"/>
    </row>
    <row r="45" spans="2:69" x14ac:dyDescent="0.4">
      <c r="B45" s="168">
        <v>11</v>
      </c>
      <c r="C45" s="168">
        <v>7</v>
      </c>
      <c r="D45" s="161" t="s">
        <v>465</v>
      </c>
      <c r="E45" s="158">
        <v>41</v>
      </c>
      <c r="F45" s="390" t="s">
        <v>79</v>
      </c>
      <c r="G45" s="318">
        <v>2096394</v>
      </c>
      <c r="H45" s="313">
        <v>18060407.461091135</v>
      </c>
      <c r="I45" s="313">
        <v>937222.43042090745</v>
      </c>
      <c r="J45" s="313">
        <v>28816.331150106045</v>
      </c>
      <c r="K45" s="313">
        <v>444.56279284846221</v>
      </c>
      <c r="L45" s="313">
        <v>204.20719394937294</v>
      </c>
      <c r="M45" s="313">
        <v>0</v>
      </c>
      <c r="N45" s="313">
        <v>0</v>
      </c>
      <c r="O45" s="313">
        <v>0</v>
      </c>
      <c r="P45" s="313">
        <v>0</v>
      </c>
      <c r="Q45" s="314">
        <v>966687.53155781131</v>
      </c>
      <c r="R45" s="169"/>
      <c r="S45" s="178">
        <v>41</v>
      </c>
      <c r="T45" s="328">
        <f t="shared" si="24"/>
        <v>8145995</v>
      </c>
      <c r="U45" s="176">
        <f t="shared" si="25"/>
        <v>4912099.2937142542</v>
      </c>
      <c r="V45" s="176">
        <f t="shared" si="26"/>
        <v>278107.37822024612</v>
      </c>
      <c r="W45" s="176">
        <f t="shared" si="27"/>
        <v>15366.965293771967</v>
      </c>
      <c r="X45" s="176">
        <f t="shared" si="28"/>
        <v>191.90209395703553</v>
      </c>
      <c r="Y45" s="176">
        <f t="shared" si="29"/>
        <v>290.5007629298355</v>
      </c>
      <c r="Z45" s="176">
        <f t="shared" si="30"/>
        <v>0</v>
      </c>
      <c r="AA45" s="176">
        <f t="shared" si="31"/>
        <v>0</v>
      </c>
      <c r="AB45" s="176">
        <f t="shared" si="32"/>
        <v>156063.18538895022</v>
      </c>
      <c r="AC45" s="176">
        <f t="shared" si="33"/>
        <v>0</v>
      </c>
      <c r="AD45" s="177">
        <f t="shared" si="34"/>
        <v>450019.93175985519</v>
      </c>
      <c r="AE45" s="169"/>
      <c r="AF45" s="169"/>
      <c r="AG45" s="169"/>
      <c r="AH45" s="169"/>
      <c r="AI45" s="169"/>
      <c r="AJ45" s="169"/>
      <c r="AK45" s="169"/>
      <c r="AL45" s="169"/>
      <c r="AM45" s="169"/>
      <c r="AN45" s="169"/>
      <c r="AO45" s="169"/>
      <c r="AP45" s="169"/>
      <c r="AQ45" s="169"/>
      <c r="AS45" s="185">
        <v>42</v>
      </c>
      <c r="AT45" s="330">
        <f t="shared" si="2"/>
        <v>1</v>
      </c>
      <c r="AU45" s="330">
        <f t="shared" si="3"/>
        <v>0.29470359734170953</v>
      </c>
      <c r="AV45" s="330">
        <f t="shared" si="4"/>
        <v>1.7386480665141906E-2</v>
      </c>
      <c r="AW45" s="330">
        <f t="shared" si="5"/>
        <v>1.0218618006942145E-2</v>
      </c>
      <c r="AX45" s="330">
        <f t="shared" si="6"/>
        <v>1.1513252083261932E-5</v>
      </c>
      <c r="AY45" s="330">
        <f t="shared" si="7"/>
        <v>1.7428723392356131E-5</v>
      </c>
      <c r="AZ45" s="330">
        <f t="shared" si="8"/>
        <v>1.190039965857638E-2</v>
      </c>
      <c r="BA45" s="330">
        <f t="shared" si="9"/>
        <v>0</v>
      </c>
      <c r="BB45" s="330">
        <f t="shared" si="10"/>
        <v>1.4135956854695323E-2</v>
      </c>
      <c r="BC45" s="330">
        <f t="shared" si="11"/>
        <v>0</v>
      </c>
      <c r="BD45" s="331">
        <f t="shared" si="12"/>
        <v>5.3670397160831378E-2</v>
      </c>
      <c r="BF45" s="169"/>
      <c r="BG45" s="169"/>
      <c r="BH45" s="169"/>
      <c r="BI45" s="169"/>
      <c r="BJ45" s="169"/>
      <c r="BK45" s="169"/>
      <c r="BL45" s="169"/>
      <c r="BM45" s="169"/>
      <c r="BN45" s="169"/>
      <c r="BO45" s="169"/>
      <c r="BP45" s="169"/>
      <c r="BQ45" s="169"/>
    </row>
    <row r="46" spans="2:69" x14ac:dyDescent="0.4">
      <c r="B46" s="168">
        <v>11</v>
      </c>
      <c r="C46" s="168">
        <v>7</v>
      </c>
      <c r="D46" s="161" t="s">
        <v>466</v>
      </c>
      <c r="E46" s="158">
        <v>42</v>
      </c>
      <c r="F46" s="390" t="s">
        <v>80</v>
      </c>
      <c r="G46" s="318">
        <v>3284020</v>
      </c>
      <c r="H46" s="313">
        <v>6835067.0785039123</v>
      </c>
      <c r="I46" s="313">
        <v>389888.28939160419</v>
      </c>
      <c r="J46" s="313">
        <v>12539.481594407607</v>
      </c>
      <c r="K46" s="313">
        <v>615.34777925276126</v>
      </c>
      <c r="L46" s="313">
        <v>181.35583598957388</v>
      </c>
      <c r="M46" s="313">
        <v>0</v>
      </c>
      <c r="N46" s="313">
        <v>0</v>
      </c>
      <c r="O46" s="313">
        <v>0</v>
      </c>
      <c r="P46" s="313">
        <v>0</v>
      </c>
      <c r="Q46" s="314">
        <v>403224.4746012541</v>
      </c>
      <c r="R46" s="169"/>
      <c r="S46" s="178">
        <v>42</v>
      </c>
      <c r="T46" s="328">
        <f t="shared" si="24"/>
        <v>2724964</v>
      </c>
      <c r="U46" s="176">
        <f t="shared" si="25"/>
        <v>803056.69342665421</v>
      </c>
      <c r="V46" s="176">
        <f t="shared" si="26"/>
        <v>47377.533899207745</v>
      </c>
      <c r="W46" s="176">
        <f t="shared" si="27"/>
        <v>27845.366198669097</v>
      </c>
      <c r="X46" s="176">
        <f t="shared" si="28"/>
        <v>31.373197449813766</v>
      </c>
      <c r="Y46" s="176">
        <f t="shared" si="29"/>
        <v>47.492643810128335</v>
      </c>
      <c r="Z46" s="176">
        <f t="shared" si="30"/>
        <v>32428.160655232929</v>
      </c>
      <c r="AA46" s="176">
        <f t="shared" si="31"/>
        <v>0</v>
      </c>
      <c r="AB46" s="176">
        <f t="shared" si="32"/>
        <v>38519.973534597986</v>
      </c>
      <c r="AC46" s="176">
        <f t="shared" si="33"/>
        <v>0</v>
      </c>
      <c r="AD46" s="177">
        <f t="shared" si="34"/>
        <v>146249.90012896771</v>
      </c>
      <c r="AE46" s="169"/>
      <c r="AF46" s="169"/>
      <c r="AG46" s="169"/>
      <c r="AH46" s="169"/>
      <c r="AI46" s="169"/>
      <c r="AJ46" s="169"/>
      <c r="AK46" s="169"/>
      <c r="AL46" s="169"/>
      <c r="AM46" s="169"/>
      <c r="AN46" s="169"/>
      <c r="AO46" s="169"/>
      <c r="AP46" s="169"/>
      <c r="AQ46" s="169"/>
      <c r="AS46" s="185">
        <v>43</v>
      </c>
      <c r="AT46" s="330">
        <f t="shared" si="2"/>
        <v>1</v>
      </c>
      <c r="AU46" s="330">
        <f t="shared" si="3"/>
        <v>0.25528734749041887</v>
      </c>
      <c r="AV46" s="330">
        <f t="shared" si="4"/>
        <v>1.5082137398236479E-2</v>
      </c>
      <c r="AW46" s="330">
        <f t="shared" si="5"/>
        <v>1.5532250052785396E-3</v>
      </c>
      <c r="AX46" s="330">
        <f t="shared" si="6"/>
        <v>9.9733685365112203E-6</v>
      </c>
      <c r="AY46" s="330">
        <f t="shared" si="7"/>
        <v>1.5097652709748908E-5</v>
      </c>
      <c r="AZ46" s="330">
        <f t="shared" si="8"/>
        <v>0</v>
      </c>
      <c r="BA46" s="330">
        <f t="shared" si="9"/>
        <v>0</v>
      </c>
      <c r="BB46" s="330">
        <f t="shared" si="10"/>
        <v>1.421857851027057E-2</v>
      </c>
      <c r="BC46" s="330">
        <f t="shared" si="11"/>
        <v>0</v>
      </c>
      <c r="BD46" s="331">
        <f t="shared" si="12"/>
        <v>3.0879011935031848E-2</v>
      </c>
      <c r="BF46" s="169"/>
      <c r="BG46" s="169"/>
      <c r="BH46" s="169"/>
      <c r="BI46" s="169"/>
      <c r="BJ46" s="169"/>
      <c r="BK46" s="169"/>
      <c r="BL46" s="169"/>
      <c r="BM46" s="169"/>
      <c r="BN46" s="169"/>
      <c r="BO46" s="169"/>
      <c r="BP46" s="169"/>
      <c r="BQ46" s="169"/>
    </row>
    <row r="47" spans="2:69" x14ac:dyDescent="0.4">
      <c r="B47" s="168">
        <v>11</v>
      </c>
      <c r="C47" s="168">
        <v>7</v>
      </c>
      <c r="D47" s="161" t="s">
        <v>467</v>
      </c>
      <c r="E47" s="158">
        <v>43</v>
      </c>
      <c r="F47" s="390" t="s">
        <v>81</v>
      </c>
      <c r="G47" s="318">
        <v>802329</v>
      </c>
      <c r="H47" s="313">
        <v>2501225.182163009</v>
      </c>
      <c r="I47" s="313">
        <v>150189.38092778425</v>
      </c>
      <c r="J47" s="313">
        <v>10.221292463651457</v>
      </c>
      <c r="K47" s="313">
        <v>121.75434472173978</v>
      </c>
      <c r="L47" s="313">
        <v>42.290682440319763</v>
      </c>
      <c r="M47" s="313">
        <v>0</v>
      </c>
      <c r="N47" s="313">
        <v>0</v>
      </c>
      <c r="O47" s="313">
        <v>0</v>
      </c>
      <c r="P47" s="313">
        <v>0</v>
      </c>
      <c r="Q47" s="314">
        <v>150363.64724740997</v>
      </c>
      <c r="R47" s="169"/>
      <c r="S47" s="178">
        <v>43</v>
      </c>
      <c r="T47" s="328">
        <f t="shared" si="24"/>
        <v>2220412</v>
      </c>
      <c r="U47" s="176">
        <f t="shared" si="25"/>
        <v>566843.08981589589</v>
      </c>
      <c r="V47" s="176">
        <f t="shared" si="26"/>
        <v>33488.558864693056</v>
      </c>
      <c r="W47" s="176">
        <f t="shared" si="27"/>
        <v>3448.7994404205328</v>
      </c>
      <c r="X47" s="176">
        <f t="shared" si="28"/>
        <v>22.144987178891952</v>
      </c>
      <c r="Y47" s="176">
        <f t="shared" si="29"/>
        <v>33.523009248558992</v>
      </c>
      <c r="Z47" s="176">
        <f t="shared" si="30"/>
        <v>0</v>
      </c>
      <c r="AA47" s="176">
        <f t="shared" si="31"/>
        <v>0</v>
      </c>
      <c r="AB47" s="176">
        <f t="shared" si="32"/>
        <v>31571.102347146898</v>
      </c>
      <c r="AC47" s="176">
        <f t="shared" si="33"/>
        <v>0</v>
      </c>
      <c r="AD47" s="177">
        <f t="shared" si="34"/>
        <v>68564.12864868794</v>
      </c>
      <c r="AE47" s="169"/>
      <c r="AF47" s="169"/>
      <c r="AG47" s="169"/>
      <c r="AH47" s="169"/>
      <c r="AI47" s="169"/>
      <c r="AJ47" s="169"/>
      <c r="AK47" s="169"/>
      <c r="AL47" s="169"/>
      <c r="AM47" s="169"/>
      <c r="AN47" s="169"/>
      <c r="AO47" s="169"/>
      <c r="AP47" s="169"/>
      <c r="AQ47" s="169"/>
      <c r="AS47" s="185">
        <v>44</v>
      </c>
      <c r="AT47" s="330">
        <f t="shared" si="2"/>
        <v>1</v>
      </c>
      <c r="AU47" s="330">
        <f t="shared" si="3"/>
        <v>1.1111562620687452</v>
      </c>
      <c r="AV47" s="330">
        <f t="shared" si="4"/>
        <v>6.2094873260550243E-2</v>
      </c>
      <c r="AW47" s="330">
        <f t="shared" si="5"/>
        <v>7.1592459542991491E-3</v>
      </c>
      <c r="AX47" s="330">
        <f t="shared" si="6"/>
        <v>4.3409792973307281E-5</v>
      </c>
      <c r="AY47" s="330">
        <f t="shared" si="7"/>
        <v>6.5713602792658059E-5</v>
      </c>
      <c r="AZ47" s="330">
        <f t="shared" si="8"/>
        <v>0</v>
      </c>
      <c r="BA47" s="330">
        <f t="shared" si="9"/>
        <v>0</v>
      </c>
      <c r="BB47" s="330">
        <f t="shared" si="10"/>
        <v>3.3428953398682384E-3</v>
      </c>
      <c r="BC47" s="330">
        <f t="shared" si="11"/>
        <v>0</v>
      </c>
      <c r="BD47" s="331">
        <f t="shared" si="12"/>
        <v>7.2706137950483599E-2</v>
      </c>
      <c r="BF47" s="169"/>
      <c r="BG47" s="169"/>
      <c r="BH47" s="169"/>
      <c r="BI47" s="169"/>
      <c r="BJ47" s="169"/>
      <c r="BK47" s="169"/>
      <c r="BL47" s="169"/>
      <c r="BM47" s="169"/>
      <c r="BN47" s="169"/>
      <c r="BO47" s="169"/>
      <c r="BP47" s="169"/>
      <c r="BQ47" s="169"/>
    </row>
    <row r="48" spans="2:69" x14ac:dyDescent="0.4">
      <c r="B48" s="168">
        <v>11</v>
      </c>
      <c r="C48" s="168">
        <v>7</v>
      </c>
      <c r="D48" s="161" t="s">
        <v>468</v>
      </c>
      <c r="E48" s="158">
        <v>44</v>
      </c>
      <c r="F48" s="390" t="s">
        <v>82</v>
      </c>
      <c r="G48" s="318">
        <v>353341</v>
      </c>
      <c r="H48" s="313">
        <v>2469621.9913406451</v>
      </c>
      <c r="I48" s="313">
        <v>148605.70787821535</v>
      </c>
      <c r="J48" s="313">
        <v>1508.6627676349551</v>
      </c>
      <c r="K48" s="313">
        <v>240.24502905436344</v>
      </c>
      <c r="L48" s="313">
        <v>69.695734107885443</v>
      </c>
      <c r="M48" s="313">
        <v>0</v>
      </c>
      <c r="N48" s="313">
        <v>0</v>
      </c>
      <c r="O48" s="313">
        <v>0</v>
      </c>
      <c r="P48" s="313">
        <v>0</v>
      </c>
      <c r="Q48" s="314">
        <v>150424.31140901256</v>
      </c>
      <c r="R48" s="169"/>
      <c r="S48" s="178">
        <v>44</v>
      </c>
      <c r="T48" s="328">
        <f t="shared" si="24"/>
        <v>2514043</v>
      </c>
      <c r="U48" s="176">
        <f t="shared" si="25"/>
        <v>2793494.6225600941</v>
      </c>
      <c r="V48" s="176">
        <f t="shared" si="26"/>
        <v>156109.18145657351</v>
      </c>
      <c r="W48" s="176">
        <f t="shared" si="27"/>
        <v>17998.652176684096</v>
      </c>
      <c r="X48" s="176">
        <f t="shared" si="28"/>
        <v>109.13408615599235</v>
      </c>
      <c r="Y48" s="176">
        <f t="shared" si="29"/>
        <v>165.20682310566244</v>
      </c>
      <c r="Z48" s="176">
        <f t="shared" si="30"/>
        <v>0</v>
      </c>
      <c r="AA48" s="176">
        <f t="shared" si="31"/>
        <v>0</v>
      </c>
      <c r="AB48" s="176">
        <f t="shared" si="32"/>
        <v>8404.1826289283654</v>
      </c>
      <c r="AC48" s="176">
        <f t="shared" si="33"/>
        <v>0</v>
      </c>
      <c r="AD48" s="177">
        <f t="shared" si="34"/>
        <v>182786.35717144763</v>
      </c>
      <c r="AE48" s="169"/>
      <c r="AF48" s="169"/>
      <c r="AG48" s="169"/>
      <c r="AH48" s="169"/>
      <c r="AI48" s="169"/>
      <c r="AJ48" s="169"/>
      <c r="AK48" s="169"/>
      <c r="AL48" s="169"/>
      <c r="AM48" s="169"/>
      <c r="AN48" s="169"/>
      <c r="AO48" s="169"/>
      <c r="AP48" s="169"/>
      <c r="AQ48" s="169"/>
      <c r="AS48" s="185">
        <v>45</v>
      </c>
      <c r="AT48" s="330">
        <f t="shared" si="2"/>
        <v>1</v>
      </c>
      <c r="AU48" s="330">
        <f t="shared" si="3"/>
        <v>0.44817453884173336</v>
      </c>
      <c r="AV48" s="330">
        <f t="shared" si="4"/>
        <v>2.5401783811099202E-2</v>
      </c>
      <c r="AW48" s="330">
        <f t="shared" si="5"/>
        <v>2.2021441065621515E-3</v>
      </c>
      <c r="AX48" s="330">
        <f t="shared" si="6"/>
        <v>1.7508936061617096E-5</v>
      </c>
      <c r="AY48" s="330">
        <f t="shared" si="7"/>
        <v>2.6504970212197107E-5</v>
      </c>
      <c r="AZ48" s="330">
        <f t="shared" si="8"/>
        <v>0</v>
      </c>
      <c r="BA48" s="330">
        <f t="shared" si="9"/>
        <v>0</v>
      </c>
      <c r="BB48" s="330">
        <f t="shared" si="10"/>
        <v>9.6528513764240938E-3</v>
      </c>
      <c r="BC48" s="330">
        <f t="shared" si="11"/>
        <v>0</v>
      </c>
      <c r="BD48" s="331">
        <f t="shared" si="12"/>
        <v>3.7300793200359263E-2</v>
      </c>
      <c r="BF48" s="169"/>
      <c r="BG48" s="169"/>
      <c r="BH48" s="169"/>
      <c r="BI48" s="169"/>
      <c r="BJ48" s="169"/>
      <c r="BK48" s="169"/>
      <c r="BL48" s="169"/>
      <c r="BM48" s="169"/>
      <c r="BN48" s="169"/>
      <c r="BO48" s="169"/>
      <c r="BP48" s="169"/>
      <c r="BQ48" s="169"/>
    </row>
    <row r="49" spans="2:69" x14ac:dyDescent="0.4">
      <c r="B49" s="168">
        <v>11</v>
      </c>
      <c r="C49" s="168">
        <v>7</v>
      </c>
      <c r="D49" s="161" t="s">
        <v>469</v>
      </c>
      <c r="E49" s="158">
        <v>45</v>
      </c>
      <c r="F49" s="390" t="s">
        <v>83</v>
      </c>
      <c r="G49" s="318">
        <v>172718</v>
      </c>
      <c r="H49" s="313">
        <v>3443748.8833877346</v>
      </c>
      <c r="I49" s="313">
        <v>203083.98405340349</v>
      </c>
      <c r="J49" s="313">
        <v>0</v>
      </c>
      <c r="K49" s="313">
        <v>1929.7210882737929</v>
      </c>
      <c r="L49" s="313">
        <v>468.39120705248183</v>
      </c>
      <c r="M49" s="313">
        <v>0</v>
      </c>
      <c r="N49" s="313">
        <v>0</v>
      </c>
      <c r="O49" s="313">
        <v>0</v>
      </c>
      <c r="P49" s="313">
        <v>0</v>
      </c>
      <c r="Q49" s="314">
        <v>205482.09634872977</v>
      </c>
      <c r="R49" s="169"/>
      <c r="S49" s="178">
        <v>45</v>
      </c>
      <c r="T49" s="328">
        <f t="shared" si="24"/>
        <v>3062475</v>
      </c>
      <c r="U49" s="176">
        <f t="shared" si="25"/>
        <v>1372523.3208393373</v>
      </c>
      <c r="V49" s="176">
        <f t="shared" si="26"/>
        <v>77792.32787689603</v>
      </c>
      <c r="W49" s="176">
        <f t="shared" si="27"/>
        <v>6744.0112727439246</v>
      </c>
      <c r="X49" s="176">
        <f t="shared" si="28"/>
        <v>53.620678965300819</v>
      </c>
      <c r="Y49" s="176">
        <f t="shared" si="29"/>
        <v>81.170808650598332</v>
      </c>
      <c r="Z49" s="176">
        <f t="shared" si="30"/>
        <v>0</v>
      </c>
      <c r="AA49" s="176">
        <f t="shared" si="31"/>
        <v>0</v>
      </c>
      <c r="AB49" s="176">
        <f t="shared" si="32"/>
        <v>29561.616019014378</v>
      </c>
      <c r="AC49" s="176">
        <f t="shared" si="33"/>
        <v>0</v>
      </c>
      <c r="AD49" s="177">
        <f t="shared" si="34"/>
        <v>114232.74665627023</v>
      </c>
      <c r="AE49" s="169"/>
      <c r="AF49" s="169"/>
      <c r="AG49" s="169"/>
      <c r="AH49" s="169"/>
      <c r="AI49" s="169"/>
      <c r="AJ49" s="169"/>
      <c r="AK49" s="169"/>
      <c r="AL49" s="169"/>
      <c r="AM49" s="169"/>
      <c r="AN49" s="169"/>
      <c r="AO49" s="169"/>
      <c r="AP49" s="169"/>
      <c r="AQ49" s="169"/>
      <c r="AS49" s="185">
        <v>46</v>
      </c>
      <c r="AT49" s="330">
        <f t="shared" si="2"/>
        <v>1</v>
      </c>
      <c r="AU49" s="330">
        <f t="shared" si="3"/>
        <v>0.3168732153125417</v>
      </c>
      <c r="AV49" s="330">
        <f t="shared" si="4"/>
        <v>1.8463986009481907E-2</v>
      </c>
      <c r="AW49" s="330">
        <f t="shared" si="5"/>
        <v>4.619168249430418E-3</v>
      </c>
      <c r="AX49" s="330">
        <f t="shared" si="6"/>
        <v>1.2379357562089352E-5</v>
      </c>
      <c r="AY49" s="330">
        <f t="shared" si="7"/>
        <v>1.8739831036827208E-5</v>
      </c>
      <c r="AZ49" s="330">
        <f t="shared" si="8"/>
        <v>0</v>
      </c>
      <c r="BA49" s="330">
        <f t="shared" si="9"/>
        <v>0</v>
      </c>
      <c r="BB49" s="330">
        <f t="shared" si="10"/>
        <v>6.7359360061832957E-3</v>
      </c>
      <c r="BC49" s="330">
        <f t="shared" si="11"/>
        <v>0</v>
      </c>
      <c r="BD49" s="331">
        <f t="shared" si="12"/>
        <v>2.9850209453694539E-2</v>
      </c>
      <c r="BF49" s="169"/>
      <c r="BG49" s="169"/>
      <c r="BH49" s="169"/>
      <c r="BI49" s="169"/>
      <c r="BJ49" s="169"/>
      <c r="BK49" s="169"/>
      <c r="BL49" s="169"/>
      <c r="BM49" s="169"/>
      <c r="BN49" s="169"/>
      <c r="BO49" s="169"/>
      <c r="BP49" s="169"/>
      <c r="BQ49" s="169"/>
    </row>
    <row r="50" spans="2:69" x14ac:dyDescent="0.4">
      <c r="B50" s="168">
        <v>11</v>
      </c>
      <c r="C50" s="168">
        <v>7</v>
      </c>
      <c r="D50" s="161" t="s">
        <v>470</v>
      </c>
      <c r="E50" s="158">
        <v>46</v>
      </c>
      <c r="F50" s="390" t="s">
        <v>84</v>
      </c>
      <c r="G50" s="318">
        <v>147093</v>
      </c>
      <c r="H50" s="313">
        <v>3034179.6343273884</v>
      </c>
      <c r="I50" s="313">
        <v>171091.22191525417</v>
      </c>
      <c r="J50" s="313">
        <v>0</v>
      </c>
      <c r="K50" s="313">
        <v>1428.9402937838913</v>
      </c>
      <c r="L50" s="313">
        <v>349.53926152209181</v>
      </c>
      <c r="M50" s="313">
        <v>0</v>
      </c>
      <c r="N50" s="313">
        <v>0</v>
      </c>
      <c r="O50" s="313">
        <v>0</v>
      </c>
      <c r="P50" s="313">
        <v>0</v>
      </c>
      <c r="Q50" s="314">
        <v>172869.70147056016</v>
      </c>
      <c r="R50" s="169"/>
      <c r="S50" s="178">
        <v>46</v>
      </c>
      <c r="T50" s="328">
        <f t="shared" si="24"/>
        <v>1726984</v>
      </c>
      <c r="U50" s="176">
        <f t="shared" si="25"/>
        <v>547234.97287331452</v>
      </c>
      <c r="V50" s="176">
        <f t="shared" si="26"/>
        <v>31887.008414599099</v>
      </c>
      <c r="W50" s="176">
        <f t="shared" si="27"/>
        <v>7977.2296600743412</v>
      </c>
      <c r="X50" s="176">
        <f t="shared" si="28"/>
        <v>21.378952440007318</v>
      </c>
      <c r="Y50" s="176">
        <f t="shared" si="29"/>
        <v>32.363388363303997</v>
      </c>
      <c r="Z50" s="176">
        <f t="shared" si="30"/>
        <v>0</v>
      </c>
      <c r="AA50" s="176">
        <f t="shared" si="31"/>
        <v>0</v>
      </c>
      <c r="AB50" s="176">
        <f t="shared" si="32"/>
        <v>11632.853707702452</v>
      </c>
      <c r="AC50" s="176">
        <f t="shared" si="33"/>
        <v>0</v>
      </c>
      <c r="AD50" s="177">
        <f t="shared" si="34"/>
        <v>51550.834123179207</v>
      </c>
      <c r="AE50" s="169"/>
      <c r="AF50" s="169"/>
      <c r="AG50" s="169"/>
      <c r="AH50" s="169"/>
      <c r="AI50" s="169"/>
      <c r="AJ50" s="169"/>
      <c r="AK50" s="169"/>
      <c r="AL50" s="169"/>
      <c r="AM50" s="169"/>
      <c r="AN50" s="169"/>
      <c r="AO50" s="169"/>
      <c r="AP50" s="169"/>
      <c r="AQ50" s="169"/>
      <c r="AS50" s="185">
        <v>47</v>
      </c>
      <c r="AT50" s="330">
        <f t="shared" si="2"/>
        <v>1</v>
      </c>
      <c r="AU50" s="330">
        <f t="shared" si="3"/>
        <v>0.48321442729663883</v>
      </c>
      <c r="AV50" s="330">
        <f t="shared" si="4"/>
        <v>2.6085039194796877E-2</v>
      </c>
      <c r="AW50" s="330">
        <f t="shared" si="5"/>
        <v>7.509980883584769E-4</v>
      </c>
      <c r="AX50" s="330">
        <f t="shared" si="6"/>
        <v>5.0234163134103538E-6</v>
      </c>
      <c r="AY50" s="330">
        <f t="shared" si="7"/>
        <v>7.6044312048341154E-6</v>
      </c>
      <c r="AZ50" s="330">
        <f t="shared" si="8"/>
        <v>0</v>
      </c>
      <c r="BA50" s="330">
        <f t="shared" si="9"/>
        <v>0</v>
      </c>
      <c r="BB50" s="330">
        <f t="shared" si="10"/>
        <v>4.6174421670316029E-4</v>
      </c>
      <c r="BC50" s="330">
        <f t="shared" si="11"/>
        <v>0</v>
      </c>
      <c r="BD50" s="331">
        <f t="shared" si="12"/>
        <v>2.731040934737676E-2</v>
      </c>
    </row>
    <row r="51" spans="2:69" x14ac:dyDescent="0.4">
      <c r="B51" s="168">
        <v>11</v>
      </c>
      <c r="C51" s="168">
        <v>7</v>
      </c>
      <c r="D51" s="161" t="s">
        <v>471</v>
      </c>
      <c r="E51" s="158">
        <v>47</v>
      </c>
      <c r="F51" s="390" t="s">
        <v>85</v>
      </c>
      <c r="G51" s="318">
        <v>796153</v>
      </c>
      <c r="H51" s="313">
        <v>8346932.0648832545</v>
      </c>
      <c r="I51" s="313">
        <v>435788.06873042381</v>
      </c>
      <c r="J51" s="313">
        <v>558.08256851536953</v>
      </c>
      <c r="K51" s="313">
        <v>1530.1367156442636</v>
      </c>
      <c r="L51" s="313">
        <v>402.7249215132843</v>
      </c>
      <c r="M51" s="313">
        <v>0</v>
      </c>
      <c r="N51" s="313">
        <v>0</v>
      </c>
      <c r="O51" s="313">
        <v>0</v>
      </c>
      <c r="P51" s="313">
        <v>0</v>
      </c>
      <c r="Q51" s="314">
        <v>438279.01293609675</v>
      </c>
      <c r="R51" s="169"/>
      <c r="S51" s="178">
        <v>47</v>
      </c>
      <c r="T51" s="328">
        <f t="shared" si="24"/>
        <v>14449090</v>
      </c>
      <c r="U51" s="176">
        <f t="shared" si="25"/>
        <v>6982008.7493075915</v>
      </c>
      <c r="V51" s="176">
        <f t="shared" si="26"/>
        <v>376905.0789791476</v>
      </c>
      <c r="W51" s="176">
        <f t="shared" si="27"/>
        <v>10851.238968519585</v>
      </c>
      <c r="X51" s="176">
        <f t="shared" si="28"/>
        <v>72.583794419934407</v>
      </c>
      <c r="Y51" s="176">
        <f t="shared" si="29"/>
        <v>109.87711087745657</v>
      </c>
      <c r="Z51" s="176">
        <f t="shared" si="30"/>
        <v>0</v>
      </c>
      <c r="AA51" s="176">
        <f t="shared" si="31"/>
        <v>0</v>
      </c>
      <c r="AB51" s="176">
        <f t="shared" si="32"/>
        <v>6671.783744123466</v>
      </c>
      <c r="AC51" s="176">
        <f t="shared" si="33"/>
        <v>0</v>
      </c>
      <c r="AD51" s="177">
        <f t="shared" si="34"/>
        <v>394610.56259708805</v>
      </c>
      <c r="AS51" s="185">
        <v>48</v>
      </c>
      <c r="AT51" s="330">
        <f t="shared" si="2"/>
        <v>1</v>
      </c>
      <c r="AU51" s="330">
        <f t="shared" si="3"/>
        <v>1.2027285251604833</v>
      </c>
      <c r="AV51" s="330">
        <f t="shared" si="4"/>
        <v>6.2436437811952114E-2</v>
      </c>
      <c r="AW51" s="330">
        <f t="shared" si="5"/>
        <v>2.7643120813813286E-4</v>
      </c>
      <c r="AX51" s="330">
        <f t="shared" si="6"/>
        <v>4.6987267284173977E-5</v>
      </c>
      <c r="AY51" s="330">
        <f t="shared" si="7"/>
        <v>7.1129171717619022E-5</v>
      </c>
      <c r="AZ51" s="330">
        <f t="shared" si="8"/>
        <v>0</v>
      </c>
      <c r="BA51" s="330">
        <f t="shared" si="9"/>
        <v>0</v>
      </c>
      <c r="BB51" s="330">
        <f t="shared" si="10"/>
        <v>3.5047683554759456E-4</v>
      </c>
      <c r="BC51" s="330">
        <f t="shared" si="11"/>
        <v>0</v>
      </c>
      <c r="BD51" s="331">
        <f t="shared" si="12"/>
        <v>6.3181462294639626E-2</v>
      </c>
    </row>
    <row r="52" spans="2:69" x14ac:dyDescent="0.4">
      <c r="B52" s="168">
        <v>11</v>
      </c>
      <c r="C52" s="168">
        <v>7</v>
      </c>
      <c r="D52" s="161" t="s">
        <v>472</v>
      </c>
      <c r="E52" s="158">
        <v>48</v>
      </c>
      <c r="F52" s="390" t="s">
        <v>86</v>
      </c>
      <c r="G52" s="318">
        <v>1817267</v>
      </c>
      <c r="H52" s="313">
        <v>4526227.7154575121</v>
      </c>
      <c r="I52" s="313">
        <v>256449.49696608685</v>
      </c>
      <c r="J52" s="313">
        <v>0</v>
      </c>
      <c r="K52" s="313">
        <v>2706.8949781397782</v>
      </c>
      <c r="L52" s="313">
        <v>655.33262311056615</v>
      </c>
      <c r="M52" s="313">
        <v>0</v>
      </c>
      <c r="N52" s="313">
        <v>0</v>
      </c>
      <c r="O52" s="313">
        <v>0</v>
      </c>
      <c r="P52" s="313">
        <v>0</v>
      </c>
      <c r="Q52" s="314">
        <v>259811.72456733719</v>
      </c>
      <c r="R52" s="169"/>
      <c r="S52" s="178">
        <v>48</v>
      </c>
      <c r="T52" s="328">
        <f t="shared" si="24"/>
        <v>3636766</v>
      </c>
      <c r="U52" s="176">
        <f t="shared" si="25"/>
        <v>4374042.2075337907</v>
      </c>
      <c r="V52" s="176">
        <f t="shared" si="26"/>
        <v>227066.71419562184</v>
      </c>
      <c r="W52" s="176">
        <f t="shared" si="27"/>
        <v>1005.3156190956848</v>
      </c>
      <c r="X52" s="176">
        <f t="shared" si="28"/>
        <v>170.88169609199625</v>
      </c>
      <c r="Y52" s="176">
        <f t="shared" si="29"/>
        <v>258.68015331079846</v>
      </c>
      <c r="Z52" s="176">
        <f t="shared" si="30"/>
        <v>0</v>
      </c>
      <c r="AA52" s="176">
        <f t="shared" si="31"/>
        <v>0</v>
      </c>
      <c r="AB52" s="176">
        <f t="shared" si="32"/>
        <v>1274.6022393070832</v>
      </c>
      <c r="AC52" s="176">
        <f t="shared" si="33"/>
        <v>0</v>
      </c>
      <c r="AD52" s="177">
        <f t="shared" si="34"/>
        <v>229776.19390342737</v>
      </c>
      <c r="AS52" s="185">
        <v>49</v>
      </c>
      <c r="AT52" s="330">
        <f t="shared" si="2"/>
        <v>1</v>
      </c>
      <c r="AU52" s="330">
        <f t="shared" si="3"/>
        <v>1.0838327984680747</v>
      </c>
      <c r="AV52" s="330">
        <f t="shared" si="4"/>
        <v>5.8776356241397591E-2</v>
      </c>
      <c r="AW52" s="330">
        <f t="shared" si="5"/>
        <v>1.0052127385888831E-2</v>
      </c>
      <c r="AX52" s="330">
        <f t="shared" si="6"/>
        <v>4.2342341041739603E-5</v>
      </c>
      <c r="AY52" s="330">
        <f t="shared" si="7"/>
        <v>6.4097697545783782E-5</v>
      </c>
      <c r="AZ52" s="330">
        <f t="shared" si="8"/>
        <v>2.3425179148781584E-4</v>
      </c>
      <c r="BA52" s="330">
        <f t="shared" si="9"/>
        <v>1.8676663715103952E-3</v>
      </c>
      <c r="BB52" s="330">
        <f t="shared" si="10"/>
        <v>5.4464573706663132E-4</v>
      </c>
      <c r="BC52" s="330">
        <f t="shared" si="11"/>
        <v>0</v>
      </c>
      <c r="BD52" s="331">
        <f t="shared" si="12"/>
        <v>7.1581487565938809E-2</v>
      </c>
    </row>
    <row r="53" spans="2:69" x14ac:dyDescent="0.4">
      <c r="B53" s="168">
        <v>11</v>
      </c>
      <c r="C53" s="168">
        <v>7</v>
      </c>
      <c r="D53" s="161" t="s">
        <v>473</v>
      </c>
      <c r="E53" s="158">
        <v>49</v>
      </c>
      <c r="F53" s="390" t="s">
        <v>87</v>
      </c>
      <c r="G53" s="318">
        <v>607283</v>
      </c>
      <c r="H53" s="313">
        <v>3725320.5335610718</v>
      </c>
      <c r="I53" s="313">
        <v>207966.74130442063</v>
      </c>
      <c r="J53" s="313">
        <v>0</v>
      </c>
      <c r="K53" s="313">
        <v>493.07413904890882</v>
      </c>
      <c r="L53" s="313">
        <v>135.55046639248624</v>
      </c>
      <c r="M53" s="313">
        <v>0</v>
      </c>
      <c r="N53" s="313">
        <v>0</v>
      </c>
      <c r="O53" s="313">
        <v>0</v>
      </c>
      <c r="P53" s="313">
        <v>0</v>
      </c>
      <c r="Q53" s="314">
        <v>208595.36590986201</v>
      </c>
      <c r="R53" s="169"/>
      <c r="S53" s="178">
        <v>49</v>
      </c>
      <c r="T53" s="328">
        <f t="shared" si="24"/>
        <v>22729977</v>
      </c>
      <c r="U53" s="176">
        <f t="shared" si="25"/>
        <v>24635494.581024975</v>
      </c>
      <c r="V53" s="176">
        <f t="shared" si="26"/>
        <v>1335985.2255107737</v>
      </c>
      <c r="W53" s="176">
        <f t="shared" si="27"/>
        <v>228484.62428232323</v>
      </c>
      <c r="X53" s="176">
        <f t="shared" si="28"/>
        <v>962.44043800489726</v>
      </c>
      <c r="Y53" s="176">
        <f t="shared" si="29"/>
        <v>1456.9391909686217</v>
      </c>
      <c r="Z53" s="176">
        <f t="shared" si="30"/>
        <v>5324.53783272685</v>
      </c>
      <c r="AA53" s="176">
        <f t="shared" si="31"/>
        <v>42452.013668104737</v>
      </c>
      <c r="AB53" s="176">
        <f t="shared" si="32"/>
        <v>12379.785076672577</v>
      </c>
      <c r="AC53" s="176">
        <f t="shared" si="33"/>
        <v>0</v>
      </c>
      <c r="AD53" s="177">
        <f t="shared" si="34"/>
        <v>1627045.565999575</v>
      </c>
      <c r="AS53" s="185">
        <v>50</v>
      </c>
      <c r="AT53" s="330">
        <f t="shared" si="2"/>
        <v>1</v>
      </c>
      <c r="AU53" s="330">
        <f t="shared" si="3"/>
        <v>3.2890931221427855</v>
      </c>
      <c r="AV53" s="330">
        <f t="shared" si="4"/>
        <v>0.19468142508750136</v>
      </c>
      <c r="AW53" s="330">
        <f t="shared" si="5"/>
        <v>5.2229686422418384E-3</v>
      </c>
      <c r="AX53" s="330">
        <f t="shared" si="6"/>
        <v>1.2849574481659515E-4</v>
      </c>
      <c r="AY53" s="330">
        <f t="shared" si="7"/>
        <v>1.945164387357631E-4</v>
      </c>
      <c r="AZ53" s="330">
        <f t="shared" si="8"/>
        <v>1.5043784204575933E-4</v>
      </c>
      <c r="BA53" s="330">
        <f t="shared" si="9"/>
        <v>0</v>
      </c>
      <c r="BB53" s="330">
        <f t="shared" si="10"/>
        <v>1.9499615901451987E-2</v>
      </c>
      <c r="BC53" s="330">
        <f t="shared" si="11"/>
        <v>0</v>
      </c>
      <c r="BD53" s="331">
        <f t="shared" si="12"/>
        <v>0.21987745965679331</v>
      </c>
    </row>
    <row r="54" spans="2:69" x14ac:dyDescent="0.4">
      <c r="B54" s="168">
        <v>11</v>
      </c>
      <c r="C54" s="168">
        <v>7</v>
      </c>
      <c r="D54" s="161" t="s">
        <v>474</v>
      </c>
      <c r="E54" s="158">
        <v>50</v>
      </c>
      <c r="F54" s="390" t="s">
        <v>88</v>
      </c>
      <c r="G54" s="318">
        <v>242106</v>
      </c>
      <c r="H54" s="313">
        <v>773656.11531724432</v>
      </c>
      <c r="I54" s="313">
        <v>50242.291225175177</v>
      </c>
      <c r="J54" s="313">
        <v>0</v>
      </c>
      <c r="K54" s="313">
        <v>84.014674291237611</v>
      </c>
      <c r="L54" s="313">
        <v>23.871048814453374</v>
      </c>
      <c r="M54" s="313">
        <v>0</v>
      </c>
      <c r="N54" s="313">
        <v>0</v>
      </c>
      <c r="O54" s="313">
        <v>0</v>
      </c>
      <c r="P54" s="313">
        <v>0</v>
      </c>
      <c r="Q54" s="314">
        <v>50350.176948280867</v>
      </c>
      <c r="R54" s="169"/>
      <c r="S54" s="178">
        <v>50</v>
      </c>
      <c r="T54" s="328">
        <f>SUMIF($B$5:$B$394,$S54,$G$5:$G$394)</f>
        <v>2319178</v>
      </c>
      <c r="U54" s="176">
        <f t="shared" si="25"/>
        <v>7627992.408824861</v>
      </c>
      <c r="V54" s="176">
        <f t="shared" si="26"/>
        <v>451500.87807158125</v>
      </c>
      <c r="W54" s="176">
        <f t="shared" si="27"/>
        <v>12112.993969777142</v>
      </c>
      <c r="X54" s="176">
        <f t="shared" si="28"/>
        <v>298.00450447226154</v>
      </c>
      <c r="Y54" s="176">
        <f t="shared" si="29"/>
        <v>451.11824535432959</v>
      </c>
      <c r="Z54" s="176">
        <f t="shared" si="30"/>
        <v>348.89213364000005</v>
      </c>
      <c r="AA54" s="176">
        <f t="shared" si="31"/>
        <v>0</v>
      </c>
      <c r="AB54" s="176">
        <f t="shared" si="32"/>
        <v>45223.080207097621</v>
      </c>
      <c r="AC54" s="176">
        <f t="shared" si="33"/>
        <v>0</v>
      </c>
      <c r="AD54" s="177">
        <f t="shared" si="34"/>
        <v>509934.9671319226</v>
      </c>
      <c r="AS54" s="185">
        <v>51</v>
      </c>
      <c r="AT54" s="330">
        <f t="shared" si="2"/>
        <v>1</v>
      </c>
      <c r="AU54" s="330">
        <f t="shared" si="3"/>
        <v>4.5182239436316944</v>
      </c>
      <c r="AV54" s="330">
        <f t="shared" si="4"/>
        <v>0.28251048866887524</v>
      </c>
      <c r="AW54" s="330">
        <f t="shared" si="5"/>
        <v>1.4615410534193217E-3</v>
      </c>
      <c r="AX54" s="330">
        <f t="shared" si="6"/>
        <v>1.7651447658219408E-4</v>
      </c>
      <c r="AY54" s="330">
        <f t="shared" si="7"/>
        <v>2.6720703801579352E-4</v>
      </c>
      <c r="AZ54" s="330">
        <f t="shared" si="8"/>
        <v>0</v>
      </c>
      <c r="BA54" s="330">
        <f t="shared" si="9"/>
        <v>0</v>
      </c>
      <c r="BB54" s="330">
        <f t="shared" si="10"/>
        <v>1.7665970087380588E-3</v>
      </c>
      <c r="BC54" s="330">
        <f t="shared" si="11"/>
        <v>0</v>
      </c>
      <c r="BD54" s="331">
        <f t="shared" si="12"/>
        <v>0.2861823482456306</v>
      </c>
    </row>
    <row r="55" spans="2:69" x14ac:dyDescent="0.4">
      <c r="B55" s="168">
        <v>11</v>
      </c>
      <c r="C55" s="168">
        <v>7</v>
      </c>
      <c r="D55" s="161" t="s">
        <v>475</v>
      </c>
      <c r="E55" s="158">
        <v>51</v>
      </c>
      <c r="F55" s="390" t="s">
        <v>89</v>
      </c>
      <c r="G55" s="318">
        <v>2637226</v>
      </c>
      <c r="H55" s="313">
        <v>17665869.595889583</v>
      </c>
      <c r="I55" s="313">
        <v>1019126.2465721492</v>
      </c>
      <c r="J55" s="313">
        <v>0</v>
      </c>
      <c r="K55" s="313">
        <v>551.89991913819699</v>
      </c>
      <c r="L55" s="313">
        <v>226.99187218139326</v>
      </c>
      <c r="M55" s="313">
        <v>0</v>
      </c>
      <c r="N55" s="313">
        <v>0</v>
      </c>
      <c r="O55" s="313">
        <v>0</v>
      </c>
      <c r="P55" s="313">
        <v>0</v>
      </c>
      <c r="Q55" s="314">
        <v>1019905.1383634688</v>
      </c>
      <c r="R55" s="169"/>
      <c r="S55" s="178">
        <v>51</v>
      </c>
      <c r="T55" s="328">
        <f t="shared" si="24"/>
        <v>4150338</v>
      </c>
      <c r="U55" s="176">
        <f t="shared" si="25"/>
        <v>18752156.52576448</v>
      </c>
      <c r="V55" s="176">
        <f t="shared" si="26"/>
        <v>1172514.0165210024</v>
      </c>
      <c r="W55" s="176">
        <f t="shared" si="27"/>
        <v>6065.889372566241</v>
      </c>
      <c r="X55" s="176">
        <f t="shared" si="28"/>
        <v>732.59473970919021</v>
      </c>
      <c r="Y55" s="176">
        <f t="shared" si="29"/>
        <v>1108.9995237443925</v>
      </c>
      <c r="Z55" s="176">
        <f t="shared" si="30"/>
        <v>0</v>
      </c>
      <c r="AA55" s="176">
        <f t="shared" si="31"/>
        <v>0</v>
      </c>
      <c r="AB55" s="176">
        <f t="shared" si="32"/>
        <v>7331.9746960518978</v>
      </c>
      <c r="AC55" s="176">
        <f t="shared" si="33"/>
        <v>0</v>
      </c>
      <c r="AD55" s="177">
        <f t="shared" si="34"/>
        <v>1187753.4748530739</v>
      </c>
      <c r="AS55" s="185">
        <v>52</v>
      </c>
      <c r="AT55" s="330">
        <f t="shared" si="2"/>
        <v>1</v>
      </c>
      <c r="AU55" s="330">
        <f t="shared" si="3"/>
        <v>0.4763214453056876</v>
      </c>
      <c r="AV55" s="330">
        <f t="shared" si="4"/>
        <v>2.8589949237763101E-2</v>
      </c>
      <c r="AW55" s="330">
        <f t="shared" si="5"/>
        <v>4.4328343467920613E-3</v>
      </c>
      <c r="AX55" s="330">
        <f t="shared" si="6"/>
        <v>1.8608557621742636E-5</v>
      </c>
      <c r="AY55" s="330">
        <f t="shared" si="7"/>
        <v>2.8169573737691119E-5</v>
      </c>
      <c r="AZ55" s="330">
        <f t="shared" si="8"/>
        <v>0</v>
      </c>
      <c r="BA55" s="330">
        <f t="shared" si="9"/>
        <v>0</v>
      </c>
      <c r="BB55" s="330">
        <f t="shared" si="10"/>
        <v>0</v>
      </c>
      <c r="BC55" s="330">
        <f t="shared" si="11"/>
        <v>0</v>
      </c>
      <c r="BD55" s="331">
        <f t="shared" si="12"/>
        <v>3.3069561715914596E-2</v>
      </c>
    </row>
    <row r="56" spans="2:69" x14ac:dyDescent="0.4">
      <c r="B56" s="168">
        <v>11</v>
      </c>
      <c r="C56" s="168">
        <v>7</v>
      </c>
      <c r="D56" s="161" t="s">
        <v>476</v>
      </c>
      <c r="E56" s="158">
        <v>52</v>
      </c>
      <c r="F56" s="390" t="s">
        <v>90</v>
      </c>
      <c r="G56" s="318">
        <v>2848934</v>
      </c>
      <c r="H56" s="313">
        <v>10066214.8859754</v>
      </c>
      <c r="I56" s="313">
        <v>589857.27966896654</v>
      </c>
      <c r="J56" s="313">
        <v>0</v>
      </c>
      <c r="K56" s="313">
        <v>2603.6476488974058</v>
      </c>
      <c r="L56" s="313">
        <v>662.19683367557923</v>
      </c>
      <c r="M56" s="313">
        <v>0</v>
      </c>
      <c r="N56" s="313">
        <v>0</v>
      </c>
      <c r="O56" s="313">
        <v>0</v>
      </c>
      <c r="P56" s="313">
        <v>0</v>
      </c>
      <c r="Q56" s="314">
        <v>593123.12415153952</v>
      </c>
      <c r="R56" s="169"/>
      <c r="S56" s="178">
        <v>52</v>
      </c>
      <c r="T56" s="328">
        <f t="shared" si="24"/>
        <v>3499326</v>
      </c>
      <c r="U56" s="176">
        <f t="shared" si="25"/>
        <v>1666804.0179157706</v>
      </c>
      <c r="V56" s="176">
        <f t="shared" si="26"/>
        <v>100045.55270638459</v>
      </c>
      <c r="W56" s="176">
        <f t="shared" si="27"/>
        <v>15511.932483422477</v>
      </c>
      <c r="X56" s="176">
        <f t="shared" si="28"/>
        <v>65.11740950826217</v>
      </c>
      <c r="Y56" s="176">
        <f t="shared" si="29"/>
        <v>98.574521789219716</v>
      </c>
      <c r="Z56" s="176">
        <f t="shared" si="30"/>
        <v>0</v>
      </c>
      <c r="AA56" s="176">
        <f t="shared" si="31"/>
        <v>0</v>
      </c>
      <c r="AB56" s="176">
        <f t="shared" si="32"/>
        <v>0</v>
      </c>
      <c r="AC56" s="176">
        <f t="shared" si="33"/>
        <v>0</v>
      </c>
      <c r="AD56" s="177">
        <f t="shared" si="34"/>
        <v>115721.17712110456</v>
      </c>
      <c r="AS56" s="185">
        <v>53</v>
      </c>
      <c r="AT56" s="330">
        <f t="shared" si="2"/>
        <v>1</v>
      </c>
      <c r="AU56" s="330">
        <f t="shared" si="3"/>
        <v>3.7926641498451636</v>
      </c>
      <c r="AV56" s="330">
        <f t="shared" si="4"/>
        <v>0.2584232505374936</v>
      </c>
      <c r="AW56" s="330">
        <f t="shared" si="5"/>
        <v>4.9397918446202523E-5</v>
      </c>
      <c r="AX56" s="330">
        <f t="shared" si="6"/>
        <v>1.4816886803620168E-4</v>
      </c>
      <c r="AY56" s="330">
        <f t="shared" si="7"/>
        <v>2.2429754839779672E-4</v>
      </c>
      <c r="AZ56" s="330">
        <f t="shared" si="8"/>
        <v>0</v>
      </c>
      <c r="BA56" s="330">
        <f t="shared" si="9"/>
        <v>0</v>
      </c>
      <c r="BB56" s="330">
        <f t="shared" si="10"/>
        <v>0</v>
      </c>
      <c r="BC56" s="330">
        <f t="shared" si="11"/>
        <v>0</v>
      </c>
      <c r="BD56" s="331">
        <f t="shared" si="12"/>
        <v>0.25884511487237377</v>
      </c>
    </row>
    <row r="57" spans="2:69" x14ac:dyDescent="0.4">
      <c r="B57" s="168">
        <v>12</v>
      </c>
      <c r="C57" s="168">
        <v>7</v>
      </c>
      <c r="D57" s="161" t="s">
        <v>477</v>
      </c>
      <c r="E57" s="158">
        <v>53</v>
      </c>
      <c r="F57" s="390" t="s">
        <v>91</v>
      </c>
      <c r="G57" s="318">
        <v>264249</v>
      </c>
      <c r="H57" s="313">
        <v>1077831.4396054251</v>
      </c>
      <c r="I57" s="313">
        <v>55645.06007066145</v>
      </c>
      <c r="J57" s="313">
        <v>2969.5062259516194</v>
      </c>
      <c r="K57" s="313">
        <v>92.503445582760193</v>
      </c>
      <c r="L57" s="313">
        <v>544.09632238214863</v>
      </c>
      <c r="M57" s="313">
        <v>0</v>
      </c>
      <c r="N57" s="313">
        <v>0</v>
      </c>
      <c r="O57" s="313">
        <v>0</v>
      </c>
      <c r="P57" s="313">
        <v>0</v>
      </c>
      <c r="Q57" s="314">
        <v>59251.166064577978</v>
      </c>
      <c r="R57" s="169"/>
      <c r="S57" s="178">
        <v>53</v>
      </c>
      <c r="T57" s="328">
        <f t="shared" si="24"/>
        <v>914413</v>
      </c>
      <c r="U57" s="176">
        <f t="shared" si="25"/>
        <v>3468061.4032523655</v>
      </c>
      <c r="V57" s="176">
        <f t="shared" si="26"/>
        <v>236305.57979374111</v>
      </c>
      <c r="W57" s="176">
        <f t="shared" si="27"/>
        <v>45.170098800147386</v>
      </c>
      <c r="X57" s="176">
        <f t="shared" si="28"/>
        <v>135.4875391275873</v>
      </c>
      <c r="Y57" s="176">
        <f t="shared" si="29"/>
        <v>205.1005941230745</v>
      </c>
      <c r="Z57" s="176">
        <f t="shared" si="30"/>
        <v>0</v>
      </c>
      <c r="AA57" s="176">
        <f t="shared" si="31"/>
        <v>0</v>
      </c>
      <c r="AB57" s="176">
        <f t="shared" si="32"/>
        <v>0</v>
      </c>
      <c r="AC57" s="176">
        <f t="shared" si="33"/>
        <v>0</v>
      </c>
      <c r="AD57" s="177">
        <f t="shared" si="34"/>
        <v>236691.33802579192</v>
      </c>
      <c r="AS57" s="185">
        <v>54</v>
      </c>
      <c r="AT57" s="330">
        <f t="shared" si="2"/>
        <v>1</v>
      </c>
      <c r="AU57" s="330">
        <f t="shared" si="3"/>
        <v>0.39492826633521561</v>
      </c>
      <c r="AV57" s="330">
        <f t="shared" si="4"/>
        <v>2.6020082817160114E-2</v>
      </c>
      <c r="AW57" s="330">
        <f t="shared" si="5"/>
        <v>5.276452875170019E-3</v>
      </c>
      <c r="AX57" s="330">
        <f t="shared" si="6"/>
        <v>1.5428751892196256E-5</v>
      </c>
      <c r="AY57" s="330">
        <f t="shared" si="7"/>
        <v>2.3355994212036241E-5</v>
      </c>
      <c r="AZ57" s="330">
        <f t="shared" si="8"/>
        <v>0</v>
      </c>
      <c r="BA57" s="330">
        <f t="shared" si="9"/>
        <v>0</v>
      </c>
      <c r="BB57" s="330">
        <f t="shared" si="10"/>
        <v>0</v>
      </c>
      <c r="BC57" s="330">
        <f t="shared" si="11"/>
        <v>0</v>
      </c>
      <c r="BD57" s="331">
        <f t="shared" si="12"/>
        <v>3.1335320438434365E-2</v>
      </c>
    </row>
    <row r="58" spans="2:69" x14ac:dyDescent="0.4">
      <c r="B58" s="168">
        <v>12</v>
      </c>
      <c r="C58" s="168">
        <v>7</v>
      </c>
      <c r="D58" s="161" t="s">
        <v>478</v>
      </c>
      <c r="E58" s="158">
        <v>54</v>
      </c>
      <c r="F58" s="390" t="s">
        <v>92</v>
      </c>
      <c r="G58" s="318">
        <v>925949</v>
      </c>
      <c r="H58" s="313">
        <v>3190255.9907931946</v>
      </c>
      <c r="I58" s="313">
        <v>157992.33287607317</v>
      </c>
      <c r="J58" s="313">
        <v>45973.047363717349</v>
      </c>
      <c r="K58" s="313">
        <v>334.91052421666672</v>
      </c>
      <c r="L58" s="313">
        <v>2021.4957324884974</v>
      </c>
      <c r="M58" s="313">
        <v>0</v>
      </c>
      <c r="N58" s="313">
        <v>0</v>
      </c>
      <c r="O58" s="313">
        <v>0</v>
      </c>
      <c r="P58" s="313">
        <v>0</v>
      </c>
      <c r="Q58" s="314">
        <v>206321.78649649565</v>
      </c>
      <c r="R58" s="169"/>
      <c r="S58" s="178">
        <v>54</v>
      </c>
      <c r="T58" s="328">
        <f t="shared" si="24"/>
        <v>30782436</v>
      </c>
      <c r="U58" s="176">
        <f t="shared" si="25"/>
        <v>12156854.083054729</v>
      </c>
      <c r="V58" s="176">
        <f t="shared" si="26"/>
        <v>800961.53403393086</v>
      </c>
      <c r="W58" s="176">
        <f t="shared" si="27"/>
        <v>162422.0729369371</v>
      </c>
      <c r="X58" s="176">
        <f t="shared" si="28"/>
        <v>474.93456768141016</v>
      </c>
      <c r="Y58" s="176">
        <f t="shared" si="29"/>
        <v>718.95439704837599</v>
      </c>
      <c r="Z58" s="176">
        <f t="shared" si="30"/>
        <v>0</v>
      </c>
      <c r="AA58" s="176">
        <f t="shared" si="31"/>
        <v>0</v>
      </c>
      <c r="AB58" s="176">
        <f t="shared" si="32"/>
        <v>0</v>
      </c>
      <c r="AC58" s="176">
        <f t="shared" si="33"/>
        <v>0</v>
      </c>
      <c r="AD58" s="177">
        <f t="shared" si="34"/>
        <v>964577.49593559769</v>
      </c>
      <c r="AS58" s="185">
        <v>55</v>
      </c>
      <c r="AT58" s="330">
        <f t="shared" si="2"/>
        <v>1</v>
      </c>
      <c r="AU58" s="330">
        <f t="shared" si="3"/>
        <v>0.83859814326553905</v>
      </c>
      <c r="AV58" s="330">
        <f t="shared" si="4"/>
        <v>5.6393983189460151E-2</v>
      </c>
      <c r="AW58" s="330">
        <f t="shared" si="5"/>
        <v>6.6797029400530233E-3</v>
      </c>
      <c r="AX58" s="330">
        <f t="shared" si="6"/>
        <v>3.2761703308210959E-5</v>
      </c>
      <c r="AY58" s="330">
        <f t="shared" si="7"/>
        <v>4.9594559442623927E-5</v>
      </c>
      <c r="AZ58" s="330">
        <f t="shared" si="8"/>
        <v>0</v>
      </c>
      <c r="BA58" s="330">
        <f t="shared" si="9"/>
        <v>0</v>
      </c>
      <c r="BB58" s="330">
        <f t="shared" si="10"/>
        <v>0</v>
      </c>
      <c r="BC58" s="330">
        <f t="shared" si="11"/>
        <v>0</v>
      </c>
      <c r="BD58" s="331">
        <f t="shared" si="12"/>
        <v>6.3156042392264009E-2</v>
      </c>
    </row>
    <row r="59" spans="2:69" x14ac:dyDescent="0.4">
      <c r="B59" s="168">
        <v>12</v>
      </c>
      <c r="C59" s="168">
        <v>7</v>
      </c>
      <c r="D59" s="161" t="s">
        <v>479</v>
      </c>
      <c r="E59" s="158">
        <v>55</v>
      </c>
      <c r="F59" s="390" t="s">
        <v>93</v>
      </c>
      <c r="G59" s="318">
        <v>236222</v>
      </c>
      <c r="H59" s="313">
        <v>1048212.5262938722</v>
      </c>
      <c r="I59" s="313">
        <v>53143.53137073775</v>
      </c>
      <c r="J59" s="313">
        <v>2653.7925485046258</v>
      </c>
      <c r="K59" s="313">
        <v>54.464832462896865</v>
      </c>
      <c r="L59" s="313">
        <v>290.39386034483209</v>
      </c>
      <c r="M59" s="313">
        <v>0</v>
      </c>
      <c r="N59" s="313">
        <v>0</v>
      </c>
      <c r="O59" s="313">
        <v>0</v>
      </c>
      <c r="P59" s="313">
        <v>0</v>
      </c>
      <c r="Q59" s="314">
        <v>56142.182612050106</v>
      </c>
      <c r="R59" s="169"/>
      <c r="S59" s="178">
        <v>55</v>
      </c>
      <c r="T59" s="328">
        <f t="shared" si="24"/>
        <v>15521269</v>
      </c>
      <c r="U59" s="176">
        <f t="shared" si="25"/>
        <v>13016107.36452497</v>
      </c>
      <c r="V59" s="176">
        <f t="shared" si="26"/>
        <v>875306.18306508893</v>
      </c>
      <c r="W59" s="176">
        <f t="shared" si="27"/>
        <v>103677.46617265385</v>
      </c>
      <c r="X59" s="176">
        <f t="shared" si="28"/>
        <v>508.50320994493217</v>
      </c>
      <c r="Y59" s="176">
        <f t="shared" si="29"/>
        <v>769.77049804545607</v>
      </c>
      <c r="Z59" s="176">
        <f t="shared" si="30"/>
        <v>0</v>
      </c>
      <c r="AA59" s="176">
        <f t="shared" si="31"/>
        <v>0</v>
      </c>
      <c r="AB59" s="176">
        <f t="shared" si="32"/>
        <v>0</v>
      </c>
      <c r="AC59" s="176">
        <f t="shared" si="33"/>
        <v>0</v>
      </c>
      <c r="AD59" s="177">
        <f t="shared" si="34"/>
        <v>980261.92294573318</v>
      </c>
      <c r="AS59" s="185">
        <v>56</v>
      </c>
      <c r="AT59" s="330">
        <f t="shared" si="2"/>
        <v>1</v>
      </c>
      <c r="AU59" s="330">
        <f t="shared" si="3"/>
        <v>2.7959930507883151</v>
      </c>
      <c r="AV59" s="330">
        <f t="shared" si="4"/>
        <v>0.19164427331315068</v>
      </c>
      <c r="AW59" s="330">
        <f t="shared" si="5"/>
        <v>5.9500672730434688E-3</v>
      </c>
      <c r="AX59" s="330">
        <f t="shared" si="6"/>
        <v>1.0923169281659274E-4</v>
      </c>
      <c r="AY59" s="330">
        <f t="shared" si="7"/>
        <v>1.6535457974961964E-4</v>
      </c>
      <c r="AZ59" s="330">
        <f t="shared" si="8"/>
        <v>0</v>
      </c>
      <c r="BA59" s="330">
        <f t="shared" si="9"/>
        <v>0</v>
      </c>
      <c r="BB59" s="330">
        <f t="shared" si="10"/>
        <v>0</v>
      </c>
      <c r="BC59" s="330">
        <f t="shared" si="11"/>
        <v>0</v>
      </c>
      <c r="BD59" s="331">
        <f t="shared" si="12"/>
        <v>0.19786892685876034</v>
      </c>
    </row>
    <row r="60" spans="2:69" x14ac:dyDescent="0.4">
      <c r="B60" s="168">
        <v>12</v>
      </c>
      <c r="C60" s="168">
        <v>7</v>
      </c>
      <c r="D60" s="161" t="s">
        <v>480</v>
      </c>
      <c r="E60" s="158">
        <v>56</v>
      </c>
      <c r="F60" s="390" t="s">
        <v>94</v>
      </c>
      <c r="G60" s="318">
        <v>1562889</v>
      </c>
      <c r="H60" s="313">
        <v>2768917.5946529433</v>
      </c>
      <c r="I60" s="313">
        <v>136014.69873859303</v>
      </c>
      <c r="J60" s="313">
        <v>17559.7475616337</v>
      </c>
      <c r="K60" s="313">
        <v>221.6844374697022</v>
      </c>
      <c r="L60" s="313">
        <v>1290.4593189237305</v>
      </c>
      <c r="M60" s="313">
        <v>0</v>
      </c>
      <c r="N60" s="313">
        <v>0</v>
      </c>
      <c r="O60" s="313">
        <v>0</v>
      </c>
      <c r="P60" s="313">
        <v>0</v>
      </c>
      <c r="Q60" s="314">
        <v>155086.59005662016</v>
      </c>
      <c r="R60" s="169"/>
      <c r="S60" s="178">
        <v>56</v>
      </c>
      <c r="T60" s="328">
        <f t="shared" si="24"/>
        <v>13215135</v>
      </c>
      <c r="U60" s="176">
        <f t="shared" si="25"/>
        <v>36949425.625229441</v>
      </c>
      <c r="V60" s="176">
        <f t="shared" si="26"/>
        <v>2532604.9438101836</v>
      </c>
      <c r="W60" s="176">
        <f t="shared" si="27"/>
        <v>78630.942272351298</v>
      </c>
      <c r="X60" s="176">
        <f t="shared" si="28"/>
        <v>1443.5115668498033</v>
      </c>
      <c r="Y60" s="176">
        <f t="shared" si="29"/>
        <v>2185.1830942594897</v>
      </c>
      <c r="Z60" s="176">
        <f t="shared" si="30"/>
        <v>0</v>
      </c>
      <c r="AA60" s="176">
        <f t="shared" si="31"/>
        <v>0</v>
      </c>
      <c r="AB60" s="176">
        <f t="shared" si="32"/>
        <v>0</v>
      </c>
      <c r="AC60" s="176">
        <f t="shared" si="33"/>
        <v>0</v>
      </c>
      <c r="AD60" s="177">
        <f t="shared" si="34"/>
        <v>2614864.5807436439</v>
      </c>
      <c r="AS60" s="185">
        <v>57</v>
      </c>
      <c r="AT60" s="330">
        <f t="shared" si="2"/>
        <v>1</v>
      </c>
      <c r="AU60" s="330">
        <f t="shared" si="3"/>
        <v>1.1871312036769337</v>
      </c>
      <c r="AV60" s="330">
        <f t="shared" si="4"/>
        <v>8.0823700382166963E-2</v>
      </c>
      <c r="AW60" s="330">
        <f t="shared" si="5"/>
        <v>2.3220829463215082E-3</v>
      </c>
      <c r="AX60" s="330">
        <f t="shared" si="6"/>
        <v>4.6377923198510958E-5</v>
      </c>
      <c r="AY60" s="330">
        <f t="shared" si="7"/>
        <v>7.0206748631336703E-5</v>
      </c>
      <c r="AZ60" s="330">
        <f t="shared" si="8"/>
        <v>0</v>
      </c>
      <c r="BA60" s="330">
        <f t="shared" si="9"/>
        <v>0</v>
      </c>
      <c r="BB60" s="330">
        <f t="shared" si="10"/>
        <v>0</v>
      </c>
      <c r="BC60" s="330">
        <f t="shared" si="11"/>
        <v>0</v>
      </c>
      <c r="BD60" s="331">
        <f t="shared" si="12"/>
        <v>8.3262368000318318E-2</v>
      </c>
    </row>
    <row r="61" spans="2:69" x14ac:dyDescent="0.4">
      <c r="B61" s="168">
        <v>12</v>
      </c>
      <c r="C61" s="168">
        <v>7</v>
      </c>
      <c r="D61" s="161" t="s">
        <v>481</v>
      </c>
      <c r="E61" s="158">
        <v>57</v>
      </c>
      <c r="F61" s="390" t="s">
        <v>95</v>
      </c>
      <c r="G61" s="318">
        <v>569522</v>
      </c>
      <c r="H61" s="313">
        <v>957845.08134710463</v>
      </c>
      <c r="I61" s="313">
        <v>50315.378020017408</v>
      </c>
      <c r="J61" s="313">
        <v>14.30980944911204</v>
      </c>
      <c r="K61" s="313">
        <v>17.091931323648769</v>
      </c>
      <c r="L61" s="313">
        <v>45.56988574976738</v>
      </c>
      <c r="M61" s="313">
        <v>0</v>
      </c>
      <c r="N61" s="313">
        <v>0</v>
      </c>
      <c r="O61" s="313">
        <v>0</v>
      </c>
      <c r="P61" s="313">
        <v>0</v>
      </c>
      <c r="Q61" s="314">
        <v>50392.349646539944</v>
      </c>
      <c r="R61" s="169"/>
      <c r="S61" s="178">
        <v>57</v>
      </c>
      <c r="T61" s="328">
        <f t="shared" si="24"/>
        <v>9367640</v>
      </c>
      <c r="U61" s="176">
        <f t="shared" si="25"/>
        <v>11120617.748812191</v>
      </c>
      <c r="V61" s="176">
        <f t="shared" si="26"/>
        <v>757127.32864800247</v>
      </c>
      <c r="W61" s="176">
        <f t="shared" si="27"/>
        <v>21752.437091279211</v>
      </c>
      <c r="X61" s="176">
        <f t="shared" si="28"/>
        <v>434.45168847129918</v>
      </c>
      <c r="Y61" s="176">
        <f t="shared" si="29"/>
        <v>657.67154674885501</v>
      </c>
      <c r="Z61" s="176">
        <f t="shared" si="30"/>
        <v>0</v>
      </c>
      <c r="AA61" s="176">
        <f t="shared" si="31"/>
        <v>0</v>
      </c>
      <c r="AB61" s="176">
        <f t="shared" si="32"/>
        <v>0</v>
      </c>
      <c r="AC61" s="176">
        <f t="shared" si="33"/>
        <v>0</v>
      </c>
      <c r="AD61" s="177">
        <f t="shared" si="34"/>
        <v>779971.88897450187</v>
      </c>
      <c r="AS61" s="185">
        <v>58</v>
      </c>
      <c r="AT61" s="330">
        <f t="shared" si="2"/>
        <v>1</v>
      </c>
      <c r="AU61" s="330">
        <f t="shared" si="3"/>
        <v>423.6272098960165</v>
      </c>
      <c r="AV61" s="330">
        <f t="shared" si="4"/>
        <v>21.201046408946347</v>
      </c>
      <c r="AW61" s="330">
        <f t="shared" si="5"/>
        <v>9.281591732735647E-3</v>
      </c>
      <c r="AX61" s="330">
        <f t="shared" si="6"/>
        <v>1.795965628366903E-2</v>
      </c>
      <c r="AY61" s="330">
        <f t="shared" si="7"/>
        <v>0.10302408290215337</v>
      </c>
      <c r="AZ61" s="330">
        <f t="shared" si="8"/>
        <v>0</v>
      </c>
      <c r="BA61" s="330">
        <f t="shared" si="9"/>
        <v>0</v>
      </c>
      <c r="BB61" s="330">
        <f t="shared" si="10"/>
        <v>2.4299010555570186E-2</v>
      </c>
      <c r="BC61" s="330">
        <f t="shared" si="11"/>
        <v>0</v>
      </c>
      <c r="BD61" s="331">
        <f t="shared" si="12"/>
        <v>21.355610750420478</v>
      </c>
    </row>
    <row r="62" spans="2:69" x14ac:dyDescent="0.4">
      <c r="B62" s="168">
        <v>12</v>
      </c>
      <c r="C62" s="168">
        <v>7</v>
      </c>
      <c r="D62" s="161" t="s">
        <v>482</v>
      </c>
      <c r="E62" s="158">
        <v>58</v>
      </c>
      <c r="F62" s="390" t="s">
        <v>96</v>
      </c>
      <c r="G62" s="318">
        <v>2236217</v>
      </c>
      <c r="H62" s="313">
        <v>24371629.440281902</v>
      </c>
      <c r="I62" s="313">
        <v>1370455.8797308628</v>
      </c>
      <c r="J62" s="313">
        <v>103709.84010559128</v>
      </c>
      <c r="K62" s="313">
        <v>470.79159425668422</v>
      </c>
      <c r="L62" s="313">
        <v>1400.9583704749266</v>
      </c>
      <c r="M62" s="313">
        <v>0</v>
      </c>
      <c r="N62" s="313">
        <v>0</v>
      </c>
      <c r="O62" s="313">
        <v>0</v>
      </c>
      <c r="P62" s="313">
        <v>0</v>
      </c>
      <c r="Q62" s="314">
        <v>1476037.4698011857</v>
      </c>
      <c r="R62" s="169"/>
      <c r="S62" s="178">
        <v>58</v>
      </c>
      <c r="T62" s="328">
        <f t="shared" si="24"/>
        <v>20010229</v>
      </c>
      <c r="U62" s="176">
        <f t="shared" si="25"/>
        <v>8476877480.6503563</v>
      </c>
      <c r="V62" s="176">
        <f t="shared" si="26"/>
        <v>424237793.68264407</v>
      </c>
      <c r="W62" s="176">
        <f t="shared" si="27"/>
        <v>185726.7760565471</v>
      </c>
      <c r="X62" s="176">
        <f t="shared" si="28"/>
        <v>359376.83499750623</v>
      </c>
      <c r="Y62" s="176">
        <f t="shared" si="29"/>
        <v>2061535.4913870734</v>
      </c>
      <c r="Z62" s="176">
        <f t="shared" si="30"/>
        <v>0</v>
      </c>
      <c r="AA62" s="176">
        <f t="shared" si="31"/>
        <v>0</v>
      </c>
      <c r="AB62" s="176">
        <f t="shared" si="32"/>
        <v>486228.76569037663</v>
      </c>
      <c r="AC62" s="176">
        <f t="shared" si="33"/>
        <v>0</v>
      </c>
      <c r="AD62" s="177">
        <f t="shared" si="34"/>
        <v>427330661.55077559</v>
      </c>
      <c r="AS62" s="185">
        <v>59</v>
      </c>
      <c r="AT62" s="330">
        <f t="shared" si="2"/>
        <v>1</v>
      </c>
      <c r="AU62" s="330">
        <f t="shared" si="3"/>
        <v>18.464962027038048</v>
      </c>
      <c r="AV62" s="330">
        <f t="shared" si="4"/>
        <v>0.95795394649436016</v>
      </c>
      <c r="AW62" s="330">
        <f t="shared" si="5"/>
        <v>3.7177234800420507E-4</v>
      </c>
      <c r="AX62" s="330">
        <f t="shared" si="6"/>
        <v>1.0740523444166181E-2</v>
      </c>
      <c r="AY62" s="330">
        <f t="shared" si="7"/>
        <v>2.8546810972316433E-3</v>
      </c>
      <c r="AZ62" s="330">
        <f t="shared" si="8"/>
        <v>0</v>
      </c>
      <c r="BA62" s="330">
        <f t="shared" si="9"/>
        <v>0</v>
      </c>
      <c r="BB62" s="330">
        <f t="shared" si="10"/>
        <v>0</v>
      </c>
      <c r="BC62" s="330">
        <f t="shared" si="11"/>
        <v>0</v>
      </c>
      <c r="BD62" s="331">
        <f t="shared" si="12"/>
        <v>0.97192092338376213</v>
      </c>
    </row>
    <row r="63" spans="2:69" x14ac:dyDescent="0.4">
      <c r="B63" s="168">
        <v>12</v>
      </c>
      <c r="C63" s="168">
        <v>7</v>
      </c>
      <c r="D63" s="161" t="s">
        <v>483</v>
      </c>
      <c r="E63" s="158">
        <v>59</v>
      </c>
      <c r="F63" s="390" t="s">
        <v>97</v>
      </c>
      <c r="G63" s="318">
        <v>51696</v>
      </c>
      <c r="H63" s="313">
        <v>38915.05763398642</v>
      </c>
      <c r="I63" s="313">
        <v>2183.2431166190831</v>
      </c>
      <c r="J63" s="313">
        <v>0</v>
      </c>
      <c r="K63" s="313">
        <v>29.078548785066751</v>
      </c>
      <c r="L63" s="313">
        <v>192.76350142707068</v>
      </c>
      <c r="M63" s="313">
        <v>0</v>
      </c>
      <c r="N63" s="313">
        <v>0</v>
      </c>
      <c r="O63" s="313">
        <v>0</v>
      </c>
      <c r="P63" s="313">
        <v>0</v>
      </c>
      <c r="Q63" s="314">
        <v>2405.0851668312207</v>
      </c>
      <c r="R63" s="169"/>
      <c r="S63" s="178">
        <v>59</v>
      </c>
      <c r="T63" s="328">
        <f t="shared" si="24"/>
        <v>3242373</v>
      </c>
      <c r="U63" s="176">
        <f t="shared" si="25"/>
        <v>59870294.322493434</v>
      </c>
      <c r="V63" s="176">
        <f t="shared" si="26"/>
        <v>3106044.011356758</v>
      </c>
      <c r="W63" s="176">
        <f t="shared" si="27"/>
        <v>1205.4246233154383</v>
      </c>
      <c r="X63" s="176">
        <f t="shared" si="28"/>
        <v>34824.783221231432</v>
      </c>
      <c r="Y63" s="176">
        <f t="shared" si="29"/>
        <v>9255.9409132742549</v>
      </c>
      <c r="Z63" s="176">
        <f t="shared" si="30"/>
        <v>0</v>
      </c>
      <c r="AA63" s="176">
        <f t="shared" si="31"/>
        <v>0</v>
      </c>
      <c r="AB63" s="176">
        <f t="shared" si="32"/>
        <v>0</v>
      </c>
      <c r="AC63" s="176">
        <f t="shared" si="33"/>
        <v>0</v>
      </c>
      <c r="AD63" s="177">
        <f t="shared" si="34"/>
        <v>3151330.1601145789</v>
      </c>
      <c r="AS63" s="185">
        <v>60</v>
      </c>
      <c r="AT63" s="330">
        <f t="shared" si="2"/>
        <v>1</v>
      </c>
      <c r="AU63" s="330">
        <f t="shared" si="3"/>
        <v>3.5831270626232019</v>
      </c>
      <c r="AV63" s="330">
        <f t="shared" si="4"/>
        <v>0.18577411169819341</v>
      </c>
      <c r="AW63" s="330">
        <f t="shared" si="5"/>
        <v>0.13125211875668419</v>
      </c>
      <c r="AX63" s="330">
        <f t="shared" si="6"/>
        <v>0.35527521688100161</v>
      </c>
      <c r="AY63" s="330">
        <f t="shared" si="7"/>
        <v>0.29417670879377888</v>
      </c>
      <c r="AZ63" s="330">
        <f t="shared" si="8"/>
        <v>0</v>
      </c>
      <c r="BA63" s="330">
        <f t="shared" si="9"/>
        <v>0</v>
      </c>
      <c r="BB63" s="330">
        <f t="shared" si="10"/>
        <v>0</v>
      </c>
      <c r="BC63" s="330">
        <f t="shared" si="11"/>
        <v>0</v>
      </c>
      <c r="BD63" s="331">
        <f t="shared" si="12"/>
        <v>0.96647815612965815</v>
      </c>
    </row>
    <row r="64" spans="2:69" x14ac:dyDescent="0.4">
      <c r="B64" s="168">
        <v>13</v>
      </c>
      <c r="C64" s="168">
        <v>7</v>
      </c>
      <c r="D64" s="161" t="s">
        <v>484</v>
      </c>
      <c r="E64" s="158">
        <v>60</v>
      </c>
      <c r="F64" s="390" t="s">
        <v>98</v>
      </c>
      <c r="G64" s="318">
        <v>1426993</v>
      </c>
      <c r="H64" s="313">
        <v>2420927.6661045924</v>
      </c>
      <c r="I64" s="313">
        <v>142291.35332329868</v>
      </c>
      <c r="J64" s="313">
        <v>0</v>
      </c>
      <c r="K64" s="313">
        <v>54.211274048939053</v>
      </c>
      <c r="L64" s="313">
        <v>189.24268731041079</v>
      </c>
      <c r="M64" s="313">
        <v>0</v>
      </c>
      <c r="N64" s="313">
        <v>0</v>
      </c>
      <c r="O64" s="313">
        <v>0</v>
      </c>
      <c r="P64" s="313">
        <v>0</v>
      </c>
      <c r="Q64" s="314">
        <v>142534.80728465802</v>
      </c>
      <c r="R64" s="169"/>
      <c r="S64" s="178">
        <v>60</v>
      </c>
      <c r="T64" s="328">
        <f t="shared" si="24"/>
        <v>4530411</v>
      </c>
      <c r="U64" s="176">
        <f t="shared" si="25"/>
        <v>16233038.258905843</v>
      </c>
      <c r="V64" s="176">
        <f t="shared" si="26"/>
        <v>841633.07915272412</v>
      </c>
      <c r="W64" s="176">
        <f t="shared" si="27"/>
        <v>594626.04258858843</v>
      </c>
      <c r="X64" s="176">
        <f t="shared" si="28"/>
        <v>1609542.7505850755</v>
      </c>
      <c r="Y64" s="176">
        <f t="shared" si="29"/>
        <v>1332741.3974631326</v>
      </c>
      <c r="Z64" s="176">
        <f t="shared" si="30"/>
        <v>0</v>
      </c>
      <c r="AA64" s="176">
        <f t="shared" si="31"/>
        <v>0</v>
      </c>
      <c r="AB64" s="176">
        <f t="shared" si="32"/>
        <v>0</v>
      </c>
      <c r="AC64" s="176">
        <f t="shared" si="33"/>
        <v>0</v>
      </c>
      <c r="AD64" s="177">
        <f t="shared" si="34"/>
        <v>4378543.2697895207</v>
      </c>
      <c r="AS64" s="185">
        <v>61</v>
      </c>
      <c r="AT64" s="330">
        <f t="shared" si="2"/>
        <v>1</v>
      </c>
      <c r="AU64" s="330">
        <f t="shared" si="3"/>
        <v>21.755097801710193</v>
      </c>
      <c r="AV64" s="330">
        <f t="shared" si="4"/>
        <v>0.69630848306814441</v>
      </c>
      <c r="AW64" s="330">
        <f t="shared" si="5"/>
        <v>4.9409508236690494</v>
      </c>
      <c r="AX64" s="330">
        <f t="shared" si="6"/>
        <v>0.36368557416552416</v>
      </c>
      <c r="AY64" s="330">
        <f t="shared" si="7"/>
        <v>0.30644606717573947</v>
      </c>
      <c r="AZ64" s="330">
        <f t="shared" si="8"/>
        <v>0</v>
      </c>
      <c r="BA64" s="330">
        <f t="shared" si="9"/>
        <v>0</v>
      </c>
      <c r="BB64" s="330">
        <f t="shared" si="10"/>
        <v>0</v>
      </c>
      <c r="BC64" s="330">
        <f t="shared" si="11"/>
        <v>0</v>
      </c>
      <c r="BD64" s="331">
        <f t="shared" si="12"/>
        <v>6.3073909480784573</v>
      </c>
    </row>
    <row r="65" spans="2:56" x14ac:dyDescent="0.4">
      <c r="B65" s="168">
        <v>13</v>
      </c>
      <c r="C65" s="168">
        <v>7</v>
      </c>
      <c r="D65" s="161" t="s">
        <v>485</v>
      </c>
      <c r="E65" s="158">
        <v>61</v>
      </c>
      <c r="F65" s="390" t="s">
        <v>99</v>
      </c>
      <c r="G65" s="318">
        <v>69697</v>
      </c>
      <c r="H65" s="313">
        <v>395228.60270087683</v>
      </c>
      <c r="I65" s="313">
        <v>22630.961758954807</v>
      </c>
      <c r="J65" s="313">
        <v>0</v>
      </c>
      <c r="K65" s="313">
        <v>6.1446570859652132</v>
      </c>
      <c r="L65" s="313">
        <v>12.696881146800138</v>
      </c>
      <c r="M65" s="313">
        <v>0</v>
      </c>
      <c r="N65" s="313">
        <v>0</v>
      </c>
      <c r="O65" s="313">
        <v>0</v>
      </c>
      <c r="P65" s="313">
        <v>0</v>
      </c>
      <c r="Q65" s="314">
        <v>22649.803297187573</v>
      </c>
      <c r="R65" s="169"/>
      <c r="S65" s="178">
        <v>61</v>
      </c>
      <c r="T65" s="328">
        <f t="shared" si="24"/>
        <v>5992317</v>
      </c>
      <c r="U65" s="176">
        <f t="shared" si="25"/>
        <v>130363442.39385061</v>
      </c>
      <c r="V65" s="176">
        <f t="shared" si="26"/>
        <v>4172501.1603334541</v>
      </c>
      <c r="W65" s="176">
        <f t="shared" si="27"/>
        <v>29607743.616836049</v>
      </c>
      <c r="X65" s="176">
        <f t="shared" si="28"/>
        <v>2179319.2487268313</v>
      </c>
      <c r="Y65" s="176">
        <f t="shared" si="29"/>
        <v>1836321.9779203255</v>
      </c>
      <c r="Z65" s="176">
        <f t="shared" si="30"/>
        <v>0</v>
      </c>
      <c r="AA65" s="176">
        <f t="shared" si="31"/>
        <v>0</v>
      </c>
      <c r="AB65" s="176">
        <f t="shared" si="32"/>
        <v>0</v>
      </c>
      <c r="AC65" s="176">
        <f t="shared" si="33"/>
        <v>0</v>
      </c>
      <c r="AD65" s="177">
        <f t="shared" si="34"/>
        <v>37795886.003816657</v>
      </c>
      <c r="AS65" s="185">
        <v>62</v>
      </c>
      <c r="AT65" s="330">
        <f t="shared" si="2"/>
        <v>1</v>
      </c>
      <c r="AU65" s="330">
        <f t="shared" si="3"/>
        <v>0.73799393609343567</v>
      </c>
      <c r="AV65" s="330">
        <f t="shared" si="4"/>
        <v>4.9129914598132055E-2</v>
      </c>
      <c r="AW65" s="330">
        <f t="shared" si="5"/>
        <v>0</v>
      </c>
      <c r="AX65" s="330">
        <f t="shared" si="6"/>
        <v>6.5965210724495107E-6</v>
      </c>
      <c r="AY65" s="330">
        <f t="shared" si="7"/>
        <v>1.1244601034204026E-5</v>
      </c>
      <c r="AZ65" s="330">
        <f t="shared" si="8"/>
        <v>0</v>
      </c>
      <c r="BA65" s="330">
        <f t="shared" si="9"/>
        <v>0</v>
      </c>
      <c r="BB65" s="330">
        <f t="shared" si="10"/>
        <v>0</v>
      </c>
      <c r="BC65" s="330">
        <f t="shared" si="11"/>
        <v>0</v>
      </c>
      <c r="BD65" s="331">
        <f t="shared" si="12"/>
        <v>4.9147755720238703E-2</v>
      </c>
    </row>
    <row r="66" spans="2:56" x14ac:dyDescent="0.4">
      <c r="B66" s="168">
        <v>13</v>
      </c>
      <c r="C66" s="168">
        <v>7</v>
      </c>
      <c r="D66" s="161" t="s">
        <v>486</v>
      </c>
      <c r="E66" s="158">
        <v>62</v>
      </c>
      <c r="F66" s="390" t="s">
        <v>100</v>
      </c>
      <c r="G66" s="318">
        <v>1621326</v>
      </c>
      <c r="H66" s="313">
        <v>289637.35569518449</v>
      </c>
      <c r="I66" s="313">
        <v>5980.0498910797451</v>
      </c>
      <c r="J66" s="313">
        <v>34.493868208038293</v>
      </c>
      <c r="K66" s="313">
        <v>203.05906965997326</v>
      </c>
      <c r="L66" s="313">
        <v>1344.7952113476656</v>
      </c>
      <c r="M66" s="313">
        <v>0</v>
      </c>
      <c r="N66" s="313">
        <v>0</v>
      </c>
      <c r="O66" s="313">
        <v>0</v>
      </c>
      <c r="P66" s="313">
        <v>0</v>
      </c>
      <c r="Q66" s="314">
        <v>7562.3980402954221</v>
      </c>
      <c r="R66" s="169"/>
      <c r="S66" s="178">
        <v>62</v>
      </c>
      <c r="T66" s="328">
        <f t="shared" si="24"/>
        <v>48959979</v>
      </c>
      <c r="U66" s="176">
        <f t="shared" si="25"/>
        <v>36132167.613261953</v>
      </c>
      <c r="V66" s="176">
        <f t="shared" si="26"/>
        <v>2405399.5869963388</v>
      </c>
      <c r="W66" s="176">
        <f t="shared" si="27"/>
        <v>0</v>
      </c>
      <c r="X66" s="176">
        <f t="shared" si="28"/>
        <v>322.9655331801855</v>
      </c>
      <c r="Y66" s="176">
        <f t="shared" si="29"/>
        <v>550.53543049800737</v>
      </c>
      <c r="Z66" s="176">
        <f t="shared" si="30"/>
        <v>0</v>
      </c>
      <c r="AA66" s="176">
        <f t="shared" si="31"/>
        <v>0</v>
      </c>
      <c r="AB66" s="176">
        <f t="shared" si="32"/>
        <v>0</v>
      </c>
      <c r="AC66" s="176">
        <f t="shared" si="33"/>
        <v>0</v>
      </c>
      <c r="AD66" s="177">
        <f t="shared" si="34"/>
        <v>2406273.0879600169</v>
      </c>
      <c r="AS66" s="185">
        <v>63</v>
      </c>
      <c r="AT66" s="330">
        <f t="shared" si="2"/>
        <v>1</v>
      </c>
      <c r="AU66" s="330">
        <f t="shared" si="3"/>
        <v>1.0921779276714934</v>
      </c>
      <c r="AV66" s="330">
        <f t="shared" si="4"/>
        <v>6.5326828751833058E-2</v>
      </c>
      <c r="AW66" s="330">
        <f t="shared" si="5"/>
        <v>0</v>
      </c>
      <c r="AX66" s="330">
        <f t="shared" si="6"/>
        <v>9.7623765757298724E-6</v>
      </c>
      <c r="AY66" s="330">
        <f t="shared" si="7"/>
        <v>1.6641200495548253E-5</v>
      </c>
      <c r="AZ66" s="330">
        <f t="shared" si="8"/>
        <v>0</v>
      </c>
      <c r="BA66" s="330">
        <f t="shared" si="9"/>
        <v>0</v>
      </c>
      <c r="BB66" s="330">
        <f t="shared" si="10"/>
        <v>0</v>
      </c>
      <c r="BC66" s="330">
        <f t="shared" si="11"/>
        <v>0</v>
      </c>
      <c r="BD66" s="331">
        <f t="shared" si="12"/>
        <v>6.5353232328904332E-2</v>
      </c>
    </row>
    <row r="67" spans="2:56" x14ac:dyDescent="0.4">
      <c r="B67" s="168">
        <v>14</v>
      </c>
      <c r="C67" s="168">
        <v>8</v>
      </c>
      <c r="D67" s="161" t="s">
        <v>487</v>
      </c>
      <c r="E67" s="158">
        <v>63</v>
      </c>
      <c r="F67" s="390" t="s">
        <v>101</v>
      </c>
      <c r="G67" s="318">
        <v>79871</v>
      </c>
      <c r="H67" s="313">
        <v>388604.06679642643</v>
      </c>
      <c r="I67" s="313">
        <v>22381.22248363082</v>
      </c>
      <c r="J67" s="313">
        <v>0</v>
      </c>
      <c r="K67" s="313">
        <v>347.35098467565012</v>
      </c>
      <c r="L67" s="313">
        <v>370.32068167822683</v>
      </c>
      <c r="M67" s="313">
        <v>0</v>
      </c>
      <c r="N67" s="313">
        <v>0</v>
      </c>
      <c r="O67" s="313">
        <v>0</v>
      </c>
      <c r="P67" s="313">
        <v>0</v>
      </c>
      <c r="Q67" s="314">
        <v>23098.894149984695</v>
      </c>
      <c r="R67" s="169"/>
      <c r="S67" s="178">
        <v>63</v>
      </c>
      <c r="T67" s="328">
        <f t="shared" si="24"/>
        <v>43758323</v>
      </c>
      <c r="U67" s="176">
        <f t="shared" si="25"/>
        <v>47791874.532519847</v>
      </c>
      <c r="V67" s="176">
        <f t="shared" si="26"/>
        <v>2858592.4730883976</v>
      </c>
      <c r="W67" s="176">
        <f t="shared" si="27"/>
        <v>0</v>
      </c>
      <c r="X67" s="176">
        <f t="shared" si="28"/>
        <v>427.1852274484217</v>
      </c>
      <c r="Y67" s="176">
        <f t="shared" si="29"/>
        <v>728.19102639196058</v>
      </c>
      <c r="Z67" s="176">
        <f t="shared" si="30"/>
        <v>0</v>
      </c>
      <c r="AA67" s="176">
        <f t="shared" si="31"/>
        <v>0</v>
      </c>
      <c r="AB67" s="176">
        <f t="shared" si="32"/>
        <v>0</v>
      </c>
      <c r="AC67" s="176">
        <f t="shared" si="33"/>
        <v>0</v>
      </c>
      <c r="AD67" s="177">
        <f t="shared" si="34"/>
        <v>2859747.8493422382</v>
      </c>
      <c r="AS67" s="185">
        <v>64</v>
      </c>
      <c r="AT67" s="330">
        <f t="shared" si="2"/>
        <v>1</v>
      </c>
      <c r="AU67" s="330">
        <f t="shared" si="3"/>
        <v>0.10825157801491717</v>
      </c>
      <c r="AV67" s="330">
        <f t="shared" si="4"/>
        <v>5.9613060563434928E-3</v>
      </c>
      <c r="AW67" s="330">
        <f t="shared" si="5"/>
        <v>0</v>
      </c>
      <c r="AX67" s="330">
        <f t="shared" si="6"/>
        <v>9.6760119640184255E-7</v>
      </c>
      <c r="AY67" s="330">
        <f t="shared" si="7"/>
        <v>1.6493981136813068E-6</v>
      </c>
      <c r="AZ67" s="330">
        <f t="shared" si="8"/>
        <v>0</v>
      </c>
      <c r="BA67" s="330">
        <f t="shared" si="9"/>
        <v>0</v>
      </c>
      <c r="BB67" s="330">
        <f t="shared" si="10"/>
        <v>0</v>
      </c>
      <c r="BC67" s="330">
        <f t="shared" si="11"/>
        <v>0</v>
      </c>
      <c r="BD67" s="331">
        <f t="shared" si="12"/>
        <v>5.9639230556535758E-3</v>
      </c>
    </row>
    <row r="68" spans="2:56" x14ac:dyDescent="0.4">
      <c r="B68" s="168">
        <v>14</v>
      </c>
      <c r="C68" s="168">
        <v>8</v>
      </c>
      <c r="D68" s="161" t="s">
        <v>488</v>
      </c>
      <c r="E68" s="158">
        <v>64</v>
      </c>
      <c r="F68" s="390" t="s">
        <v>102</v>
      </c>
      <c r="G68" s="318">
        <v>77986</v>
      </c>
      <c r="H68" s="313">
        <v>956920.64215790934</v>
      </c>
      <c r="I68" s="313">
        <v>54158.52699244325</v>
      </c>
      <c r="J68" s="313">
        <v>0</v>
      </c>
      <c r="K68" s="313">
        <v>76.849894740491905</v>
      </c>
      <c r="L68" s="313">
        <v>97.86009732465746</v>
      </c>
      <c r="M68" s="313">
        <v>0</v>
      </c>
      <c r="N68" s="313">
        <v>0</v>
      </c>
      <c r="O68" s="313">
        <v>0</v>
      </c>
      <c r="P68" s="313">
        <v>0</v>
      </c>
      <c r="Q68" s="314">
        <v>54333.236984508403</v>
      </c>
      <c r="R68" s="169"/>
      <c r="S68" s="178">
        <v>64</v>
      </c>
      <c r="T68" s="328">
        <f t="shared" si="24"/>
        <v>36333585</v>
      </c>
      <c r="U68" s="176">
        <f t="shared" si="25"/>
        <v>3933167.911189124</v>
      </c>
      <c r="V68" s="176">
        <f t="shared" si="26"/>
        <v>216595.62030917109</v>
      </c>
      <c r="W68" s="176">
        <f t="shared" si="27"/>
        <v>0</v>
      </c>
      <c r="X68" s="176">
        <f t="shared" si="28"/>
        <v>35.156420315568042</v>
      </c>
      <c r="Y68" s="176">
        <f t="shared" si="29"/>
        <v>59.928546562279422</v>
      </c>
      <c r="Z68" s="176">
        <f t="shared" si="30"/>
        <v>0</v>
      </c>
      <c r="AA68" s="176">
        <f t="shared" si="31"/>
        <v>0</v>
      </c>
      <c r="AB68" s="176">
        <f t="shared" si="32"/>
        <v>0</v>
      </c>
      <c r="AC68" s="176">
        <f t="shared" si="33"/>
        <v>0</v>
      </c>
      <c r="AD68" s="177">
        <f t="shared" si="34"/>
        <v>216690.70527604892</v>
      </c>
      <c r="AS68" s="185">
        <v>65</v>
      </c>
      <c r="AT68" s="330">
        <f t="shared" si="2"/>
        <v>1</v>
      </c>
      <c r="AU68" s="330">
        <f t="shared" si="3"/>
        <v>0.85162717291076073</v>
      </c>
      <c r="AV68" s="330">
        <f t="shared" si="4"/>
        <v>4.5417291931376176E-2</v>
      </c>
      <c r="AW68" s="330">
        <f t="shared" si="5"/>
        <v>0</v>
      </c>
      <c r="AX68" s="330">
        <f t="shared" si="6"/>
        <v>7.6122259509530476E-6</v>
      </c>
      <c r="AY68" s="330">
        <f t="shared" si="7"/>
        <v>1.2975997932937176E-5</v>
      </c>
      <c r="AZ68" s="330">
        <f t="shared" si="8"/>
        <v>0</v>
      </c>
      <c r="BA68" s="330">
        <f t="shared" si="9"/>
        <v>0</v>
      </c>
      <c r="BB68" s="330">
        <f t="shared" si="10"/>
        <v>0</v>
      </c>
      <c r="BC68" s="330">
        <f t="shared" si="11"/>
        <v>0</v>
      </c>
      <c r="BD68" s="331">
        <f t="shared" si="12"/>
        <v>4.5437880155260069E-2</v>
      </c>
    </row>
    <row r="69" spans="2:56" x14ac:dyDescent="0.4">
      <c r="B69" s="168">
        <v>14</v>
      </c>
      <c r="C69" s="168">
        <v>8</v>
      </c>
      <c r="D69" s="161" t="s">
        <v>489</v>
      </c>
      <c r="E69" s="158">
        <v>65</v>
      </c>
      <c r="F69" s="390" t="s">
        <v>103</v>
      </c>
      <c r="G69" s="318">
        <v>87637</v>
      </c>
      <c r="H69" s="313">
        <v>398539.6444203303</v>
      </c>
      <c r="I69" s="313">
        <v>21862.103398678242</v>
      </c>
      <c r="J69" s="313">
        <v>0</v>
      </c>
      <c r="K69" s="313">
        <v>25.436253319030499</v>
      </c>
      <c r="L69" s="313">
        <v>33.886561609241689</v>
      </c>
      <c r="M69" s="313">
        <v>0</v>
      </c>
      <c r="N69" s="313">
        <v>0</v>
      </c>
      <c r="O69" s="313">
        <v>0</v>
      </c>
      <c r="P69" s="313">
        <v>0</v>
      </c>
      <c r="Q69" s="314">
        <v>21921.426213606512</v>
      </c>
      <c r="R69" s="169"/>
      <c r="S69" s="178">
        <v>65</v>
      </c>
      <c r="T69" s="328">
        <f t="shared" si="24"/>
        <v>23399261</v>
      </c>
      <c r="U69" s="176">
        <f t="shared" si="25"/>
        <v>19927446.49363102</v>
      </c>
      <c r="V69" s="176">
        <f t="shared" si="26"/>
        <v>1062731.0678154652</v>
      </c>
      <c r="W69" s="176">
        <f t="shared" si="27"/>
        <v>0</v>
      </c>
      <c r="X69" s="176">
        <f t="shared" si="28"/>
        <v>178.12046181732356</v>
      </c>
      <c r="Y69" s="176">
        <f t="shared" si="29"/>
        <v>303.62876236825747</v>
      </c>
      <c r="Z69" s="176">
        <f t="shared" si="30"/>
        <v>0</v>
      </c>
      <c r="AA69" s="176">
        <f t="shared" si="31"/>
        <v>0</v>
      </c>
      <c r="AB69" s="176">
        <f t="shared" si="32"/>
        <v>0</v>
      </c>
      <c r="AC69" s="176">
        <f t="shared" si="33"/>
        <v>0</v>
      </c>
      <c r="AD69" s="177">
        <f t="shared" si="34"/>
        <v>1063212.8170396509</v>
      </c>
      <c r="AS69" s="185">
        <v>66</v>
      </c>
      <c r="AT69" s="330">
        <f t="shared" ref="AT69:AT104" si="47">T70/T70</f>
        <v>1</v>
      </c>
      <c r="AU69" s="330">
        <f t="shared" ref="AU69:AU104" si="48">U70/$T70</f>
        <v>0.12126719534133609</v>
      </c>
      <c r="AV69" s="330">
        <f t="shared" ref="AV69:AV104" si="49">V70/$T70</f>
        <v>7.302469038045236E-3</v>
      </c>
      <c r="AW69" s="330">
        <f t="shared" ref="AW69:AW105" si="50">W70/$T70</f>
        <v>0</v>
      </c>
      <c r="AX69" s="330">
        <f t="shared" ref="AX69:AX105" si="51">X70/$T70</f>
        <v>1.0839406265320535E-6</v>
      </c>
      <c r="AY69" s="330">
        <f t="shared" ref="AY69:AY105" si="52">Y70/$T70</f>
        <v>1.8477133258959024E-6</v>
      </c>
      <c r="AZ69" s="330">
        <f t="shared" ref="AZ69:AZ105" si="53">Z70/$T70</f>
        <v>0</v>
      </c>
      <c r="BA69" s="330">
        <f t="shared" ref="BA69:BA105" si="54">AA70/$T70</f>
        <v>0</v>
      </c>
      <c r="BB69" s="330">
        <f t="shared" ref="BB69:BB105" si="55">AB70/$T70</f>
        <v>0</v>
      </c>
      <c r="BC69" s="330">
        <f t="shared" ref="BC69:BC105" si="56">AC70/$T70</f>
        <v>0</v>
      </c>
      <c r="BD69" s="331">
        <f t="shared" ref="BD69:BD105" si="57">AD70/$T70</f>
        <v>7.305400691997665E-3</v>
      </c>
    </row>
    <row r="70" spans="2:56" x14ac:dyDescent="0.4">
      <c r="B70" s="168">
        <v>14</v>
      </c>
      <c r="C70" s="168">
        <v>8</v>
      </c>
      <c r="D70" s="161" t="s">
        <v>490</v>
      </c>
      <c r="E70" s="158">
        <v>66</v>
      </c>
      <c r="F70" s="390" t="s">
        <v>104</v>
      </c>
      <c r="G70" s="318">
        <v>102543</v>
      </c>
      <c r="H70" s="313">
        <v>472201.98856061732</v>
      </c>
      <c r="I70" s="313">
        <v>25975.249344919444</v>
      </c>
      <c r="J70" s="313">
        <v>284.89959077196289</v>
      </c>
      <c r="K70" s="313">
        <v>126.97818580083104</v>
      </c>
      <c r="L70" s="313">
        <v>141.41285158072694</v>
      </c>
      <c r="M70" s="313">
        <v>0</v>
      </c>
      <c r="N70" s="313">
        <v>0</v>
      </c>
      <c r="O70" s="313">
        <v>0</v>
      </c>
      <c r="P70" s="313">
        <v>0</v>
      </c>
      <c r="Q70" s="314">
        <v>26528.539973072966</v>
      </c>
      <c r="R70" s="169"/>
      <c r="S70" s="178">
        <v>66</v>
      </c>
      <c r="T70" s="328">
        <f t="shared" ref="T70:T105" si="58">SUMIF($B$5:$B$394,$S70,$G$5:$G$394)</f>
        <v>14935043</v>
      </c>
      <c r="U70" s="176">
        <f t="shared" ref="U70:U105" si="59">SUMIF($B$5:$B$394,$S70,$H$5:$H$394)</f>
        <v>1811130.7769122543</v>
      </c>
      <c r="V70" s="176">
        <f t="shared" ref="V70:V105" si="60">SUMIF($B$5:$B$394,$S70,$I$5:$I$394)</f>
        <v>109062.68908937424</v>
      </c>
      <c r="W70" s="176">
        <f t="shared" ref="W70:W105" si="61">SUMIF($B$5:$B$394,$S70,$J$5:$J$394)</f>
        <v>0</v>
      </c>
      <c r="X70" s="176">
        <f t="shared" ref="X70:X105" si="62">SUMIF($B$5:$B$394,$S70,$K$5:$K$394)</f>
        <v>16.188699866703161</v>
      </c>
      <c r="Y70" s="176">
        <f t="shared" ref="Y70:Y105" si="63">SUMIF($B$5:$B$394,$S70,$L$5:$L$394)</f>
        <v>27.595677973928314</v>
      </c>
      <c r="Z70" s="176">
        <f t="shared" ref="Z70:Z105" si="64">SUMIF($B$5:$B$394,$S70,$M$5:$M$394)</f>
        <v>0</v>
      </c>
      <c r="AA70" s="176">
        <f t="shared" ref="AA70:AA105" si="65">SUMIF($B$5:$B$394,$S70,$N$5:$N$394)</f>
        <v>0</v>
      </c>
      <c r="AB70" s="176">
        <f t="shared" ref="AB70:AB105" si="66">SUMIF($B$5:$B$394,$S70,$O$5:$O$394)</f>
        <v>0</v>
      </c>
      <c r="AC70" s="176">
        <f t="shared" ref="AC70:AC105" si="67">SUMIF($B$5:$B$394,$S70,$P$5:$P$394)</f>
        <v>0</v>
      </c>
      <c r="AD70" s="177">
        <f t="shared" ref="AD70:AD105" si="68">SUMIF($B$5:$B$394,$S70,$Q$5:$Q$394)</f>
        <v>109106.47346721488</v>
      </c>
      <c r="AS70" s="185">
        <v>67</v>
      </c>
      <c r="AT70" s="330">
        <f t="shared" si="47"/>
        <v>1</v>
      </c>
      <c r="AU70" s="330">
        <f t="shared" si="48"/>
        <v>1.2266382062233588E-5</v>
      </c>
      <c r="AV70" s="330">
        <f t="shared" si="49"/>
        <v>0</v>
      </c>
      <c r="AW70" s="330">
        <f t="shared" si="50"/>
        <v>0</v>
      </c>
      <c r="AX70" s="330">
        <f t="shared" si="51"/>
        <v>1.0964242902125426E-10</v>
      </c>
      <c r="AY70" s="330">
        <f t="shared" si="52"/>
        <v>1.868993303021808E-10</v>
      </c>
      <c r="AZ70" s="330">
        <f t="shared" si="53"/>
        <v>0</v>
      </c>
      <c r="BA70" s="330">
        <f t="shared" si="54"/>
        <v>0</v>
      </c>
      <c r="BB70" s="330">
        <f t="shared" si="55"/>
        <v>0</v>
      </c>
      <c r="BC70" s="330">
        <f t="shared" si="56"/>
        <v>0</v>
      </c>
      <c r="BD70" s="331">
        <f t="shared" si="57"/>
        <v>2.9654175932343504E-10</v>
      </c>
    </row>
    <row r="71" spans="2:56" x14ac:dyDescent="0.4">
      <c r="B71" s="168">
        <v>14</v>
      </c>
      <c r="C71" s="168">
        <v>8</v>
      </c>
      <c r="D71" s="161" t="s">
        <v>491</v>
      </c>
      <c r="E71" s="158">
        <v>67</v>
      </c>
      <c r="F71" s="390" t="s">
        <v>105</v>
      </c>
      <c r="G71" s="318">
        <v>50693</v>
      </c>
      <c r="H71" s="313">
        <v>106321.17353986153</v>
      </c>
      <c r="I71" s="313">
        <v>5669.0270993022796</v>
      </c>
      <c r="J71" s="313">
        <v>0</v>
      </c>
      <c r="K71" s="313">
        <v>20.597698168220802</v>
      </c>
      <c r="L71" s="313">
        <v>23.482802248178157</v>
      </c>
      <c r="M71" s="313">
        <v>0</v>
      </c>
      <c r="N71" s="313">
        <v>0</v>
      </c>
      <c r="O71" s="313">
        <v>0</v>
      </c>
      <c r="P71" s="313">
        <v>0</v>
      </c>
      <c r="Q71" s="314">
        <v>5713.1075997186781</v>
      </c>
      <c r="R71" s="169"/>
      <c r="S71" s="178">
        <v>67</v>
      </c>
      <c r="T71" s="328">
        <f t="shared" si="58"/>
        <v>52214289</v>
      </c>
      <c r="U71" s="176">
        <f t="shared" si="59"/>
        <v>640.48041798188058</v>
      </c>
      <c r="V71" s="176">
        <f t="shared" si="60"/>
        <v>0</v>
      </c>
      <c r="W71" s="176">
        <f t="shared" si="61"/>
        <v>0</v>
      </c>
      <c r="X71" s="176">
        <f t="shared" si="62"/>
        <v>5.724901475577757E-3</v>
      </c>
      <c r="Y71" s="176">
        <f t="shared" si="63"/>
        <v>9.7588156463045261E-3</v>
      </c>
      <c r="Z71" s="176">
        <f t="shared" si="64"/>
        <v>0</v>
      </c>
      <c r="AA71" s="176">
        <f t="shared" si="65"/>
        <v>0</v>
      </c>
      <c r="AB71" s="176">
        <f t="shared" si="66"/>
        <v>0</v>
      </c>
      <c r="AC71" s="176">
        <f t="shared" si="67"/>
        <v>0</v>
      </c>
      <c r="AD71" s="177">
        <f t="shared" si="68"/>
        <v>1.5483717121882283E-2</v>
      </c>
      <c r="AS71" s="185">
        <v>68</v>
      </c>
      <c r="AT71" s="330">
        <f t="shared" si="47"/>
        <v>1</v>
      </c>
      <c r="AU71" s="330">
        <f t="shared" si="48"/>
        <v>1.4458007871150085</v>
      </c>
      <c r="AV71" s="330">
        <f t="shared" si="49"/>
        <v>9.936749501863705E-2</v>
      </c>
      <c r="AW71" s="330">
        <f t="shared" si="50"/>
        <v>5.9461539899984569E-4</v>
      </c>
      <c r="AX71" s="330">
        <f t="shared" si="51"/>
        <v>1.5512114513111059E-4</v>
      </c>
      <c r="AY71" s="330">
        <f t="shared" si="52"/>
        <v>1.0103601996490586E-2</v>
      </c>
      <c r="AZ71" s="330">
        <f t="shared" si="53"/>
        <v>1.2426018591809017E-4</v>
      </c>
      <c r="BA71" s="330">
        <f t="shared" si="54"/>
        <v>9.9467731209490068E-3</v>
      </c>
      <c r="BB71" s="330">
        <f t="shared" si="55"/>
        <v>0</v>
      </c>
      <c r="BC71" s="330">
        <f t="shared" si="56"/>
        <v>0</v>
      </c>
      <c r="BD71" s="331">
        <f t="shared" si="57"/>
        <v>0.12029186686612565</v>
      </c>
    </row>
    <row r="72" spans="2:56" x14ac:dyDescent="0.4">
      <c r="B72" s="168">
        <v>14</v>
      </c>
      <c r="C72" s="168">
        <v>8</v>
      </c>
      <c r="D72" s="161" t="s">
        <v>492</v>
      </c>
      <c r="E72" s="158">
        <v>68</v>
      </c>
      <c r="F72" s="390" t="s">
        <v>106</v>
      </c>
      <c r="G72" s="318">
        <v>217484</v>
      </c>
      <c r="H72" s="313">
        <v>7084485.1125700986</v>
      </c>
      <c r="I72" s="313">
        <v>406751.32435326726</v>
      </c>
      <c r="J72" s="313">
        <v>4478.6684639872356</v>
      </c>
      <c r="K72" s="313">
        <v>5828.2739671497775</v>
      </c>
      <c r="L72" s="313">
        <v>6224.0022908197407</v>
      </c>
      <c r="M72" s="313">
        <v>0</v>
      </c>
      <c r="N72" s="313">
        <v>0</v>
      </c>
      <c r="O72" s="313">
        <v>0</v>
      </c>
      <c r="P72" s="313">
        <v>0</v>
      </c>
      <c r="Q72" s="314">
        <v>423282.269075224</v>
      </c>
      <c r="R72" s="169"/>
      <c r="S72" s="178">
        <v>68</v>
      </c>
      <c r="T72" s="328">
        <f t="shared" si="58"/>
        <v>4828578</v>
      </c>
      <c r="U72" s="176">
        <f t="shared" si="59"/>
        <v>6981161.8730462138</v>
      </c>
      <c r="V72" s="176">
        <f t="shared" si="60"/>
        <v>479803.70036210044</v>
      </c>
      <c r="W72" s="176">
        <f t="shared" si="61"/>
        <v>2871.146834071877</v>
      </c>
      <c r="X72" s="176">
        <f t="shared" si="62"/>
        <v>749.01454871488772</v>
      </c>
      <c r="Y72" s="176">
        <f t="shared" si="63"/>
        <v>48786.030321010519</v>
      </c>
      <c r="Z72" s="176">
        <f t="shared" si="64"/>
        <v>600</v>
      </c>
      <c r="AA72" s="176">
        <f t="shared" si="65"/>
        <v>48028.769862805711</v>
      </c>
      <c r="AB72" s="176">
        <f t="shared" si="66"/>
        <v>0</v>
      </c>
      <c r="AC72" s="176">
        <f t="shared" si="67"/>
        <v>0</v>
      </c>
      <c r="AD72" s="177">
        <f t="shared" si="68"/>
        <v>580838.66192870331</v>
      </c>
      <c r="AS72" s="185">
        <v>69</v>
      </c>
      <c r="AT72" s="330">
        <f t="shared" si="47"/>
        <v>1</v>
      </c>
      <c r="AU72" s="330">
        <f t="shared" si="48"/>
        <v>42.363437669910901</v>
      </c>
      <c r="AV72" s="330">
        <f t="shared" si="49"/>
        <v>2.9035646404409055</v>
      </c>
      <c r="AW72" s="330">
        <f t="shared" si="50"/>
        <v>4.5327187492570599E-3</v>
      </c>
      <c r="AX72" s="330">
        <f t="shared" si="51"/>
        <v>1.6718502363067807E-3</v>
      </c>
      <c r="AY72" s="330">
        <f t="shared" si="52"/>
        <v>1.9510323892839698E-2</v>
      </c>
      <c r="AZ72" s="330">
        <f t="shared" si="53"/>
        <v>4.6145352998446017E-3</v>
      </c>
      <c r="BA72" s="330">
        <f t="shared" si="54"/>
        <v>0</v>
      </c>
      <c r="BB72" s="330">
        <f t="shared" si="55"/>
        <v>0</v>
      </c>
      <c r="BC72" s="330">
        <f t="shared" si="56"/>
        <v>0</v>
      </c>
      <c r="BD72" s="331">
        <f t="shared" si="57"/>
        <v>2.9338940686191544</v>
      </c>
    </row>
    <row r="73" spans="2:56" x14ac:dyDescent="0.4">
      <c r="B73" s="168">
        <v>14</v>
      </c>
      <c r="C73" s="168">
        <v>8</v>
      </c>
      <c r="D73" s="161" t="s">
        <v>493</v>
      </c>
      <c r="E73" s="158">
        <v>69</v>
      </c>
      <c r="F73" s="390" t="s">
        <v>107</v>
      </c>
      <c r="G73" s="318">
        <v>449175</v>
      </c>
      <c r="H73" s="313">
        <v>2814192.8400676888</v>
      </c>
      <c r="I73" s="313">
        <v>162864.24761081417</v>
      </c>
      <c r="J73" s="313">
        <v>4082.3883747653281</v>
      </c>
      <c r="K73" s="313">
        <v>705.21640721682127</v>
      </c>
      <c r="L73" s="313">
        <v>788.88937404177034</v>
      </c>
      <c r="M73" s="313">
        <v>0</v>
      </c>
      <c r="N73" s="313">
        <v>0</v>
      </c>
      <c r="O73" s="313">
        <v>0</v>
      </c>
      <c r="P73" s="313">
        <v>0</v>
      </c>
      <c r="Q73" s="314">
        <v>168440.74176683809</v>
      </c>
      <c r="R73" s="169"/>
      <c r="S73" s="178">
        <v>69</v>
      </c>
      <c r="T73" s="328">
        <f t="shared" si="58"/>
        <v>15986047</v>
      </c>
      <c r="U73" s="176">
        <f t="shared" si="59"/>
        <v>677223905.67276621</v>
      </c>
      <c r="V73" s="176">
        <f t="shared" si="60"/>
        <v>46416520.809626415</v>
      </c>
      <c r="W73" s="176">
        <f t="shared" si="61"/>
        <v>72460.254963404572</v>
      </c>
      <c r="X73" s="176">
        <f t="shared" si="62"/>
        <v>26726.276454561303</v>
      </c>
      <c r="Y73" s="176">
        <f t="shared" si="63"/>
        <v>311892.95473615837</v>
      </c>
      <c r="Z73" s="176">
        <f t="shared" si="64"/>
        <v>73768.178186474892</v>
      </c>
      <c r="AA73" s="176">
        <f t="shared" si="65"/>
        <v>0</v>
      </c>
      <c r="AB73" s="176">
        <f t="shared" si="66"/>
        <v>0</v>
      </c>
      <c r="AC73" s="176">
        <f t="shared" si="67"/>
        <v>0</v>
      </c>
      <c r="AD73" s="177">
        <f t="shared" si="68"/>
        <v>46901368.473967023</v>
      </c>
      <c r="AS73" s="185">
        <v>70</v>
      </c>
      <c r="AT73" s="330">
        <f t="shared" si="47"/>
        <v>1</v>
      </c>
      <c r="AU73" s="330">
        <f t="shared" si="48"/>
        <v>93.523713071142481</v>
      </c>
      <c r="AV73" s="330">
        <f t="shared" si="49"/>
        <v>6.3680330215721064</v>
      </c>
      <c r="AW73" s="330">
        <f t="shared" si="50"/>
        <v>1.5909644931676407E-2</v>
      </c>
      <c r="AX73" s="330">
        <f t="shared" si="51"/>
        <v>3.6974257527377205E-3</v>
      </c>
      <c r="AY73" s="330">
        <f t="shared" si="52"/>
        <v>4.314858618257382E-2</v>
      </c>
      <c r="AZ73" s="330">
        <f t="shared" si="53"/>
        <v>0.12757537233630342</v>
      </c>
      <c r="BA73" s="330">
        <f t="shared" si="54"/>
        <v>0</v>
      </c>
      <c r="BB73" s="330">
        <f t="shared" si="55"/>
        <v>0</v>
      </c>
      <c r="BC73" s="330">
        <f t="shared" si="56"/>
        <v>0</v>
      </c>
      <c r="BD73" s="331">
        <f t="shared" si="57"/>
        <v>6.5583640507753982</v>
      </c>
    </row>
    <row r="74" spans="2:56" x14ac:dyDescent="0.4">
      <c r="B74" s="168">
        <v>15</v>
      </c>
      <c r="C74" s="168">
        <v>8</v>
      </c>
      <c r="D74" s="161" t="s">
        <v>494</v>
      </c>
      <c r="E74" s="158">
        <v>70</v>
      </c>
      <c r="F74" s="390" t="s">
        <v>108</v>
      </c>
      <c r="G74" s="318">
        <v>698652</v>
      </c>
      <c r="H74" s="313">
        <v>1752711.159535327</v>
      </c>
      <c r="I74" s="313">
        <v>92391.879955645316</v>
      </c>
      <c r="J74" s="313">
        <v>2.2117728809061621</v>
      </c>
      <c r="K74" s="313">
        <v>124.38324768485312</v>
      </c>
      <c r="L74" s="313">
        <v>162.11800578004221</v>
      </c>
      <c r="M74" s="313">
        <v>0</v>
      </c>
      <c r="N74" s="313">
        <v>0</v>
      </c>
      <c r="O74" s="313">
        <v>0</v>
      </c>
      <c r="P74" s="313">
        <v>0</v>
      </c>
      <c r="Q74" s="314">
        <v>92680.592981991111</v>
      </c>
      <c r="R74" s="169"/>
      <c r="S74" s="178">
        <v>70</v>
      </c>
      <c r="T74" s="328">
        <f t="shared" si="58"/>
        <v>9849179</v>
      </c>
      <c r="U74" s="176">
        <f t="shared" si="59"/>
        <v>921131790.78232205</v>
      </c>
      <c r="V74" s="176">
        <f t="shared" si="60"/>
        <v>62719897.107374541</v>
      </c>
      <c r="W74" s="176">
        <f t="shared" si="61"/>
        <v>156696.94075852371</v>
      </c>
      <c r="X74" s="176">
        <f t="shared" si="62"/>
        <v>36416.608077923549</v>
      </c>
      <c r="Y74" s="176">
        <f t="shared" si="63"/>
        <v>424978.14890909626</v>
      </c>
      <c r="Z74" s="176">
        <f t="shared" si="64"/>
        <v>1256512.6781319007</v>
      </c>
      <c r="AA74" s="176">
        <f t="shared" si="65"/>
        <v>0</v>
      </c>
      <c r="AB74" s="176">
        <f t="shared" si="66"/>
        <v>0</v>
      </c>
      <c r="AC74" s="176">
        <f t="shared" si="67"/>
        <v>0</v>
      </c>
      <c r="AD74" s="177">
        <f t="shared" si="68"/>
        <v>64594501.483251989</v>
      </c>
      <c r="AS74" s="185">
        <v>71</v>
      </c>
      <c r="AT74" s="330">
        <f t="shared" si="47"/>
        <v>1</v>
      </c>
      <c r="AU74" s="330">
        <f t="shared" si="48"/>
        <v>167.64808993575534</v>
      </c>
      <c r="AV74" s="330">
        <f t="shared" si="49"/>
        <v>12.365821873065757</v>
      </c>
      <c r="AW74" s="330">
        <f t="shared" si="50"/>
        <v>5.809697542882783E-2</v>
      </c>
      <c r="AX74" s="330">
        <f t="shared" si="51"/>
        <v>9.1991550212339147E-4</v>
      </c>
      <c r="AY74" s="330">
        <f t="shared" si="52"/>
        <v>2.4875266128846808E-2</v>
      </c>
      <c r="AZ74" s="330">
        <f t="shared" si="53"/>
        <v>3.2788863572993751E-2</v>
      </c>
      <c r="BA74" s="330">
        <f t="shared" si="54"/>
        <v>0</v>
      </c>
      <c r="BB74" s="330">
        <f t="shared" si="55"/>
        <v>0</v>
      </c>
      <c r="BC74" s="330">
        <f t="shared" si="56"/>
        <v>0</v>
      </c>
      <c r="BD74" s="331">
        <f t="shared" si="57"/>
        <v>12.48250289369855</v>
      </c>
    </row>
    <row r="75" spans="2:56" x14ac:dyDescent="0.4">
      <c r="B75" s="168">
        <v>15</v>
      </c>
      <c r="C75" s="168">
        <v>8</v>
      </c>
      <c r="D75" s="161" t="s">
        <v>495</v>
      </c>
      <c r="E75" s="158">
        <v>71</v>
      </c>
      <c r="F75" s="390" t="s">
        <v>109</v>
      </c>
      <c r="G75" s="318">
        <v>271574</v>
      </c>
      <c r="H75" s="313">
        <v>592352.34271823731</v>
      </c>
      <c r="I75" s="313">
        <v>31049.264040239952</v>
      </c>
      <c r="J75" s="313">
        <v>1.1630171052735352</v>
      </c>
      <c r="K75" s="313">
        <v>434.24218386774487</v>
      </c>
      <c r="L75" s="313">
        <v>464.90625059732838</v>
      </c>
      <c r="M75" s="313">
        <v>0</v>
      </c>
      <c r="N75" s="313">
        <v>0</v>
      </c>
      <c r="O75" s="313">
        <v>0</v>
      </c>
      <c r="P75" s="313">
        <v>0</v>
      </c>
      <c r="Q75" s="314">
        <v>31949.575491810298</v>
      </c>
      <c r="R75" s="169"/>
      <c r="S75" s="178">
        <v>71</v>
      </c>
      <c r="T75" s="328">
        <f t="shared" si="58"/>
        <v>5467156</v>
      </c>
      <c r="U75" s="176">
        <f t="shared" si="59"/>
        <v>916558260.7808044</v>
      </c>
      <c r="V75" s="176">
        <f t="shared" si="60"/>
        <v>67605877.248262689</v>
      </c>
      <c r="W75" s="176">
        <f t="shared" si="61"/>
        <v>317625.22779756866</v>
      </c>
      <c r="X75" s="176">
        <f t="shared" si="62"/>
        <v>5029.3215569269123</v>
      </c>
      <c r="Y75" s="176">
        <f t="shared" si="63"/>
        <v>135996.9604679216</v>
      </c>
      <c r="Z75" s="176">
        <f t="shared" si="64"/>
        <v>179261.83221627423</v>
      </c>
      <c r="AA75" s="176">
        <f t="shared" si="65"/>
        <v>0</v>
      </c>
      <c r="AB75" s="176">
        <f t="shared" si="66"/>
        <v>0</v>
      </c>
      <c r="AC75" s="176">
        <f t="shared" si="67"/>
        <v>0</v>
      </c>
      <c r="AD75" s="177">
        <f t="shared" si="68"/>
        <v>68243790.590301394</v>
      </c>
      <c r="AS75" s="185">
        <v>72</v>
      </c>
      <c r="AT75" s="330">
        <f t="shared" si="47"/>
        <v>1</v>
      </c>
      <c r="AU75" s="330">
        <f t="shared" si="48"/>
        <v>104.68095656566842</v>
      </c>
      <c r="AV75" s="330">
        <f t="shared" si="49"/>
        <v>7.1345023085327037</v>
      </c>
      <c r="AW75" s="330">
        <f t="shared" si="50"/>
        <v>0</v>
      </c>
      <c r="AX75" s="330">
        <f t="shared" si="51"/>
        <v>6.8733456448986723E-4</v>
      </c>
      <c r="AY75" s="330">
        <f t="shared" si="52"/>
        <v>3.0375679750588004E-2</v>
      </c>
      <c r="AZ75" s="330">
        <f t="shared" si="53"/>
        <v>0</v>
      </c>
      <c r="BA75" s="330">
        <f t="shared" si="54"/>
        <v>0</v>
      </c>
      <c r="BB75" s="330">
        <f t="shared" si="55"/>
        <v>0</v>
      </c>
      <c r="BC75" s="330">
        <f t="shared" si="56"/>
        <v>0</v>
      </c>
      <c r="BD75" s="331">
        <f t="shared" si="57"/>
        <v>7.1655653228477822</v>
      </c>
    </row>
    <row r="76" spans="2:56" x14ac:dyDescent="0.4">
      <c r="B76" s="168">
        <v>15</v>
      </c>
      <c r="C76" s="168">
        <v>8</v>
      </c>
      <c r="D76" s="161" t="s">
        <v>496</v>
      </c>
      <c r="E76" s="158">
        <v>72</v>
      </c>
      <c r="F76" s="390" t="s">
        <v>110</v>
      </c>
      <c r="G76" s="318">
        <v>114714</v>
      </c>
      <c r="H76" s="313">
        <v>581026.06246717682</v>
      </c>
      <c r="I76" s="313">
        <v>31989.695623768268</v>
      </c>
      <c r="J76" s="313">
        <v>7.7534473684902364E-2</v>
      </c>
      <c r="K76" s="313">
        <v>68.742346123810208</v>
      </c>
      <c r="L76" s="313">
        <v>82.507746334046217</v>
      </c>
      <c r="M76" s="313">
        <v>0</v>
      </c>
      <c r="N76" s="313">
        <v>0</v>
      </c>
      <c r="O76" s="313">
        <v>0</v>
      </c>
      <c r="P76" s="313">
        <v>0</v>
      </c>
      <c r="Q76" s="314">
        <v>32141.023250699811</v>
      </c>
      <c r="R76" s="169"/>
      <c r="S76" s="178">
        <v>72</v>
      </c>
      <c r="T76" s="328">
        <f t="shared" si="58"/>
        <v>1668709</v>
      </c>
      <c r="U76" s="176">
        <f t="shared" si="59"/>
        <v>174682054.34974</v>
      </c>
      <c r="V76" s="176">
        <f t="shared" si="60"/>
        <v>11905408.2127693</v>
      </c>
      <c r="W76" s="176">
        <f t="shared" si="61"/>
        <v>0</v>
      </c>
      <c r="X76" s="176">
        <f t="shared" si="62"/>
        <v>1146.9613737753218</v>
      </c>
      <c r="Y76" s="176">
        <f t="shared" si="63"/>
        <v>50688.17018092396</v>
      </c>
      <c r="Z76" s="176">
        <f t="shared" si="64"/>
        <v>0</v>
      </c>
      <c r="AA76" s="176">
        <f t="shared" si="65"/>
        <v>0</v>
      </c>
      <c r="AB76" s="176">
        <f t="shared" si="66"/>
        <v>0</v>
      </c>
      <c r="AC76" s="176">
        <f t="shared" si="67"/>
        <v>0</v>
      </c>
      <c r="AD76" s="177">
        <f t="shared" si="68"/>
        <v>11957243.344324</v>
      </c>
      <c r="AS76" s="185">
        <v>73</v>
      </c>
      <c r="AT76" s="330">
        <f t="shared" si="47"/>
        <v>1</v>
      </c>
      <c r="AU76" s="330">
        <f t="shared" si="48"/>
        <v>22.05967194948817</v>
      </c>
      <c r="AV76" s="330">
        <f t="shared" si="49"/>
        <v>1.5191474764364161</v>
      </c>
      <c r="AW76" s="330">
        <f t="shared" si="50"/>
        <v>3.3547073322042739E-4</v>
      </c>
      <c r="AX76" s="330">
        <f t="shared" si="51"/>
        <v>1.9717925005781971E-4</v>
      </c>
      <c r="AY76" s="330">
        <f t="shared" si="52"/>
        <v>3.3611686747790713E-4</v>
      </c>
      <c r="AZ76" s="330">
        <f t="shared" si="53"/>
        <v>0</v>
      </c>
      <c r="BA76" s="330">
        <f t="shared" si="54"/>
        <v>0</v>
      </c>
      <c r="BB76" s="330">
        <f t="shared" si="55"/>
        <v>0</v>
      </c>
      <c r="BC76" s="330">
        <f t="shared" si="56"/>
        <v>0</v>
      </c>
      <c r="BD76" s="331">
        <f t="shared" si="57"/>
        <v>1.5200162432871722</v>
      </c>
    </row>
    <row r="77" spans="2:56" x14ac:dyDescent="0.4">
      <c r="B77" s="168">
        <v>15</v>
      </c>
      <c r="C77" s="168">
        <v>8</v>
      </c>
      <c r="D77" s="161" t="s">
        <v>497</v>
      </c>
      <c r="E77" s="158">
        <v>73</v>
      </c>
      <c r="F77" s="390" t="s">
        <v>111</v>
      </c>
      <c r="G77" s="318">
        <v>90540</v>
      </c>
      <c r="H77" s="313">
        <v>402853.0889535881</v>
      </c>
      <c r="I77" s="313">
        <v>21662.057937717731</v>
      </c>
      <c r="J77" s="313">
        <v>0</v>
      </c>
      <c r="K77" s="313">
        <v>71.648037177011872</v>
      </c>
      <c r="L77" s="313">
        <v>82.287616387713669</v>
      </c>
      <c r="M77" s="313">
        <v>0</v>
      </c>
      <c r="N77" s="313">
        <v>0</v>
      </c>
      <c r="O77" s="313">
        <v>0</v>
      </c>
      <c r="P77" s="313">
        <v>0</v>
      </c>
      <c r="Q77" s="314">
        <v>21815.993591282459</v>
      </c>
      <c r="R77" s="169"/>
      <c r="S77" s="178">
        <v>73</v>
      </c>
      <c r="T77" s="328">
        <f t="shared" si="58"/>
        <v>811755</v>
      </c>
      <c r="U77" s="176">
        <f t="shared" si="59"/>
        <v>17907049.00335677</v>
      </c>
      <c r="V77" s="176">
        <f t="shared" si="60"/>
        <v>1233175.559734643</v>
      </c>
      <c r="W77" s="176">
        <f t="shared" si="61"/>
        <v>272.32004504534802</v>
      </c>
      <c r="X77" s="176">
        <f t="shared" si="62"/>
        <v>160.06124213068543</v>
      </c>
      <c r="Y77" s="176">
        <f t="shared" si="63"/>
        <v>272.8445477595285</v>
      </c>
      <c r="Z77" s="176">
        <f t="shared" si="64"/>
        <v>0</v>
      </c>
      <c r="AA77" s="176">
        <f t="shared" si="65"/>
        <v>0</v>
      </c>
      <c r="AB77" s="176">
        <f t="shared" si="66"/>
        <v>0</v>
      </c>
      <c r="AC77" s="176">
        <f t="shared" si="67"/>
        <v>0</v>
      </c>
      <c r="AD77" s="177">
        <f t="shared" si="68"/>
        <v>1233880.7855695784</v>
      </c>
      <c r="AS77" s="185">
        <v>74</v>
      </c>
      <c r="AT77" s="330">
        <f t="shared" si="47"/>
        <v>1</v>
      </c>
      <c r="AU77" s="330">
        <f t="shared" si="48"/>
        <v>2.3187283875515678</v>
      </c>
      <c r="AV77" s="330">
        <f t="shared" si="49"/>
        <v>0.15704259679380278</v>
      </c>
      <c r="AW77" s="330">
        <f t="shared" si="50"/>
        <v>6.2718108498514E-4</v>
      </c>
      <c r="AX77" s="330">
        <f t="shared" si="51"/>
        <v>2.0725835161651335E-5</v>
      </c>
      <c r="AY77" s="330">
        <f t="shared" si="52"/>
        <v>3.532979656000797E-5</v>
      </c>
      <c r="AZ77" s="330">
        <f t="shared" si="53"/>
        <v>0</v>
      </c>
      <c r="BA77" s="330">
        <f t="shared" si="54"/>
        <v>0</v>
      </c>
      <c r="BB77" s="330">
        <f t="shared" si="55"/>
        <v>0</v>
      </c>
      <c r="BC77" s="330">
        <f t="shared" si="56"/>
        <v>0</v>
      </c>
      <c r="BD77" s="331">
        <f t="shared" si="57"/>
        <v>0.15772583351050959</v>
      </c>
    </row>
    <row r="78" spans="2:56" x14ac:dyDescent="0.4">
      <c r="B78" s="168">
        <v>15</v>
      </c>
      <c r="C78" s="168">
        <v>8</v>
      </c>
      <c r="D78" s="161" t="s">
        <v>498</v>
      </c>
      <c r="E78" s="158">
        <v>74</v>
      </c>
      <c r="F78" s="390" t="s">
        <v>112</v>
      </c>
      <c r="G78" s="318">
        <v>113224</v>
      </c>
      <c r="H78" s="313">
        <v>492308.41944131948</v>
      </c>
      <c r="I78" s="313">
        <v>27312.562514100675</v>
      </c>
      <c r="J78" s="313">
        <v>0.95489825485616564</v>
      </c>
      <c r="K78" s="313">
        <v>279.04871678781154</v>
      </c>
      <c r="L78" s="313">
        <v>300.79580586124752</v>
      </c>
      <c r="M78" s="313">
        <v>0</v>
      </c>
      <c r="N78" s="313">
        <v>0</v>
      </c>
      <c r="O78" s="313">
        <v>0</v>
      </c>
      <c r="P78" s="313">
        <v>0</v>
      </c>
      <c r="Q78" s="314">
        <v>27893.361935004588</v>
      </c>
      <c r="R78" s="169"/>
      <c r="S78" s="178">
        <v>74</v>
      </c>
      <c r="T78" s="328">
        <f t="shared" si="58"/>
        <v>3045236</v>
      </c>
      <c r="U78" s="176">
        <f t="shared" si="59"/>
        <v>7061075.1599939857</v>
      </c>
      <c r="V78" s="176">
        <f t="shared" si="60"/>
        <v>478231.76928997278</v>
      </c>
      <c r="W78" s="176">
        <f t="shared" si="61"/>
        <v>1909.9144185158077</v>
      </c>
      <c r="X78" s="176">
        <f t="shared" si="62"/>
        <v>63.11505936432647</v>
      </c>
      <c r="Y78" s="176">
        <f t="shared" si="63"/>
        <v>107.58756835721243</v>
      </c>
      <c r="Z78" s="176">
        <f t="shared" si="64"/>
        <v>0</v>
      </c>
      <c r="AA78" s="176">
        <f t="shared" si="65"/>
        <v>0</v>
      </c>
      <c r="AB78" s="176">
        <f t="shared" si="66"/>
        <v>0</v>
      </c>
      <c r="AC78" s="176">
        <f t="shared" si="67"/>
        <v>0</v>
      </c>
      <c r="AD78" s="177">
        <f t="shared" si="68"/>
        <v>480312.38633621018</v>
      </c>
      <c r="AS78" s="185">
        <v>75</v>
      </c>
      <c r="AT78" s="330">
        <f t="shared" si="47"/>
        <v>1</v>
      </c>
      <c r="AU78" s="330">
        <f t="shared" si="48"/>
        <v>2.2627600667678323</v>
      </c>
      <c r="AV78" s="330">
        <f t="shared" si="49"/>
        <v>0.15304675728072981</v>
      </c>
      <c r="AW78" s="330">
        <f t="shared" si="50"/>
        <v>7.0522545557585491E-6</v>
      </c>
      <c r="AX78" s="330">
        <f t="shared" si="51"/>
        <v>2.4095381770430182E-5</v>
      </c>
      <c r="AY78" s="330">
        <f t="shared" si="52"/>
        <v>1.6627191957790634E-4</v>
      </c>
      <c r="AZ78" s="330">
        <f t="shared" si="53"/>
        <v>0</v>
      </c>
      <c r="BA78" s="330">
        <f t="shared" si="54"/>
        <v>0</v>
      </c>
      <c r="BB78" s="330">
        <f t="shared" si="55"/>
        <v>0</v>
      </c>
      <c r="BC78" s="330">
        <f t="shared" si="56"/>
        <v>0</v>
      </c>
      <c r="BD78" s="331">
        <f t="shared" si="57"/>
        <v>0.15324417683663388</v>
      </c>
    </row>
    <row r="79" spans="2:56" x14ac:dyDescent="0.4">
      <c r="B79" s="168">
        <v>15</v>
      </c>
      <c r="C79" s="168">
        <v>8</v>
      </c>
      <c r="D79" s="161" t="s">
        <v>499</v>
      </c>
      <c r="E79" s="158">
        <v>75</v>
      </c>
      <c r="F79" s="390" t="s">
        <v>113</v>
      </c>
      <c r="G79" s="318">
        <v>556821</v>
      </c>
      <c r="H79" s="313">
        <v>1402676.7744617811</v>
      </c>
      <c r="I79" s="313">
        <v>72969.444659515691</v>
      </c>
      <c r="J79" s="313">
        <v>60.893127175058574</v>
      </c>
      <c r="K79" s="313">
        <v>830.95666308592979</v>
      </c>
      <c r="L79" s="313">
        <v>894.55737715289865</v>
      </c>
      <c r="M79" s="313">
        <v>0</v>
      </c>
      <c r="N79" s="313">
        <v>0</v>
      </c>
      <c r="O79" s="313">
        <v>0</v>
      </c>
      <c r="P79" s="313">
        <v>0</v>
      </c>
      <c r="Q79" s="314">
        <v>74755.851826929589</v>
      </c>
      <c r="R79" s="169"/>
      <c r="S79" s="178">
        <v>75</v>
      </c>
      <c r="T79" s="328">
        <f t="shared" si="58"/>
        <v>6617483</v>
      </c>
      <c r="U79" s="176">
        <f t="shared" si="59"/>
        <v>14973776.274914995</v>
      </c>
      <c r="V79" s="176">
        <f t="shared" si="60"/>
        <v>1012784.3145103557</v>
      </c>
      <c r="W79" s="176">
        <f t="shared" si="61"/>
        <v>46.66817463440475</v>
      </c>
      <c r="X79" s="176">
        <f t="shared" si="62"/>
        <v>159.45077924433164</v>
      </c>
      <c r="Y79" s="176">
        <f t="shared" si="63"/>
        <v>1100.3016011841623</v>
      </c>
      <c r="Z79" s="176">
        <f t="shared" si="64"/>
        <v>0</v>
      </c>
      <c r="AA79" s="176">
        <f t="shared" si="65"/>
        <v>0</v>
      </c>
      <c r="AB79" s="176">
        <f t="shared" si="66"/>
        <v>0</v>
      </c>
      <c r="AC79" s="176">
        <f t="shared" si="67"/>
        <v>0</v>
      </c>
      <c r="AD79" s="177">
        <f t="shared" si="68"/>
        <v>1014090.7350654185</v>
      </c>
      <c r="AS79" s="185">
        <v>76</v>
      </c>
      <c r="AT79" s="330">
        <f t="shared" si="47"/>
        <v>1</v>
      </c>
      <c r="AU79" s="330">
        <f t="shared" si="48"/>
        <v>1.2633993372248693</v>
      </c>
      <c r="AV79" s="330">
        <f t="shared" si="49"/>
        <v>7.7154191988313317E-2</v>
      </c>
      <c r="AW79" s="330">
        <f t="shared" si="50"/>
        <v>0</v>
      </c>
      <c r="AX79" s="330">
        <f t="shared" si="51"/>
        <v>1.2171497192658857E-5</v>
      </c>
      <c r="AY79" s="330">
        <f t="shared" si="52"/>
        <v>6.8163594540982165E-5</v>
      </c>
      <c r="AZ79" s="330">
        <f t="shared" si="53"/>
        <v>0</v>
      </c>
      <c r="BA79" s="330">
        <f t="shared" si="54"/>
        <v>0</v>
      </c>
      <c r="BB79" s="330">
        <f t="shared" si="55"/>
        <v>0</v>
      </c>
      <c r="BC79" s="330">
        <f t="shared" si="56"/>
        <v>0</v>
      </c>
      <c r="BD79" s="331">
        <f t="shared" si="57"/>
        <v>7.7234527080046952E-2</v>
      </c>
    </row>
    <row r="80" spans="2:56" x14ac:dyDescent="0.4">
      <c r="B80" s="168">
        <v>16</v>
      </c>
      <c r="C80" s="168">
        <v>9</v>
      </c>
      <c r="D80" s="161" t="s">
        <v>500</v>
      </c>
      <c r="E80" s="158">
        <v>76</v>
      </c>
      <c r="F80" s="390" t="s">
        <v>114</v>
      </c>
      <c r="G80" s="318">
        <v>474968</v>
      </c>
      <c r="H80" s="313">
        <v>2269389.321845755</v>
      </c>
      <c r="I80" s="313">
        <v>105343.1260512247</v>
      </c>
      <c r="J80" s="313">
        <v>3802.9755543323781</v>
      </c>
      <c r="K80" s="313">
        <v>88.658745848892636</v>
      </c>
      <c r="L80" s="313">
        <v>134.21131983725004</v>
      </c>
      <c r="M80" s="313">
        <v>0</v>
      </c>
      <c r="N80" s="313">
        <v>0</v>
      </c>
      <c r="O80" s="313">
        <v>0</v>
      </c>
      <c r="P80" s="313">
        <v>0</v>
      </c>
      <c r="Q80" s="314">
        <v>109368.97167124323</v>
      </c>
      <c r="R80" s="169"/>
      <c r="S80" s="178">
        <v>76</v>
      </c>
      <c r="T80" s="328">
        <f t="shared" si="58"/>
        <v>1532744</v>
      </c>
      <c r="U80" s="176">
        <f t="shared" si="59"/>
        <v>1936467.7537353951</v>
      </c>
      <c r="V80" s="176">
        <f t="shared" si="60"/>
        <v>118257.62484493532</v>
      </c>
      <c r="W80" s="176">
        <f t="shared" si="61"/>
        <v>0</v>
      </c>
      <c r="X80" s="176">
        <f t="shared" si="62"/>
        <v>18.655789293064707</v>
      </c>
      <c r="Y80" s="176">
        <f t="shared" si="63"/>
        <v>104.47734055112316</v>
      </c>
      <c r="Z80" s="176">
        <f t="shared" si="64"/>
        <v>0</v>
      </c>
      <c r="AA80" s="176">
        <f t="shared" si="65"/>
        <v>0</v>
      </c>
      <c r="AB80" s="176">
        <f t="shared" si="66"/>
        <v>0</v>
      </c>
      <c r="AC80" s="176">
        <f t="shared" si="67"/>
        <v>0</v>
      </c>
      <c r="AD80" s="177">
        <f t="shared" si="68"/>
        <v>118380.7579747795</v>
      </c>
      <c r="AS80" s="185">
        <v>77</v>
      </c>
      <c r="AT80" s="330">
        <f t="shared" si="47"/>
        <v>1</v>
      </c>
      <c r="AU80" s="330">
        <f t="shared" si="48"/>
        <v>0.11027748927885531</v>
      </c>
      <c r="AV80" s="330">
        <f t="shared" si="49"/>
        <v>5.8247684787305666E-3</v>
      </c>
      <c r="AW80" s="330">
        <f t="shared" si="50"/>
        <v>0</v>
      </c>
      <c r="AX80" s="330">
        <f t="shared" si="51"/>
        <v>9.857097006725183E-7</v>
      </c>
      <c r="AY80" s="330">
        <f t="shared" si="52"/>
        <v>1.6802663400711782E-6</v>
      </c>
      <c r="AZ80" s="330">
        <f t="shared" si="53"/>
        <v>0</v>
      </c>
      <c r="BA80" s="330">
        <f t="shared" si="54"/>
        <v>0</v>
      </c>
      <c r="BB80" s="330">
        <f t="shared" si="55"/>
        <v>0</v>
      </c>
      <c r="BC80" s="330">
        <f t="shared" si="56"/>
        <v>0</v>
      </c>
      <c r="BD80" s="331">
        <f t="shared" si="57"/>
        <v>5.8274344547713111E-3</v>
      </c>
    </row>
    <row r="81" spans="2:56" x14ac:dyDescent="0.4">
      <c r="B81" s="168">
        <v>16</v>
      </c>
      <c r="C81" s="168">
        <v>9</v>
      </c>
      <c r="D81" s="161" t="s">
        <v>501</v>
      </c>
      <c r="E81" s="158">
        <v>77</v>
      </c>
      <c r="F81" s="390" t="s">
        <v>115</v>
      </c>
      <c r="G81" s="318">
        <v>500000</v>
      </c>
      <c r="H81" s="313">
        <v>1107610.511110422</v>
      </c>
      <c r="I81" s="313">
        <v>23212.041888284344</v>
      </c>
      <c r="J81" s="313">
        <v>19024.096246807581</v>
      </c>
      <c r="K81" s="313">
        <v>43.271270318762603</v>
      </c>
      <c r="L81" s="313">
        <v>65.503907650731648</v>
      </c>
      <c r="M81" s="313">
        <v>0</v>
      </c>
      <c r="N81" s="313">
        <v>0</v>
      </c>
      <c r="O81" s="313">
        <v>0</v>
      </c>
      <c r="P81" s="313">
        <v>0</v>
      </c>
      <c r="Q81" s="314">
        <v>42344.913313061421</v>
      </c>
      <c r="R81" s="169"/>
      <c r="S81" s="178">
        <v>77</v>
      </c>
      <c r="T81" s="328">
        <f t="shared" si="58"/>
        <v>17952626</v>
      </c>
      <c r="U81" s="176">
        <f t="shared" si="59"/>
        <v>1979770.5212422991</v>
      </c>
      <c r="V81" s="176">
        <f t="shared" si="60"/>
        <v>104569.89003523882</v>
      </c>
      <c r="W81" s="176">
        <f t="shared" si="61"/>
        <v>0</v>
      </c>
      <c r="X81" s="176">
        <f t="shared" si="62"/>
        <v>17.696077600745671</v>
      </c>
      <c r="Y81" s="176">
        <f t="shared" si="63"/>
        <v>30.165193183686675</v>
      </c>
      <c r="Z81" s="176">
        <f t="shared" si="64"/>
        <v>0</v>
      </c>
      <c r="AA81" s="176">
        <f t="shared" si="65"/>
        <v>0</v>
      </c>
      <c r="AB81" s="176">
        <f t="shared" si="66"/>
        <v>0</v>
      </c>
      <c r="AC81" s="176">
        <f t="shared" si="67"/>
        <v>0</v>
      </c>
      <c r="AD81" s="177">
        <f t="shared" si="68"/>
        <v>104617.75130602326</v>
      </c>
      <c r="AS81" s="185">
        <v>78</v>
      </c>
      <c r="AT81" s="330">
        <f t="shared" si="47"/>
        <v>1</v>
      </c>
      <c r="AU81" s="330">
        <f t="shared" si="48"/>
        <v>0.20252024668940491</v>
      </c>
      <c r="AV81" s="330">
        <f t="shared" si="49"/>
        <v>1.1015038905587341E-2</v>
      </c>
      <c r="AW81" s="330">
        <f t="shared" si="50"/>
        <v>0</v>
      </c>
      <c r="AX81" s="330">
        <f t="shared" si="51"/>
        <v>1.8102168724529931E-6</v>
      </c>
      <c r="AY81" s="330">
        <f t="shared" si="52"/>
        <v>3.0857426653470756E-6</v>
      </c>
      <c r="AZ81" s="330">
        <f t="shared" si="53"/>
        <v>0</v>
      </c>
      <c r="BA81" s="330">
        <f t="shared" si="54"/>
        <v>0</v>
      </c>
      <c r="BB81" s="330">
        <f t="shared" si="55"/>
        <v>0</v>
      </c>
      <c r="BC81" s="330">
        <f t="shared" si="56"/>
        <v>0</v>
      </c>
      <c r="BD81" s="331">
        <f t="shared" si="57"/>
        <v>1.1019934865125139E-2</v>
      </c>
    </row>
    <row r="82" spans="2:56" x14ac:dyDescent="0.4">
      <c r="B82" s="168">
        <v>16</v>
      </c>
      <c r="C82" s="168">
        <v>9</v>
      </c>
      <c r="D82" s="161" t="s">
        <v>502</v>
      </c>
      <c r="E82" s="158">
        <v>78</v>
      </c>
      <c r="F82" s="390" t="s">
        <v>116</v>
      </c>
      <c r="G82" s="318">
        <v>140648</v>
      </c>
      <c r="H82" s="313">
        <v>1340948.5848686893</v>
      </c>
      <c r="I82" s="313">
        <v>77202.25405278214</v>
      </c>
      <c r="J82" s="313">
        <v>0</v>
      </c>
      <c r="K82" s="313">
        <v>52.387141614648804</v>
      </c>
      <c r="L82" s="313">
        <v>79.303483838879032</v>
      </c>
      <c r="M82" s="313">
        <v>0</v>
      </c>
      <c r="N82" s="313">
        <v>0</v>
      </c>
      <c r="O82" s="313">
        <v>0</v>
      </c>
      <c r="P82" s="313">
        <v>0</v>
      </c>
      <c r="Q82" s="314">
        <v>77333.944678235668</v>
      </c>
      <c r="R82" s="169"/>
      <c r="S82" s="178">
        <v>78</v>
      </c>
      <c r="T82" s="328">
        <f t="shared" si="58"/>
        <v>4396241</v>
      </c>
      <c r="U82" s="176">
        <f t="shared" si="59"/>
        <v>890327.81182607613</v>
      </c>
      <c r="V82" s="176">
        <f t="shared" si="60"/>
        <v>48424.765653338196</v>
      </c>
      <c r="W82" s="176">
        <f t="shared" si="61"/>
        <v>0</v>
      </c>
      <c r="X82" s="176">
        <f t="shared" si="62"/>
        <v>7.9581496335696187</v>
      </c>
      <c r="Y82" s="176">
        <f t="shared" si="63"/>
        <v>13.565668420848093</v>
      </c>
      <c r="Z82" s="176">
        <f t="shared" si="64"/>
        <v>0</v>
      </c>
      <c r="AA82" s="176">
        <f t="shared" si="65"/>
        <v>0</v>
      </c>
      <c r="AB82" s="176">
        <f t="shared" si="66"/>
        <v>0</v>
      </c>
      <c r="AC82" s="176">
        <f t="shared" si="67"/>
        <v>0</v>
      </c>
      <c r="AD82" s="177">
        <f t="shared" si="68"/>
        <v>48446.289471392607</v>
      </c>
      <c r="AS82" s="185">
        <v>79</v>
      </c>
      <c r="AT82" s="330">
        <f t="shared" si="47"/>
        <v>1</v>
      </c>
      <c r="AU82" s="330">
        <f t="shared" si="48"/>
        <v>8.4500941139070307E-2</v>
      </c>
      <c r="AV82" s="330">
        <f t="shared" si="49"/>
        <v>4.8444837377949234E-3</v>
      </c>
      <c r="AW82" s="330">
        <f t="shared" si="50"/>
        <v>0</v>
      </c>
      <c r="AX82" s="330">
        <f t="shared" si="51"/>
        <v>7.5530734278976584E-7</v>
      </c>
      <c r="AY82" s="330">
        <f t="shared" si="52"/>
        <v>1.2875165006820649E-6</v>
      </c>
      <c r="AZ82" s="330">
        <f t="shared" si="53"/>
        <v>0</v>
      </c>
      <c r="BA82" s="330">
        <f t="shared" si="54"/>
        <v>0</v>
      </c>
      <c r="BB82" s="330">
        <f t="shared" si="55"/>
        <v>0</v>
      </c>
      <c r="BC82" s="330">
        <f t="shared" si="56"/>
        <v>0</v>
      </c>
      <c r="BD82" s="331">
        <f t="shared" si="57"/>
        <v>4.846526561638395E-3</v>
      </c>
    </row>
    <row r="83" spans="2:56" x14ac:dyDescent="0.4">
      <c r="B83" s="168">
        <v>16</v>
      </c>
      <c r="C83" s="168">
        <v>9</v>
      </c>
      <c r="D83" s="161" t="s">
        <v>503</v>
      </c>
      <c r="E83" s="158">
        <v>79</v>
      </c>
      <c r="F83" s="390" t="s">
        <v>117</v>
      </c>
      <c r="G83" s="318">
        <v>1247942</v>
      </c>
      <c r="H83" s="313">
        <v>3974783.1313824486</v>
      </c>
      <c r="I83" s="313">
        <v>130645.53243817412</v>
      </c>
      <c r="J83" s="313">
        <v>6011.9237106284509</v>
      </c>
      <c r="K83" s="313">
        <v>155.28375147331991</v>
      </c>
      <c r="L83" s="313">
        <v>235.06803570213248</v>
      </c>
      <c r="M83" s="313">
        <v>0</v>
      </c>
      <c r="N83" s="313">
        <v>0</v>
      </c>
      <c r="O83" s="313">
        <v>0</v>
      </c>
      <c r="P83" s="313">
        <v>0</v>
      </c>
      <c r="Q83" s="314">
        <v>137047.80793597802</v>
      </c>
      <c r="R83" s="169"/>
      <c r="S83" s="178">
        <v>79</v>
      </c>
      <c r="T83" s="328">
        <f t="shared" si="58"/>
        <v>27277475</v>
      </c>
      <c r="U83" s="176">
        <f t="shared" si="59"/>
        <v>2304972.3093974618</v>
      </c>
      <c r="V83" s="176">
        <f t="shared" si="60"/>
        <v>132145.28404560758</v>
      </c>
      <c r="W83" s="176">
        <f t="shared" si="61"/>
        <v>0</v>
      </c>
      <c r="X83" s="176">
        <f t="shared" si="62"/>
        <v>20.602877160264267</v>
      </c>
      <c r="Y83" s="176">
        <f t="shared" si="63"/>
        <v>35.120199159442507</v>
      </c>
      <c r="Z83" s="176">
        <f t="shared" si="64"/>
        <v>0</v>
      </c>
      <c r="AA83" s="176">
        <f t="shared" si="65"/>
        <v>0</v>
      </c>
      <c r="AB83" s="176">
        <f t="shared" si="66"/>
        <v>0</v>
      </c>
      <c r="AC83" s="176">
        <f t="shared" si="67"/>
        <v>0</v>
      </c>
      <c r="AD83" s="177">
        <f t="shared" si="68"/>
        <v>132201.00712192728</v>
      </c>
      <c r="AS83" s="185">
        <v>80</v>
      </c>
      <c r="AT83" s="330">
        <f t="shared" si="47"/>
        <v>1</v>
      </c>
      <c r="AU83" s="330">
        <f t="shared" si="48"/>
        <v>5.008771429573429E-2</v>
      </c>
      <c r="AV83" s="330">
        <f t="shared" si="49"/>
        <v>2.6525370644836193E-3</v>
      </c>
      <c r="AW83" s="330">
        <f t="shared" si="50"/>
        <v>0</v>
      </c>
      <c r="AX83" s="330">
        <f t="shared" si="51"/>
        <v>4.4770647381147344E-7</v>
      </c>
      <c r="AY83" s="330">
        <f t="shared" si="52"/>
        <v>7.6317207557572976E-7</v>
      </c>
      <c r="AZ83" s="330">
        <f t="shared" si="53"/>
        <v>0</v>
      </c>
      <c r="BA83" s="330">
        <f t="shared" si="54"/>
        <v>0</v>
      </c>
      <c r="BB83" s="330">
        <f t="shared" si="55"/>
        <v>0</v>
      </c>
      <c r="BC83" s="330">
        <f t="shared" si="56"/>
        <v>0</v>
      </c>
      <c r="BD83" s="331">
        <f t="shared" si="57"/>
        <v>2.6537479430330069E-3</v>
      </c>
    </row>
    <row r="84" spans="2:56" x14ac:dyDescent="0.4">
      <c r="B84" s="168">
        <v>17</v>
      </c>
      <c r="C84" s="168">
        <v>9</v>
      </c>
      <c r="D84" s="161" t="s">
        <v>504</v>
      </c>
      <c r="E84" s="158">
        <v>80</v>
      </c>
      <c r="F84" s="390" t="s">
        <v>118</v>
      </c>
      <c r="G84" s="318">
        <v>641829</v>
      </c>
      <c r="H84" s="313">
        <v>372712.86912139738</v>
      </c>
      <c r="I84" s="313">
        <v>22589.401656023467</v>
      </c>
      <c r="J84" s="313">
        <v>9191.491220861988</v>
      </c>
      <c r="K84" s="313">
        <v>14.560857945330326</v>
      </c>
      <c r="L84" s="313">
        <v>22.042179190490998</v>
      </c>
      <c r="M84" s="313">
        <v>0</v>
      </c>
      <c r="N84" s="313">
        <v>0</v>
      </c>
      <c r="O84" s="313">
        <v>0</v>
      </c>
      <c r="P84" s="313">
        <v>0</v>
      </c>
      <c r="Q84" s="314">
        <v>31817.495914021274</v>
      </c>
      <c r="R84" s="169"/>
      <c r="S84" s="178">
        <v>80</v>
      </c>
      <c r="T84" s="328">
        <f t="shared" si="58"/>
        <v>8424576</v>
      </c>
      <c r="U84" s="176">
        <f t="shared" si="59"/>
        <v>421967.75575070002</v>
      </c>
      <c r="V84" s="176">
        <f t="shared" si="60"/>
        <v>22346.500092559152</v>
      </c>
      <c r="W84" s="176">
        <f t="shared" si="61"/>
        <v>0</v>
      </c>
      <c r="X84" s="176">
        <f t="shared" si="62"/>
        <v>3.7717372143167678</v>
      </c>
      <c r="Y84" s="176">
        <f t="shared" si="63"/>
        <v>6.4294011517654788</v>
      </c>
      <c r="Z84" s="176">
        <f t="shared" si="64"/>
        <v>0</v>
      </c>
      <c r="AA84" s="176">
        <f t="shared" si="65"/>
        <v>0</v>
      </c>
      <c r="AB84" s="176">
        <f t="shared" si="66"/>
        <v>0</v>
      </c>
      <c r="AC84" s="176">
        <f t="shared" si="67"/>
        <v>0</v>
      </c>
      <c r="AD84" s="177">
        <f t="shared" si="68"/>
        <v>22356.701230925235</v>
      </c>
      <c r="AS84" s="185">
        <v>81</v>
      </c>
      <c r="AT84" s="330">
        <f t="shared" si="47"/>
        <v>1</v>
      </c>
      <c r="AU84" s="330">
        <f t="shared" si="48"/>
        <v>0.18006781745100053</v>
      </c>
      <c r="AV84" s="330">
        <f t="shared" si="49"/>
        <v>1.0122890695522186E-2</v>
      </c>
      <c r="AW84" s="330">
        <f t="shared" si="50"/>
        <v>8.7874818968793717E-4</v>
      </c>
      <c r="AX84" s="330">
        <f t="shared" si="51"/>
        <v>1.6095269814454544E-6</v>
      </c>
      <c r="AY84" s="330">
        <f t="shared" si="52"/>
        <v>2.7436414681868457E-6</v>
      </c>
      <c r="AZ84" s="330">
        <f t="shared" si="53"/>
        <v>0</v>
      </c>
      <c r="BA84" s="330">
        <f t="shared" si="54"/>
        <v>0</v>
      </c>
      <c r="BB84" s="330">
        <f t="shared" si="55"/>
        <v>0</v>
      </c>
      <c r="BC84" s="330">
        <f t="shared" si="56"/>
        <v>0</v>
      </c>
      <c r="BD84" s="331">
        <f t="shared" si="57"/>
        <v>1.1005992053659756E-2</v>
      </c>
    </row>
    <row r="85" spans="2:56" x14ac:dyDescent="0.4">
      <c r="B85" s="168">
        <v>17</v>
      </c>
      <c r="C85" s="168">
        <v>9</v>
      </c>
      <c r="D85" s="161" t="s">
        <v>505</v>
      </c>
      <c r="E85" s="158">
        <v>81</v>
      </c>
      <c r="F85" s="390" t="s">
        <v>119</v>
      </c>
      <c r="G85" s="318">
        <v>433963</v>
      </c>
      <c r="H85" s="313">
        <v>546717.2964277732</v>
      </c>
      <c r="I85" s="313">
        <v>33014.518823084923</v>
      </c>
      <c r="J85" s="313">
        <v>3784.4556714119044</v>
      </c>
      <c r="K85" s="313">
        <v>21.358728257239118</v>
      </c>
      <c r="L85" s="313">
        <v>32.332773061497498</v>
      </c>
      <c r="M85" s="313">
        <v>0</v>
      </c>
      <c r="N85" s="313">
        <v>0</v>
      </c>
      <c r="O85" s="313">
        <v>0</v>
      </c>
      <c r="P85" s="313">
        <v>0</v>
      </c>
      <c r="Q85" s="314">
        <v>36852.665995815565</v>
      </c>
      <c r="R85" s="169"/>
      <c r="S85" s="178">
        <v>81</v>
      </c>
      <c r="T85" s="328">
        <f t="shared" si="58"/>
        <v>6925070</v>
      </c>
      <c r="U85" s="176">
        <f t="shared" si="59"/>
        <v>1246982.2405954003</v>
      </c>
      <c r="V85" s="176">
        <f t="shared" si="60"/>
        <v>70101.726668839823</v>
      </c>
      <c r="W85" s="176">
        <f t="shared" si="61"/>
        <v>6085.3927259622433</v>
      </c>
      <c r="X85" s="176">
        <f t="shared" si="62"/>
        <v>11.146087013398473</v>
      </c>
      <c r="Y85" s="176">
        <f t="shared" si="63"/>
        <v>18.999909222096679</v>
      </c>
      <c r="Z85" s="176">
        <f t="shared" si="64"/>
        <v>0</v>
      </c>
      <c r="AA85" s="176">
        <f t="shared" si="65"/>
        <v>0</v>
      </c>
      <c r="AB85" s="176">
        <f t="shared" si="66"/>
        <v>0</v>
      </c>
      <c r="AC85" s="176">
        <f t="shared" si="67"/>
        <v>0</v>
      </c>
      <c r="AD85" s="177">
        <f t="shared" si="68"/>
        <v>76217.265391037567</v>
      </c>
      <c r="AS85" s="185">
        <v>82</v>
      </c>
      <c r="AT85" s="330">
        <f t="shared" si="47"/>
        <v>1</v>
      </c>
      <c r="AU85" s="330">
        <f t="shared" si="48"/>
        <v>2.2162100057045278</v>
      </c>
      <c r="AV85" s="330">
        <f t="shared" si="49"/>
        <v>0.14671847370521041</v>
      </c>
      <c r="AW85" s="330">
        <f t="shared" si="50"/>
        <v>1.8664100698031439E-4</v>
      </c>
      <c r="AX85" s="330">
        <f t="shared" si="51"/>
        <v>1.9809479846122288E-5</v>
      </c>
      <c r="AY85" s="330">
        <f t="shared" si="52"/>
        <v>3.3767753504960152E-5</v>
      </c>
      <c r="AZ85" s="330">
        <f t="shared" si="53"/>
        <v>0</v>
      </c>
      <c r="BA85" s="330">
        <f t="shared" si="54"/>
        <v>0</v>
      </c>
      <c r="BB85" s="330">
        <f t="shared" si="55"/>
        <v>6.7809450026300351E-4</v>
      </c>
      <c r="BC85" s="330">
        <f t="shared" si="56"/>
        <v>0</v>
      </c>
      <c r="BD85" s="331">
        <f t="shared" si="57"/>
        <v>0.14763678644580483</v>
      </c>
    </row>
    <row r="86" spans="2:56" x14ac:dyDescent="0.4">
      <c r="B86" s="168">
        <v>17</v>
      </c>
      <c r="C86" s="168">
        <v>9</v>
      </c>
      <c r="D86" s="161" t="s">
        <v>506</v>
      </c>
      <c r="E86" s="158">
        <v>82</v>
      </c>
      <c r="F86" s="390" t="s">
        <v>120</v>
      </c>
      <c r="G86" s="318">
        <v>284590</v>
      </c>
      <c r="H86" s="313">
        <v>272470.48195337871</v>
      </c>
      <c r="I86" s="313">
        <v>16691.229548281921</v>
      </c>
      <c r="J86" s="313">
        <v>3626.4633719147137</v>
      </c>
      <c r="K86" s="313">
        <v>10.644665936465431</v>
      </c>
      <c r="L86" s="313">
        <v>16.113860520817262</v>
      </c>
      <c r="M86" s="313">
        <v>0</v>
      </c>
      <c r="N86" s="313">
        <v>0</v>
      </c>
      <c r="O86" s="313">
        <v>0</v>
      </c>
      <c r="P86" s="313">
        <v>0</v>
      </c>
      <c r="Q86" s="314">
        <v>20344.451446653919</v>
      </c>
      <c r="R86" s="169"/>
      <c r="S86" s="178">
        <v>82</v>
      </c>
      <c r="T86" s="328">
        <f t="shared" si="58"/>
        <v>42626802</v>
      </c>
      <c r="U86" s="176">
        <f t="shared" si="59"/>
        <v>94469945.10358578</v>
      </c>
      <c r="V86" s="176">
        <f t="shared" si="60"/>
        <v>6254139.3283742107</v>
      </c>
      <c r="W86" s="176">
        <f t="shared" si="61"/>
        <v>7955.9092496304793</v>
      </c>
      <c r="X86" s="176">
        <f t="shared" si="62"/>
        <v>844.4147751236452</v>
      </c>
      <c r="Y86" s="176">
        <f t="shared" si="63"/>
        <v>1439.4113426407423</v>
      </c>
      <c r="Z86" s="176">
        <f t="shared" si="64"/>
        <v>0</v>
      </c>
      <c r="AA86" s="176">
        <f t="shared" si="65"/>
        <v>0</v>
      </c>
      <c r="AB86" s="176">
        <f t="shared" si="66"/>
        <v>28905</v>
      </c>
      <c r="AC86" s="176">
        <f t="shared" si="67"/>
        <v>0</v>
      </c>
      <c r="AD86" s="177">
        <f t="shared" si="68"/>
        <v>6293284.0637416057</v>
      </c>
      <c r="AS86" s="185">
        <v>83</v>
      </c>
      <c r="AT86" s="330">
        <f t="shared" si="47"/>
        <v>1</v>
      </c>
      <c r="AU86" s="330">
        <f t="shared" si="48"/>
        <v>3.3365427165482315</v>
      </c>
      <c r="AV86" s="330">
        <f t="shared" si="49"/>
        <v>0.18556030190594236</v>
      </c>
      <c r="AW86" s="330">
        <f t="shared" si="50"/>
        <v>2.880852869192981E-5</v>
      </c>
      <c r="AX86" s="330">
        <f t="shared" si="51"/>
        <v>2.9823516511999853E-5</v>
      </c>
      <c r="AY86" s="330">
        <f t="shared" si="52"/>
        <v>5.0837940322065318E-5</v>
      </c>
      <c r="AZ86" s="330">
        <f t="shared" si="53"/>
        <v>0</v>
      </c>
      <c r="BA86" s="330">
        <f t="shared" si="54"/>
        <v>0</v>
      </c>
      <c r="BB86" s="330">
        <f t="shared" si="55"/>
        <v>8.320376289113608E-4</v>
      </c>
      <c r="BC86" s="330">
        <f t="shared" si="56"/>
        <v>0</v>
      </c>
      <c r="BD86" s="331">
        <f t="shared" si="57"/>
        <v>0.18650180952037967</v>
      </c>
    </row>
    <row r="87" spans="2:56" x14ac:dyDescent="0.4">
      <c r="B87" s="168">
        <v>17</v>
      </c>
      <c r="C87" s="168">
        <v>9</v>
      </c>
      <c r="D87" s="161" t="s">
        <v>507</v>
      </c>
      <c r="E87" s="158">
        <v>83</v>
      </c>
      <c r="F87" s="390" t="s">
        <v>121</v>
      </c>
      <c r="G87" s="318">
        <v>380528</v>
      </c>
      <c r="H87" s="313">
        <v>397215.62977083621</v>
      </c>
      <c r="I87" s="313">
        <v>23628.115219549509</v>
      </c>
      <c r="J87" s="313">
        <v>9591.3445400076707</v>
      </c>
      <c r="K87" s="313">
        <v>15.518112836812758</v>
      </c>
      <c r="L87" s="313">
        <v>23.491268518073966</v>
      </c>
      <c r="M87" s="313">
        <v>0</v>
      </c>
      <c r="N87" s="313">
        <v>0</v>
      </c>
      <c r="O87" s="313">
        <v>0</v>
      </c>
      <c r="P87" s="313">
        <v>0</v>
      </c>
      <c r="Q87" s="314">
        <v>33258.469140912071</v>
      </c>
      <c r="R87" s="169"/>
      <c r="S87" s="178">
        <v>83</v>
      </c>
      <c r="T87" s="328">
        <f t="shared" si="58"/>
        <v>25706319</v>
      </c>
      <c r="U87" s="176">
        <f t="shared" si="59"/>
        <v>85770231.428715423</v>
      </c>
      <c r="V87" s="176">
        <f t="shared" si="60"/>
        <v>4770072.314530462</v>
      </c>
      <c r="W87" s="176">
        <f t="shared" si="61"/>
        <v>740.56122847540041</v>
      </c>
      <c r="X87" s="176">
        <f t="shared" si="62"/>
        <v>766.65282915923558</v>
      </c>
      <c r="Y87" s="176">
        <f t="shared" si="63"/>
        <v>1306.8563112219738</v>
      </c>
      <c r="Z87" s="176">
        <f t="shared" si="64"/>
        <v>0</v>
      </c>
      <c r="AA87" s="176">
        <f t="shared" si="65"/>
        <v>0</v>
      </c>
      <c r="AB87" s="176">
        <f t="shared" si="66"/>
        <v>21388.624708799063</v>
      </c>
      <c r="AC87" s="176">
        <f t="shared" si="67"/>
        <v>0</v>
      </c>
      <c r="AD87" s="177">
        <f t="shared" si="68"/>
        <v>4794275.0096081169</v>
      </c>
      <c r="AS87" s="185">
        <v>84</v>
      </c>
      <c r="AT87" s="330">
        <f t="shared" si="47"/>
        <v>1</v>
      </c>
      <c r="AU87" s="330">
        <f t="shared" si="48"/>
        <v>1.396591521322754</v>
      </c>
      <c r="AV87" s="330">
        <f t="shared" si="49"/>
        <v>9.7903305912780639E-2</v>
      </c>
      <c r="AW87" s="330">
        <f t="shared" si="50"/>
        <v>3.1281252607082925E-4</v>
      </c>
      <c r="AX87" s="330">
        <f t="shared" si="51"/>
        <v>1.2483361921341692E-5</v>
      </c>
      <c r="AY87" s="330">
        <f t="shared" si="52"/>
        <v>2.1279462739431178E-5</v>
      </c>
      <c r="AZ87" s="330">
        <f t="shared" si="53"/>
        <v>0</v>
      </c>
      <c r="BA87" s="330">
        <f t="shared" si="54"/>
        <v>0</v>
      </c>
      <c r="BB87" s="330">
        <f t="shared" si="55"/>
        <v>1.0197138397710932E-2</v>
      </c>
      <c r="BC87" s="330">
        <f t="shared" si="56"/>
        <v>0</v>
      </c>
      <c r="BD87" s="331">
        <f t="shared" si="57"/>
        <v>0.10844701966122318</v>
      </c>
    </row>
    <row r="88" spans="2:56" x14ac:dyDescent="0.4">
      <c r="B88" s="168">
        <v>18</v>
      </c>
      <c r="C88" s="168">
        <v>9</v>
      </c>
      <c r="D88" s="161" t="s">
        <v>508</v>
      </c>
      <c r="E88" s="158">
        <v>84</v>
      </c>
      <c r="F88" s="390" t="s">
        <v>122</v>
      </c>
      <c r="G88" s="318">
        <v>440904</v>
      </c>
      <c r="H88" s="313">
        <v>41320799.469656691</v>
      </c>
      <c r="I88" s="313">
        <v>2836008.7010538564</v>
      </c>
      <c r="J88" s="313">
        <v>885.07970830891088</v>
      </c>
      <c r="K88" s="313">
        <v>2218.5594738361679</v>
      </c>
      <c r="L88" s="313">
        <v>6366.3906955551292</v>
      </c>
      <c r="M88" s="313">
        <v>0</v>
      </c>
      <c r="N88" s="313">
        <v>0</v>
      </c>
      <c r="O88" s="313">
        <v>0</v>
      </c>
      <c r="P88" s="313">
        <v>0</v>
      </c>
      <c r="Q88" s="314">
        <v>2845478.7309315568</v>
      </c>
      <c r="R88" s="169"/>
      <c r="S88" s="178">
        <v>84</v>
      </c>
      <c r="T88" s="328">
        <f t="shared" si="58"/>
        <v>20177411</v>
      </c>
      <c r="U88" s="176">
        <f t="shared" si="59"/>
        <v>28179601.124844473</v>
      </c>
      <c r="V88" s="176">
        <f t="shared" si="60"/>
        <v>1975435.2416609051</v>
      </c>
      <c r="W88" s="176">
        <f t="shared" si="61"/>
        <v>6311.746904479337</v>
      </c>
      <c r="X88" s="176">
        <f t="shared" si="62"/>
        <v>251.881924148661</v>
      </c>
      <c r="Y88" s="176">
        <f t="shared" si="63"/>
        <v>429.36446555268878</v>
      </c>
      <c r="Z88" s="176">
        <f t="shared" si="64"/>
        <v>0</v>
      </c>
      <c r="AA88" s="176">
        <f t="shared" si="65"/>
        <v>0</v>
      </c>
      <c r="AB88" s="176">
        <f t="shared" si="66"/>
        <v>205751.85247449492</v>
      </c>
      <c r="AC88" s="176">
        <f t="shared" si="67"/>
        <v>0</v>
      </c>
      <c r="AD88" s="177">
        <f t="shared" si="68"/>
        <v>2188180.0874295807</v>
      </c>
      <c r="AS88" s="185">
        <v>85</v>
      </c>
      <c r="AT88" s="330">
        <f t="shared" si="47"/>
        <v>1</v>
      </c>
      <c r="AU88" s="330">
        <f t="shared" si="48"/>
        <v>1.2341689636202087</v>
      </c>
      <c r="AV88" s="330">
        <f t="shared" si="49"/>
        <v>6.9828685115388117E-2</v>
      </c>
      <c r="AW88" s="330">
        <f t="shared" si="50"/>
        <v>5.4731266103657855E-5</v>
      </c>
      <c r="AX88" s="330">
        <f t="shared" si="51"/>
        <v>1.1031556192154323E-5</v>
      </c>
      <c r="AY88" s="330">
        <f t="shared" si="52"/>
        <v>1.5801373383157382E-3</v>
      </c>
      <c r="AZ88" s="330">
        <f t="shared" si="53"/>
        <v>5.0953806661347377E-3</v>
      </c>
      <c r="BA88" s="330">
        <f t="shared" si="54"/>
        <v>0</v>
      </c>
      <c r="BB88" s="330">
        <f t="shared" si="55"/>
        <v>5.3559972537952998E-4</v>
      </c>
      <c r="BC88" s="330">
        <f t="shared" si="56"/>
        <v>0</v>
      </c>
      <c r="BD88" s="331">
        <f t="shared" si="57"/>
        <v>7.710556566751392E-2</v>
      </c>
    </row>
    <row r="89" spans="2:56" x14ac:dyDescent="0.4">
      <c r="B89" s="168">
        <v>18</v>
      </c>
      <c r="C89" s="168">
        <v>9</v>
      </c>
      <c r="D89" s="161" t="s">
        <v>509</v>
      </c>
      <c r="E89" s="158">
        <v>85</v>
      </c>
      <c r="F89" s="390" t="s">
        <v>123</v>
      </c>
      <c r="G89" s="318">
        <v>1510560</v>
      </c>
      <c r="H89" s="313">
        <v>70129954.392698318</v>
      </c>
      <c r="I89" s="313">
        <v>3544576.8519581691</v>
      </c>
      <c r="J89" s="313">
        <v>11813.900250722112</v>
      </c>
      <c r="K89" s="313">
        <v>4803.9218492055916</v>
      </c>
      <c r="L89" s="313">
        <v>10811.800024315424</v>
      </c>
      <c r="M89" s="313">
        <v>0</v>
      </c>
      <c r="N89" s="313">
        <v>0</v>
      </c>
      <c r="O89" s="313">
        <v>0</v>
      </c>
      <c r="P89" s="313">
        <v>0</v>
      </c>
      <c r="Q89" s="314">
        <v>3572006.4740824122</v>
      </c>
      <c r="R89" s="169"/>
      <c r="S89" s="178">
        <v>85</v>
      </c>
      <c r="T89" s="328">
        <f t="shared" si="58"/>
        <v>47342194</v>
      </c>
      <c r="U89" s="176">
        <f t="shared" si="59"/>
        <v>58428266.504486859</v>
      </c>
      <c r="V89" s="176">
        <f t="shared" si="60"/>
        <v>3305843.1574976165</v>
      </c>
      <c r="W89" s="176">
        <f t="shared" si="61"/>
        <v>2591.0982177449941</v>
      </c>
      <c r="X89" s="176">
        <f t="shared" si="62"/>
        <v>522.25807337087122</v>
      </c>
      <c r="Y89" s="176">
        <f t="shared" si="63"/>
        <v>74807.168417187306</v>
      </c>
      <c r="Z89" s="176">
        <f t="shared" si="64"/>
        <v>241226.49999999997</v>
      </c>
      <c r="AA89" s="176">
        <f t="shared" si="65"/>
        <v>0</v>
      </c>
      <c r="AB89" s="176">
        <f t="shared" si="66"/>
        <v>25356.466105264433</v>
      </c>
      <c r="AC89" s="176">
        <f t="shared" si="67"/>
        <v>0</v>
      </c>
      <c r="AD89" s="177">
        <f t="shared" si="68"/>
        <v>3650346.6483111838</v>
      </c>
      <c r="AS89" s="185">
        <v>86</v>
      </c>
      <c r="AT89" s="330">
        <f t="shared" si="47"/>
        <v>1</v>
      </c>
      <c r="AU89" s="330">
        <f t="shared" si="48"/>
        <v>0.79394404527627482</v>
      </c>
      <c r="AV89" s="330">
        <f t="shared" si="49"/>
        <v>4.8514271599575956E-2</v>
      </c>
      <c r="AW89" s="330">
        <f t="shared" si="50"/>
        <v>3.2011230543600197E-3</v>
      </c>
      <c r="AX89" s="330">
        <f t="shared" si="51"/>
        <v>7.0966282632811197E-6</v>
      </c>
      <c r="AY89" s="330">
        <f t="shared" si="52"/>
        <v>1.2097096732084029E-5</v>
      </c>
      <c r="AZ89" s="330">
        <f t="shared" si="53"/>
        <v>0</v>
      </c>
      <c r="BA89" s="330">
        <f t="shared" si="54"/>
        <v>0</v>
      </c>
      <c r="BB89" s="330">
        <f t="shared" si="55"/>
        <v>0</v>
      </c>
      <c r="BC89" s="330">
        <f t="shared" si="56"/>
        <v>0</v>
      </c>
      <c r="BD89" s="331">
        <f t="shared" si="57"/>
        <v>5.173458837893135E-2</v>
      </c>
    </row>
    <row r="90" spans="2:56" x14ac:dyDescent="0.4">
      <c r="B90" s="168">
        <v>18</v>
      </c>
      <c r="C90" s="168">
        <v>9</v>
      </c>
      <c r="D90" s="161" t="s">
        <v>510</v>
      </c>
      <c r="E90" s="158">
        <v>86</v>
      </c>
      <c r="F90" s="390" t="s">
        <v>124</v>
      </c>
      <c r="G90" s="318">
        <v>832591</v>
      </c>
      <c r="H90" s="313">
        <v>34031939.680146761</v>
      </c>
      <c r="I90" s="313">
        <v>1765673.1419999683</v>
      </c>
      <c r="J90" s="313">
        <v>367.07589154893481</v>
      </c>
      <c r="K90" s="313">
        <v>4980.546211204859</v>
      </c>
      <c r="L90" s="313">
        <v>5263.7721954542039</v>
      </c>
      <c r="M90" s="313">
        <v>0</v>
      </c>
      <c r="N90" s="313">
        <v>0</v>
      </c>
      <c r="O90" s="313">
        <v>0</v>
      </c>
      <c r="P90" s="313">
        <v>0</v>
      </c>
      <c r="Q90" s="314">
        <v>1776284.5362981765</v>
      </c>
      <c r="R90" s="169"/>
      <c r="S90" s="178">
        <v>86</v>
      </c>
      <c r="T90" s="328">
        <f t="shared" si="58"/>
        <v>1989674</v>
      </c>
      <c r="U90" s="176">
        <f t="shared" si="59"/>
        <v>1579689.8243410268</v>
      </c>
      <c r="V90" s="176">
        <f t="shared" si="60"/>
        <v>96527.584830614695</v>
      </c>
      <c r="W90" s="176">
        <f t="shared" si="61"/>
        <v>6369.1913120607178</v>
      </c>
      <c r="X90" s="176">
        <f t="shared" si="62"/>
        <v>14.119976743115599</v>
      </c>
      <c r="Y90" s="176">
        <f t="shared" si="63"/>
        <v>24.06927884331256</v>
      </c>
      <c r="Z90" s="176">
        <f t="shared" si="64"/>
        <v>0</v>
      </c>
      <c r="AA90" s="176">
        <f t="shared" si="65"/>
        <v>0</v>
      </c>
      <c r="AB90" s="176">
        <f t="shared" si="66"/>
        <v>0</v>
      </c>
      <c r="AC90" s="176">
        <f t="shared" si="67"/>
        <v>0</v>
      </c>
      <c r="AD90" s="177">
        <f t="shared" si="68"/>
        <v>102934.96539826185</v>
      </c>
      <c r="AS90" s="185">
        <v>87</v>
      </c>
      <c r="AT90" s="330">
        <f t="shared" si="47"/>
        <v>1</v>
      </c>
      <c r="AU90" s="330">
        <f t="shared" si="48"/>
        <v>2.3414342878458658</v>
      </c>
      <c r="AV90" s="330">
        <f t="shared" si="49"/>
        <v>0.13094814378803982</v>
      </c>
      <c r="AW90" s="330">
        <f t="shared" si="50"/>
        <v>0</v>
      </c>
      <c r="AX90" s="330">
        <f t="shared" si="51"/>
        <v>2.0928790690734855E-5</v>
      </c>
      <c r="AY90" s="330">
        <f t="shared" si="52"/>
        <v>3.5675759822637629E-5</v>
      </c>
      <c r="AZ90" s="330">
        <f t="shared" si="53"/>
        <v>0</v>
      </c>
      <c r="BA90" s="330">
        <f t="shared" si="54"/>
        <v>0</v>
      </c>
      <c r="BB90" s="330">
        <f t="shared" si="55"/>
        <v>0</v>
      </c>
      <c r="BC90" s="330">
        <f t="shared" si="56"/>
        <v>0</v>
      </c>
      <c r="BD90" s="331">
        <f t="shared" si="57"/>
        <v>0.13100474833855322</v>
      </c>
    </row>
    <row r="91" spans="2:56" x14ac:dyDescent="0.4">
      <c r="B91" s="168">
        <v>18</v>
      </c>
      <c r="C91" s="168">
        <v>9</v>
      </c>
      <c r="D91" s="161" t="s">
        <v>511</v>
      </c>
      <c r="E91" s="158">
        <v>87</v>
      </c>
      <c r="F91" s="390" t="s">
        <v>125</v>
      </c>
      <c r="G91" s="318">
        <v>724061</v>
      </c>
      <c r="H91" s="313">
        <v>13201042.014516722</v>
      </c>
      <c r="I91" s="313">
        <v>120910.54784647179</v>
      </c>
      <c r="J91" s="313">
        <v>2281.364085649936</v>
      </c>
      <c r="K91" s="313">
        <v>656.35791632894848</v>
      </c>
      <c r="L91" s="313">
        <v>2033.5759229604791</v>
      </c>
      <c r="M91" s="313">
        <v>0</v>
      </c>
      <c r="N91" s="313">
        <v>0</v>
      </c>
      <c r="O91" s="313">
        <v>0</v>
      </c>
      <c r="P91" s="313">
        <v>0</v>
      </c>
      <c r="Q91" s="314">
        <v>125881.84577141116</v>
      </c>
      <c r="R91" s="169"/>
      <c r="S91" s="178">
        <v>87</v>
      </c>
      <c r="T91" s="328">
        <f t="shared" si="58"/>
        <v>11875480</v>
      </c>
      <c r="U91" s="176">
        <f t="shared" si="59"/>
        <v>27805656.056627821</v>
      </c>
      <c r="V91" s="176">
        <f t="shared" si="60"/>
        <v>1555072.0625919912</v>
      </c>
      <c r="W91" s="176">
        <f t="shared" si="61"/>
        <v>0</v>
      </c>
      <c r="X91" s="176">
        <f t="shared" si="62"/>
        <v>248.53943527200795</v>
      </c>
      <c r="Y91" s="176">
        <f t="shared" si="63"/>
        <v>423.6667722585367</v>
      </c>
      <c r="Z91" s="176">
        <f t="shared" si="64"/>
        <v>0</v>
      </c>
      <c r="AA91" s="176">
        <f t="shared" si="65"/>
        <v>0</v>
      </c>
      <c r="AB91" s="176">
        <f t="shared" si="66"/>
        <v>0</v>
      </c>
      <c r="AC91" s="176">
        <f t="shared" si="67"/>
        <v>0</v>
      </c>
      <c r="AD91" s="177">
        <f t="shared" si="68"/>
        <v>1555744.268799522</v>
      </c>
      <c r="AS91" s="185">
        <v>88</v>
      </c>
      <c r="AT91" s="330">
        <f t="shared" si="47"/>
        <v>1</v>
      </c>
      <c r="AU91" s="330">
        <f t="shared" si="48"/>
        <v>3.0210387883109129</v>
      </c>
      <c r="AV91" s="330">
        <f t="shared" si="49"/>
        <v>0.18392149500993249</v>
      </c>
      <c r="AW91" s="330">
        <f t="shared" si="50"/>
        <v>5.9486478704906586E-6</v>
      </c>
      <c r="AX91" s="330">
        <f t="shared" si="51"/>
        <v>2.7003400777614518E-5</v>
      </c>
      <c r="AY91" s="330">
        <f t="shared" si="52"/>
        <v>4.6030697844528716E-5</v>
      </c>
      <c r="AZ91" s="330">
        <f t="shared" si="53"/>
        <v>0</v>
      </c>
      <c r="BA91" s="330">
        <f t="shared" si="54"/>
        <v>0</v>
      </c>
      <c r="BB91" s="330">
        <f t="shared" si="55"/>
        <v>0</v>
      </c>
      <c r="BC91" s="330">
        <f t="shared" si="56"/>
        <v>0</v>
      </c>
      <c r="BD91" s="331">
        <f t="shared" si="57"/>
        <v>0.18400047775642511</v>
      </c>
    </row>
    <row r="92" spans="2:56" x14ac:dyDescent="0.4">
      <c r="B92" s="168">
        <v>18</v>
      </c>
      <c r="C92" s="168">
        <v>9</v>
      </c>
      <c r="D92" s="161" t="s">
        <v>512</v>
      </c>
      <c r="E92" s="158">
        <v>88</v>
      </c>
      <c r="F92" s="390" t="s">
        <v>126</v>
      </c>
      <c r="G92" s="318">
        <v>306733</v>
      </c>
      <c r="H92" s="313">
        <v>6420543.2027038923</v>
      </c>
      <c r="I92" s="313">
        <v>103904.5376963874</v>
      </c>
      <c r="J92" s="313">
        <v>7168.6724879237336</v>
      </c>
      <c r="K92" s="313">
        <v>365.66676573122743</v>
      </c>
      <c r="L92" s="313">
        <v>989.36329688807689</v>
      </c>
      <c r="M92" s="313">
        <v>0</v>
      </c>
      <c r="N92" s="313">
        <v>0</v>
      </c>
      <c r="O92" s="313">
        <v>0</v>
      </c>
      <c r="P92" s="313">
        <v>0</v>
      </c>
      <c r="Q92" s="314">
        <v>112428.24024693042</v>
      </c>
      <c r="R92" s="169"/>
      <c r="S92" s="178">
        <v>88</v>
      </c>
      <c r="T92" s="328">
        <f t="shared" si="58"/>
        <v>11597213</v>
      </c>
      <c r="U92" s="176">
        <f t="shared" si="59"/>
        <v>35035630.309303567</v>
      </c>
      <c r="V92" s="176">
        <f t="shared" si="60"/>
        <v>2132976.7529086242</v>
      </c>
      <c r="W92" s="176">
        <f t="shared" si="61"/>
        <v>68.987736416076586</v>
      </c>
      <c r="X92" s="176">
        <f t="shared" si="62"/>
        <v>313.16419054236121</v>
      </c>
      <c r="Y92" s="176">
        <f t="shared" si="63"/>
        <v>533.8278074416404</v>
      </c>
      <c r="Z92" s="176">
        <f t="shared" si="64"/>
        <v>0</v>
      </c>
      <c r="AA92" s="176">
        <f t="shared" si="65"/>
        <v>0</v>
      </c>
      <c r="AB92" s="176">
        <f t="shared" si="66"/>
        <v>0</v>
      </c>
      <c r="AC92" s="176">
        <f t="shared" si="67"/>
        <v>0</v>
      </c>
      <c r="AD92" s="177">
        <f t="shared" si="68"/>
        <v>2133892.7326430241</v>
      </c>
      <c r="AS92" s="185">
        <v>89</v>
      </c>
      <c r="AT92" s="330">
        <f t="shared" si="47"/>
        <v>1</v>
      </c>
      <c r="AU92" s="330">
        <f t="shared" si="48"/>
        <v>2.4992338550350923</v>
      </c>
      <c r="AV92" s="330">
        <f t="shared" si="49"/>
        <v>0.14621681464438008</v>
      </c>
      <c r="AW92" s="330">
        <f t="shared" si="50"/>
        <v>0</v>
      </c>
      <c r="AX92" s="330">
        <f t="shared" si="51"/>
        <v>2.2339274055540384E-5</v>
      </c>
      <c r="AY92" s="330">
        <f t="shared" si="52"/>
        <v>3.8080106375680672E-5</v>
      </c>
      <c r="AZ92" s="330">
        <f t="shared" si="53"/>
        <v>0</v>
      </c>
      <c r="BA92" s="330">
        <f t="shared" si="54"/>
        <v>0</v>
      </c>
      <c r="BB92" s="330">
        <f t="shared" si="55"/>
        <v>0</v>
      </c>
      <c r="BC92" s="330">
        <f t="shared" si="56"/>
        <v>0</v>
      </c>
      <c r="BD92" s="331">
        <f t="shared" si="57"/>
        <v>0.1462772340248113</v>
      </c>
    </row>
    <row r="93" spans="2:56" x14ac:dyDescent="0.4">
      <c r="B93" s="168">
        <v>19</v>
      </c>
      <c r="C93" s="168">
        <v>9</v>
      </c>
      <c r="D93" s="161" t="s">
        <v>513</v>
      </c>
      <c r="E93" s="158">
        <v>89</v>
      </c>
      <c r="F93" s="390" t="s">
        <v>127</v>
      </c>
      <c r="G93" s="318">
        <v>1331642</v>
      </c>
      <c r="H93" s="313">
        <v>22151538.996971637</v>
      </c>
      <c r="I93" s="313">
        <v>107537.49888333329</v>
      </c>
      <c r="J93" s="313">
        <v>16309.527527078251</v>
      </c>
      <c r="K93" s="313">
        <v>824.88572408364064</v>
      </c>
      <c r="L93" s="313">
        <v>3410.5816420713327</v>
      </c>
      <c r="M93" s="313">
        <v>0</v>
      </c>
      <c r="N93" s="313">
        <v>0</v>
      </c>
      <c r="O93" s="313">
        <v>0</v>
      </c>
      <c r="P93" s="313">
        <v>0</v>
      </c>
      <c r="Q93" s="314">
        <v>128082.49377656652</v>
      </c>
      <c r="R93" s="169"/>
      <c r="S93" s="178">
        <v>89</v>
      </c>
      <c r="T93" s="328">
        <f t="shared" si="58"/>
        <v>4774680</v>
      </c>
      <c r="U93" s="176">
        <f t="shared" si="59"/>
        <v>11933041.902958954</v>
      </c>
      <c r="V93" s="176">
        <f t="shared" si="60"/>
        <v>698138.50054622872</v>
      </c>
      <c r="W93" s="176">
        <f t="shared" si="61"/>
        <v>0</v>
      </c>
      <c r="X93" s="176">
        <f t="shared" si="62"/>
        <v>106.66288504750756</v>
      </c>
      <c r="Y93" s="176">
        <f t="shared" si="63"/>
        <v>181.82032230983501</v>
      </c>
      <c r="Z93" s="176">
        <f t="shared" si="64"/>
        <v>0</v>
      </c>
      <c r="AA93" s="176">
        <f t="shared" si="65"/>
        <v>0</v>
      </c>
      <c r="AB93" s="176">
        <f t="shared" si="66"/>
        <v>0</v>
      </c>
      <c r="AC93" s="176">
        <f t="shared" si="67"/>
        <v>0</v>
      </c>
      <c r="AD93" s="177">
        <f t="shared" si="68"/>
        <v>698426.98375358607</v>
      </c>
      <c r="AS93" s="185">
        <v>90</v>
      </c>
      <c r="AT93" s="330">
        <f t="shared" si="47"/>
        <v>1</v>
      </c>
      <c r="AU93" s="330">
        <f t="shared" si="48"/>
        <v>1.6998739033556918</v>
      </c>
      <c r="AV93" s="330">
        <f t="shared" si="49"/>
        <v>0.11570528283355881</v>
      </c>
      <c r="AW93" s="330">
        <f t="shared" si="50"/>
        <v>0</v>
      </c>
      <c r="AX93" s="330">
        <f t="shared" si="51"/>
        <v>1.5194235989729246E-5</v>
      </c>
      <c r="AY93" s="330">
        <f t="shared" si="52"/>
        <v>2.5900489037717266E-5</v>
      </c>
      <c r="AZ93" s="330">
        <f t="shared" si="53"/>
        <v>0</v>
      </c>
      <c r="BA93" s="330">
        <f t="shared" si="54"/>
        <v>0</v>
      </c>
      <c r="BB93" s="330">
        <f t="shared" si="55"/>
        <v>0</v>
      </c>
      <c r="BC93" s="330">
        <f t="shared" si="56"/>
        <v>0</v>
      </c>
      <c r="BD93" s="331">
        <f t="shared" si="57"/>
        <v>0.11574637755858626</v>
      </c>
    </row>
    <row r="94" spans="2:56" x14ac:dyDescent="0.4">
      <c r="B94" s="168">
        <v>19</v>
      </c>
      <c r="C94" s="168">
        <v>9</v>
      </c>
      <c r="D94" s="161" t="s">
        <v>514</v>
      </c>
      <c r="E94" s="158">
        <v>90</v>
      </c>
      <c r="F94" s="390" t="s">
        <v>128</v>
      </c>
      <c r="G94" s="318">
        <v>593723</v>
      </c>
      <c r="H94" s="313">
        <v>11261271.991242036</v>
      </c>
      <c r="I94" s="313">
        <v>116485.56261511834</v>
      </c>
      <c r="J94" s="313">
        <v>4423.013458706052</v>
      </c>
      <c r="K94" s="313">
        <v>600.56171653486717</v>
      </c>
      <c r="L94" s="313">
        <v>1735.0237883337611</v>
      </c>
      <c r="M94" s="313">
        <v>0</v>
      </c>
      <c r="N94" s="313">
        <v>0</v>
      </c>
      <c r="O94" s="313">
        <v>0</v>
      </c>
      <c r="P94" s="313">
        <v>0</v>
      </c>
      <c r="Q94" s="314">
        <v>123244.16157869301</v>
      </c>
      <c r="R94" s="169"/>
      <c r="S94" s="178">
        <v>90</v>
      </c>
      <c r="T94" s="328">
        <f t="shared" si="58"/>
        <v>8872840</v>
      </c>
      <c r="U94" s="176">
        <f t="shared" si="59"/>
        <v>15082709.164650517</v>
      </c>
      <c r="V94" s="176">
        <f t="shared" si="60"/>
        <v>1026634.461736914</v>
      </c>
      <c r="W94" s="176">
        <f t="shared" si="61"/>
        <v>0</v>
      </c>
      <c r="X94" s="176">
        <f t="shared" si="62"/>
        <v>134.81602485910923</v>
      </c>
      <c r="Y94" s="176">
        <f t="shared" si="63"/>
        <v>229.81089515341927</v>
      </c>
      <c r="Z94" s="176">
        <f t="shared" si="64"/>
        <v>0</v>
      </c>
      <c r="AA94" s="176">
        <f t="shared" si="65"/>
        <v>0</v>
      </c>
      <c r="AB94" s="176">
        <f t="shared" si="66"/>
        <v>0</v>
      </c>
      <c r="AC94" s="176">
        <f t="shared" si="67"/>
        <v>0</v>
      </c>
      <c r="AD94" s="177">
        <f t="shared" si="68"/>
        <v>1026999.0886569265</v>
      </c>
      <c r="AS94" s="185">
        <v>91</v>
      </c>
      <c r="AT94" s="330">
        <f t="shared" si="47"/>
        <v>1</v>
      </c>
      <c r="AU94" s="330">
        <f t="shared" si="48"/>
        <v>2.9918872631147144E-2</v>
      </c>
      <c r="AV94" s="330">
        <f t="shared" si="49"/>
        <v>1.6810272013936967E-3</v>
      </c>
      <c r="AW94" s="330">
        <f t="shared" si="50"/>
        <v>4.6439877230651787E-4</v>
      </c>
      <c r="AX94" s="330">
        <f t="shared" si="51"/>
        <v>2.6742831359837592E-7</v>
      </c>
      <c r="AY94" s="330">
        <f t="shared" si="52"/>
        <v>4.5586524451851553E-7</v>
      </c>
      <c r="AZ94" s="330">
        <f t="shared" si="53"/>
        <v>0</v>
      </c>
      <c r="BA94" s="330">
        <f t="shared" si="54"/>
        <v>0</v>
      </c>
      <c r="BB94" s="330">
        <f t="shared" si="55"/>
        <v>0</v>
      </c>
      <c r="BC94" s="330">
        <f t="shared" si="56"/>
        <v>0</v>
      </c>
      <c r="BD94" s="331">
        <f t="shared" si="57"/>
        <v>2.1461492672583318E-3</v>
      </c>
    </row>
    <row r="95" spans="2:56" x14ac:dyDescent="0.4">
      <c r="B95" s="168">
        <v>19</v>
      </c>
      <c r="C95" s="168">
        <v>9</v>
      </c>
      <c r="D95" s="161" t="s">
        <v>515</v>
      </c>
      <c r="E95" s="158">
        <v>91</v>
      </c>
      <c r="F95" s="390" t="s">
        <v>129</v>
      </c>
      <c r="G95" s="318">
        <v>814925</v>
      </c>
      <c r="H95" s="313">
        <v>16899317.807999842</v>
      </c>
      <c r="I95" s="313">
        <v>273062.62689167762</v>
      </c>
      <c r="J95" s="313">
        <v>9126.7015902046187</v>
      </c>
      <c r="K95" s="313">
        <v>1720.2744843541334</v>
      </c>
      <c r="L95" s="313">
        <v>2608.9741013659414</v>
      </c>
      <c r="M95" s="313">
        <v>0</v>
      </c>
      <c r="N95" s="313">
        <v>0</v>
      </c>
      <c r="O95" s="313">
        <v>0</v>
      </c>
      <c r="P95" s="313">
        <v>0</v>
      </c>
      <c r="Q95" s="314">
        <v>286518.57706760231</v>
      </c>
      <c r="R95" s="169"/>
      <c r="S95" s="178">
        <v>91</v>
      </c>
      <c r="T95" s="328">
        <f t="shared" si="58"/>
        <v>8220764</v>
      </c>
      <c r="U95" s="176">
        <f t="shared" si="59"/>
        <v>245955.99104671972</v>
      </c>
      <c r="V95" s="176">
        <f t="shared" si="60"/>
        <v>13819.327900238051</v>
      </c>
      <c r="W95" s="176">
        <f t="shared" si="61"/>
        <v>3817.712709021619</v>
      </c>
      <c r="X95" s="176">
        <f t="shared" si="62"/>
        <v>2.1984650530102394</v>
      </c>
      <c r="Y95" s="176">
        <f t="shared" si="63"/>
        <v>3.7475605909890097</v>
      </c>
      <c r="Z95" s="176">
        <f t="shared" si="64"/>
        <v>0</v>
      </c>
      <c r="AA95" s="176">
        <f t="shared" si="65"/>
        <v>0</v>
      </c>
      <c r="AB95" s="176">
        <f t="shared" si="66"/>
        <v>0</v>
      </c>
      <c r="AC95" s="176">
        <f t="shared" si="67"/>
        <v>0</v>
      </c>
      <c r="AD95" s="177">
        <f t="shared" si="68"/>
        <v>17642.986634903671</v>
      </c>
      <c r="AS95" s="185">
        <v>92</v>
      </c>
      <c r="AT95" s="330">
        <f t="shared" si="47"/>
        <v>1</v>
      </c>
      <c r="AU95" s="330">
        <f t="shared" si="48"/>
        <v>0.80958203309149057</v>
      </c>
      <c r="AV95" s="330">
        <f t="shared" si="49"/>
        <v>5.4729298530994758E-2</v>
      </c>
      <c r="AW95" s="330">
        <f t="shared" si="50"/>
        <v>4.3275900266859894E-3</v>
      </c>
      <c r="AX95" s="330">
        <f t="shared" si="51"/>
        <v>7.2364076179731603E-6</v>
      </c>
      <c r="AY95" s="330">
        <f t="shared" si="52"/>
        <v>1.2335368248094944E-5</v>
      </c>
      <c r="AZ95" s="330">
        <f t="shared" si="53"/>
        <v>0</v>
      </c>
      <c r="BA95" s="330">
        <f t="shared" si="54"/>
        <v>0</v>
      </c>
      <c r="BB95" s="330">
        <f t="shared" si="55"/>
        <v>0</v>
      </c>
      <c r="BC95" s="330">
        <f t="shared" si="56"/>
        <v>0</v>
      </c>
      <c r="BD95" s="331">
        <f t="shared" si="57"/>
        <v>5.9076460333546819E-2</v>
      </c>
    </row>
    <row r="96" spans="2:56" x14ac:dyDescent="0.4">
      <c r="B96" s="168">
        <v>19</v>
      </c>
      <c r="C96" s="168">
        <v>9</v>
      </c>
      <c r="D96" s="161" t="s">
        <v>516</v>
      </c>
      <c r="E96" s="158">
        <v>92</v>
      </c>
      <c r="F96" s="390" t="s">
        <v>130</v>
      </c>
      <c r="G96" s="318">
        <v>780549</v>
      </c>
      <c r="H96" s="313">
        <v>14414716.562548338</v>
      </c>
      <c r="I96" s="313">
        <v>142790.3686848639</v>
      </c>
      <c r="J96" s="313">
        <v>5420.0780493769726</v>
      </c>
      <c r="K96" s="313">
        <v>640.11224742365062</v>
      </c>
      <c r="L96" s="313">
        <v>2220.0430734985139</v>
      </c>
      <c r="M96" s="313">
        <v>0</v>
      </c>
      <c r="N96" s="313">
        <v>0</v>
      </c>
      <c r="O96" s="313">
        <v>0</v>
      </c>
      <c r="P96" s="313">
        <v>0</v>
      </c>
      <c r="Q96" s="314">
        <v>151070.60205516306</v>
      </c>
      <c r="R96" s="169"/>
      <c r="S96" s="178">
        <v>92</v>
      </c>
      <c r="T96" s="328">
        <f t="shared" si="58"/>
        <v>13035785</v>
      </c>
      <c r="U96" s="176">
        <f t="shared" si="59"/>
        <v>10553537.323243557</v>
      </c>
      <c r="V96" s="176">
        <f t="shared" si="60"/>
        <v>713439.36885086354</v>
      </c>
      <c r="W96" s="176">
        <f t="shared" si="61"/>
        <v>56413.533156022822</v>
      </c>
      <c r="X96" s="176">
        <f t="shared" si="62"/>
        <v>94.332253880260254</v>
      </c>
      <c r="Y96" s="176">
        <f t="shared" si="63"/>
        <v>160.80120837799234</v>
      </c>
      <c r="Z96" s="176">
        <f t="shared" si="64"/>
        <v>0</v>
      </c>
      <c r="AA96" s="176">
        <f t="shared" si="65"/>
        <v>0</v>
      </c>
      <c r="AB96" s="176">
        <f t="shared" si="66"/>
        <v>0</v>
      </c>
      <c r="AC96" s="176">
        <f t="shared" si="67"/>
        <v>0</v>
      </c>
      <c r="AD96" s="177">
        <f t="shared" si="68"/>
        <v>770108.03546914458</v>
      </c>
      <c r="AS96" s="185">
        <v>93</v>
      </c>
      <c r="AT96" s="330">
        <f t="shared" si="47"/>
        <v>1</v>
      </c>
      <c r="AU96" s="330">
        <f t="shared" si="48"/>
        <v>0.26772218106873957</v>
      </c>
      <c r="AV96" s="330">
        <f t="shared" si="49"/>
        <v>1.6575671563985331E-2</v>
      </c>
      <c r="AW96" s="330">
        <f t="shared" si="50"/>
        <v>4.0560657594951228E-5</v>
      </c>
      <c r="AX96" s="330">
        <f t="shared" si="51"/>
        <v>2.39302102986181E-6</v>
      </c>
      <c r="AY96" s="330">
        <f t="shared" si="52"/>
        <v>4.0792057588719321E-6</v>
      </c>
      <c r="AZ96" s="330">
        <f t="shared" si="53"/>
        <v>0</v>
      </c>
      <c r="BA96" s="330">
        <f t="shared" si="54"/>
        <v>0</v>
      </c>
      <c r="BB96" s="330">
        <f t="shared" si="55"/>
        <v>0</v>
      </c>
      <c r="BC96" s="330">
        <f t="shared" si="56"/>
        <v>0</v>
      </c>
      <c r="BD96" s="331">
        <f t="shared" si="57"/>
        <v>1.6622704448369014E-2</v>
      </c>
    </row>
    <row r="97" spans="2:56" x14ac:dyDescent="0.4">
      <c r="B97" s="168">
        <v>20</v>
      </c>
      <c r="C97" s="168">
        <v>10</v>
      </c>
      <c r="D97" s="161" t="s">
        <v>517</v>
      </c>
      <c r="E97" s="158">
        <v>93</v>
      </c>
      <c r="F97" s="390" t="s">
        <v>9</v>
      </c>
      <c r="G97" s="318">
        <v>4087529</v>
      </c>
      <c r="H97" s="313">
        <v>9461173.7323782016</v>
      </c>
      <c r="I97" s="313">
        <v>512277.25220824801</v>
      </c>
      <c r="J97" s="313">
        <v>407664.00060149573</v>
      </c>
      <c r="K97" s="313">
        <v>269.78215724711532</v>
      </c>
      <c r="L97" s="313">
        <v>1456.164363029686</v>
      </c>
      <c r="M97" s="313">
        <v>0</v>
      </c>
      <c r="N97" s="313">
        <v>0</v>
      </c>
      <c r="O97" s="313">
        <v>0</v>
      </c>
      <c r="P97" s="313">
        <v>0</v>
      </c>
      <c r="Q97" s="314">
        <v>921667.19933002046</v>
      </c>
      <c r="R97" s="169"/>
      <c r="S97" s="178">
        <v>93</v>
      </c>
      <c r="T97" s="328">
        <f t="shared" si="58"/>
        <v>54438895</v>
      </c>
      <c r="U97" s="176">
        <f t="shared" si="59"/>
        <v>14574499.704372101</v>
      </c>
      <c r="V97" s="176">
        <f t="shared" si="60"/>
        <v>902361.24382628314</v>
      </c>
      <c r="W97" s="176">
        <f t="shared" si="61"/>
        <v>2208.0773799425024</v>
      </c>
      <c r="X97" s="176">
        <f t="shared" si="62"/>
        <v>130.27342057743894</v>
      </c>
      <c r="Y97" s="176">
        <f t="shared" si="63"/>
        <v>222.06745399062441</v>
      </c>
      <c r="Z97" s="176">
        <f t="shared" si="64"/>
        <v>0</v>
      </c>
      <c r="AA97" s="176">
        <f t="shared" si="65"/>
        <v>0</v>
      </c>
      <c r="AB97" s="176">
        <f t="shared" si="66"/>
        <v>0</v>
      </c>
      <c r="AC97" s="176">
        <f t="shared" si="67"/>
        <v>0</v>
      </c>
      <c r="AD97" s="177">
        <f t="shared" si="68"/>
        <v>904921.66208079364</v>
      </c>
      <c r="AS97" s="185">
        <v>94</v>
      </c>
      <c r="AT97" s="330">
        <f t="shared" si="47"/>
        <v>1</v>
      </c>
      <c r="AU97" s="330">
        <f t="shared" si="48"/>
        <v>15.728531638061728</v>
      </c>
      <c r="AV97" s="330">
        <f t="shared" si="49"/>
        <v>0.94572572193021831</v>
      </c>
      <c r="AW97" s="330">
        <f t="shared" si="50"/>
        <v>0</v>
      </c>
      <c r="AX97" s="330">
        <f t="shared" si="51"/>
        <v>1.4058867602406293E-4</v>
      </c>
      <c r="AY97" s="330">
        <f t="shared" si="52"/>
        <v>2.3965110615958743E-4</v>
      </c>
      <c r="AZ97" s="330">
        <f t="shared" si="53"/>
        <v>0</v>
      </c>
      <c r="BA97" s="330">
        <f t="shared" si="54"/>
        <v>0</v>
      </c>
      <c r="BB97" s="330">
        <f t="shared" si="55"/>
        <v>0</v>
      </c>
      <c r="BC97" s="330">
        <f t="shared" si="56"/>
        <v>0</v>
      </c>
      <c r="BD97" s="331">
        <f t="shared" si="57"/>
        <v>0.94610596171240191</v>
      </c>
    </row>
    <row r="98" spans="2:56" x14ac:dyDescent="0.4">
      <c r="B98" s="168">
        <v>21</v>
      </c>
      <c r="C98" s="168">
        <v>11</v>
      </c>
      <c r="D98" s="161" t="s">
        <v>518</v>
      </c>
      <c r="E98" s="158">
        <v>94</v>
      </c>
      <c r="F98" s="390" t="s">
        <v>131</v>
      </c>
      <c r="G98" s="318">
        <v>315465</v>
      </c>
      <c r="H98" s="313">
        <v>34454047.100826927</v>
      </c>
      <c r="I98" s="313">
        <v>2043861.7703908214</v>
      </c>
      <c r="J98" s="313">
        <v>930920.54099264112</v>
      </c>
      <c r="K98" s="313">
        <v>2424.2312816004578</v>
      </c>
      <c r="L98" s="313">
        <v>15970.833641892128</v>
      </c>
      <c r="M98" s="313">
        <v>0</v>
      </c>
      <c r="N98" s="313">
        <v>0</v>
      </c>
      <c r="O98" s="313">
        <v>0</v>
      </c>
      <c r="P98" s="313">
        <v>0</v>
      </c>
      <c r="Q98" s="314">
        <v>2993177.3763069552</v>
      </c>
      <c r="R98" s="169"/>
      <c r="S98" s="178">
        <v>94</v>
      </c>
      <c r="T98" s="328">
        <f t="shared" si="58"/>
        <v>3231916</v>
      </c>
      <c r="U98" s="176">
        <f t="shared" si="59"/>
        <v>50833293.057557911</v>
      </c>
      <c r="V98" s="176">
        <f t="shared" si="60"/>
        <v>3056506.0923178233</v>
      </c>
      <c r="W98" s="176">
        <f t="shared" si="61"/>
        <v>0</v>
      </c>
      <c r="X98" s="176">
        <f t="shared" si="62"/>
        <v>454.3707914609854</v>
      </c>
      <c r="Y98" s="176">
        <f t="shared" si="63"/>
        <v>774.53224441486918</v>
      </c>
      <c r="Z98" s="176">
        <f t="shared" si="64"/>
        <v>0</v>
      </c>
      <c r="AA98" s="176">
        <f t="shared" si="65"/>
        <v>0</v>
      </c>
      <c r="AB98" s="176">
        <f t="shared" si="66"/>
        <v>0</v>
      </c>
      <c r="AC98" s="176">
        <f t="shared" si="67"/>
        <v>0</v>
      </c>
      <c r="AD98" s="177">
        <f t="shared" si="68"/>
        <v>3057734.9953536992</v>
      </c>
      <c r="AS98" s="185">
        <v>95</v>
      </c>
      <c r="AT98" s="330">
        <f t="shared" si="47"/>
        <v>1</v>
      </c>
      <c r="AU98" s="330">
        <f t="shared" si="48"/>
        <v>4.7868448122335856</v>
      </c>
      <c r="AV98" s="330">
        <f t="shared" si="49"/>
        <v>0.28423348955949329</v>
      </c>
      <c r="AW98" s="330">
        <f t="shared" si="50"/>
        <v>2.0134574751610543E-4</v>
      </c>
      <c r="AX98" s="330">
        <f t="shared" si="51"/>
        <v>4.2786967656664649E-5</v>
      </c>
      <c r="AY98" s="330">
        <f t="shared" si="52"/>
        <v>7.2935775612390888E-5</v>
      </c>
      <c r="AZ98" s="330">
        <f t="shared" si="53"/>
        <v>0</v>
      </c>
      <c r="BA98" s="330">
        <f t="shared" si="54"/>
        <v>0</v>
      </c>
      <c r="BB98" s="330">
        <f t="shared" si="55"/>
        <v>0</v>
      </c>
      <c r="BC98" s="330">
        <f t="shared" si="56"/>
        <v>0</v>
      </c>
      <c r="BD98" s="331">
        <f t="shared" si="57"/>
        <v>0.28455055805027846</v>
      </c>
    </row>
    <row r="99" spans="2:56" x14ac:dyDescent="0.4">
      <c r="B99" s="168">
        <v>21</v>
      </c>
      <c r="C99" s="168">
        <v>11</v>
      </c>
      <c r="D99" s="161" t="s">
        <v>519</v>
      </c>
      <c r="E99" s="158">
        <v>95</v>
      </c>
      <c r="F99" s="390" t="s">
        <v>132</v>
      </c>
      <c r="G99" s="318">
        <v>486247</v>
      </c>
      <c r="H99" s="313">
        <v>21409323.024293005</v>
      </c>
      <c r="I99" s="313">
        <v>1141362.3210018328</v>
      </c>
      <c r="J99" s="313">
        <v>11568.882691304718</v>
      </c>
      <c r="K99" s="313">
        <v>1978.2040677047517</v>
      </c>
      <c r="L99" s="313">
        <v>12935.489879369852</v>
      </c>
      <c r="M99" s="313">
        <v>0</v>
      </c>
      <c r="N99" s="313">
        <v>0</v>
      </c>
      <c r="O99" s="313">
        <v>0</v>
      </c>
      <c r="P99" s="313">
        <v>0</v>
      </c>
      <c r="Q99" s="314">
        <v>1167844.897640212</v>
      </c>
      <c r="R99" s="169"/>
      <c r="S99" s="178">
        <v>95</v>
      </c>
      <c r="T99" s="328">
        <f t="shared" si="58"/>
        <v>16688252</v>
      </c>
      <c r="U99" s="176">
        <f t="shared" si="59"/>
        <v>79884072.511446759</v>
      </c>
      <c r="V99" s="176">
        <f t="shared" si="60"/>
        <v>4743360.1006081933</v>
      </c>
      <c r="W99" s="176">
        <f t="shared" si="61"/>
        <v>3360.1085736771415</v>
      </c>
      <c r="X99" s="176">
        <f t="shared" si="62"/>
        <v>714.03969857026914</v>
      </c>
      <c r="Y99" s="176">
        <f t="shared" si="63"/>
        <v>1217.1706032350335</v>
      </c>
      <c r="Z99" s="176">
        <f t="shared" si="64"/>
        <v>0</v>
      </c>
      <c r="AA99" s="176">
        <f t="shared" si="65"/>
        <v>0</v>
      </c>
      <c r="AB99" s="176">
        <f t="shared" si="66"/>
        <v>0</v>
      </c>
      <c r="AC99" s="176">
        <f t="shared" si="67"/>
        <v>0</v>
      </c>
      <c r="AD99" s="177">
        <f t="shared" si="68"/>
        <v>4748651.4194836756</v>
      </c>
      <c r="AS99" s="185">
        <v>96</v>
      </c>
      <c r="AT99" s="330">
        <f t="shared" si="47"/>
        <v>1</v>
      </c>
      <c r="AU99" s="330">
        <f t="shared" si="48"/>
        <v>12.825204504446154</v>
      </c>
      <c r="AV99" s="330">
        <f t="shared" si="49"/>
        <v>0.76714132781915856</v>
      </c>
      <c r="AW99" s="330">
        <f t="shared" si="50"/>
        <v>9.3687283450910978E-3</v>
      </c>
      <c r="AX99" s="330">
        <f t="shared" si="51"/>
        <v>1.1463743485467101E-4</v>
      </c>
      <c r="AY99" s="330">
        <f t="shared" si="52"/>
        <v>1.9541394689226118E-4</v>
      </c>
      <c r="AZ99" s="330">
        <f t="shared" si="53"/>
        <v>2.9403478374466472E-2</v>
      </c>
      <c r="BA99" s="330">
        <f t="shared" si="54"/>
        <v>0</v>
      </c>
      <c r="BB99" s="330">
        <f t="shared" si="55"/>
        <v>0</v>
      </c>
      <c r="BC99" s="330">
        <f t="shared" si="56"/>
        <v>0</v>
      </c>
      <c r="BD99" s="331">
        <f t="shared" si="57"/>
        <v>0.80622358592046306</v>
      </c>
    </row>
    <row r="100" spans="2:56" x14ac:dyDescent="0.4">
      <c r="B100" s="168">
        <v>21</v>
      </c>
      <c r="C100" s="168">
        <v>11</v>
      </c>
      <c r="D100" s="161" t="s">
        <v>520</v>
      </c>
      <c r="E100" s="158">
        <v>96</v>
      </c>
      <c r="F100" s="390" t="s">
        <v>133</v>
      </c>
      <c r="G100" s="318">
        <v>202264</v>
      </c>
      <c r="H100" s="313">
        <v>639064.73994991439</v>
      </c>
      <c r="I100" s="313">
        <v>32073.296463260263</v>
      </c>
      <c r="J100" s="313">
        <v>1095265.2552739265</v>
      </c>
      <c r="K100" s="313">
        <v>5653.4670229322346</v>
      </c>
      <c r="L100" s="313">
        <v>9707.1514314357937</v>
      </c>
      <c r="M100" s="313">
        <v>0</v>
      </c>
      <c r="N100" s="313">
        <v>0</v>
      </c>
      <c r="O100" s="313">
        <v>0</v>
      </c>
      <c r="P100" s="313">
        <v>0</v>
      </c>
      <c r="Q100" s="314">
        <v>1142699.1701915546</v>
      </c>
      <c r="R100" s="169"/>
      <c r="S100" s="178">
        <v>96</v>
      </c>
      <c r="T100" s="328">
        <f t="shared" si="58"/>
        <v>4357975</v>
      </c>
      <c r="U100" s="176">
        <f t="shared" si="59"/>
        <v>55891920.60026373</v>
      </c>
      <c r="V100" s="176">
        <f t="shared" si="60"/>
        <v>3343182.7281026975</v>
      </c>
      <c r="W100" s="176">
        <f t="shared" si="61"/>
        <v>40828.683909698375</v>
      </c>
      <c r="X100" s="176">
        <f t="shared" si="62"/>
        <v>499.58707516078488</v>
      </c>
      <c r="Y100" s="176">
        <f t="shared" si="63"/>
        <v>851.60909520780194</v>
      </c>
      <c r="Z100" s="176">
        <f t="shared" si="64"/>
        <v>128139.62366896552</v>
      </c>
      <c r="AA100" s="176">
        <f t="shared" si="65"/>
        <v>0</v>
      </c>
      <c r="AB100" s="176">
        <f t="shared" si="66"/>
        <v>0</v>
      </c>
      <c r="AC100" s="176">
        <f t="shared" si="67"/>
        <v>0</v>
      </c>
      <c r="AD100" s="177">
        <f t="shared" si="68"/>
        <v>3513502.23185173</v>
      </c>
      <c r="AS100" s="185">
        <v>97</v>
      </c>
      <c r="AT100" s="330">
        <f t="shared" si="47"/>
        <v>1</v>
      </c>
      <c r="AU100" s="330">
        <f t="shared" si="48"/>
        <v>3.6009636138094789</v>
      </c>
      <c r="AV100" s="330">
        <f t="shared" si="49"/>
        <v>0.21515416281072164</v>
      </c>
      <c r="AW100" s="330">
        <f t="shared" si="50"/>
        <v>2.7411957322925169E-4</v>
      </c>
      <c r="AX100" s="330">
        <f t="shared" si="51"/>
        <v>3.2187029185305867E-5</v>
      </c>
      <c r="AY100" s="330">
        <f t="shared" si="52"/>
        <v>5.4866845370456566E-5</v>
      </c>
      <c r="AZ100" s="330">
        <f t="shared" si="53"/>
        <v>0</v>
      </c>
      <c r="BA100" s="330">
        <f t="shared" si="54"/>
        <v>0</v>
      </c>
      <c r="BB100" s="330">
        <f t="shared" si="55"/>
        <v>0</v>
      </c>
      <c r="BC100" s="330">
        <f t="shared" si="56"/>
        <v>0</v>
      </c>
      <c r="BD100" s="331">
        <f t="shared" si="57"/>
        <v>0.21551533625850663</v>
      </c>
    </row>
    <row r="101" spans="2:56" x14ac:dyDescent="0.4">
      <c r="B101" s="168">
        <v>21</v>
      </c>
      <c r="C101" s="168">
        <v>11</v>
      </c>
      <c r="D101" s="161" t="s">
        <v>521</v>
      </c>
      <c r="E101" s="158">
        <v>97</v>
      </c>
      <c r="F101" s="390" t="s">
        <v>134</v>
      </c>
      <c r="G101" s="318">
        <v>360270</v>
      </c>
      <c r="H101" s="313">
        <v>1505085.5098526452</v>
      </c>
      <c r="I101" s="313">
        <v>70636.829386088095</v>
      </c>
      <c r="J101" s="313">
        <v>101616.32236393835</v>
      </c>
      <c r="K101" s="313">
        <v>873.63835608935653</v>
      </c>
      <c r="L101" s="313">
        <v>5597.825877475655</v>
      </c>
      <c r="M101" s="313">
        <v>0</v>
      </c>
      <c r="N101" s="313">
        <v>0</v>
      </c>
      <c r="O101" s="313">
        <v>0</v>
      </c>
      <c r="P101" s="313">
        <v>0</v>
      </c>
      <c r="Q101" s="314">
        <v>178724.61598359147</v>
      </c>
      <c r="R101" s="169"/>
      <c r="S101" s="178">
        <v>97</v>
      </c>
      <c r="T101" s="328">
        <f t="shared" si="58"/>
        <v>8474345</v>
      </c>
      <c r="U101" s="176">
        <f t="shared" si="59"/>
        <v>30515807.995868288</v>
      </c>
      <c r="V101" s="176">
        <f t="shared" si="60"/>
        <v>1823290.6038442249</v>
      </c>
      <c r="W101" s="176">
        <f t="shared" si="61"/>
        <v>2322.9838347974428</v>
      </c>
      <c r="X101" s="176">
        <f t="shared" si="62"/>
        <v>272.76398984135085</v>
      </c>
      <c r="Y101" s="176">
        <f t="shared" si="63"/>
        <v>464.96057673090172</v>
      </c>
      <c r="Z101" s="176">
        <f t="shared" si="64"/>
        <v>0</v>
      </c>
      <c r="AA101" s="176">
        <f t="shared" si="65"/>
        <v>0</v>
      </c>
      <c r="AB101" s="176">
        <f t="shared" si="66"/>
        <v>0</v>
      </c>
      <c r="AC101" s="176">
        <f t="shared" si="67"/>
        <v>0</v>
      </c>
      <c r="AD101" s="177">
        <f t="shared" si="68"/>
        <v>1826351.3122455943</v>
      </c>
      <c r="AS101" s="185">
        <v>98</v>
      </c>
      <c r="AT101" s="330">
        <f t="shared" si="47"/>
        <v>1</v>
      </c>
      <c r="AU101" s="330">
        <f t="shared" si="48"/>
        <v>1.12622855721272</v>
      </c>
      <c r="AV101" s="330">
        <f t="shared" si="49"/>
        <v>5.8520729204109577E-2</v>
      </c>
      <c r="AW101" s="330">
        <f t="shared" si="50"/>
        <v>8.2532159871179442E-3</v>
      </c>
      <c r="AX101" s="330">
        <f t="shared" si="51"/>
        <v>1.0066736387258781E-5</v>
      </c>
      <c r="AY101" s="330">
        <f t="shared" si="52"/>
        <v>1.7160020130004033E-5</v>
      </c>
      <c r="AZ101" s="330">
        <f t="shared" si="53"/>
        <v>0</v>
      </c>
      <c r="BA101" s="330">
        <f t="shared" si="54"/>
        <v>0</v>
      </c>
      <c r="BB101" s="330">
        <f t="shared" si="55"/>
        <v>0</v>
      </c>
      <c r="BC101" s="330">
        <f t="shared" si="56"/>
        <v>0</v>
      </c>
      <c r="BD101" s="331">
        <f t="shared" si="57"/>
        <v>6.6801171947744778E-2</v>
      </c>
    </row>
    <row r="102" spans="2:56" x14ac:dyDescent="0.4">
      <c r="B102" s="168">
        <v>21</v>
      </c>
      <c r="C102" s="168">
        <v>11</v>
      </c>
      <c r="D102" s="161" t="s">
        <v>522</v>
      </c>
      <c r="E102" s="158">
        <v>98</v>
      </c>
      <c r="F102" s="390" t="s">
        <v>135</v>
      </c>
      <c r="G102" s="318">
        <v>50376</v>
      </c>
      <c r="H102" s="313">
        <v>1540922.3885410428</v>
      </c>
      <c r="I102" s="313">
        <v>133977.401905954</v>
      </c>
      <c r="J102" s="313">
        <v>2.1943977580380296</v>
      </c>
      <c r="K102" s="313">
        <v>94.372040258761501</v>
      </c>
      <c r="L102" s="313">
        <v>624.60880925984929</v>
      </c>
      <c r="M102" s="313">
        <v>0</v>
      </c>
      <c r="N102" s="313">
        <v>0</v>
      </c>
      <c r="O102" s="313">
        <v>0</v>
      </c>
      <c r="P102" s="313">
        <v>0</v>
      </c>
      <c r="Q102" s="314">
        <v>134698.57715323064</v>
      </c>
      <c r="R102" s="169"/>
      <c r="S102" s="178">
        <v>98</v>
      </c>
      <c r="T102" s="328">
        <f t="shared" si="58"/>
        <v>536690</v>
      </c>
      <c r="U102" s="176">
        <f t="shared" si="59"/>
        <v>604435.60437049472</v>
      </c>
      <c r="V102" s="176">
        <f t="shared" si="60"/>
        <v>31407.490156553569</v>
      </c>
      <c r="W102" s="176">
        <f t="shared" si="61"/>
        <v>4429.4184881263291</v>
      </c>
      <c r="X102" s="176">
        <f t="shared" si="62"/>
        <v>5.4027167516779153</v>
      </c>
      <c r="Y102" s="176">
        <f t="shared" si="63"/>
        <v>9.209611203571864</v>
      </c>
      <c r="Z102" s="176">
        <f t="shared" si="64"/>
        <v>0</v>
      </c>
      <c r="AA102" s="176">
        <f t="shared" si="65"/>
        <v>0</v>
      </c>
      <c r="AB102" s="176">
        <f t="shared" si="66"/>
        <v>0</v>
      </c>
      <c r="AC102" s="176">
        <f t="shared" si="67"/>
        <v>0</v>
      </c>
      <c r="AD102" s="177">
        <f t="shared" si="68"/>
        <v>35851.520972635146</v>
      </c>
      <c r="AS102" s="185">
        <v>99</v>
      </c>
      <c r="AT102" s="330">
        <f t="shared" si="47"/>
        <v>1</v>
      </c>
      <c r="AU102" s="330">
        <f t="shared" si="48"/>
        <v>1.9649717205547956</v>
      </c>
      <c r="AV102" s="330">
        <f t="shared" si="49"/>
        <v>0.12322577689371983</v>
      </c>
      <c r="AW102" s="330">
        <f t="shared" si="50"/>
        <v>1.1716326163874034E-4</v>
      </c>
      <c r="AX102" s="330">
        <f t="shared" si="51"/>
        <v>1.7563799277296496E-5</v>
      </c>
      <c r="AY102" s="330">
        <f t="shared" si="52"/>
        <v>2.9939708120223211E-5</v>
      </c>
      <c r="AZ102" s="330">
        <f t="shared" si="53"/>
        <v>0</v>
      </c>
      <c r="BA102" s="330">
        <f t="shared" si="54"/>
        <v>0</v>
      </c>
      <c r="BB102" s="330">
        <f t="shared" si="55"/>
        <v>0</v>
      </c>
      <c r="BC102" s="330">
        <f t="shared" si="56"/>
        <v>0</v>
      </c>
      <c r="BD102" s="331">
        <f t="shared" si="57"/>
        <v>0.12339044366275609</v>
      </c>
    </row>
    <row r="103" spans="2:56" x14ac:dyDescent="0.4">
      <c r="B103" s="168">
        <v>21</v>
      </c>
      <c r="C103" s="168">
        <v>11</v>
      </c>
      <c r="D103" s="161" t="s">
        <v>523</v>
      </c>
      <c r="E103" s="158">
        <v>99</v>
      </c>
      <c r="F103" s="390" t="s">
        <v>136</v>
      </c>
      <c r="G103" s="318">
        <v>1089420</v>
      </c>
      <c r="H103" s="313">
        <v>5300623.0052407663</v>
      </c>
      <c r="I103" s="313">
        <v>302027.0827555391</v>
      </c>
      <c r="J103" s="313">
        <v>621573.36505080818</v>
      </c>
      <c r="K103" s="313">
        <v>2679.9572243517714</v>
      </c>
      <c r="L103" s="313">
        <v>219946.76213277108</v>
      </c>
      <c r="M103" s="313">
        <v>0</v>
      </c>
      <c r="N103" s="313">
        <v>0</v>
      </c>
      <c r="O103" s="313">
        <v>0</v>
      </c>
      <c r="P103" s="313">
        <v>0</v>
      </c>
      <c r="Q103" s="314">
        <v>1146227.1671634703</v>
      </c>
      <c r="R103" s="169"/>
      <c r="S103" s="178">
        <v>99</v>
      </c>
      <c r="T103" s="328">
        <f t="shared" si="58"/>
        <v>6290333</v>
      </c>
      <c r="U103" s="176">
        <f t="shared" si="59"/>
        <v>12360326.457872609</v>
      </c>
      <c r="V103" s="176">
        <f t="shared" si="60"/>
        <v>775131.17084520333</v>
      </c>
      <c r="W103" s="176">
        <f t="shared" si="61"/>
        <v>736.99593107380247</v>
      </c>
      <c r="X103" s="176">
        <f t="shared" si="62"/>
        <v>110.4821461993543</v>
      </c>
      <c r="Y103" s="176">
        <f t="shared" si="63"/>
        <v>188.33073399900803</v>
      </c>
      <c r="Z103" s="176">
        <f t="shared" si="64"/>
        <v>0</v>
      </c>
      <c r="AA103" s="176">
        <f t="shared" si="65"/>
        <v>0</v>
      </c>
      <c r="AB103" s="176">
        <f t="shared" si="66"/>
        <v>0</v>
      </c>
      <c r="AC103" s="176">
        <f t="shared" si="67"/>
        <v>0</v>
      </c>
      <c r="AD103" s="177">
        <f t="shared" si="68"/>
        <v>776166.97965647548</v>
      </c>
      <c r="AS103" s="185">
        <v>100</v>
      </c>
      <c r="AT103" s="330">
        <f t="shared" si="47"/>
        <v>1</v>
      </c>
      <c r="AU103" s="330">
        <f t="shared" si="48"/>
        <v>0</v>
      </c>
      <c r="AV103" s="330">
        <f t="shared" si="49"/>
        <v>0</v>
      </c>
      <c r="AW103" s="330">
        <f t="shared" si="50"/>
        <v>0</v>
      </c>
      <c r="AX103" s="330">
        <f t="shared" si="51"/>
        <v>0</v>
      </c>
      <c r="AY103" s="330">
        <f t="shared" si="52"/>
        <v>0</v>
      </c>
      <c r="AZ103" s="330">
        <f t="shared" si="53"/>
        <v>0</v>
      </c>
      <c r="BA103" s="330">
        <f t="shared" si="54"/>
        <v>0</v>
      </c>
      <c r="BB103" s="330">
        <f t="shared" si="55"/>
        <v>0</v>
      </c>
      <c r="BC103" s="330">
        <f t="shared" si="56"/>
        <v>0</v>
      </c>
      <c r="BD103" s="331">
        <f t="shared" si="57"/>
        <v>0</v>
      </c>
    </row>
    <row r="104" spans="2:56" x14ac:dyDescent="0.4">
      <c r="B104" s="168">
        <v>21</v>
      </c>
      <c r="C104" s="168">
        <v>11</v>
      </c>
      <c r="D104" s="161" t="s">
        <v>524</v>
      </c>
      <c r="E104" s="158">
        <v>100</v>
      </c>
      <c r="F104" s="390" t="s">
        <v>137</v>
      </c>
      <c r="G104" s="318">
        <v>1347328</v>
      </c>
      <c r="H104" s="313">
        <v>194638745.86596775</v>
      </c>
      <c r="I104" s="313">
        <v>10169039.653074812</v>
      </c>
      <c r="J104" s="313">
        <v>91634.797668747095</v>
      </c>
      <c r="K104" s="313">
        <v>7130.9197935063612</v>
      </c>
      <c r="L104" s="313">
        <v>34101.573840976824</v>
      </c>
      <c r="M104" s="313">
        <v>0</v>
      </c>
      <c r="N104" s="313">
        <v>0</v>
      </c>
      <c r="O104" s="313">
        <v>0</v>
      </c>
      <c r="P104" s="313">
        <v>0</v>
      </c>
      <c r="Q104" s="314">
        <v>10301906.944378044</v>
      </c>
      <c r="R104" s="169"/>
      <c r="S104" s="178">
        <v>100</v>
      </c>
      <c r="T104" s="328">
        <f t="shared" si="58"/>
        <v>1482084</v>
      </c>
      <c r="U104" s="176">
        <f t="shared" si="59"/>
        <v>0</v>
      </c>
      <c r="V104" s="176">
        <f t="shared" si="60"/>
        <v>0</v>
      </c>
      <c r="W104" s="176">
        <f t="shared" si="61"/>
        <v>0</v>
      </c>
      <c r="X104" s="176">
        <f t="shared" si="62"/>
        <v>0</v>
      </c>
      <c r="Y104" s="176">
        <f t="shared" si="63"/>
        <v>0</v>
      </c>
      <c r="Z104" s="176">
        <f t="shared" si="64"/>
        <v>0</v>
      </c>
      <c r="AA104" s="176">
        <f t="shared" si="65"/>
        <v>0</v>
      </c>
      <c r="AB104" s="176">
        <f t="shared" si="66"/>
        <v>0</v>
      </c>
      <c r="AC104" s="176">
        <f t="shared" si="67"/>
        <v>0</v>
      </c>
      <c r="AD104" s="177">
        <f t="shared" si="68"/>
        <v>0</v>
      </c>
      <c r="AS104" s="185">
        <v>101</v>
      </c>
      <c r="AT104" s="330">
        <f t="shared" si="47"/>
        <v>1</v>
      </c>
      <c r="AU104" s="330">
        <f t="shared" si="48"/>
        <v>5.0470492460203396</v>
      </c>
      <c r="AV104" s="330">
        <f t="shared" si="49"/>
        <v>0.34271525116399715</v>
      </c>
      <c r="AW104" s="330">
        <f t="shared" si="50"/>
        <v>1.8035091181408079E-3</v>
      </c>
      <c r="AX104" s="330">
        <f t="shared" si="51"/>
        <v>4.5112791686744235E-5</v>
      </c>
      <c r="AY104" s="330">
        <f t="shared" si="52"/>
        <v>7.690043562132162E-5</v>
      </c>
      <c r="AZ104" s="330">
        <f t="shared" si="53"/>
        <v>0</v>
      </c>
      <c r="BA104" s="330">
        <f t="shared" si="54"/>
        <v>0</v>
      </c>
      <c r="BB104" s="330">
        <f t="shared" si="55"/>
        <v>0</v>
      </c>
      <c r="BC104" s="330">
        <f t="shared" si="56"/>
        <v>0</v>
      </c>
      <c r="BD104" s="331">
        <f t="shared" si="57"/>
        <v>0.34464077350944605</v>
      </c>
    </row>
    <row r="105" spans="2:56" x14ac:dyDescent="0.4">
      <c r="B105" s="168">
        <v>21</v>
      </c>
      <c r="C105" s="168">
        <v>11</v>
      </c>
      <c r="D105" s="161" t="s">
        <v>525</v>
      </c>
      <c r="E105" s="158">
        <v>101</v>
      </c>
      <c r="F105" s="390" t="s">
        <v>138</v>
      </c>
      <c r="G105" s="318">
        <v>715963</v>
      </c>
      <c r="H105" s="313">
        <v>56733523.291063443</v>
      </c>
      <c r="I105" s="313">
        <v>2975864.9957225285</v>
      </c>
      <c r="J105" s="313">
        <v>329547.54834966024</v>
      </c>
      <c r="K105" s="313">
        <v>2270.527331880166</v>
      </c>
      <c r="L105" s="313">
        <v>15311.811605247718</v>
      </c>
      <c r="M105" s="313">
        <v>0</v>
      </c>
      <c r="N105" s="313">
        <v>0</v>
      </c>
      <c r="O105" s="313">
        <v>0</v>
      </c>
      <c r="P105" s="313">
        <v>0</v>
      </c>
      <c r="Q105" s="314">
        <v>3322994.8830093169</v>
      </c>
      <c r="R105" s="169"/>
      <c r="S105" s="178">
        <v>101</v>
      </c>
      <c r="T105" s="328">
        <f t="shared" si="58"/>
        <v>7735345</v>
      </c>
      <c r="U105" s="176">
        <f t="shared" si="59"/>
        <v>39040667.149957202</v>
      </c>
      <c r="V105" s="176">
        <f t="shared" si="60"/>
        <v>2651020.7045151694</v>
      </c>
      <c r="W105" s="176">
        <f t="shared" si="61"/>
        <v>13950.765239464909</v>
      </c>
      <c r="X105" s="176">
        <f t="shared" si="62"/>
        <v>348.9630076100986</v>
      </c>
      <c r="Y105" s="176">
        <f t="shared" si="63"/>
        <v>594.85140018121206</v>
      </c>
      <c r="Z105" s="176">
        <f t="shared" si="64"/>
        <v>0</v>
      </c>
      <c r="AA105" s="176">
        <f t="shared" si="65"/>
        <v>0</v>
      </c>
      <c r="AB105" s="176">
        <f t="shared" si="66"/>
        <v>0</v>
      </c>
      <c r="AC105" s="176">
        <f t="shared" si="67"/>
        <v>0</v>
      </c>
      <c r="AD105" s="177">
        <f t="shared" si="68"/>
        <v>2665915.2841624259</v>
      </c>
      <c r="AS105" s="186" t="s">
        <v>461</v>
      </c>
      <c r="AT105" s="332">
        <f>T106/T106</f>
        <v>1</v>
      </c>
      <c r="AU105" s="332">
        <f>U106/$T106</f>
        <v>15.486892433733839</v>
      </c>
      <c r="AV105" s="332">
        <f>V106/$T106</f>
        <v>0.91503947847915501</v>
      </c>
      <c r="AW105" s="332">
        <f t="shared" si="50"/>
        <v>7.3556153496921933E-2</v>
      </c>
      <c r="AX105" s="332">
        <f t="shared" si="51"/>
        <v>2.9467784650718074E-2</v>
      </c>
      <c r="AY105" s="332">
        <f t="shared" si="52"/>
        <v>1.6890082891948998E-2</v>
      </c>
      <c r="AZ105" s="332">
        <f t="shared" si="53"/>
        <v>3.5108780706290095E-2</v>
      </c>
      <c r="BA105" s="332">
        <f t="shared" si="54"/>
        <v>3.1289441403513896E-3</v>
      </c>
      <c r="BB105" s="332">
        <f t="shared" si="55"/>
        <v>2.1866268309923462E-3</v>
      </c>
      <c r="BC105" s="332">
        <f t="shared" si="56"/>
        <v>2.8502671376018325E-4</v>
      </c>
      <c r="BD105" s="333">
        <f t="shared" si="57"/>
        <v>1.0756628779101385</v>
      </c>
    </row>
    <row r="106" spans="2:56" x14ac:dyDescent="0.4">
      <c r="B106" s="168">
        <v>21</v>
      </c>
      <c r="C106" s="168">
        <v>11</v>
      </c>
      <c r="D106" s="161" t="s">
        <v>526</v>
      </c>
      <c r="E106" s="158">
        <v>102</v>
      </c>
      <c r="F106" s="390" t="s">
        <v>139</v>
      </c>
      <c r="G106" s="318">
        <v>1629978</v>
      </c>
      <c r="H106" s="313">
        <v>71524663.924704999</v>
      </c>
      <c r="I106" s="313">
        <v>4604282.6215528538</v>
      </c>
      <c r="J106" s="313">
        <v>829935.91164863051</v>
      </c>
      <c r="K106" s="313">
        <v>27901.226169552509</v>
      </c>
      <c r="L106" s="313">
        <v>304763.36689249333</v>
      </c>
      <c r="M106" s="313">
        <v>0</v>
      </c>
      <c r="N106" s="313">
        <v>0</v>
      </c>
      <c r="O106" s="313">
        <v>0</v>
      </c>
      <c r="P106" s="313">
        <v>0</v>
      </c>
      <c r="Q106" s="314">
        <v>5766883.12626353</v>
      </c>
      <c r="R106" s="169"/>
      <c r="S106" s="164" t="s">
        <v>980</v>
      </c>
      <c r="T106" s="179">
        <f>SUM(T5:T105)</f>
        <v>1027239730</v>
      </c>
      <c r="U106" s="179">
        <f t="shared" ref="U106:AD106" si="69">SUM(U5:U105)</f>
        <v>15908751202.167791</v>
      </c>
      <c r="V106" s="179">
        <f t="shared" si="69"/>
        <v>939964906.81226802</v>
      </c>
      <c r="W106" s="179">
        <f t="shared" si="69"/>
        <v>75559803.258016646</v>
      </c>
      <c r="X106" s="179">
        <f t="shared" si="69"/>
        <v>30270479.148301776</v>
      </c>
      <c r="Y106" s="179">
        <f t="shared" si="69"/>
        <v>17350164.189603306</v>
      </c>
      <c r="Z106" s="179">
        <f t="shared" si="69"/>
        <v>36065134.413358644</v>
      </c>
      <c r="AA106" s="179">
        <f t="shared" si="69"/>
        <v>3214175.7339196438</v>
      </c>
      <c r="AB106" s="179">
        <f t="shared" si="69"/>
        <v>2246189.9554793332</v>
      </c>
      <c r="AC106" s="179">
        <f t="shared" si="69"/>
        <v>292790.7644857979</v>
      </c>
      <c r="AD106" s="180">
        <f t="shared" si="69"/>
        <v>1104963644.2754335</v>
      </c>
      <c r="AS106" s="168"/>
    </row>
    <row r="107" spans="2:56" x14ac:dyDescent="0.4">
      <c r="B107" s="168">
        <v>21</v>
      </c>
      <c r="C107" s="168">
        <v>11</v>
      </c>
      <c r="D107" s="161" t="s">
        <v>527</v>
      </c>
      <c r="E107" s="158">
        <v>103</v>
      </c>
      <c r="F107" s="390" t="s">
        <v>140</v>
      </c>
      <c r="G107" s="318">
        <v>974889</v>
      </c>
      <c r="H107" s="313">
        <v>47917308.987925768</v>
      </c>
      <c r="I107" s="313">
        <v>3013970.0558651611</v>
      </c>
      <c r="J107" s="313">
        <v>624634.75419870263</v>
      </c>
      <c r="K107" s="313">
        <v>7433.9636616004955</v>
      </c>
      <c r="L107" s="313">
        <v>152381.4527794162</v>
      </c>
      <c r="M107" s="313">
        <v>0</v>
      </c>
      <c r="N107" s="313">
        <v>0</v>
      </c>
      <c r="O107" s="313">
        <v>0</v>
      </c>
      <c r="P107" s="313">
        <v>0</v>
      </c>
      <c r="Q107" s="314">
        <v>3798420.22650488</v>
      </c>
      <c r="R107" s="169"/>
      <c r="S107" s="168"/>
      <c r="T107" s="329"/>
      <c r="U107" s="329"/>
      <c r="V107" s="329"/>
      <c r="W107" s="329"/>
      <c r="X107" s="329"/>
      <c r="Y107" s="329"/>
      <c r="Z107" s="329"/>
      <c r="AA107" s="329"/>
      <c r="AB107" s="329"/>
      <c r="AC107" s="329"/>
      <c r="AD107" s="329"/>
    </row>
    <row r="108" spans="2:56" x14ac:dyDescent="0.4">
      <c r="B108" s="168">
        <v>21</v>
      </c>
      <c r="C108" s="168">
        <v>11</v>
      </c>
      <c r="D108" s="161" t="s">
        <v>528</v>
      </c>
      <c r="E108" s="158">
        <v>104</v>
      </c>
      <c r="F108" s="390" t="s">
        <v>141</v>
      </c>
      <c r="G108" s="318">
        <v>402899</v>
      </c>
      <c r="H108" s="313">
        <v>37351299.653089106</v>
      </c>
      <c r="I108" s="313">
        <v>2806097.5845111934</v>
      </c>
      <c r="J108" s="313">
        <v>29319.462400280376</v>
      </c>
      <c r="K108" s="313">
        <v>2148.8193204478407</v>
      </c>
      <c r="L108" s="313">
        <v>14254.867040251018</v>
      </c>
      <c r="M108" s="313">
        <v>0</v>
      </c>
      <c r="N108" s="313">
        <v>0</v>
      </c>
      <c r="O108" s="313">
        <v>0</v>
      </c>
      <c r="P108" s="313">
        <v>0</v>
      </c>
      <c r="Q108" s="314">
        <v>2851820.7332721725</v>
      </c>
      <c r="R108" s="169"/>
      <c r="S108" s="169"/>
      <c r="T108" s="169"/>
      <c r="U108" s="169"/>
      <c r="V108" s="169"/>
      <c r="W108" s="169"/>
      <c r="X108" s="169"/>
      <c r="Y108" s="169"/>
      <c r="Z108" s="169"/>
      <c r="AA108" s="169"/>
      <c r="AB108" s="169"/>
      <c r="AC108" s="169"/>
      <c r="AD108" s="169"/>
    </row>
    <row r="109" spans="2:56" x14ac:dyDescent="0.4">
      <c r="B109" s="168">
        <v>21</v>
      </c>
      <c r="C109" s="168">
        <v>11</v>
      </c>
      <c r="D109" s="161" t="s">
        <v>529</v>
      </c>
      <c r="E109" s="158">
        <v>105</v>
      </c>
      <c r="F109" s="390" t="s">
        <v>142</v>
      </c>
      <c r="G109" s="318">
        <v>152828</v>
      </c>
      <c r="H109" s="313">
        <v>3156062.9828379173</v>
      </c>
      <c r="I109" s="313">
        <v>128831.28841438238</v>
      </c>
      <c r="J109" s="313">
        <v>250.23142358777361</v>
      </c>
      <c r="K109" s="313">
        <v>304.60343214168489</v>
      </c>
      <c r="L109" s="313">
        <v>1989.772685473451</v>
      </c>
      <c r="M109" s="313">
        <v>0</v>
      </c>
      <c r="N109" s="313">
        <v>0</v>
      </c>
      <c r="O109" s="313">
        <v>0</v>
      </c>
      <c r="P109" s="313">
        <v>0</v>
      </c>
      <c r="Q109" s="314">
        <v>131375.89595558529</v>
      </c>
      <c r="R109" s="169"/>
      <c r="S109" s="169"/>
      <c r="T109" s="169"/>
      <c r="U109" s="169"/>
      <c r="V109" s="169"/>
      <c r="W109" s="169"/>
      <c r="X109" s="169"/>
      <c r="Y109" s="169"/>
      <c r="Z109" s="169"/>
      <c r="AA109" s="169"/>
      <c r="AB109" s="169"/>
      <c r="AC109" s="169"/>
      <c r="AD109" s="169"/>
    </row>
    <row r="110" spans="2:56" x14ac:dyDescent="0.4">
      <c r="B110" s="168">
        <v>21</v>
      </c>
      <c r="C110" s="168">
        <v>11</v>
      </c>
      <c r="D110" s="161" t="s">
        <v>530</v>
      </c>
      <c r="E110" s="158">
        <v>106</v>
      </c>
      <c r="F110" s="390" t="s">
        <v>143</v>
      </c>
      <c r="G110" s="318">
        <v>94435</v>
      </c>
      <c r="H110" s="313">
        <v>2557282.9751469912</v>
      </c>
      <c r="I110" s="313">
        <v>121402.91897990266</v>
      </c>
      <c r="J110" s="313">
        <v>931.33444161703392</v>
      </c>
      <c r="K110" s="313">
        <v>210.72138469834186</v>
      </c>
      <c r="L110" s="313">
        <v>1381.9081459974111</v>
      </c>
      <c r="M110" s="313">
        <v>0</v>
      </c>
      <c r="N110" s="313">
        <v>0</v>
      </c>
      <c r="O110" s="313">
        <v>0</v>
      </c>
      <c r="P110" s="313">
        <v>0</v>
      </c>
      <c r="Q110" s="314">
        <v>123926.88295221544</v>
      </c>
      <c r="R110" s="169"/>
      <c r="S110" s="169"/>
      <c r="T110" s="169"/>
      <c r="U110" s="169"/>
      <c r="V110" s="169"/>
      <c r="W110" s="169"/>
      <c r="X110" s="169"/>
      <c r="Y110" s="169"/>
      <c r="Z110" s="169"/>
      <c r="AA110" s="169"/>
      <c r="AB110" s="169"/>
      <c r="AC110" s="169"/>
      <c r="AD110" s="169"/>
    </row>
    <row r="111" spans="2:56" x14ac:dyDescent="0.4">
      <c r="B111" s="168">
        <v>21</v>
      </c>
      <c r="C111" s="168">
        <v>11</v>
      </c>
      <c r="D111" s="161" t="s">
        <v>531</v>
      </c>
      <c r="E111" s="158">
        <v>107</v>
      </c>
      <c r="F111" s="390" t="s">
        <v>144</v>
      </c>
      <c r="G111" s="318">
        <v>1308272</v>
      </c>
      <c r="H111" s="313">
        <v>72274653.50366655</v>
      </c>
      <c r="I111" s="313">
        <v>3534080.9342110022</v>
      </c>
      <c r="J111" s="313">
        <v>242660.02719347362</v>
      </c>
      <c r="K111" s="313">
        <v>5778.5753425325092</v>
      </c>
      <c r="L111" s="313">
        <v>37926.850085845093</v>
      </c>
      <c r="M111" s="313">
        <v>0</v>
      </c>
      <c r="N111" s="313">
        <v>0</v>
      </c>
      <c r="O111" s="313">
        <v>0</v>
      </c>
      <c r="P111" s="313">
        <v>0</v>
      </c>
      <c r="Q111" s="314">
        <v>3820446.3868328538</v>
      </c>
      <c r="R111" s="169"/>
      <c r="S111" s="169"/>
      <c r="T111" s="169"/>
      <c r="U111" s="169"/>
      <c r="V111" s="169"/>
      <c r="W111" s="169"/>
      <c r="X111" s="169"/>
      <c r="Y111" s="169"/>
      <c r="Z111" s="169"/>
      <c r="AA111" s="169"/>
      <c r="AB111" s="169"/>
      <c r="AC111" s="169"/>
      <c r="AD111" s="169"/>
    </row>
    <row r="112" spans="2:56" x14ac:dyDescent="0.4">
      <c r="B112" s="168">
        <v>21</v>
      </c>
      <c r="C112" s="168">
        <v>11</v>
      </c>
      <c r="D112" s="161" t="s">
        <v>532</v>
      </c>
      <c r="E112" s="158">
        <v>108</v>
      </c>
      <c r="F112" s="390" t="s">
        <v>145</v>
      </c>
      <c r="G112" s="318">
        <v>322388</v>
      </c>
      <c r="H112" s="313">
        <v>592042.95186714351</v>
      </c>
      <c r="I112" s="313">
        <v>26561.250532025988</v>
      </c>
      <c r="J112" s="313">
        <v>950.91878284124823</v>
      </c>
      <c r="K112" s="313">
        <v>532.80027755035405</v>
      </c>
      <c r="L112" s="313">
        <v>3409.200937676761</v>
      </c>
      <c r="M112" s="313">
        <v>0</v>
      </c>
      <c r="N112" s="313">
        <v>0</v>
      </c>
      <c r="O112" s="313">
        <v>0</v>
      </c>
      <c r="P112" s="313">
        <v>0</v>
      </c>
      <c r="Q112" s="314">
        <v>31454.17053009435</v>
      </c>
      <c r="R112" s="169"/>
      <c r="S112" s="169"/>
      <c r="T112" s="169"/>
      <c r="U112" s="169"/>
      <c r="V112" s="169"/>
      <c r="W112" s="169"/>
      <c r="X112" s="169"/>
      <c r="Y112" s="169"/>
      <c r="Z112" s="169"/>
      <c r="AA112" s="169"/>
      <c r="AB112" s="169"/>
      <c r="AC112" s="169"/>
      <c r="AD112" s="169"/>
    </row>
    <row r="113" spans="2:30" x14ac:dyDescent="0.4">
      <c r="B113" s="168">
        <v>21</v>
      </c>
      <c r="C113" s="168">
        <v>11</v>
      </c>
      <c r="D113" s="161" t="s">
        <v>533</v>
      </c>
      <c r="E113" s="158">
        <v>109</v>
      </c>
      <c r="F113" s="390" t="s">
        <v>146</v>
      </c>
      <c r="G113" s="318">
        <v>1118336</v>
      </c>
      <c r="H113" s="313">
        <v>1914095.8393126207</v>
      </c>
      <c r="I113" s="313">
        <v>75915.601735968638</v>
      </c>
      <c r="J113" s="313">
        <v>1169.034083744983</v>
      </c>
      <c r="K113" s="313">
        <v>2462.5843609550157</v>
      </c>
      <c r="L113" s="313">
        <v>15745.323372810635</v>
      </c>
      <c r="M113" s="313">
        <v>0</v>
      </c>
      <c r="N113" s="313">
        <v>0</v>
      </c>
      <c r="O113" s="313">
        <v>0</v>
      </c>
      <c r="P113" s="313">
        <v>0</v>
      </c>
      <c r="Q113" s="314">
        <v>95292.543553479278</v>
      </c>
      <c r="R113" s="169"/>
      <c r="S113" s="169"/>
      <c r="T113" s="169"/>
      <c r="U113" s="169"/>
      <c r="V113" s="169"/>
      <c r="W113" s="169"/>
      <c r="X113" s="169"/>
      <c r="Y113" s="169"/>
      <c r="Z113" s="169"/>
      <c r="AA113" s="169"/>
      <c r="AB113" s="169"/>
      <c r="AC113" s="169"/>
      <c r="AD113" s="169"/>
    </row>
    <row r="114" spans="2:30" x14ac:dyDescent="0.4">
      <c r="B114" s="168">
        <v>21</v>
      </c>
      <c r="C114" s="168">
        <v>11</v>
      </c>
      <c r="D114" s="161" t="s">
        <v>534</v>
      </c>
      <c r="E114" s="158">
        <v>110</v>
      </c>
      <c r="F114" s="390" t="s">
        <v>147</v>
      </c>
      <c r="G114" s="318">
        <v>329908</v>
      </c>
      <c r="H114" s="313">
        <v>513538.1389490302</v>
      </c>
      <c r="I114" s="313">
        <v>21462.675603704232</v>
      </c>
      <c r="J114" s="313">
        <v>21608.13584417841</v>
      </c>
      <c r="K114" s="313">
        <v>774.09452658913779</v>
      </c>
      <c r="L114" s="313">
        <v>4948.1478282417529</v>
      </c>
      <c r="M114" s="313">
        <v>0</v>
      </c>
      <c r="N114" s="313">
        <v>0</v>
      </c>
      <c r="O114" s="313">
        <v>0</v>
      </c>
      <c r="P114" s="313">
        <v>0</v>
      </c>
      <c r="Q114" s="314">
        <v>48793.053802713534</v>
      </c>
      <c r="R114" s="169"/>
      <c r="S114" s="169"/>
      <c r="T114" s="169"/>
      <c r="U114" s="169"/>
      <c r="V114" s="169"/>
      <c r="W114" s="169"/>
      <c r="X114" s="169"/>
      <c r="Y114" s="169"/>
      <c r="Z114" s="169"/>
      <c r="AA114" s="169"/>
      <c r="AB114" s="169"/>
      <c r="AC114" s="169"/>
      <c r="AD114" s="169"/>
    </row>
    <row r="115" spans="2:30" x14ac:dyDescent="0.4">
      <c r="B115" s="168">
        <v>21</v>
      </c>
      <c r="C115" s="168">
        <v>11</v>
      </c>
      <c r="D115" s="161" t="s">
        <v>535</v>
      </c>
      <c r="E115" s="158">
        <v>111</v>
      </c>
      <c r="F115" s="390" t="s">
        <v>148</v>
      </c>
      <c r="G115" s="318">
        <v>294692</v>
      </c>
      <c r="H115" s="313">
        <v>1048101.5062340196</v>
      </c>
      <c r="I115" s="313">
        <v>50963.28843439812</v>
      </c>
      <c r="J115" s="313">
        <v>242.52200881491939</v>
      </c>
      <c r="K115" s="313">
        <v>1162.7018880025962</v>
      </c>
      <c r="L115" s="313">
        <v>7436.1941841796324</v>
      </c>
      <c r="M115" s="313">
        <v>116265.6749188274</v>
      </c>
      <c r="N115" s="313">
        <v>0</v>
      </c>
      <c r="O115" s="313">
        <v>0</v>
      </c>
      <c r="P115" s="313">
        <v>0</v>
      </c>
      <c r="Q115" s="314">
        <v>176070.38143422268</v>
      </c>
    </row>
    <row r="116" spans="2:30" x14ac:dyDescent="0.4">
      <c r="B116" s="168">
        <v>21</v>
      </c>
      <c r="C116" s="168">
        <v>11</v>
      </c>
      <c r="D116" s="161" t="s">
        <v>536</v>
      </c>
      <c r="E116" s="158">
        <v>112</v>
      </c>
      <c r="F116" s="390" t="s">
        <v>149</v>
      </c>
      <c r="G116" s="318">
        <v>369424</v>
      </c>
      <c r="H116" s="313">
        <v>35995501.161546692</v>
      </c>
      <c r="I116" s="313">
        <v>2772377.9655597722</v>
      </c>
      <c r="J116" s="313">
        <v>328.88536398594971</v>
      </c>
      <c r="K116" s="313">
        <v>2027.7620744216597</v>
      </c>
      <c r="L116" s="313">
        <v>13462.613193095387</v>
      </c>
      <c r="M116" s="313">
        <v>0</v>
      </c>
      <c r="N116" s="313">
        <v>0</v>
      </c>
      <c r="O116" s="313">
        <v>0</v>
      </c>
      <c r="P116" s="313">
        <v>0</v>
      </c>
      <c r="Q116" s="314">
        <v>2788197.2261912748</v>
      </c>
    </row>
    <row r="117" spans="2:30" x14ac:dyDescent="0.4">
      <c r="B117" s="168">
        <v>21</v>
      </c>
      <c r="C117" s="168">
        <v>11</v>
      </c>
      <c r="D117" s="161" t="s">
        <v>537</v>
      </c>
      <c r="E117" s="158">
        <v>113</v>
      </c>
      <c r="F117" s="390" t="s">
        <v>150</v>
      </c>
      <c r="G117" s="318">
        <v>9862319</v>
      </c>
      <c r="H117" s="313">
        <v>29454702.276088674</v>
      </c>
      <c r="I117" s="313">
        <v>1319355.649331647</v>
      </c>
      <c r="J117" s="313">
        <v>123812.09341547883</v>
      </c>
      <c r="K117" s="313">
        <v>11311.925168274798</v>
      </c>
      <c r="L117" s="313">
        <v>72625.056822164363</v>
      </c>
      <c r="M117" s="313">
        <v>92323.372521188765</v>
      </c>
      <c r="N117" s="313">
        <v>0</v>
      </c>
      <c r="O117" s="313">
        <v>0</v>
      </c>
      <c r="P117" s="313">
        <v>0</v>
      </c>
      <c r="Q117" s="314">
        <v>1619428.0972587538</v>
      </c>
    </row>
    <row r="118" spans="2:30" x14ac:dyDescent="0.4">
      <c r="B118" s="168">
        <v>21</v>
      </c>
      <c r="C118" s="168">
        <v>11</v>
      </c>
      <c r="D118" s="161" t="s">
        <v>538</v>
      </c>
      <c r="E118" s="158">
        <v>114</v>
      </c>
      <c r="F118" s="390" t="s">
        <v>151</v>
      </c>
      <c r="G118" s="318">
        <v>1167343</v>
      </c>
      <c r="H118" s="313">
        <v>10959886.911364209</v>
      </c>
      <c r="I118" s="313">
        <v>553749.36498714692</v>
      </c>
      <c r="J118" s="313">
        <v>6398.2182968515017</v>
      </c>
      <c r="K118" s="313">
        <v>1145.0127880062214</v>
      </c>
      <c r="L118" s="313">
        <v>7466.5476752134709</v>
      </c>
      <c r="M118" s="313">
        <v>0</v>
      </c>
      <c r="N118" s="313">
        <v>0</v>
      </c>
      <c r="O118" s="313">
        <v>0</v>
      </c>
      <c r="P118" s="313">
        <v>0</v>
      </c>
      <c r="Q118" s="314">
        <v>568759.14374721807</v>
      </c>
    </row>
    <row r="119" spans="2:30" x14ac:dyDescent="0.4">
      <c r="B119" s="168">
        <v>21</v>
      </c>
      <c r="C119" s="168">
        <v>11</v>
      </c>
      <c r="D119" s="161" t="s">
        <v>539</v>
      </c>
      <c r="E119" s="158">
        <v>115</v>
      </c>
      <c r="F119" s="390" t="s">
        <v>152</v>
      </c>
      <c r="G119" s="318">
        <v>1500898</v>
      </c>
      <c r="H119" s="313">
        <v>1862113.4041929247</v>
      </c>
      <c r="I119" s="313">
        <v>62005.199898206636</v>
      </c>
      <c r="J119" s="313">
        <v>3610.5157778919042</v>
      </c>
      <c r="K119" s="313">
        <v>773.67335897610292</v>
      </c>
      <c r="L119" s="313">
        <v>4964.9507395364262</v>
      </c>
      <c r="M119" s="313">
        <v>246009.99027494754</v>
      </c>
      <c r="N119" s="313">
        <v>0</v>
      </c>
      <c r="O119" s="313">
        <v>0</v>
      </c>
      <c r="P119" s="313">
        <v>0</v>
      </c>
      <c r="Q119" s="314">
        <v>317364.3300495586</v>
      </c>
    </row>
    <row r="120" spans="2:30" x14ac:dyDescent="0.4">
      <c r="B120" s="168">
        <v>21</v>
      </c>
      <c r="C120" s="168">
        <v>11</v>
      </c>
      <c r="D120" s="161" t="s">
        <v>540</v>
      </c>
      <c r="E120" s="158">
        <v>116</v>
      </c>
      <c r="F120" s="390" t="s">
        <v>153</v>
      </c>
      <c r="G120" s="318">
        <v>960539</v>
      </c>
      <c r="H120" s="313">
        <v>1137832.3110932445</v>
      </c>
      <c r="I120" s="313">
        <v>36814.384254357967</v>
      </c>
      <c r="J120" s="313">
        <v>586934.67344573035</v>
      </c>
      <c r="K120" s="313">
        <v>238.50779618895044</v>
      </c>
      <c r="L120" s="313">
        <v>1538.7419162983438</v>
      </c>
      <c r="M120" s="313">
        <v>46717.044333575657</v>
      </c>
      <c r="N120" s="313">
        <v>0</v>
      </c>
      <c r="O120" s="313">
        <v>0</v>
      </c>
      <c r="P120" s="313">
        <v>0</v>
      </c>
      <c r="Q120" s="314">
        <v>672243.35174615134</v>
      </c>
    </row>
    <row r="121" spans="2:30" x14ac:dyDescent="0.4">
      <c r="B121" s="168">
        <v>21</v>
      </c>
      <c r="C121" s="168">
        <v>11</v>
      </c>
      <c r="D121" s="161" t="s">
        <v>541</v>
      </c>
      <c r="E121" s="158">
        <v>117</v>
      </c>
      <c r="F121" s="390" t="s">
        <v>154</v>
      </c>
      <c r="G121" s="318">
        <v>257531</v>
      </c>
      <c r="H121" s="313">
        <v>330263.23592469579</v>
      </c>
      <c r="I121" s="313">
        <v>10506.94595285914</v>
      </c>
      <c r="J121" s="313">
        <v>30187.991787055693</v>
      </c>
      <c r="K121" s="313">
        <v>20.905490240890565</v>
      </c>
      <c r="L121" s="313">
        <v>138.20442633180147</v>
      </c>
      <c r="M121" s="313">
        <v>0</v>
      </c>
      <c r="N121" s="313">
        <v>0</v>
      </c>
      <c r="O121" s="313">
        <v>0</v>
      </c>
      <c r="P121" s="313">
        <v>0</v>
      </c>
      <c r="Q121" s="314">
        <v>40854.047656487528</v>
      </c>
    </row>
    <row r="122" spans="2:30" x14ac:dyDescent="0.4">
      <c r="B122" s="168">
        <v>21</v>
      </c>
      <c r="C122" s="168">
        <v>11</v>
      </c>
      <c r="D122" s="161" t="s">
        <v>542</v>
      </c>
      <c r="E122" s="158">
        <v>118</v>
      </c>
      <c r="F122" s="390" t="s">
        <v>155</v>
      </c>
      <c r="G122" s="318">
        <v>309704</v>
      </c>
      <c r="H122" s="313">
        <v>545153.79526357632</v>
      </c>
      <c r="I122" s="313">
        <v>21727.391737855673</v>
      </c>
      <c r="J122" s="313">
        <v>8488.9427891231499</v>
      </c>
      <c r="K122" s="313">
        <v>593.31793656498564</v>
      </c>
      <c r="L122" s="313">
        <v>3794.7824664109189</v>
      </c>
      <c r="M122" s="313">
        <v>0</v>
      </c>
      <c r="N122" s="313">
        <v>0</v>
      </c>
      <c r="O122" s="313">
        <v>0</v>
      </c>
      <c r="P122" s="313">
        <v>0</v>
      </c>
      <c r="Q122" s="314">
        <v>34604.434929954725</v>
      </c>
    </row>
    <row r="123" spans="2:30" x14ac:dyDescent="0.4">
      <c r="B123" s="168">
        <v>21</v>
      </c>
      <c r="C123" s="168">
        <v>11</v>
      </c>
      <c r="D123" s="161" t="s">
        <v>543</v>
      </c>
      <c r="E123" s="158">
        <v>119</v>
      </c>
      <c r="F123" s="390" t="s">
        <v>156</v>
      </c>
      <c r="G123" s="318">
        <v>344743</v>
      </c>
      <c r="H123" s="313">
        <v>497034.0269221015</v>
      </c>
      <c r="I123" s="313">
        <v>21338.3591450477</v>
      </c>
      <c r="J123" s="313">
        <v>7769.4864811875113</v>
      </c>
      <c r="K123" s="313">
        <v>179.32451885528778</v>
      </c>
      <c r="L123" s="313">
        <v>1151.7380012288299</v>
      </c>
      <c r="M123" s="313">
        <v>0</v>
      </c>
      <c r="N123" s="313">
        <v>0</v>
      </c>
      <c r="O123" s="313">
        <v>0</v>
      </c>
      <c r="P123" s="313">
        <v>0</v>
      </c>
      <c r="Q123" s="314">
        <v>30438.908146319329</v>
      </c>
    </row>
    <row r="124" spans="2:30" x14ac:dyDescent="0.4">
      <c r="B124" s="168">
        <v>21</v>
      </c>
      <c r="C124" s="168">
        <v>11</v>
      </c>
      <c r="D124" s="161" t="s">
        <v>544</v>
      </c>
      <c r="E124" s="158">
        <v>120</v>
      </c>
      <c r="F124" s="390" t="s">
        <v>157</v>
      </c>
      <c r="G124" s="318">
        <v>356218</v>
      </c>
      <c r="H124" s="313">
        <v>1648429.9321936453</v>
      </c>
      <c r="I124" s="313">
        <v>91308.38939446611</v>
      </c>
      <c r="J124" s="313">
        <v>2068.1902582941366</v>
      </c>
      <c r="K124" s="313">
        <v>298.08918040919787</v>
      </c>
      <c r="L124" s="313">
        <v>1926.4049841325793</v>
      </c>
      <c r="M124" s="313">
        <v>0</v>
      </c>
      <c r="N124" s="313">
        <v>0</v>
      </c>
      <c r="O124" s="313">
        <v>0</v>
      </c>
      <c r="P124" s="313">
        <v>0</v>
      </c>
      <c r="Q124" s="314">
        <v>95601.073817302022</v>
      </c>
    </row>
    <row r="125" spans="2:30" x14ac:dyDescent="0.4">
      <c r="B125" s="168">
        <v>21</v>
      </c>
      <c r="C125" s="168">
        <v>11</v>
      </c>
      <c r="D125" s="161" t="s">
        <v>545</v>
      </c>
      <c r="E125" s="158">
        <v>121</v>
      </c>
      <c r="F125" s="390" t="s">
        <v>158</v>
      </c>
      <c r="G125" s="318">
        <v>2237393</v>
      </c>
      <c r="H125" s="313">
        <v>8350652.3334518149</v>
      </c>
      <c r="I125" s="313">
        <v>419824.68774342211</v>
      </c>
      <c r="J125" s="313">
        <v>156390.68550998089</v>
      </c>
      <c r="K125" s="313">
        <v>2696.3344709567518</v>
      </c>
      <c r="L125" s="313">
        <v>17330.28176501795</v>
      </c>
      <c r="M125" s="313">
        <v>0</v>
      </c>
      <c r="N125" s="313">
        <v>0</v>
      </c>
      <c r="O125" s="313">
        <v>0</v>
      </c>
      <c r="P125" s="313">
        <v>0</v>
      </c>
      <c r="Q125" s="314">
        <v>596241.98948937771</v>
      </c>
    </row>
    <row r="126" spans="2:30" x14ac:dyDescent="0.4">
      <c r="B126" s="168">
        <v>22</v>
      </c>
      <c r="C126" s="168">
        <v>12</v>
      </c>
      <c r="D126" s="161" t="s">
        <v>546</v>
      </c>
      <c r="E126" s="158">
        <v>122</v>
      </c>
      <c r="F126" s="390" t="s">
        <v>159</v>
      </c>
      <c r="G126" s="318">
        <v>11709885</v>
      </c>
      <c r="H126" s="313">
        <v>370959278.26117945</v>
      </c>
      <c r="I126" s="313">
        <v>27393516.741105504</v>
      </c>
      <c r="J126" s="313">
        <v>-72112.113246706649</v>
      </c>
      <c r="K126" s="313">
        <v>29030.804910101484</v>
      </c>
      <c r="L126" s="313">
        <v>227277.95418379857</v>
      </c>
      <c r="M126" s="313">
        <v>0</v>
      </c>
      <c r="N126" s="313">
        <v>0</v>
      </c>
      <c r="O126" s="313">
        <v>0</v>
      </c>
      <c r="P126" s="313">
        <v>0</v>
      </c>
      <c r="Q126" s="314">
        <v>27577713.386952698</v>
      </c>
    </row>
    <row r="127" spans="2:30" x14ac:dyDescent="0.4">
      <c r="B127" s="168">
        <v>22</v>
      </c>
      <c r="C127" s="168">
        <v>12</v>
      </c>
      <c r="D127" s="161" t="s">
        <v>547</v>
      </c>
      <c r="E127" s="158">
        <v>123</v>
      </c>
      <c r="F127" s="390" t="s">
        <v>160</v>
      </c>
      <c r="G127" s="318">
        <v>1062822</v>
      </c>
      <c r="H127" s="313">
        <v>124782182.22305351</v>
      </c>
      <c r="I127" s="313">
        <v>14025867.227766339</v>
      </c>
      <c r="J127" s="313">
        <v>1863.6654236853192</v>
      </c>
      <c r="K127" s="313">
        <v>122583.83123619448</v>
      </c>
      <c r="L127" s="313">
        <v>12668.237045313093</v>
      </c>
      <c r="M127" s="313">
        <v>0</v>
      </c>
      <c r="N127" s="313">
        <v>0</v>
      </c>
      <c r="O127" s="313">
        <v>0</v>
      </c>
      <c r="P127" s="313">
        <v>0</v>
      </c>
      <c r="Q127" s="314">
        <v>14162982.961471532</v>
      </c>
    </row>
    <row r="128" spans="2:30" x14ac:dyDescent="0.4">
      <c r="B128" s="168">
        <v>22</v>
      </c>
      <c r="C128" s="168">
        <v>12</v>
      </c>
      <c r="D128" s="161" t="s">
        <v>548</v>
      </c>
      <c r="E128" s="158">
        <v>124</v>
      </c>
      <c r="F128" s="390" t="s">
        <v>161</v>
      </c>
      <c r="G128" s="318">
        <v>479127</v>
      </c>
      <c r="H128" s="313">
        <v>23283726.69040484</v>
      </c>
      <c r="I128" s="313">
        <v>1403547.4214644486</v>
      </c>
      <c r="J128" s="313">
        <v>20844.443407594452</v>
      </c>
      <c r="K128" s="313">
        <v>14.00627849748421</v>
      </c>
      <c r="L128" s="313">
        <v>4.6918194604547998E-2</v>
      </c>
      <c r="M128" s="313">
        <v>0</v>
      </c>
      <c r="N128" s="313">
        <v>0</v>
      </c>
      <c r="O128" s="313">
        <v>0</v>
      </c>
      <c r="P128" s="313">
        <v>0</v>
      </c>
      <c r="Q128" s="314">
        <v>1424405.9180687349</v>
      </c>
    </row>
    <row r="129" spans="2:17" x14ac:dyDescent="0.4">
      <c r="B129" s="168">
        <v>23</v>
      </c>
      <c r="C129" s="168">
        <v>13</v>
      </c>
      <c r="D129" s="161" t="s">
        <v>549</v>
      </c>
      <c r="E129" s="158">
        <v>125</v>
      </c>
      <c r="F129" s="390" t="s">
        <v>162</v>
      </c>
      <c r="G129" s="318">
        <v>11006851</v>
      </c>
      <c r="H129" s="313">
        <v>20940722.041222721</v>
      </c>
      <c r="I129" s="313">
        <v>1265965.7607572912</v>
      </c>
      <c r="J129" s="313">
        <v>62604.78275635474</v>
      </c>
      <c r="K129" s="313">
        <v>1061.5713334935447</v>
      </c>
      <c r="L129" s="313">
        <v>2053.1623583561932</v>
      </c>
      <c r="M129" s="313">
        <v>2571354.1144444449</v>
      </c>
      <c r="N129" s="313">
        <v>0</v>
      </c>
      <c r="O129" s="313">
        <v>0</v>
      </c>
      <c r="P129" s="313">
        <v>0</v>
      </c>
      <c r="Q129" s="314">
        <v>3903039.3916499405</v>
      </c>
    </row>
    <row r="130" spans="2:17" x14ac:dyDescent="0.4">
      <c r="B130" s="168">
        <v>24</v>
      </c>
      <c r="C130" s="168">
        <v>13</v>
      </c>
      <c r="D130" s="161" t="s">
        <v>550</v>
      </c>
      <c r="E130" s="158">
        <v>126</v>
      </c>
      <c r="F130" s="390" t="s">
        <v>163</v>
      </c>
      <c r="G130" s="318">
        <v>1017035</v>
      </c>
      <c r="H130" s="313">
        <v>6351772.8077653078</v>
      </c>
      <c r="I130" s="313">
        <v>355220.20342703286</v>
      </c>
      <c r="J130" s="313">
        <v>7769.0729711672302</v>
      </c>
      <c r="K130" s="313">
        <v>290.44055597168148</v>
      </c>
      <c r="L130" s="313">
        <v>397.74582624552954</v>
      </c>
      <c r="M130" s="313">
        <v>0</v>
      </c>
      <c r="N130" s="313">
        <v>0</v>
      </c>
      <c r="O130" s="313">
        <v>0</v>
      </c>
      <c r="P130" s="313">
        <v>0</v>
      </c>
      <c r="Q130" s="314">
        <v>363677.46278041729</v>
      </c>
    </row>
    <row r="131" spans="2:17" x14ac:dyDescent="0.4">
      <c r="B131" s="168">
        <v>24</v>
      </c>
      <c r="C131" s="168">
        <v>13</v>
      </c>
      <c r="D131" s="161" t="s">
        <v>551</v>
      </c>
      <c r="E131" s="158">
        <v>127</v>
      </c>
      <c r="F131" s="390" t="s">
        <v>164</v>
      </c>
      <c r="G131" s="318">
        <v>1662024</v>
      </c>
      <c r="H131" s="313">
        <v>4136743.4334907704</v>
      </c>
      <c r="I131" s="313">
        <v>234481.32669736457</v>
      </c>
      <c r="J131" s="313">
        <v>18861.269246782173</v>
      </c>
      <c r="K131" s="313">
        <v>213.94146448300029</v>
      </c>
      <c r="L131" s="313">
        <v>271.99412535247882</v>
      </c>
      <c r="M131" s="313">
        <v>0</v>
      </c>
      <c r="N131" s="313">
        <v>0</v>
      </c>
      <c r="O131" s="313">
        <v>0</v>
      </c>
      <c r="P131" s="313">
        <v>0</v>
      </c>
      <c r="Q131" s="314">
        <v>253828.53153398223</v>
      </c>
    </row>
    <row r="132" spans="2:17" x14ac:dyDescent="0.4">
      <c r="B132" s="168">
        <v>25</v>
      </c>
      <c r="C132" s="168">
        <v>20</v>
      </c>
      <c r="D132" s="161" t="s">
        <v>552</v>
      </c>
      <c r="E132" s="158">
        <v>128</v>
      </c>
      <c r="F132" s="390" t="s">
        <v>165</v>
      </c>
      <c r="G132" s="318">
        <v>67846</v>
      </c>
      <c r="H132" s="313">
        <v>42515.640376583877</v>
      </c>
      <c r="I132" s="313">
        <v>2794.1597485667662</v>
      </c>
      <c r="J132" s="313">
        <v>1045.9053039373168</v>
      </c>
      <c r="K132" s="313">
        <v>1.8058725320841569</v>
      </c>
      <c r="L132" s="313">
        <v>7.6724337032945868</v>
      </c>
      <c r="M132" s="313">
        <v>0</v>
      </c>
      <c r="N132" s="313">
        <v>0</v>
      </c>
      <c r="O132" s="313">
        <v>0</v>
      </c>
      <c r="P132" s="313">
        <v>0</v>
      </c>
      <c r="Q132" s="314">
        <v>3849.5433587394618</v>
      </c>
    </row>
    <row r="133" spans="2:17" x14ac:dyDescent="0.4">
      <c r="B133" s="168">
        <v>25</v>
      </c>
      <c r="C133" s="168">
        <v>20</v>
      </c>
      <c r="D133" s="161" t="s">
        <v>553</v>
      </c>
      <c r="E133" s="158">
        <v>129</v>
      </c>
      <c r="F133" s="390" t="s">
        <v>166</v>
      </c>
      <c r="G133" s="318">
        <v>198383</v>
      </c>
      <c r="H133" s="313">
        <v>274922.92673759797</v>
      </c>
      <c r="I133" s="313">
        <v>18201.957891639991</v>
      </c>
      <c r="J133" s="313">
        <v>1109.4176730304739</v>
      </c>
      <c r="K133" s="313">
        <v>11.16450317095925</v>
      </c>
      <c r="L133" s="313">
        <v>31.352706084566897</v>
      </c>
      <c r="M133" s="313">
        <v>0</v>
      </c>
      <c r="N133" s="313">
        <v>0</v>
      </c>
      <c r="O133" s="313">
        <v>0</v>
      </c>
      <c r="P133" s="313">
        <v>0</v>
      </c>
      <c r="Q133" s="314">
        <v>19353.892773925993</v>
      </c>
    </row>
    <row r="134" spans="2:17" x14ac:dyDescent="0.4">
      <c r="B134" s="168">
        <v>26</v>
      </c>
      <c r="C134" s="168">
        <v>14</v>
      </c>
      <c r="D134" s="161" t="s">
        <v>554</v>
      </c>
      <c r="E134" s="158">
        <v>130</v>
      </c>
      <c r="F134" s="390" t="s">
        <v>167</v>
      </c>
      <c r="G134" s="318">
        <v>558593</v>
      </c>
      <c r="H134" s="313">
        <v>10371437.670230223</v>
      </c>
      <c r="I134" s="313">
        <v>719378.4809862352</v>
      </c>
      <c r="J134" s="313">
        <v>172152.9395347854</v>
      </c>
      <c r="K134" s="313">
        <v>405.18330091758054</v>
      </c>
      <c r="L134" s="313">
        <v>613.36515728348013</v>
      </c>
      <c r="M134" s="313">
        <v>0</v>
      </c>
      <c r="N134" s="313">
        <v>0</v>
      </c>
      <c r="O134" s="313">
        <v>0</v>
      </c>
      <c r="P134" s="313">
        <v>0</v>
      </c>
      <c r="Q134" s="314">
        <v>892549.96897922177</v>
      </c>
    </row>
    <row r="135" spans="2:17" x14ac:dyDescent="0.4">
      <c r="B135" s="168">
        <v>26</v>
      </c>
      <c r="C135" s="168">
        <v>14</v>
      </c>
      <c r="D135" s="161" t="s">
        <v>555</v>
      </c>
      <c r="E135" s="158">
        <v>131</v>
      </c>
      <c r="F135" s="390" t="s">
        <v>168</v>
      </c>
      <c r="G135" s="318">
        <v>180003</v>
      </c>
      <c r="H135" s="313">
        <v>2358637.4970966661</v>
      </c>
      <c r="I135" s="313">
        <v>123497.67456522127</v>
      </c>
      <c r="J135" s="313">
        <v>28.118568109581386</v>
      </c>
      <c r="K135" s="313">
        <v>92.145424494499579</v>
      </c>
      <c r="L135" s="313">
        <v>139.48944258075042</v>
      </c>
      <c r="M135" s="313">
        <v>0</v>
      </c>
      <c r="N135" s="313">
        <v>0</v>
      </c>
      <c r="O135" s="313">
        <v>0</v>
      </c>
      <c r="P135" s="313">
        <v>0</v>
      </c>
      <c r="Q135" s="314">
        <v>123757.4280004061</v>
      </c>
    </row>
    <row r="136" spans="2:17" x14ac:dyDescent="0.4">
      <c r="B136" s="168">
        <v>26</v>
      </c>
      <c r="C136" s="168">
        <v>14</v>
      </c>
      <c r="D136" s="161" t="s">
        <v>556</v>
      </c>
      <c r="E136" s="158">
        <v>132</v>
      </c>
      <c r="F136" s="390" t="s">
        <v>169</v>
      </c>
      <c r="G136" s="318">
        <v>471750</v>
      </c>
      <c r="H136" s="313">
        <v>9740995.1322112922</v>
      </c>
      <c r="I136" s="313">
        <v>522344.36586370401</v>
      </c>
      <c r="J136" s="313">
        <v>179.35712168663022</v>
      </c>
      <c r="K136" s="313">
        <v>380.55365971300711</v>
      </c>
      <c r="L136" s="313">
        <v>576.08088688766782</v>
      </c>
      <c r="M136" s="313">
        <v>0</v>
      </c>
      <c r="N136" s="313">
        <v>0</v>
      </c>
      <c r="O136" s="313">
        <v>0</v>
      </c>
      <c r="P136" s="313">
        <v>0</v>
      </c>
      <c r="Q136" s="314">
        <v>523480.35753199132</v>
      </c>
    </row>
    <row r="137" spans="2:17" x14ac:dyDescent="0.4">
      <c r="B137" s="168">
        <v>27</v>
      </c>
      <c r="C137" s="168">
        <v>14</v>
      </c>
      <c r="D137" s="161" t="s">
        <v>557</v>
      </c>
      <c r="E137" s="158">
        <v>133</v>
      </c>
      <c r="F137" s="390" t="s">
        <v>170</v>
      </c>
      <c r="G137" s="318">
        <v>372763</v>
      </c>
      <c r="H137" s="313">
        <v>150601675.87468722</v>
      </c>
      <c r="I137" s="313">
        <v>12839665.339759795</v>
      </c>
      <c r="J137" s="313">
        <v>24699791.211897109</v>
      </c>
      <c r="K137" s="313">
        <v>49511.346951154752</v>
      </c>
      <c r="L137" s="313">
        <v>225785.96049785576</v>
      </c>
      <c r="M137" s="313">
        <v>0</v>
      </c>
      <c r="N137" s="313">
        <v>0</v>
      </c>
      <c r="O137" s="313">
        <v>0</v>
      </c>
      <c r="P137" s="313">
        <v>0</v>
      </c>
      <c r="Q137" s="314">
        <v>37814753.859105915</v>
      </c>
    </row>
    <row r="138" spans="2:17" x14ac:dyDescent="0.4">
      <c r="B138" s="168">
        <v>27</v>
      </c>
      <c r="C138" s="168">
        <v>14</v>
      </c>
      <c r="D138" s="161" t="s">
        <v>558</v>
      </c>
      <c r="E138" s="158">
        <v>134</v>
      </c>
      <c r="F138" s="390" t="s">
        <v>171</v>
      </c>
      <c r="G138" s="318">
        <v>1276431</v>
      </c>
      <c r="H138" s="313">
        <v>21216048.308223784</v>
      </c>
      <c r="I138" s="313">
        <v>861856.47264282091</v>
      </c>
      <c r="J138" s="313">
        <v>79.611419174452635</v>
      </c>
      <c r="K138" s="313">
        <v>6974.9232378726965</v>
      </c>
      <c r="L138" s="313">
        <v>31807.652985396526</v>
      </c>
      <c r="M138" s="313">
        <v>0</v>
      </c>
      <c r="N138" s="313">
        <v>0</v>
      </c>
      <c r="O138" s="313">
        <v>0</v>
      </c>
      <c r="P138" s="313">
        <v>0</v>
      </c>
      <c r="Q138" s="314">
        <v>900718.6602852646</v>
      </c>
    </row>
    <row r="139" spans="2:17" x14ac:dyDescent="0.4">
      <c r="B139" s="168">
        <v>27</v>
      </c>
      <c r="C139" s="168">
        <v>14</v>
      </c>
      <c r="D139" s="161" t="s">
        <v>559</v>
      </c>
      <c r="E139" s="158">
        <v>135</v>
      </c>
      <c r="F139" s="390" t="s">
        <v>172</v>
      </c>
      <c r="G139" s="318">
        <v>1155931</v>
      </c>
      <c r="H139" s="313">
        <v>22817058.187825441</v>
      </c>
      <c r="I139" s="313">
        <v>1094180.6389615363</v>
      </c>
      <c r="J139" s="313">
        <v>1177.0455753525182</v>
      </c>
      <c r="K139" s="313">
        <v>7501.2663556421267</v>
      </c>
      <c r="L139" s="313">
        <v>34207.92875479236</v>
      </c>
      <c r="M139" s="313">
        <v>0</v>
      </c>
      <c r="N139" s="313">
        <v>0</v>
      </c>
      <c r="O139" s="313">
        <v>0</v>
      </c>
      <c r="P139" s="313">
        <v>0</v>
      </c>
      <c r="Q139" s="314">
        <v>1137066.8796473234</v>
      </c>
    </row>
    <row r="140" spans="2:17" x14ac:dyDescent="0.4">
      <c r="B140" s="168">
        <v>28</v>
      </c>
      <c r="C140" s="168">
        <v>14</v>
      </c>
      <c r="D140" s="161" t="s">
        <v>560</v>
      </c>
      <c r="E140" s="158">
        <v>136</v>
      </c>
      <c r="F140" s="390" t="s">
        <v>173</v>
      </c>
      <c r="G140" s="318">
        <v>598701</v>
      </c>
      <c r="H140" s="313">
        <v>26848185.488100268</v>
      </c>
      <c r="I140" s="313">
        <v>1424723.3215691159</v>
      </c>
      <c r="J140" s="313">
        <v>473926.29856218898</v>
      </c>
      <c r="K140" s="313">
        <v>8826.5274538934555</v>
      </c>
      <c r="L140" s="313">
        <v>40251.499944126379</v>
      </c>
      <c r="M140" s="313">
        <v>0</v>
      </c>
      <c r="N140" s="313">
        <v>0</v>
      </c>
      <c r="O140" s="313">
        <v>0</v>
      </c>
      <c r="P140" s="313">
        <v>0</v>
      </c>
      <c r="Q140" s="314">
        <v>1947727.647529325</v>
      </c>
    </row>
    <row r="141" spans="2:17" x14ac:dyDescent="0.4">
      <c r="B141" s="168">
        <v>29</v>
      </c>
      <c r="C141" s="168">
        <v>14</v>
      </c>
      <c r="D141" s="161" t="s">
        <v>561</v>
      </c>
      <c r="E141" s="158">
        <v>137</v>
      </c>
      <c r="F141" s="390" t="s">
        <v>174</v>
      </c>
      <c r="G141" s="318">
        <v>243812</v>
      </c>
      <c r="H141" s="313">
        <v>4305762.9962895978</v>
      </c>
      <c r="I141" s="313">
        <v>228550.37529566855</v>
      </c>
      <c r="J141" s="313">
        <v>199990.25852448406</v>
      </c>
      <c r="K141" s="313">
        <v>1415.5494908046333</v>
      </c>
      <c r="L141" s="313">
        <v>6455.3121879088867</v>
      </c>
      <c r="M141" s="313">
        <v>0</v>
      </c>
      <c r="N141" s="313">
        <v>0</v>
      </c>
      <c r="O141" s="313">
        <v>0</v>
      </c>
      <c r="P141" s="313">
        <v>0</v>
      </c>
      <c r="Q141" s="314">
        <v>436411.49549886608</v>
      </c>
    </row>
    <row r="142" spans="2:17" x14ac:dyDescent="0.4">
      <c r="B142" s="168">
        <v>29</v>
      </c>
      <c r="C142" s="168">
        <v>14</v>
      </c>
      <c r="D142" s="161" t="s">
        <v>562</v>
      </c>
      <c r="E142" s="158">
        <v>138</v>
      </c>
      <c r="F142" s="390" t="s">
        <v>175</v>
      </c>
      <c r="G142" s="318">
        <v>145222</v>
      </c>
      <c r="H142" s="313">
        <v>9452475.2378390823</v>
      </c>
      <c r="I142" s="313">
        <v>559317.53711756365</v>
      </c>
      <c r="J142" s="313">
        <v>53.661924268486189</v>
      </c>
      <c r="K142" s="313">
        <v>3107.5668868204875</v>
      </c>
      <c r="L142" s="313">
        <v>14171.397418137312</v>
      </c>
      <c r="M142" s="313">
        <v>0</v>
      </c>
      <c r="N142" s="313">
        <v>0</v>
      </c>
      <c r="O142" s="313">
        <v>0</v>
      </c>
      <c r="P142" s="313">
        <v>0</v>
      </c>
      <c r="Q142" s="314">
        <v>576650.16334678989</v>
      </c>
    </row>
    <row r="143" spans="2:17" x14ac:dyDescent="0.4">
      <c r="B143" s="168">
        <v>29</v>
      </c>
      <c r="C143" s="168">
        <v>14</v>
      </c>
      <c r="D143" s="161" t="s">
        <v>563</v>
      </c>
      <c r="E143" s="158">
        <v>139</v>
      </c>
      <c r="F143" s="390" t="s">
        <v>176</v>
      </c>
      <c r="G143" s="318">
        <v>334302</v>
      </c>
      <c r="H143" s="313">
        <v>7849051.3849693332</v>
      </c>
      <c r="I143" s="313">
        <v>476429.10114991991</v>
      </c>
      <c r="J143" s="313">
        <v>277.53912340267971</v>
      </c>
      <c r="K143" s="313">
        <v>2580.4301585728654</v>
      </c>
      <c r="L143" s="313">
        <v>11767.502557056168</v>
      </c>
      <c r="M143" s="313">
        <v>0</v>
      </c>
      <c r="N143" s="313">
        <v>0</v>
      </c>
      <c r="O143" s="313">
        <v>0</v>
      </c>
      <c r="P143" s="313">
        <v>0</v>
      </c>
      <c r="Q143" s="314">
        <v>491054.57298895158</v>
      </c>
    </row>
    <row r="144" spans="2:17" x14ac:dyDescent="0.4">
      <c r="B144" s="168">
        <v>29</v>
      </c>
      <c r="C144" s="168">
        <v>14</v>
      </c>
      <c r="D144" s="161" t="s">
        <v>564</v>
      </c>
      <c r="E144" s="158">
        <v>140</v>
      </c>
      <c r="F144" s="390" t="s">
        <v>177</v>
      </c>
      <c r="G144" s="318">
        <v>271922</v>
      </c>
      <c r="H144" s="313">
        <v>2903369.569203726</v>
      </c>
      <c r="I144" s="313">
        <v>144382.88242892496</v>
      </c>
      <c r="J144" s="313">
        <v>634.46135368244745</v>
      </c>
      <c r="K144" s="313">
        <v>954.50291129483719</v>
      </c>
      <c r="L144" s="313">
        <v>4352.8073844833671</v>
      </c>
      <c r="M144" s="313">
        <v>0</v>
      </c>
      <c r="N144" s="313">
        <v>0</v>
      </c>
      <c r="O144" s="313">
        <v>0</v>
      </c>
      <c r="P144" s="313">
        <v>0</v>
      </c>
      <c r="Q144" s="314">
        <v>150324.65407838562</v>
      </c>
    </row>
    <row r="145" spans="2:17" x14ac:dyDescent="0.4">
      <c r="B145" s="168">
        <v>29</v>
      </c>
      <c r="C145" s="168">
        <v>14</v>
      </c>
      <c r="D145" s="161" t="s">
        <v>565</v>
      </c>
      <c r="E145" s="158">
        <v>141</v>
      </c>
      <c r="F145" s="390" t="s">
        <v>178</v>
      </c>
      <c r="G145" s="318">
        <v>967510</v>
      </c>
      <c r="H145" s="313">
        <v>15066808.649741746</v>
      </c>
      <c r="I145" s="313">
        <v>877165.62460063491</v>
      </c>
      <c r="J145" s="313">
        <v>4682250.1427419316</v>
      </c>
      <c r="K145" s="313">
        <v>4953.3179904633807</v>
      </c>
      <c r="L145" s="313">
        <v>22588.552503558967</v>
      </c>
      <c r="M145" s="313">
        <v>0</v>
      </c>
      <c r="N145" s="313">
        <v>0</v>
      </c>
      <c r="O145" s="313">
        <v>0</v>
      </c>
      <c r="P145" s="313">
        <v>0</v>
      </c>
      <c r="Q145" s="314">
        <v>5586957.6378365885</v>
      </c>
    </row>
    <row r="146" spans="2:17" x14ac:dyDescent="0.4">
      <c r="B146" s="168">
        <v>32</v>
      </c>
      <c r="C146" s="168">
        <v>15</v>
      </c>
      <c r="D146" s="161" t="s">
        <v>566</v>
      </c>
      <c r="E146" s="158">
        <v>142</v>
      </c>
      <c r="F146" s="390" t="s">
        <v>179</v>
      </c>
      <c r="G146" s="318">
        <v>2147341</v>
      </c>
      <c r="H146" s="313">
        <v>851559183.32893372</v>
      </c>
      <c r="I146" s="313">
        <v>85271711.060761735</v>
      </c>
      <c r="J146" s="313">
        <v>4726878.5603116062</v>
      </c>
      <c r="K146" s="313">
        <v>47848.656077134707</v>
      </c>
      <c r="L146" s="313">
        <v>110365.40486912537</v>
      </c>
      <c r="M146" s="313">
        <v>0</v>
      </c>
      <c r="N146" s="313">
        <v>0</v>
      </c>
      <c r="O146" s="313">
        <v>0</v>
      </c>
      <c r="P146" s="313">
        <v>0</v>
      </c>
      <c r="Q146" s="314">
        <v>90156803.682019591</v>
      </c>
    </row>
    <row r="147" spans="2:17" x14ac:dyDescent="0.4">
      <c r="B147" s="168">
        <v>32</v>
      </c>
      <c r="C147" s="168">
        <v>15</v>
      </c>
      <c r="D147" s="161" t="s">
        <v>567</v>
      </c>
      <c r="E147" s="158">
        <v>143</v>
      </c>
      <c r="F147" s="390" t="s">
        <v>180</v>
      </c>
      <c r="G147" s="318">
        <v>221565</v>
      </c>
      <c r="H147" s="313">
        <v>31030291.704297036</v>
      </c>
      <c r="I147" s="313">
        <v>2858417.1770097357</v>
      </c>
      <c r="J147" s="313">
        <v>18249.891438058476</v>
      </c>
      <c r="K147" s="313">
        <v>4677.8802290818221</v>
      </c>
      <c r="L147" s="313">
        <v>4856.1646864367985</v>
      </c>
      <c r="M147" s="313">
        <v>0</v>
      </c>
      <c r="N147" s="313">
        <v>0</v>
      </c>
      <c r="O147" s="313">
        <v>0</v>
      </c>
      <c r="P147" s="313">
        <v>0</v>
      </c>
      <c r="Q147" s="314">
        <v>2886201.113363313</v>
      </c>
    </row>
    <row r="148" spans="2:17" x14ac:dyDescent="0.4">
      <c r="B148" s="168">
        <v>32</v>
      </c>
      <c r="C148" s="168">
        <v>15</v>
      </c>
      <c r="D148" s="161" t="s">
        <v>568</v>
      </c>
      <c r="E148" s="158">
        <v>144</v>
      </c>
      <c r="F148" s="390" t="s">
        <v>181</v>
      </c>
      <c r="G148" s="318">
        <v>3210279</v>
      </c>
      <c r="H148" s="313">
        <v>60436246.194618106</v>
      </c>
      <c r="I148" s="313">
        <v>4425894.5188724454</v>
      </c>
      <c r="J148" s="313">
        <v>180761.87956832923</v>
      </c>
      <c r="K148" s="313">
        <v>3628.0922609496288</v>
      </c>
      <c r="L148" s="313">
        <v>8286.1315216437033</v>
      </c>
      <c r="M148" s="313">
        <v>0</v>
      </c>
      <c r="N148" s="313">
        <v>0</v>
      </c>
      <c r="O148" s="313">
        <v>0</v>
      </c>
      <c r="P148" s="313">
        <v>0</v>
      </c>
      <c r="Q148" s="314">
        <v>4618570.6222233679</v>
      </c>
    </row>
    <row r="149" spans="2:17" x14ac:dyDescent="0.4">
      <c r="B149" s="168">
        <v>32</v>
      </c>
      <c r="C149" s="168">
        <v>15</v>
      </c>
      <c r="D149" s="161" t="s">
        <v>569</v>
      </c>
      <c r="E149" s="158">
        <v>145</v>
      </c>
      <c r="F149" s="390" t="s">
        <v>182</v>
      </c>
      <c r="G149" s="318">
        <v>1203227</v>
      </c>
      <c r="H149" s="313">
        <v>26749755.903218172</v>
      </c>
      <c r="I149" s="313">
        <v>2120784.6940576285</v>
      </c>
      <c r="J149" s="313">
        <v>123586.69644757791</v>
      </c>
      <c r="K149" s="313">
        <v>15492.798170753538</v>
      </c>
      <c r="L149" s="313">
        <v>3410.2273418615473</v>
      </c>
      <c r="M149" s="313">
        <v>0</v>
      </c>
      <c r="N149" s="313">
        <v>0</v>
      </c>
      <c r="O149" s="313">
        <v>0</v>
      </c>
      <c r="P149" s="313">
        <v>0</v>
      </c>
      <c r="Q149" s="314">
        <v>2263274.4160178215</v>
      </c>
    </row>
    <row r="150" spans="2:17" x14ac:dyDescent="0.4">
      <c r="B150" s="168">
        <v>32</v>
      </c>
      <c r="C150" s="168">
        <v>15</v>
      </c>
      <c r="D150" s="161" t="s">
        <v>1485</v>
      </c>
      <c r="E150" s="158">
        <v>146</v>
      </c>
      <c r="F150" s="390" t="s">
        <v>183</v>
      </c>
      <c r="G150" s="318">
        <v>0</v>
      </c>
      <c r="H150" s="313">
        <v>0</v>
      </c>
      <c r="I150" s="313">
        <v>0</v>
      </c>
      <c r="J150" s="313">
        <v>0</v>
      </c>
      <c r="K150" s="313">
        <v>0</v>
      </c>
      <c r="L150" s="313">
        <v>0</v>
      </c>
      <c r="M150" s="313">
        <v>0</v>
      </c>
      <c r="N150" s="313">
        <v>0</v>
      </c>
      <c r="O150" s="313">
        <v>0</v>
      </c>
      <c r="P150" s="313">
        <v>0</v>
      </c>
      <c r="Q150" s="314">
        <v>0</v>
      </c>
    </row>
    <row r="151" spans="2:17" x14ac:dyDescent="0.4">
      <c r="B151" s="168">
        <v>30</v>
      </c>
      <c r="C151" s="168">
        <v>15</v>
      </c>
      <c r="D151" s="161" t="s">
        <v>570</v>
      </c>
      <c r="E151" s="158">
        <v>147</v>
      </c>
      <c r="F151" s="390" t="s">
        <v>184</v>
      </c>
      <c r="G151" s="318">
        <v>6072576</v>
      </c>
      <c r="H151" s="313">
        <v>141672463.61631781</v>
      </c>
      <c r="I151" s="313">
        <v>7626096.3203716408</v>
      </c>
      <c r="J151" s="313">
        <v>44331.051951626279</v>
      </c>
      <c r="K151" s="313">
        <v>31253.603519826036</v>
      </c>
      <c r="L151" s="313">
        <v>63837.452262192768</v>
      </c>
      <c r="M151" s="313">
        <v>0</v>
      </c>
      <c r="N151" s="313">
        <v>0</v>
      </c>
      <c r="O151" s="313">
        <v>0</v>
      </c>
      <c r="P151" s="313">
        <v>0</v>
      </c>
      <c r="Q151" s="314">
        <v>7765518.4281052863</v>
      </c>
    </row>
    <row r="152" spans="2:17" x14ac:dyDescent="0.4">
      <c r="B152" s="168">
        <v>30</v>
      </c>
      <c r="C152" s="168">
        <v>15</v>
      </c>
      <c r="D152" s="161" t="s">
        <v>571</v>
      </c>
      <c r="E152" s="158">
        <v>148</v>
      </c>
      <c r="F152" s="390" t="s">
        <v>185</v>
      </c>
      <c r="G152" s="318">
        <v>939646</v>
      </c>
      <c r="H152" s="313">
        <v>13147380.086725887</v>
      </c>
      <c r="I152" s="313">
        <v>775982.63912990747</v>
      </c>
      <c r="J152" s="313">
        <v>426.81551605882152</v>
      </c>
      <c r="K152" s="313">
        <v>2451.8058367266894</v>
      </c>
      <c r="L152" s="313">
        <v>5048.4370857635658</v>
      </c>
      <c r="M152" s="313">
        <v>0</v>
      </c>
      <c r="N152" s="313">
        <v>0</v>
      </c>
      <c r="O152" s="313">
        <v>0</v>
      </c>
      <c r="P152" s="313">
        <v>0</v>
      </c>
      <c r="Q152" s="314">
        <v>783909.69756845653</v>
      </c>
    </row>
    <row r="153" spans="2:17" x14ac:dyDescent="0.4">
      <c r="B153" s="168">
        <v>30</v>
      </c>
      <c r="C153" s="168">
        <v>15</v>
      </c>
      <c r="D153" s="161" t="s">
        <v>572</v>
      </c>
      <c r="E153" s="158">
        <v>149</v>
      </c>
      <c r="F153" s="390" t="s">
        <v>186</v>
      </c>
      <c r="G153" s="318">
        <v>2509011</v>
      </c>
      <c r="H153" s="313">
        <v>42198903.253942862</v>
      </c>
      <c r="I153" s="313">
        <v>2746925.9636993036</v>
      </c>
      <c r="J153" s="313">
        <v>17209.421300391918</v>
      </c>
      <c r="K153" s="313">
        <v>10172.752382151473</v>
      </c>
      <c r="L153" s="313">
        <v>20700.584741071565</v>
      </c>
      <c r="M153" s="313">
        <v>0</v>
      </c>
      <c r="N153" s="313">
        <v>0</v>
      </c>
      <c r="O153" s="313">
        <v>0</v>
      </c>
      <c r="P153" s="313">
        <v>0</v>
      </c>
      <c r="Q153" s="314">
        <v>2795008.7221229188</v>
      </c>
    </row>
    <row r="154" spans="2:17" x14ac:dyDescent="0.4">
      <c r="B154" s="168">
        <v>30</v>
      </c>
      <c r="C154" s="168">
        <v>15</v>
      </c>
      <c r="D154" s="161" t="s">
        <v>573</v>
      </c>
      <c r="E154" s="158">
        <v>150</v>
      </c>
      <c r="F154" s="390" t="s">
        <v>187</v>
      </c>
      <c r="G154" s="318">
        <v>1137127</v>
      </c>
      <c r="H154" s="313">
        <v>15245866.422442563</v>
      </c>
      <c r="I154" s="313">
        <v>999180.2284034586</v>
      </c>
      <c r="J154" s="313">
        <v>185.43920014573968</v>
      </c>
      <c r="K154" s="313">
        <v>9392.8937062957484</v>
      </c>
      <c r="L154" s="313">
        <v>18641.592679985188</v>
      </c>
      <c r="M154" s="313">
        <v>0</v>
      </c>
      <c r="N154" s="313">
        <v>0</v>
      </c>
      <c r="O154" s="313">
        <v>0</v>
      </c>
      <c r="P154" s="313">
        <v>0</v>
      </c>
      <c r="Q154" s="314">
        <v>1027400.1539898854</v>
      </c>
    </row>
    <row r="155" spans="2:17" x14ac:dyDescent="0.4">
      <c r="B155" s="168">
        <v>31</v>
      </c>
      <c r="C155" s="168">
        <v>15</v>
      </c>
      <c r="D155" s="161" t="s">
        <v>574</v>
      </c>
      <c r="E155" s="158">
        <v>151</v>
      </c>
      <c r="F155" s="390" t="s">
        <v>188</v>
      </c>
      <c r="G155" s="318">
        <v>354530</v>
      </c>
      <c r="H155" s="313">
        <v>7984422.9947735108</v>
      </c>
      <c r="I155" s="313">
        <v>527680.92258523719</v>
      </c>
      <c r="J155" s="313">
        <v>1016.0894756141804</v>
      </c>
      <c r="K155" s="313">
        <v>856.2719396879146</v>
      </c>
      <c r="L155" s="313">
        <v>1830.6492686013607</v>
      </c>
      <c r="M155" s="313">
        <v>0</v>
      </c>
      <c r="N155" s="313">
        <v>0</v>
      </c>
      <c r="O155" s="313">
        <v>0</v>
      </c>
      <c r="P155" s="313">
        <v>0</v>
      </c>
      <c r="Q155" s="314">
        <v>531383.93326914054</v>
      </c>
    </row>
    <row r="156" spans="2:17" x14ac:dyDescent="0.4">
      <c r="B156" s="168">
        <v>31</v>
      </c>
      <c r="C156" s="168">
        <v>15</v>
      </c>
      <c r="D156" s="161" t="s">
        <v>575</v>
      </c>
      <c r="E156" s="158">
        <v>152</v>
      </c>
      <c r="F156" s="390" t="s">
        <v>189</v>
      </c>
      <c r="G156" s="318">
        <v>76171</v>
      </c>
      <c r="H156" s="313">
        <v>2037977.8384410618</v>
      </c>
      <c r="I156" s="313">
        <v>125672.51466748095</v>
      </c>
      <c r="J156" s="313">
        <v>334.95510071098181</v>
      </c>
      <c r="K156" s="313">
        <v>1242.6502928258626</v>
      </c>
      <c r="L156" s="313">
        <v>2466.6419875570923</v>
      </c>
      <c r="M156" s="313">
        <v>0</v>
      </c>
      <c r="N156" s="313">
        <v>0</v>
      </c>
      <c r="O156" s="313">
        <v>0</v>
      </c>
      <c r="P156" s="313">
        <v>0</v>
      </c>
      <c r="Q156" s="314">
        <v>129716.76204857488</v>
      </c>
    </row>
    <row r="157" spans="2:17" x14ac:dyDescent="0.4">
      <c r="B157" s="168">
        <v>31</v>
      </c>
      <c r="C157" s="168">
        <v>15</v>
      </c>
      <c r="D157" s="161" t="s">
        <v>576</v>
      </c>
      <c r="E157" s="158">
        <v>153</v>
      </c>
      <c r="F157" s="390" t="s">
        <v>190</v>
      </c>
      <c r="G157" s="318">
        <v>1145286</v>
      </c>
      <c r="H157" s="313">
        <v>30893586.628507808</v>
      </c>
      <c r="I157" s="313">
        <v>2004798.6923040268</v>
      </c>
      <c r="J157" s="313">
        <v>157073.64617521904</v>
      </c>
      <c r="K157" s="313">
        <v>2743.1148111475954</v>
      </c>
      <c r="L157" s="313">
        <v>5970.3708351898795</v>
      </c>
      <c r="M157" s="313">
        <v>0</v>
      </c>
      <c r="N157" s="313">
        <v>0</v>
      </c>
      <c r="O157" s="313">
        <v>0</v>
      </c>
      <c r="P157" s="313">
        <v>0</v>
      </c>
      <c r="Q157" s="314">
        <v>2170585.8241255833</v>
      </c>
    </row>
    <row r="158" spans="2:17" x14ac:dyDescent="0.4">
      <c r="B158" s="168">
        <v>32</v>
      </c>
      <c r="C158" s="168">
        <v>15</v>
      </c>
      <c r="D158" s="161" t="s">
        <v>577</v>
      </c>
      <c r="E158" s="158">
        <v>154</v>
      </c>
      <c r="F158" s="390" t="s">
        <v>191</v>
      </c>
      <c r="G158" s="318">
        <v>1716047</v>
      </c>
      <c r="H158" s="313">
        <v>44545310.586670369</v>
      </c>
      <c r="I158" s="313">
        <v>2813069.4809657391</v>
      </c>
      <c r="J158" s="313">
        <v>716.32840830838802</v>
      </c>
      <c r="K158" s="313">
        <v>2486.461029870914</v>
      </c>
      <c r="L158" s="313">
        <v>5741.0013900613176</v>
      </c>
      <c r="M158" s="313">
        <v>0</v>
      </c>
      <c r="N158" s="313">
        <v>0</v>
      </c>
      <c r="O158" s="313">
        <v>0</v>
      </c>
      <c r="P158" s="313">
        <v>0</v>
      </c>
      <c r="Q158" s="314">
        <v>2822013.2717939797</v>
      </c>
    </row>
    <row r="159" spans="2:17" x14ac:dyDescent="0.4">
      <c r="B159" s="168">
        <v>32</v>
      </c>
      <c r="C159" s="168">
        <v>15</v>
      </c>
      <c r="D159" s="161" t="s">
        <v>578</v>
      </c>
      <c r="E159" s="158">
        <v>155</v>
      </c>
      <c r="F159" s="390" t="s">
        <v>192</v>
      </c>
      <c r="G159" s="318">
        <v>311012</v>
      </c>
      <c r="H159" s="313">
        <v>19091647.869022101</v>
      </c>
      <c r="I159" s="313">
        <v>1374965.1757541455</v>
      </c>
      <c r="J159" s="313">
        <v>649.70514620002268</v>
      </c>
      <c r="K159" s="313">
        <v>1838.3706437159858</v>
      </c>
      <c r="L159" s="313">
        <v>3969.1080155720838</v>
      </c>
      <c r="M159" s="313">
        <v>0</v>
      </c>
      <c r="N159" s="313">
        <v>0</v>
      </c>
      <c r="O159" s="313">
        <v>0</v>
      </c>
      <c r="P159" s="313">
        <v>0</v>
      </c>
      <c r="Q159" s="314">
        <v>1381422.3595596338</v>
      </c>
    </row>
    <row r="160" spans="2:17" x14ac:dyDescent="0.4">
      <c r="B160" s="168">
        <v>33</v>
      </c>
      <c r="C160" s="168">
        <v>15</v>
      </c>
      <c r="D160" s="161" t="s">
        <v>579</v>
      </c>
      <c r="E160" s="158">
        <v>156</v>
      </c>
      <c r="F160" s="390" t="s">
        <v>193</v>
      </c>
      <c r="G160" s="318">
        <v>1076886</v>
      </c>
      <c r="H160" s="313">
        <v>9720059.7191282585</v>
      </c>
      <c r="I160" s="313">
        <v>348533.97532548947</v>
      </c>
      <c r="J160" s="313">
        <v>125.80530516759177</v>
      </c>
      <c r="K160" s="313">
        <v>54.474115059883367</v>
      </c>
      <c r="L160" s="313">
        <v>90.368389549907036</v>
      </c>
      <c r="M160" s="313">
        <v>0</v>
      </c>
      <c r="N160" s="313">
        <v>0</v>
      </c>
      <c r="O160" s="313">
        <v>0</v>
      </c>
      <c r="P160" s="313">
        <v>0</v>
      </c>
      <c r="Q160" s="314">
        <v>348804.62313526683</v>
      </c>
    </row>
    <row r="161" spans="2:17" x14ac:dyDescent="0.4">
      <c r="B161" s="168">
        <v>33</v>
      </c>
      <c r="C161" s="168">
        <v>15</v>
      </c>
      <c r="D161" s="161" t="s">
        <v>580</v>
      </c>
      <c r="E161" s="158">
        <v>157</v>
      </c>
      <c r="F161" s="390" t="s">
        <v>194</v>
      </c>
      <c r="G161" s="318">
        <v>294785</v>
      </c>
      <c r="H161" s="313">
        <v>8577809.7274723724</v>
      </c>
      <c r="I161" s="313">
        <v>707058.3098057406</v>
      </c>
      <c r="J161" s="313">
        <v>606.87887954278835</v>
      </c>
      <c r="K161" s="313">
        <v>48.072605267699281</v>
      </c>
      <c r="L161" s="313">
        <v>79.748774527768575</v>
      </c>
      <c r="M161" s="313">
        <v>0</v>
      </c>
      <c r="N161" s="313">
        <v>0</v>
      </c>
      <c r="O161" s="313">
        <v>0</v>
      </c>
      <c r="P161" s="313">
        <v>0</v>
      </c>
      <c r="Q161" s="314">
        <v>707793.01006507897</v>
      </c>
    </row>
    <row r="162" spans="2:17" x14ac:dyDescent="0.4">
      <c r="B162" s="168">
        <v>33</v>
      </c>
      <c r="C162" s="168">
        <v>15</v>
      </c>
      <c r="D162" s="161" t="s">
        <v>581</v>
      </c>
      <c r="E162" s="158">
        <v>158</v>
      </c>
      <c r="F162" s="390" t="s">
        <v>195</v>
      </c>
      <c r="G162" s="318">
        <v>479635</v>
      </c>
      <c r="H162" s="313">
        <v>10039145.092222225</v>
      </c>
      <c r="I162" s="313">
        <v>473399.78326656064</v>
      </c>
      <c r="J162" s="313">
        <v>10.14525535530538</v>
      </c>
      <c r="K162" s="313">
        <v>56.262364703415962</v>
      </c>
      <c r="L162" s="313">
        <v>93.334958905307985</v>
      </c>
      <c r="M162" s="313">
        <v>0</v>
      </c>
      <c r="N162" s="313">
        <v>0</v>
      </c>
      <c r="O162" s="313">
        <v>0</v>
      </c>
      <c r="P162" s="313">
        <v>0</v>
      </c>
      <c r="Q162" s="314">
        <v>473559.52584552462</v>
      </c>
    </row>
    <row r="163" spans="2:17" x14ac:dyDescent="0.4">
      <c r="B163" s="168">
        <v>33</v>
      </c>
      <c r="C163" s="168">
        <v>15</v>
      </c>
      <c r="D163" s="161" t="s">
        <v>582</v>
      </c>
      <c r="E163" s="158">
        <v>159</v>
      </c>
      <c r="F163" s="390" t="s">
        <v>196</v>
      </c>
      <c r="G163" s="318">
        <v>1748513</v>
      </c>
      <c r="H163" s="313">
        <v>1535528.0197909574</v>
      </c>
      <c r="I163" s="313">
        <v>96493.3080459435</v>
      </c>
      <c r="J163" s="313">
        <v>142.21897479023659</v>
      </c>
      <c r="K163" s="313">
        <v>8.6055572131062288</v>
      </c>
      <c r="L163" s="313">
        <v>14.275961081205327</v>
      </c>
      <c r="M163" s="313">
        <v>0</v>
      </c>
      <c r="N163" s="313">
        <v>0</v>
      </c>
      <c r="O163" s="313">
        <v>0</v>
      </c>
      <c r="P163" s="313">
        <v>0</v>
      </c>
      <c r="Q163" s="314">
        <v>96658.408539028038</v>
      </c>
    </row>
    <row r="164" spans="2:17" x14ac:dyDescent="0.4">
      <c r="B164" s="168">
        <v>33</v>
      </c>
      <c r="C164" s="168">
        <v>15</v>
      </c>
      <c r="D164" s="161" t="s">
        <v>1486</v>
      </c>
      <c r="E164" s="158">
        <v>160</v>
      </c>
      <c r="F164" s="390" t="s">
        <v>197</v>
      </c>
      <c r="G164" s="318">
        <v>0</v>
      </c>
      <c r="H164" s="313">
        <v>0</v>
      </c>
      <c r="I164" s="313">
        <v>0</v>
      </c>
      <c r="J164" s="313">
        <v>0</v>
      </c>
      <c r="K164" s="313">
        <v>0</v>
      </c>
      <c r="L164" s="313">
        <v>0</v>
      </c>
      <c r="M164" s="313">
        <v>0</v>
      </c>
      <c r="N164" s="313">
        <v>0</v>
      </c>
      <c r="O164" s="313">
        <v>0</v>
      </c>
      <c r="P164" s="313">
        <v>0</v>
      </c>
      <c r="Q164" s="314">
        <v>0</v>
      </c>
    </row>
    <row r="165" spans="2:17" x14ac:dyDescent="0.4">
      <c r="B165" s="168">
        <v>33</v>
      </c>
      <c r="C165" s="168">
        <v>15</v>
      </c>
      <c r="D165" s="161" t="s">
        <v>583</v>
      </c>
      <c r="E165" s="158">
        <v>161</v>
      </c>
      <c r="F165" s="390" t="s">
        <v>198</v>
      </c>
      <c r="G165" s="318">
        <v>952929</v>
      </c>
      <c r="H165" s="313">
        <v>2844144.764580457</v>
      </c>
      <c r="I165" s="313">
        <v>154290.14854956258</v>
      </c>
      <c r="J165" s="313">
        <v>336.82247779613863</v>
      </c>
      <c r="K165" s="313">
        <v>111.11284670860717</v>
      </c>
      <c r="L165" s="313">
        <v>168.20226436603122</v>
      </c>
      <c r="M165" s="313">
        <v>0</v>
      </c>
      <c r="N165" s="313">
        <v>0</v>
      </c>
      <c r="O165" s="313">
        <v>0</v>
      </c>
      <c r="P165" s="313">
        <v>0</v>
      </c>
      <c r="Q165" s="314">
        <v>154906.28613843335</v>
      </c>
    </row>
    <row r="166" spans="2:17" x14ac:dyDescent="0.4">
      <c r="B166" s="168">
        <v>33</v>
      </c>
      <c r="C166" s="168">
        <v>15</v>
      </c>
      <c r="D166" s="161" t="s">
        <v>584</v>
      </c>
      <c r="E166" s="158">
        <v>162</v>
      </c>
      <c r="F166" s="390" t="s">
        <v>199</v>
      </c>
      <c r="G166" s="318">
        <v>152141</v>
      </c>
      <c r="H166" s="313">
        <v>673039.9731546219</v>
      </c>
      <c r="I166" s="313">
        <v>36256.475639019045</v>
      </c>
      <c r="J166" s="313">
        <v>127.83021747684779</v>
      </c>
      <c r="K166" s="313">
        <v>26.293804836240813</v>
      </c>
      <c r="L166" s="313">
        <v>39.803475864970459</v>
      </c>
      <c r="M166" s="313">
        <v>0</v>
      </c>
      <c r="N166" s="313">
        <v>0</v>
      </c>
      <c r="O166" s="313">
        <v>0</v>
      </c>
      <c r="P166" s="313">
        <v>0</v>
      </c>
      <c r="Q166" s="314">
        <v>36450.403137197107</v>
      </c>
    </row>
    <row r="167" spans="2:17" x14ac:dyDescent="0.4">
      <c r="B167" s="168">
        <v>33</v>
      </c>
      <c r="C167" s="168">
        <v>15</v>
      </c>
      <c r="D167" s="161" t="s">
        <v>585</v>
      </c>
      <c r="E167" s="158">
        <v>163</v>
      </c>
      <c r="F167" s="390" t="s">
        <v>200</v>
      </c>
      <c r="G167" s="318">
        <v>617511</v>
      </c>
      <c r="H167" s="313">
        <v>5364448.8605220215</v>
      </c>
      <c r="I167" s="313">
        <v>289127.78529072658</v>
      </c>
      <c r="J167" s="313">
        <v>52.755327847587971</v>
      </c>
      <c r="K167" s="313">
        <v>209.57413678036579</v>
      </c>
      <c r="L167" s="313">
        <v>317.25264362507977</v>
      </c>
      <c r="M167" s="313">
        <v>0</v>
      </c>
      <c r="N167" s="313">
        <v>0</v>
      </c>
      <c r="O167" s="313">
        <v>0</v>
      </c>
      <c r="P167" s="313">
        <v>0</v>
      </c>
      <c r="Q167" s="314">
        <v>289707.36739897961</v>
      </c>
    </row>
    <row r="168" spans="2:17" x14ac:dyDescent="0.4">
      <c r="B168" s="168">
        <v>33</v>
      </c>
      <c r="C168" s="168">
        <v>15</v>
      </c>
      <c r="D168" s="161" t="s">
        <v>586</v>
      </c>
      <c r="E168" s="158">
        <v>164</v>
      </c>
      <c r="F168" s="390" t="s">
        <v>201</v>
      </c>
      <c r="G168" s="318">
        <v>834236</v>
      </c>
      <c r="H168" s="313">
        <v>2942186.4773570788</v>
      </c>
      <c r="I168" s="313">
        <v>171426.782291957</v>
      </c>
      <c r="J168" s="313">
        <v>0</v>
      </c>
      <c r="K168" s="313">
        <v>114.94306447335059</v>
      </c>
      <c r="L168" s="313">
        <v>174.00043550581299</v>
      </c>
      <c r="M168" s="313">
        <v>0</v>
      </c>
      <c r="N168" s="313">
        <v>0</v>
      </c>
      <c r="O168" s="313">
        <v>0</v>
      </c>
      <c r="P168" s="313">
        <v>0</v>
      </c>
      <c r="Q168" s="314">
        <v>171715.72579193616</v>
      </c>
    </row>
    <row r="169" spans="2:17" x14ac:dyDescent="0.4">
      <c r="B169" s="168">
        <v>33</v>
      </c>
      <c r="C169" s="168">
        <v>15</v>
      </c>
      <c r="D169" s="161" t="s">
        <v>587</v>
      </c>
      <c r="E169" s="158">
        <v>165</v>
      </c>
      <c r="F169" s="390" t="s">
        <v>202</v>
      </c>
      <c r="G169" s="318">
        <v>983545</v>
      </c>
      <c r="H169" s="313">
        <v>9761370.3022802975</v>
      </c>
      <c r="I169" s="313">
        <v>584621.27908940648</v>
      </c>
      <c r="J169" s="313">
        <v>3715.293910777054</v>
      </c>
      <c r="K169" s="313">
        <v>381.34966108984753</v>
      </c>
      <c r="L169" s="313">
        <v>577.28587117156576</v>
      </c>
      <c r="M169" s="313">
        <v>1170</v>
      </c>
      <c r="N169" s="313">
        <v>0</v>
      </c>
      <c r="O169" s="313">
        <v>305500</v>
      </c>
      <c r="P169" s="313">
        <v>0</v>
      </c>
      <c r="Q169" s="314">
        <v>895965.2085324449</v>
      </c>
    </row>
    <row r="170" spans="2:17" x14ac:dyDescent="0.4">
      <c r="B170" s="168">
        <v>33</v>
      </c>
      <c r="C170" s="168">
        <v>15</v>
      </c>
      <c r="D170" s="161" t="s">
        <v>588</v>
      </c>
      <c r="E170" s="158">
        <v>166</v>
      </c>
      <c r="F170" s="390" t="s">
        <v>203</v>
      </c>
      <c r="G170" s="318">
        <v>193382</v>
      </c>
      <c r="H170" s="313">
        <v>86323.664679666195</v>
      </c>
      <c r="I170" s="313">
        <v>5790.9816941719355</v>
      </c>
      <c r="J170" s="313">
        <v>397.69400992797085</v>
      </c>
      <c r="K170" s="313">
        <v>3.3724261297549796</v>
      </c>
      <c r="L170" s="313">
        <v>5.1051676582417853</v>
      </c>
      <c r="M170" s="313">
        <v>0</v>
      </c>
      <c r="N170" s="313">
        <v>0</v>
      </c>
      <c r="O170" s="313">
        <v>0</v>
      </c>
      <c r="P170" s="313">
        <v>0</v>
      </c>
      <c r="Q170" s="314">
        <v>6197.1532978879031</v>
      </c>
    </row>
    <row r="171" spans="2:17" x14ac:dyDescent="0.4">
      <c r="B171" s="168">
        <v>33</v>
      </c>
      <c r="C171" s="168">
        <v>15</v>
      </c>
      <c r="D171" s="161" t="s">
        <v>589</v>
      </c>
      <c r="E171" s="158">
        <v>167</v>
      </c>
      <c r="F171" s="390" t="s">
        <v>204</v>
      </c>
      <c r="G171" s="318">
        <v>883450</v>
      </c>
      <c r="H171" s="313">
        <v>1793414.4555060118</v>
      </c>
      <c r="I171" s="313">
        <v>104424.90264593356</v>
      </c>
      <c r="J171" s="313">
        <v>7614.0801741203832</v>
      </c>
      <c r="K171" s="313">
        <v>70.063728105989881</v>
      </c>
      <c r="L171" s="313">
        <v>106.06224272391486</v>
      </c>
      <c r="M171" s="313">
        <v>0</v>
      </c>
      <c r="N171" s="313">
        <v>0</v>
      </c>
      <c r="O171" s="313">
        <v>0</v>
      </c>
      <c r="P171" s="313">
        <v>0</v>
      </c>
      <c r="Q171" s="314">
        <v>112215.10879088384</v>
      </c>
    </row>
    <row r="172" spans="2:17" x14ac:dyDescent="0.4">
      <c r="B172" s="168">
        <v>34</v>
      </c>
      <c r="C172" s="168">
        <v>16</v>
      </c>
      <c r="D172" s="161" t="s">
        <v>590</v>
      </c>
      <c r="E172" s="158">
        <v>168</v>
      </c>
      <c r="F172" s="390" t="s">
        <v>205</v>
      </c>
      <c r="G172" s="318">
        <v>2650782</v>
      </c>
      <c r="H172" s="313">
        <v>5423734.5357118724</v>
      </c>
      <c r="I172" s="313">
        <v>301817.02035192563</v>
      </c>
      <c r="J172" s="313">
        <v>41502.046526076345</v>
      </c>
      <c r="K172" s="313">
        <v>211.89026366020059</v>
      </c>
      <c r="L172" s="313">
        <v>320.75878892949186</v>
      </c>
      <c r="M172" s="313">
        <v>0</v>
      </c>
      <c r="N172" s="313">
        <v>0</v>
      </c>
      <c r="O172" s="313">
        <v>0</v>
      </c>
      <c r="P172" s="313">
        <v>0</v>
      </c>
      <c r="Q172" s="314">
        <v>343851.71593059169</v>
      </c>
    </row>
    <row r="173" spans="2:17" x14ac:dyDescent="0.4">
      <c r="B173" s="168">
        <v>34</v>
      </c>
      <c r="C173" s="168">
        <v>16</v>
      </c>
      <c r="D173" s="161" t="s">
        <v>591</v>
      </c>
      <c r="E173" s="158">
        <v>169</v>
      </c>
      <c r="F173" s="390" t="s">
        <v>206</v>
      </c>
      <c r="G173" s="318">
        <v>2042541</v>
      </c>
      <c r="H173" s="313">
        <v>7986617.6682254681</v>
      </c>
      <c r="I173" s="313">
        <v>513588.53181203682</v>
      </c>
      <c r="J173" s="313">
        <v>22571.252428426127</v>
      </c>
      <c r="K173" s="313">
        <v>312.01499858277924</v>
      </c>
      <c r="L173" s="313">
        <v>472.32728556959995</v>
      </c>
      <c r="M173" s="313">
        <v>0</v>
      </c>
      <c r="N173" s="313">
        <v>0</v>
      </c>
      <c r="O173" s="313">
        <v>0</v>
      </c>
      <c r="P173" s="313">
        <v>0</v>
      </c>
      <c r="Q173" s="314">
        <v>536944.12652461533</v>
      </c>
    </row>
    <row r="174" spans="2:17" x14ac:dyDescent="0.4">
      <c r="B174" s="168">
        <v>35</v>
      </c>
      <c r="C174" s="168">
        <v>16</v>
      </c>
      <c r="D174" s="161" t="s">
        <v>592</v>
      </c>
      <c r="E174" s="158">
        <v>170</v>
      </c>
      <c r="F174" s="390" t="s">
        <v>207</v>
      </c>
      <c r="G174" s="318">
        <v>741857</v>
      </c>
      <c r="H174" s="313">
        <v>1015537.0048252743</v>
      </c>
      <c r="I174" s="313">
        <v>55970.883355482845</v>
      </c>
      <c r="J174" s="313">
        <v>6390.2937956877977</v>
      </c>
      <c r="K174" s="313">
        <v>39.674213826705063</v>
      </c>
      <c r="L174" s="313">
        <v>60.058695283854696</v>
      </c>
      <c r="M174" s="313">
        <v>0</v>
      </c>
      <c r="N174" s="313">
        <v>0</v>
      </c>
      <c r="O174" s="313">
        <v>0</v>
      </c>
      <c r="P174" s="313">
        <v>0</v>
      </c>
      <c r="Q174" s="314">
        <v>62460.91006028121</v>
      </c>
    </row>
    <row r="175" spans="2:17" x14ac:dyDescent="0.4">
      <c r="B175" s="168">
        <v>35</v>
      </c>
      <c r="C175" s="168">
        <v>16</v>
      </c>
      <c r="D175" s="161" t="s">
        <v>593</v>
      </c>
      <c r="E175" s="158">
        <v>171</v>
      </c>
      <c r="F175" s="390" t="s">
        <v>208</v>
      </c>
      <c r="G175" s="318">
        <v>1291064</v>
      </c>
      <c r="H175" s="313">
        <v>3830796.500508022</v>
      </c>
      <c r="I175" s="313">
        <v>212302.88105544122</v>
      </c>
      <c r="J175" s="313">
        <v>3458.0577632163472</v>
      </c>
      <c r="K175" s="313">
        <v>149.65859320300981</v>
      </c>
      <c r="L175" s="313">
        <v>226.55268948870338</v>
      </c>
      <c r="M175" s="313">
        <v>0</v>
      </c>
      <c r="N175" s="313">
        <v>0</v>
      </c>
      <c r="O175" s="313">
        <v>0</v>
      </c>
      <c r="P175" s="313">
        <v>0</v>
      </c>
      <c r="Q175" s="314">
        <v>216137.15010134928</v>
      </c>
    </row>
    <row r="176" spans="2:17" x14ac:dyDescent="0.4">
      <c r="B176" s="168">
        <v>35</v>
      </c>
      <c r="C176" s="168">
        <v>16</v>
      </c>
      <c r="D176" s="161" t="s">
        <v>594</v>
      </c>
      <c r="E176" s="158">
        <v>172</v>
      </c>
      <c r="F176" s="390" t="s">
        <v>209</v>
      </c>
      <c r="G176" s="318">
        <v>1099907</v>
      </c>
      <c r="H176" s="313">
        <v>3351155.2806866909</v>
      </c>
      <c r="I176" s="313">
        <v>190058.52336952387</v>
      </c>
      <c r="J176" s="313">
        <v>19393.866640522599</v>
      </c>
      <c r="K176" s="313">
        <v>130.92034119951219</v>
      </c>
      <c r="L176" s="313">
        <v>198.18678481959483</v>
      </c>
      <c r="M176" s="313">
        <v>0</v>
      </c>
      <c r="N176" s="313">
        <v>0</v>
      </c>
      <c r="O176" s="313">
        <v>0</v>
      </c>
      <c r="P176" s="313">
        <v>0</v>
      </c>
      <c r="Q176" s="314">
        <v>209781.49713606559</v>
      </c>
    </row>
    <row r="177" spans="2:17" x14ac:dyDescent="0.4">
      <c r="B177" s="168">
        <v>35</v>
      </c>
      <c r="C177" s="168">
        <v>16</v>
      </c>
      <c r="D177" s="161" t="s">
        <v>595</v>
      </c>
      <c r="E177" s="158">
        <v>173</v>
      </c>
      <c r="F177" s="390" t="s">
        <v>210</v>
      </c>
      <c r="G177" s="318">
        <v>885425</v>
      </c>
      <c r="H177" s="313">
        <v>2463423.0974544031</v>
      </c>
      <c r="I177" s="313">
        <v>135734.20962003261</v>
      </c>
      <c r="J177" s="313">
        <v>722.26164419397651</v>
      </c>
      <c r="K177" s="313">
        <v>96.239107240474752</v>
      </c>
      <c r="L177" s="313">
        <v>145.68644614843814</v>
      </c>
      <c r="M177" s="313">
        <v>0</v>
      </c>
      <c r="N177" s="313">
        <v>0</v>
      </c>
      <c r="O177" s="313">
        <v>0</v>
      </c>
      <c r="P177" s="313">
        <v>0</v>
      </c>
      <c r="Q177" s="314">
        <v>136698.39681761552</v>
      </c>
    </row>
    <row r="178" spans="2:17" x14ac:dyDescent="0.4">
      <c r="B178" s="168">
        <v>35</v>
      </c>
      <c r="C178" s="168">
        <v>16</v>
      </c>
      <c r="D178" s="161" t="s">
        <v>596</v>
      </c>
      <c r="E178" s="158">
        <v>174</v>
      </c>
      <c r="F178" s="390" t="s">
        <v>211</v>
      </c>
      <c r="G178" s="318">
        <v>3334861</v>
      </c>
      <c r="H178" s="313">
        <v>10685732.197087245</v>
      </c>
      <c r="I178" s="313">
        <v>615615.35036930081</v>
      </c>
      <c r="J178" s="313">
        <v>31566.485382389401</v>
      </c>
      <c r="K178" s="313">
        <v>417.46191627461923</v>
      </c>
      <c r="L178" s="313">
        <v>631.95248509940438</v>
      </c>
      <c r="M178" s="313">
        <v>0</v>
      </c>
      <c r="N178" s="313">
        <v>0</v>
      </c>
      <c r="O178" s="313">
        <v>0</v>
      </c>
      <c r="P178" s="313">
        <v>0</v>
      </c>
      <c r="Q178" s="314">
        <v>648231.25015306426</v>
      </c>
    </row>
    <row r="179" spans="2:17" x14ac:dyDescent="0.4">
      <c r="B179" s="168">
        <v>36</v>
      </c>
      <c r="C179" s="168">
        <v>17</v>
      </c>
      <c r="D179" s="161" t="s">
        <v>597</v>
      </c>
      <c r="E179" s="158">
        <v>175</v>
      </c>
      <c r="F179" s="390" t="s">
        <v>212</v>
      </c>
      <c r="G179" s="318">
        <v>529574</v>
      </c>
      <c r="H179" s="313">
        <v>333123.019595552</v>
      </c>
      <c r="I179" s="313">
        <v>21116.564238666884</v>
      </c>
      <c r="J179" s="313">
        <v>357.88356312137745</v>
      </c>
      <c r="K179" s="313">
        <v>13.014192340834988</v>
      </c>
      <c r="L179" s="313">
        <v>19.700841851025466</v>
      </c>
      <c r="M179" s="313">
        <v>0</v>
      </c>
      <c r="N179" s="313">
        <v>0</v>
      </c>
      <c r="O179" s="313">
        <v>5163.3685501467708</v>
      </c>
      <c r="P179" s="313">
        <v>0</v>
      </c>
      <c r="Q179" s="314">
        <v>26670.531386126891</v>
      </c>
    </row>
    <row r="180" spans="2:17" x14ac:dyDescent="0.4">
      <c r="B180" s="168">
        <v>36</v>
      </c>
      <c r="C180" s="168">
        <v>17</v>
      </c>
      <c r="D180" s="161" t="s">
        <v>598</v>
      </c>
      <c r="E180" s="158">
        <v>176</v>
      </c>
      <c r="F180" s="390" t="s">
        <v>213</v>
      </c>
      <c r="G180" s="318">
        <v>568930</v>
      </c>
      <c r="H180" s="313">
        <v>348425.44632739946</v>
      </c>
      <c r="I180" s="313">
        <v>20698.797360165063</v>
      </c>
      <c r="J180" s="313">
        <v>64.300396045737926</v>
      </c>
      <c r="K180" s="313">
        <v>13.612015706544108</v>
      </c>
      <c r="L180" s="313">
        <v>20.605824909077263</v>
      </c>
      <c r="M180" s="313">
        <v>0</v>
      </c>
      <c r="N180" s="313">
        <v>0</v>
      </c>
      <c r="O180" s="313">
        <v>5545.551418662164</v>
      </c>
      <c r="P180" s="313">
        <v>0</v>
      </c>
      <c r="Q180" s="314">
        <v>26342.867015488591</v>
      </c>
    </row>
    <row r="181" spans="2:17" x14ac:dyDescent="0.4">
      <c r="B181" s="168">
        <v>36</v>
      </c>
      <c r="C181" s="168">
        <v>17</v>
      </c>
      <c r="D181" s="161" t="s">
        <v>599</v>
      </c>
      <c r="E181" s="158">
        <v>177</v>
      </c>
      <c r="F181" s="390" t="s">
        <v>214</v>
      </c>
      <c r="G181" s="318">
        <v>1077703</v>
      </c>
      <c r="H181" s="313">
        <v>1016474.0617554176</v>
      </c>
      <c r="I181" s="313">
        <v>57270.919970534429</v>
      </c>
      <c r="J181" s="313">
        <v>795.12677266836772</v>
      </c>
      <c r="K181" s="313">
        <v>39.710822041706244</v>
      </c>
      <c r="L181" s="313">
        <v>60.114112680132422</v>
      </c>
      <c r="M181" s="313">
        <v>0</v>
      </c>
      <c r="N181" s="313">
        <v>0</v>
      </c>
      <c r="O181" s="313">
        <v>10506.129058984441</v>
      </c>
      <c r="P181" s="313">
        <v>0</v>
      </c>
      <c r="Q181" s="314">
        <v>68672.000736909074</v>
      </c>
    </row>
    <row r="182" spans="2:17" x14ac:dyDescent="0.4">
      <c r="B182" s="168">
        <v>36</v>
      </c>
      <c r="C182" s="168">
        <v>17</v>
      </c>
      <c r="D182" s="161" t="s">
        <v>600</v>
      </c>
      <c r="E182" s="158">
        <v>178</v>
      </c>
      <c r="F182" s="390" t="s">
        <v>215</v>
      </c>
      <c r="G182" s="318">
        <v>2122287</v>
      </c>
      <c r="H182" s="313">
        <v>1550342.8716971492</v>
      </c>
      <c r="I182" s="313">
        <v>85437.12122446284</v>
      </c>
      <c r="J182" s="313">
        <v>4299.9809026065777</v>
      </c>
      <c r="K182" s="313">
        <v>60.567595571766866</v>
      </c>
      <c r="L182" s="313">
        <v>91.687028315403836</v>
      </c>
      <c r="M182" s="313">
        <v>0</v>
      </c>
      <c r="N182" s="313">
        <v>0</v>
      </c>
      <c r="O182" s="313">
        <v>20690.522539881935</v>
      </c>
      <c r="P182" s="313">
        <v>0</v>
      </c>
      <c r="Q182" s="314">
        <v>110579.87929083851</v>
      </c>
    </row>
    <row r="183" spans="2:17" x14ac:dyDescent="0.4">
      <c r="B183" s="168">
        <v>36</v>
      </c>
      <c r="C183" s="168">
        <v>17</v>
      </c>
      <c r="D183" s="161" t="s">
        <v>601</v>
      </c>
      <c r="E183" s="158">
        <v>179</v>
      </c>
      <c r="F183" s="390" t="s">
        <v>216</v>
      </c>
      <c r="G183" s="318">
        <v>1450604</v>
      </c>
      <c r="H183" s="313">
        <v>650649.85996774468</v>
      </c>
      <c r="I183" s="313">
        <v>36140.958217620588</v>
      </c>
      <c r="J183" s="313">
        <v>941.00780030727492</v>
      </c>
      <c r="K183" s="313">
        <v>25.41908522094414</v>
      </c>
      <c r="L183" s="313">
        <v>38.479328168852724</v>
      </c>
      <c r="M183" s="313">
        <v>0</v>
      </c>
      <c r="N183" s="313">
        <v>0</v>
      </c>
      <c r="O183" s="313">
        <v>14141.741091366861</v>
      </c>
      <c r="P183" s="313">
        <v>0</v>
      </c>
      <c r="Q183" s="314">
        <v>51287.60552268452</v>
      </c>
    </row>
    <row r="184" spans="2:17" x14ac:dyDescent="0.4">
      <c r="B184" s="168">
        <v>36</v>
      </c>
      <c r="C184" s="168">
        <v>17</v>
      </c>
      <c r="D184" s="161" t="s">
        <v>602</v>
      </c>
      <c r="E184" s="158">
        <v>180</v>
      </c>
      <c r="F184" s="390" t="s">
        <v>217</v>
      </c>
      <c r="G184" s="318">
        <v>1525986</v>
      </c>
      <c r="H184" s="313">
        <v>1067960.9244915303</v>
      </c>
      <c r="I184" s="313">
        <v>57495.136899977006</v>
      </c>
      <c r="J184" s="313">
        <v>12824.578700814003</v>
      </c>
      <c r="K184" s="313">
        <v>41.722270951743937</v>
      </c>
      <c r="L184" s="313">
        <v>63.159037469182195</v>
      </c>
      <c r="M184" s="313">
        <v>30781919.593702432</v>
      </c>
      <c r="N184" s="313">
        <v>0</v>
      </c>
      <c r="O184" s="313">
        <v>14878.808052075121</v>
      </c>
      <c r="P184" s="313">
        <v>0</v>
      </c>
      <c r="Q184" s="314">
        <v>30867222.998663716</v>
      </c>
    </row>
    <row r="185" spans="2:17" x14ac:dyDescent="0.4">
      <c r="B185" s="168">
        <v>36</v>
      </c>
      <c r="C185" s="168">
        <v>17</v>
      </c>
      <c r="D185" s="161" t="s">
        <v>603</v>
      </c>
      <c r="E185" s="158">
        <v>181</v>
      </c>
      <c r="F185" s="390" t="s">
        <v>218</v>
      </c>
      <c r="G185" s="318">
        <v>1020607</v>
      </c>
      <c r="H185" s="313">
        <v>915446.87405013072</v>
      </c>
      <c r="I185" s="313">
        <v>56762.40328745592</v>
      </c>
      <c r="J185" s="313">
        <v>1562.014884697657</v>
      </c>
      <c r="K185" s="313">
        <v>35.763970052772727</v>
      </c>
      <c r="L185" s="313">
        <v>54.139381032790283</v>
      </c>
      <c r="M185" s="313">
        <v>0</v>
      </c>
      <c r="N185" s="313">
        <v>0</v>
      </c>
      <c r="O185" s="313">
        <v>9950.4039695615411</v>
      </c>
      <c r="P185" s="313">
        <v>0</v>
      </c>
      <c r="Q185" s="314">
        <v>68364.725492800688</v>
      </c>
    </row>
    <row r="186" spans="2:17" x14ac:dyDescent="0.4">
      <c r="B186" s="168">
        <v>36</v>
      </c>
      <c r="C186" s="168">
        <v>17</v>
      </c>
      <c r="D186" s="161" t="s">
        <v>604</v>
      </c>
      <c r="E186" s="158">
        <v>182</v>
      </c>
      <c r="F186" s="390" t="s">
        <v>219</v>
      </c>
      <c r="G186" s="318">
        <v>2097904</v>
      </c>
      <c r="H186" s="313">
        <v>1822194.5216954327</v>
      </c>
      <c r="I186" s="313">
        <v>101869.20893885032</v>
      </c>
      <c r="J186" s="313">
        <v>3862.0494704597395</v>
      </c>
      <c r="K186" s="313">
        <v>71.188085460296477</v>
      </c>
      <c r="L186" s="313">
        <v>107.76429121383373</v>
      </c>
      <c r="M186" s="313">
        <v>9415.7108620372946</v>
      </c>
      <c r="N186" s="313">
        <v>0</v>
      </c>
      <c r="O186" s="313">
        <v>20455.55807224875</v>
      </c>
      <c r="P186" s="313">
        <v>0</v>
      </c>
      <c r="Q186" s="314">
        <v>135781.47972027023</v>
      </c>
    </row>
    <row r="187" spans="2:17" x14ac:dyDescent="0.4">
      <c r="B187" s="168">
        <v>37</v>
      </c>
      <c r="C187" s="168">
        <v>17</v>
      </c>
      <c r="D187" s="161" t="s">
        <v>605</v>
      </c>
      <c r="E187" s="158">
        <v>183</v>
      </c>
      <c r="F187" s="390" t="s">
        <v>220</v>
      </c>
      <c r="G187" s="318">
        <v>853765</v>
      </c>
      <c r="H187" s="313">
        <v>1195677.3646242372</v>
      </c>
      <c r="I187" s="313">
        <v>68596.804014874186</v>
      </c>
      <c r="J187" s="313">
        <v>885.67420904411256</v>
      </c>
      <c r="K187" s="313">
        <v>46.711798000915714</v>
      </c>
      <c r="L187" s="313">
        <v>70.712167216520797</v>
      </c>
      <c r="M187" s="313">
        <v>0</v>
      </c>
      <c r="N187" s="313">
        <v>0</v>
      </c>
      <c r="O187" s="313">
        <v>7790.6843234065727</v>
      </c>
      <c r="P187" s="313">
        <v>0</v>
      </c>
      <c r="Q187" s="314">
        <v>77390.586512542315</v>
      </c>
    </row>
    <row r="188" spans="2:17" x14ac:dyDescent="0.4">
      <c r="B188" s="168">
        <v>37</v>
      </c>
      <c r="C188" s="168">
        <v>17</v>
      </c>
      <c r="D188" s="161" t="s">
        <v>606</v>
      </c>
      <c r="E188" s="158">
        <v>184</v>
      </c>
      <c r="F188" s="390" t="s">
        <v>221</v>
      </c>
      <c r="G188" s="318">
        <v>2565261</v>
      </c>
      <c r="H188" s="313">
        <v>1232729.6560601231</v>
      </c>
      <c r="I188" s="313">
        <v>72521.589372492686</v>
      </c>
      <c r="J188" s="313">
        <v>1549.0005625411916</v>
      </c>
      <c r="K188" s="313">
        <v>48.159328249653079</v>
      </c>
      <c r="L188" s="313">
        <v>72.903433778293518</v>
      </c>
      <c r="M188" s="313">
        <v>0</v>
      </c>
      <c r="N188" s="313">
        <v>0</v>
      </c>
      <c r="O188" s="313">
        <v>23409.46431447595</v>
      </c>
      <c r="P188" s="313">
        <v>0</v>
      </c>
      <c r="Q188" s="314">
        <v>97601.117011537761</v>
      </c>
    </row>
    <row r="189" spans="2:17" x14ac:dyDescent="0.4">
      <c r="B189" s="168">
        <v>37</v>
      </c>
      <c r="C189" s="168">
        <v>17</v>
      </c>
      <c r="D189" s="161" t="s">
        <v>607</v>
      </c>
      <c r="E189" s="158">
        <v>185</v>
      </c>
      <c r="F189" s="390" t="s">
        <v>222</v>
      </c>
      <c r="G189" s="318">
        <v>293807</v>
      </c>
      <c r="H189" s="313">
        <v>317768.57653316535</v>
      </c>
      <c r="I189" s="313">
        <v>19954.152975539095</v>
      </c>
      <c r="J189" s="313">
        <v>409.23378574200473</v>
      </c>
      <c r="K189" s="313">
        <v>12.414336841377432</v>
      </c>
      <c r="L189" s="313">
        <v>18.79278255554382</v>
      </c>
      <c r="M189" s="313">
        <v>0</v>
      </c>
      <c r="N189" s="313">
        <v>0</v>
      </c>
      <c r="O189" s="313">
        <v>2679.92970928146</v>
      </c>
      <c r="P189" s="313">
        <v>0</v>
      </c>
      <c r="Q189" s="314">
        <v>23074.523589959485</v>
      </c>
    </row>
    <row r="190" spans="2:17" x14ac:dyDescent="0.4">
      <c r="B190" s="168">
        <v>37</v>
      </c>
      <c r="C190" s="168">
        <v>17</v>
      </c>
      <c r="D190" s="161" t="s">
        <v>608</v>
      </c>
      <c r="E190" s="158">
        <v>186</v>
      </c>
      <c r="F190" s="390" t="s">
        <v>223</v>
      </c>
      <c r="G190" s="318">
        <v>1127270</v>
      </c>
      <c r="H190" s="313">
        <v>543996.4193993035</v>
      </c>
      <c r="I190" s="313">
        <v>33520.539577375879</v>
      </c>
      <c r="J190" s="313">
        <v>1607.6776994504403</v>
      </c>
      <c r="K190" s="313">
        <v>21.252431139053606</v>
      </c>
      <c r="L190" s="313">
        <v>32.171860831237787</v>
      </c>
      <c r="M190" s="313">
        <v>0</v>
      </c>
      <c r="N190" s="313">
        <v>0</v>
      </c>
      <c r="O190" s="313">
        <v>10286.294726840279</v>
      </c>
      <c r="P190" s="313">
        <v>0</v>
      </c>
      <c r="Q190" s="314">
        <v>45467.936295636886</v>
      </c>
    </row>
    <row r="191" spans="2:17" x14ac:dyDescent="0.4">
      <c r="B191" s="168">
        <v>37</v>
      </c>
      <c r="C191" s="168">
        <v>17</v>
      </c>
      <c r="D191" s="161" t="s">
        <v>609</v>
      </c>
      <c r="E191" s="158">
        <v>187</v>
      </c>
      <c r="F191" s="390" t="s">
        <v>224</v>
      </c>
      <c r="G191" s="318">
        <v>812984</v>
      </c>
      <c r="H191" s="313">
        <v>215850.73721478294</v>
      </c>
      <c r="I191" s="313">
        <v>13698.58956995796</v>
      </c>
      <c r="J191" s="313">
        <v>1553.3679274011097</v>
      </c>
      <c r="K191" s="313">
        <v>8.4326895644581938</v>
      </c>
      <c r="L191" s="313">
        <v>12.76537791491752</v>
      </c>
      <c r="M191" s="313">
        <v>0</v>
      </c>
      <c r="N191" s="313">
        <v>0</v>
      </c>
      <c r="O191" s="313">
        <v>7417.4833526554276</v>
      </c>
      <c r="P191" s="313">
        <v>0</v>
      </c>
      <c r="Q191" s="314">
        <v>22690.638917493874</v>
      </c>
    </row>
    <row r="192" spans="2:17" x14ac:dyDescent="0.4">
      <c r="B192" s="168">
        <v>37</v>
      </c>
      <c r="C192" s="168">
        <v>17</v>
      </c>
      <c r="D192" s="161" t="s">
        <v>610</v>
      </c>
      <c r="E192" s="158">
        <v>188</v>
      </c>
      <c r="F192" s="390" t="s">
        <v>225</v>
      </c>
      <c r="G192" s="318">
        <v>559392</v>
      </c>
      <c r="H192" s="313">
        <v>213441.39628446728</v>
      </c>
      <c r="I192" s="313">
        <v>12956.557327590188</v>
      </c>
      <c r="J192" s="313">
        <v>557.71708456159729</v>
      </c>
      <c r="K192" s="313">
        <v>8.3385632974717723</v>
      </c>
      <c r="L192" s="313">
        <v>12.622889879443477</v>
      </c>
      <c r="M192" s="313">
        <v>0</v>
      </c>
      <c r="N192" s="313">
        <v>0</v>
      </c>
      <c r="O192" s="313">
        <v>5104.3673114472213</v>
      </c>
      <c r="P192" s="313">
        <v>0</v>
      </c>
      <c r="Q192" s="314">
        <v>18639.60317677592</v>
      </c>
    </row>
    <row r="193" spans="2:17" x14ac:dyDescent="0.4">
      <c r="B193" s="168">
        <v>37</v>
      </c>
      <c r="C193" s="168">
        <v>17</v>
      </c>
      <c r="D193" s="161" t="s">
        <v>611</v>
      </c>
      <c r="E193" s="158">
        <v>189</v>
      </c>
      <c r="F193" s="390" t="s">
        <v>226</v>
      </c>
      <c r="G193" s="318">
        <v>1595431</v>
      </c>
      <c r="H193" s="313">
        <v>1095885.4599905249</v>
      </c>
      <c r="I193" s="313">
        <v>68523.266124115253</v>
      </c>
      <c r="J193" s="313">
        <v>765.26693691633</v>
      </c>
      <c r="K193" s="313">
        <v>42.813205095093195</v>
      </c>
      <c r="L193" s="313">
        <v>64.810490011540182</v>
      </c>
      <c r="M193" s="313">
        <v>0</v>
      </c>
      <c r="N193" s="313">
        <v>0</v>
      </c>
      <c r="O193" s="313">
        <v>14557.575274728093</v>
      </c>
      <c r="P193" s="313">
        <v>0</v>
      </c>
      <c r="Q193" s="314">
        <v>83953.732030866318</v>
      </c>
    </row>
    <row r="194" spans="2:17" x14ac:dyDescent="0.4">
      <c r="B194" s="168">
        <v>37</v>
      </c>
      <c r="C194" s="168">
        <v>17</v>
      </c>
      <c r="D194" s="161" t="s">
        <v>612</v>
      </c>
      <c r="E194" s="158">
        <v>190</v>
      </c>
      <c r="F194" s="390" t="s">
        <v>227</v>
      </c>
      <c r="G194" s="318">
        <v>786613</v>
      </c>
      <c r="H194" s="313">
        <v>585431.19831430062</v>
      </c>
      <c r="I194" s="313">
        <v>33856.088334710053</v>
      </c>
      <c r="J194" s="313">
        <v>776.65466355132776</v>
      </c>
      <c r="K194" s="313">
        <v>22.871173017217554</v>
      </c>
      <c r="L194" s="313">
        <v>34.622306998325385</v>
      </c>
      <c r="M194" s="313">
        <v>0</v>
      </c>
      <c r="N194" s="313">
        <v>0</v>
      </c>
      <c r="O194" s="313">
        <v>7178.4157381400237</v>
      </c>
      <c r="P194" s="313">
        <v>0</v>
      </c>
      <c r="Q194" s="314">
        <v>41868.652216416944</v>
      </c>
    </row>
    <row r="195" spans="2:17" x14ac:dyDescent="0.4">
      <c r="B195" s="168">
        <v>37</v>
      </c>
      <c r="C195" s="168">
        <v>17</v>
      </c>
      <c r="D195" s="161" t="s">
        <v>613</v>
      </c>
      <c r="E195" s="158">
        <v>191</v>
      </c>
      <c r="F195" s="390" t="s">
        <v>228</v>
      </c>
      <c r="G195" s="318">
        <v>722557</v>
      </c>
      <c r="H195" s="313">
        <v>399960.18675308471</v>
      </c>
      <c r="I195" s="313">
        <v>23845.170629450175</v>
      </c>
      <c r="J195" s="313">
        <v>411.79875418509266</v>
      </c>
      <c r="K195" s="313">
        <v>15.625335065107667</v>
      </c>
      <c r="L195" s="313">
        <v>23.653581176995139</v>
      </c>
      <c r="M195" s="313">
        <v>0</v>
      </c>
      <c r="N195" s="313">
        <v>0</v>
      </c>
      <c r="O195" s="313">
        <v>6593.5213072072956</v>
      </c>
      <c r="P195" s="313">
        <v>0</v>
      </c>
      <c r="Q195" s="314">
        <v>30889.769607084661</v>
      </c>
    </row>
    <row r="196" spans="2:17" x14ac:dyDescent="0.4">
      <c r="B196" s="168">
        <v>37</v>
      </c>
      <c r="C196" s="168">
        <v>17</v>
      </c>
      <c r="D196" s="161" t="s">
        <v>614</v>
      </c>
      <c r="E196" s="158">
        <v>192</v>
      </c>
      <c r="F196" s="390" t="s">
        <v>229</v>
      </c>
      <c r="G196" s="318">
        <v>3380678</v>
      </c>
      <c r="H196" s="313">
        <v>1003657.1700241703</v>
      </c>
      <c r="I196" s="313">
        <v>61120.590732232908</v>
      </c>
      <c r="J196" s="313">
        <v>2399.2102640533799</v>
      </c>
      <c r="K196" s="313">
        <v>39.210101633958303</v>
      </c>
      <c r="L196" s="313">
        <v>59.356123762628059</v>
      </c>
      <c r="M196" s="313">
        <v>0</v>
      </c>
      <c r="N196" s="313">
        <v>0</v>
      </c>
      <c r="O196" s="313">
        <v>30847.022046976181</v>
      </c>
      <c r="P196" s="313">
        <v>0</v>
      </c>
      <c r="Q196" s="314">
        <v>94465.389268659055</v>
      </c>
    </row>
    <row r="197" spans="2:17" x14ac:dyDescent="0.4">
      <c r="B197" s="168">
        <v>37</v>
      </c>
      <c r="C197" s="168">
        <v>17</v>
      </c>
      <c r="D197" s="161" t="s">
        <v>615</v>
      </c>
      <c r="E197" s="158">
        <v>193</v>
      </c>
      <c r="F197" s="390" t="s">
        <v>230</v>
      </c>
      <c r="G197" s="318">
        <v>1231108</v>
      </c>
      <c r="H197" s="313">
        <v>956986.65671876911</v>
      </c>
      <c r="I197" s="313">
        <v>59795.997225253173</v>
      </c>
      <c r="J197" s="313">
        <v>444.65285992356911</v>
      </c>
      <c r="K197" s="313">
        <v>37.386814136326294</v>
      </c>
      <c r="L197" s="313">
        <v>56.596037104995681</v>
      </c>
      <c r="M197" s="313">
        <v>0</v>
      </c>
      <c r="N197" s="313">
        <v>0</v>
      </c>
      <c r="O197" s="313">
        <v>11233.440466790618</v>
      </c>
      <c r="P197" s="313">
        <v>0</v>
      </c>
      <c r="Q197" s="314">
        <v>71568.073403208677</v>
      </c>
    </row>
    <row r="198" spans="2:17" x14ac:dyDescent="0.4">
      <c r="B198" s="168">
        <v>37</v>
      </c>
      <c r="C198" s="168">
        <v>17</v>
      </c>
      <c r="D198" s="161" t="s">
        <v>616</v>
      </c>
      <c r="E198" s="158">
        <v>194</v>
      </c>
      <c r="F198" s="390" t="s">
        <v>231</v>
      </c>
      <c r="G198" s="318">
        <v>279230</v>
      </c>
      <c r="H198" s="313">
        <v>172461.02731319721</v>
      </c>
      <c r="I198" s="313">
        <v>10495.419717293757</v>
      </c>
      <c r="J198" s="313">
        <v>715.07657751183001</v>
      </c>
      <c r="K198" s="313">
        <v>6.7375739553422127</v>
      </c>
      <c r="L198" s="313">
        <v>10.19931744341107</v>
      </c>
      <c r="M198" s="313">
        <v>0</v>
      </c>
      <c r="N198" s="313">
        <v>0</v>
      </c>
      <c r="O198" s="313">
        <v>2547.6212966679732</v>
      </c>
      <c r="P198" s="313">
        <v>0</v>
      </c>
      <c r="Q198" s="314">
        <v>13775.054482872314</v>
      </c>
    </row>
    <row r="199" spans="2:17" x14ac:dyDescent="0.4">
      <c r="B199" s="168">
        <v>37</v>
      </c>
      <c r="C199" s="168">
        <v>17</v>
      </c>
      <c r="D199" s="161" t="s">
        <v>617</v>
      </c>
      <c r="E199" s="158">
        <v>195</v>
      </c>
      <c r="F199" s="390" t="s">
        <v>232</v>
      </c>
      <c r="G199" s="318">
        <v>841430</v>
      </c>
      <c r="H199" s="313">
        <v>286446.06765848352</v>
      </c>
      <c r="I199" s="313">
        <v>16189.562275646473</v>
      </c>
      <c r="J199" s="313">
        <v>2572.7594424259955</v>
      </c>
      <c r="K199" s="313">
        <v>11.190653303723572</v>
      </c>
      <c r="L199" s="313">
        <v>16.940374413750881</v>
      </c>
      <c r="M199" s="313">
        <v>0</v>
      </c>
      <c r="N199" s="313">
        <v>0</v>
      </c>
      <c r="O199" s="313">
        <v>7677.5378188267614</v>
      </c>
      <c r="P199" s="313">
        <v>0</v>
      </c>
      <c r="Q199" s="314">
        <v>26467.990564616703</v>
      </c>
    </row>
    <row r="200" spans="2:17" x14ac:dyDescent="0.4">
      <c r="B200" s="168">
        <v>37</v>
      </c>
      <c r="C200" s="168">
        <v>17</v>
      </c>
      <c r="D200" s="161" t="s">
        <v>618</v>
      </c>
      <c r="E200" s="158">
        <v>196</v>
      </c>
      <c r="F200" s="390" t="s">
        <v>233</v>
      </c>
      <c r="G200" s="318">
        <v>1484564</v>
      </c>
      <c r="H200" s="313">
        <v>859725.93656258879</v>
      </c>
      <c r="I200" s="313">
        <v>49061.274205687965</v>
      </c>
      <c r="J200" s="313">
        <v>1499.9433483834537</v>
      </c>
      <c r="K200" s="313">
        <v>33.587107586903684</v>
      </c>
      <c r="L200" s="313">
        <v>50.844053743293053</v>
      </c>
      <c r="M200" s="313">
        <v>0</v>
      </c>
      <c r="N200" s="313">
        <v>0</v>
      </c>
      <c r="O200" s="313">
        <v>13544.731564376572</v>
      </c>
      <c r="P200" s="313">
        <v>0</v>
      </c>
      <c r="Q200" s="314">
        <v>64190.380279778183</v>
      </c>
    </row>
    <row r="201" spans="2:17" x14ac:dyDescent="0.4">
      <c r="B201" s="168">
        <v>38</v>
      </c>
      <c r="C201" s="168">
        <v>17</v>
      </c>
      <c r="D201" s="161" t="s">
        <v>619</v>
      </c>
      <c r="E201" s="158">
        <v>197</v>
      </c>
      <c r="F201" s="390" t="s">
        <v>234</v>
      </c>
      <c r="G201" s="318">
        <v>418675</v>
      </c>
      <c r="H201" s="313">
        <v>194319.07911397266</v>
      </c>
      <c r="I201" s="313">
        <v>11614.346183870985</v>
      </c>
      <c r="J201" s="313">
        <v>16748.130861999678</v>
      </c>
      <c r="K201" s="313">
        <v>7.5915074081447171</v>
      </c>
      <c r="L201" s="313">
        <v>11.491999114648985</v>
      </c>
      <c r="M201" s="313">
        <v>0</v>
      </c>
      <c r="N201" s="313">
        <v>0</v>
      </c>
      <c r="O201" s="313">
        <v>2435.8423079764325</v>
      </c>
      <c r="P201" s="313">
        <v>0</v>
      </c>
      <c r="Q201" s="314">
        <v>30817.40286036989</v>
      </c>
    </row>
    <row r="202" spans="2:17" x14ac:dyDescent="0.4">
      <c r="B202" s="168">
        <v>38</v>
      </c>
      <c r="C202" s="168">
        <v>17</v>
      </c>
      <c r="D202" s="161" t="s">
        <v>620</v>
      </c>
      <c r="E202" s="158">
        <v>198</v>
      </c>
      <c r="F202" s="390" t="s">
        <v>235</v>
      </c>
      <c r="G202" s="318">
        <v>457813</v>
      </c>
      <c r="H202" s="313">
        <v>254615.1548139544</v>
      </c>
      <c r="I202" s="313">
        <v>14843.647297009651</v>
      </c>
      <c r="J202" s="313">
        <v>7737.4205837358404</v>
      </c>
      <c r="K202" s="313">
        <v>9.9471078332063865</v>
      </c>
      <c r="L202" s="313">
        <v>15.057899342874045</v>
      </c>
      <c r="M202" s="313">
        <v>0</v>
      </c>
      <c r="N202" s="313">
        <v>0</v>
      </c>
      <c r="O202" s="313">
        <v>2663.8934626759219</v>
      </c>
      <c r="P202" s="313">
        <v>0</v>
      </c>
      <c r="Q202" s="314">
        <v>25269.966350597493</v>
      </c>
    </row>
    <row r="203" spans="2:17" x14ac:dyDescent="0.4">
      <c r="B203" s="168">
        <v>38</v>
      </c>
      <c r="C203" s="168">
        <v>17</v>
      </c>
      <c r="D203" s="161" t="s">
        <v>621</v>
      </c>
      <c r="E203" s="158">
        <v>199</v>
      </c>
      <c r="F203" s="390" t="s">
        <v>236</v>
      </c>
      <c r="G203" s="318">
        <v>1053254</v>
      </c>
      <c r="H203" s="313">
        <v>511954.17075368512</v>
      </c>
      <c r="I203" s="313">
        <v>28326.46256077804</v>
      </c>
      <c r="J203" s="313">
        <v>206.71525703314211</v>
      </c>
      <c r="K203" s="313">
        <v>20.000629365002609</v>
      </c>
      <c r="L203" s="313">
        <v>30.276887395043019</v>
      </c>
      <c r="M203" s="313">
        <v>900.82637018616526</v>
      </c>
      <c r="N203" s="313">
        <v>0</v>
      </c>
      <c r="O203" s="313">
        <v>6127.1294930995418</v>
      </c>
      <c r="P203" s="313">
        <v>0</v>
      </c>
      <c r="Q203" s="314">
        <v>35611.411197856934</v>
      </c>
    </row>
    <row r="204" spans="2:17" x14ac:dyDescent="0.4">
      <c r="B204" s="168">
        <v>38</v>
      </c>
      <c r="C204" s="168">
        <v>17</v>
      </c>
      <c r="D204" s="161" t="s">
        <v>622</v>
      </c>
      <c r="E204" s="158">
        <v>200</v>
      </c>
      <c r="F204" s="390" t="s">
        <v>237</v>
      </c>
      <c r="G204" s="318">
        <v>1607458</v>
      </c>
      <c r="H204" s="313">
        <v>1702388.1588846787</v>
      </c>
      <c r="I204" s="313">
        <v>94381.909666001695</v>
      </c>
      <c r="J204" s="313">
        <v>4737.1948120043407</v>
      </c>
      <c r="K204" s="313">
        <v>66.507583190690411</v>
      </c>
      <c r="L204" s="313">
        <v>100.67896216828508</v>
      </c>
      <c r="M204" s="313">
        <v>0</v>
      </c>
      <c r="N204" s="313">
        <v>0</v>
      </c>
      <c r="O204" s="313">
        <v>9352.4243952780344</v>
      </c>
      <c r="P204" s="313">
        <v>0</v>
      </c>
      <c r="Q204" s="314">
        <v>108638.71541864304</v>
      </c>
    </row>
    <row r="205" spans="2:17" x14ac:dyDescent="0.4">
      <c r="B205" s="168">
        <v>38</v>
      </c>
      <c r="C205" s="168">
        <v>17</v>
      </c>
      <c r="D205" s="161" t="s">
        <v>623</v>
      </c>
      <c r="E205" s="158">
        <v>201</v>
      </c>
      <c r="F205" s="390" t="s">
        <v>238</v>
      </c>
      <c r="G205" s="318">
        <v>1467311</v>
      </c>
      <c r="H205" s="313">
        <v>2209800.3306798465</v>
      </c>
      <c r="I205" s="313">
        <v>140625.40057973951</v>
      </c>
      <c r="J205" s="313">
        <v>3565.7869725727496</v>
      </c>
      <c r="K205" s="313">
        <v>86.330769255227665</v>
      </c>
      <c r="L205" s="313">
        <v>130.68723647475224</v>
      </c>
      <c r="M205" s="313">
        <v>0</v>
      </c>
      <c r="N205" s="313">
        <v>0</v>
      </c>
      <c r="O205" s="313">
        <v>8536.2106961877689</v>
      </c>
      <c r="P205" s="313">
        <v>0</v>
      </c>
      <c r="Q205" s="314">
        <v>152944.41625422999</v>
      </c>
    </row>
    <row r="206" spans="2:17" x14ac:dyDescent="0.4">
      <c r="B206" s="168">
        <v>38</v>
      </c>
      <c r="C206" s="168">
        <v>17</v>
      </c>
      <c r="D206" s="161" t="s">
        <v>624</v>
      </c>
      <c r="E206" s="158">
        <v>202</v>
      </c>
      <c r="F206" s="390" t="s">
        <v>239</v>
      </c>
      <c r="G206" s="318">
        <v>354192</v>
      </c>
      <c r="H206" s="313">
        <v>275157.97131860361</v>
      </c>
      <c r="I206" s="313">
        <v>15962.334923258637</v>
      </c>
      <c r="J206" s="313">
        <v>25441.974559171016</v>
      </c>
      <c r="K206" s="313">
        <v>10.749658691260491</v>
      </c>
      <c r="L206" s="313">
        <v>16.272798210037571</v>
      </c>
      <c r="M206" s="313">
        <v>0</v>
      </c>
      <c r="N206" s="313">
        <v>0</v>
      </c>
      <c r="O206" s="313">
        <v>2060.6050763918133</v>
      </c>
      <c r="P206" s="313">
        <v>0</v>
      </c>
      <c r="Q206" s="314">
        <v>43491.937015722768</v>
      </c>
    </row>
    <row r="207" spans="2:17" x14ac:dyDescent="0.4">
      <c r="B207" s="168">
        <v>38</v>
      </c>
      <c r="C207" s="168">
        <v>17</v>
      </c>
      <c r="D207" s="161" t="s">
        <v>625</v>
      </c>
      <c r="E207" s="158">
        <v>203</v>
      </c>
      <c r="F207" s="390" t="s">
        <v>240</v>
      </c>
      <c r="G207" s="318">
        <v>348711</v>
      </c>
      <c r="H207" s="313">
        <v>94031.749039497445</v>
      </c>
      <c r="I207" s="313">
        <v>5226.0060238603191</v>
      </c>
      <c r="J207" s="313">
        <v>6.0871532131832273</v>
      </c>
      <c r="K207" s="313">
        <v>3.6735596045896477</v>
      </c>
      <c r="L207" s="313">
        <v>5.5610225287090609</v>
      </c>
      <c r="M207" s="313">
        <v>0</v>
      </c>
      <c r="N207" s="313">
        <v>0</v>
      </c>
      <c r="O207" s="313">
        <v>2028.6081031559163</v>
      </c>
      <c r="P207" s="313">
        <v>0</v>
      </c>
      <c r="Q207" s="314">
        <v>7269.9358623627177</v>
      </c>
    </row>
    <row r="208" spans="2:17" x14ac:dyDescent="0.4">
      <c r="B208" s="168">
        <v>39</v>
      </c>
      <c r="C208" s="168">
        <v>18</v>
      </c>
      <c r="D208" s="161" t="s">
        <v>626</v>
      </c>
      <c r="E208" s="158">
        <v>204</v>
      </c>
      <c r="F208" s="390" t="s">
        <v>241</v>
      </c>
      <c r="G208" s="318">
        <v>742223</v>
      </c>
      <c r="H208" s="313">
        <v>1306241.592175538</v>
      </c>
      <c r="I208" s="313">
        <v>71623.701617835497</v>
      </c>
      <c r="J208" s="313">
        <v>3201.9052143214044</v>
      </c>
      <c r="K208" s="313">
        <v>51.031235682272786</v>
      </c>
      <c r="L208" s="313">
        <v>295598.62591786787</v>
      </c>
      <c r="M208" s="313">
        <v>149935.53550904154</v>
      </c>
      <c r="N208" s="313">
        <v>1748272.5218405579</v>
      </c>
      <c r="O208" s="313">
        <v>356322.75566722092</v>
      </c>
      <c r="P208" s="313">
        <v>271634.74023085041</v>
      </c>
      <c r="Q208" s="314">
        <v>2896640.8172333776</v>
      </c>
    </row>
    <row r="209" spans="2:17" x14ac:dyDescent="0.4">
      <c r="B209" s="168">
        <v>39</v>
      </c>
      <c r="C209" s="168">
        <v>18</v>
      </c>
      <c r="D209" s="161" t="s">
        <v>627</v>
      </c>
      <c r="E209" s="158">
        <v>205</v>
      </c>
      <c r="F209" s="390" t="s">
        <v>242</v>
      </c>
      <c r="G209" s="318">
        <v>3517298</v>
      </c>
      <c r="H209" s="313">
        <v>5704310.5567156812</v>
      </c>
      <c r="I209" s="313">
        <v>317205.8165612928</v>
      </c>
      <c r="J209" s="313">
        <v>21368.752256217915</v>
      </c>
      <c r="K209" s="313">
        <v>222.85159052378089</v>
      </c>
      <c r="L209" s="313">
        <v>337.35200972731343</v>
      </c>
      <c r="M209" s="313">
        <v>0</v>
      </c>
      <c r="N209" s="313">
        <v>548854.04940915643</v>
      </c>
      <c r="O209" s="313">
        <v>16530.768284713464</v>
      </c>
      <c r="P209" s="313">
        <v>0</v>
      </c>
      <c r="Q209" s="314">
        <v>904519.59011163178</v>
      </c>
    </row>
    <row r="210" spans="2:17" x14ac:dyDescent="0.4">
      <c r="B210" s="168">
        <v>39</v>
      </c>
      <c r="C210" s="168">
        <v>18</v>
      </c>
      <c r="D210" s="161" t="s">
        <v>628</v>
      </c>
      <c r="E210" s="158">
        <v>206</v>
      </c>
      <c r="F210" s="390" t="s">
        <v>243</v>
      </c>
      <c r="G210" s="318">
        <v>1024030</v>
      </c>
      <c r="H210" s="313">
        <v>1102841.2637526859</v>
      </c>
      <c r="I210" s="313">
        <v>63544.240522519322</v>
      </c>
      <c r="J210" s="313">
        <v>7001.8242950342146</v>
      </c>
      <c r="K210" s="313">
        <v>43.084949053693748</v>
      </c>
      <c r="L210" s="313">
        <v>65.221855128341389</v>
      </c>
      <c r="M210" s="313">
        <v>1025.7646515918327</v>
      </c>
      <c r="N210" s="313">
        <v>683204.33540817618</v>
      </c>
      <c r="O210" s="313">
        <v>144296.49182391341</v>
      </c>
      <c r="P210" s="313">
        <v>21156.024254947468</v>
      </c>
      <c r="Q210" s="314">
        <v>920336.98776036443</v>
      </c>
    </row>
    <row r="211" spans="2:17" x14ac:dyDescent="0.4">
      <c r="B211" s="168">
        <v>39</v>
      </c>
      <c r="C211" s="168">
        <v>18</v>
      </c>
      <c r="D211" s="161" t="s">
        <v>629</v>
      </c>
      <c r="E211" s="158">
        <v>207</v>
      </c>
      <c r="F211" s="390" t="s">
        <v>244</v>
      </c>
      <c r="G211" s="318">
        <v>86084</v>
      </c>
      <c r="H211" s="313">
        <v>514830.09230406792</v>
      </c>
      <c r="I211" s="313">
        <v>28260.00493425371</v>
      </c>
      <c r="J211" s="313">
        <v>1088.2118549586439</v>
      </c>
      <c r="K211" s="313">
        <v>20.112983642588333</v>
      </c>
      <c r="L211" s="313">
        <v>30.446968933415345</v>
      </c>
      <c r="M211" s="313">
        <v>0</v>
      </c>
      <c r="N211" s="313">
        <v>0</v>
      </c>
      <c r="O211" s="313">
        <v>105.58928606632537</v>
      </c>
      <c r="P211" s="313">
        <v>0</v>
      </c>
      <c r="Q211" s="314">
        <v>29504.366027854685</v>
      </c>
    </row>
    <row r="212" spans="2:17" x14ac:dyDescent="0.4">
      <c r="B212" s="168">
        <v>40</v>
      </c>
      <c r="C212" s="168">
        <v>18</v>
      </c>
      <c r="D212" s="161" t="s">
        <v>630</v>
      </c>
      <c r="E212" s="158">
        <v>208</v>
      </c>
      <c r="F212" s="390" t="s">
        <v>245</v>
      </c>
      <c r="G212" s="318">
        <v>91684</v>
      </c>
      <c r="H212" s="313">
        <v>161219.94783838777</v>
      </c>
      <c r="I212" s="313">
        <v>8601.0302986441748</v>
      </c>
      <c r="J212" s="313">
        <v>83.457400779737895</v>
      </c>
      <c r="K212" s="313">
        <v>6.2984161613794942</v>
      </c>
      <c r="L212" s="313">
        <v>9.5345218095431257</v>
      </c>
      <c r="M212" s="313">
        <v>0</v>
      </c>
      <c r="N212" s="313">
        <v>0</v>
      </c>
      <c r="O212" s="313">
        <v>262.05902330255759</v>
      </c>
      <c r="P212" s="313">
        <v>0</v>
      </c>
      <c r="Q212" s="314">
        <v>8962.3796606973938</v>
      </c>
    </row>
    <row r="213" spans="2:17" x14ac:dyDescent="0.4">
      <c r="B213" s="168">
        <v>40</v>
      </c>
      <c r="C213" s="168">
        <v>18</v>
      </c>
      <c r="D213" s="161" t="s">
        <v>631</v>
      </c>
      <c r="E213" s="158">
        <v>209</v>
      </c>
      <c r="F213" s="390" t="s">
        <v>246</v>
      </c>
      <c r="G213" s="318">
        <v>1671487</v>
      </c>
      <c r="H213" s="313">
        <v>1387261.5174619909</v>
      </c>
      <c r="I213" s="313">
        <v>79957.627960606158</v>
      </c>
      <c r="J213" s="313">
        <v>4294.9618616205053</v>
      </c>
      <c r="K213" s="313">
        <v>54.196459425735917</v>
      </c>
      <c r="L213" s="313">
        <v>82.042423230655686</v>
      </c>
      <c r="M213" s="313">
        <v>5314.3696800000007</v>
      </c>
      <c r="N213" s="313">
        <v>51775.779736674289</v>
      </c>
      <c r="O213" s="313">
        <v>4777.0759362328836</v>
      </c>
      <c r="P213" s="313">
        <v>0</v>
      </c>
      <c r="Q213" s="314">
        <v>146256.05405779023</v>
      </c>
    </row>
    <row r="214" spans="2:17" x14ac:dyDescent="0.4">
      <c r="B214" s="168">
        <v>40</v>
      </c>
      <c r="C214" s="168">
        <v>18</v>
      </c>
      <c r="D214" s="161" t="s">
        <v>632</v>
      </c>
      <c r="E214" s="158">
        <v>210</v>
      </c>
      <c r="F214" s="390" t="s">
        <v>247</v>
      </c>
      <c r="G214" s="318">
        <v>5852579</v>
      </c>
      <c r="H214" s="313">
        <v>4744165.5342763048</v>
      </c>
      <c r="I214" s="313">
        <v>262343.41431402997</v>
      </c>
      <c r="J214" s="313">
        <v>19394.69561110004</v>
      </c>
      <c r="K214" s="313">
        <v>185.34138779959719</v>
      </c>
      <c r="L214" s="313">
        <v>280.56918738110278</v>
      </c>
      <c r="M214" s="313">
        <v>0</v>
      </c>
      <c r="N214" s="313">
        <v>91588.263994169014</v>
      </c>
      <c r="O214" s="313">
        <v>16725.481349842408</v>
      </c>
      <c r="P214" s="313">
        <v>0</v>
      </c>
      <c r="Q214" s="314">
        <v>390517.76584432216</v>
      </c>
    </row>
    <row r="215" spans="2:17" x14ac:dyDescent="0.4">
      <c r="B215" s="168">
        <v>41</v>
      </c>
      <c r="C215" s="168">
        <v>18</v>
      </c>
      <c r="D215" s="161" t="s">
        <v>633</v>
      </c>
      <c r="E215" s="158">
        <v>211</v>
      </c>
      <c r="F215" s="390" t="s">
        <v>248</v>
      </c>
      <c r="G215" s="318">
        <v>1183641</v>
      </c>
      <c r="H215" s="313">
        <v>913537.21205127158</v>
      </c>
      <c r="I215" s="313">
        <v>52537.8335149458</v>
      </c>
      <c r="J215" s="313">
        <v>1489.4885206760416</v>
      </c>
      <c r="K215" s="313">
        <v>35.689364855601696</v>
      </c>
      <c r="L215" s="313">
        <v>54.026443929031693</v>
      </c>
      <c r="M215" s="313">
        <v>0</v>
      </c>
      <c r="N215" s="313">
        <v>0</v>
      </c>
      <c r="O215" s="313">
        <v>3545.179065992776</v>
      </c>
      <c r="P215" s="313">
        <v>0</v>
      </c>
      <c r="Q215" s="314">
        <v>57662.216910399256</v>
      </c>
    </row>
    <row r="216" spans="2:17" x14ac:dyDescent="0.4">
      <c r="B216" s="168">
        <v>41</v>
      </c>
      <c r="C216" s="168">
        <v>18</v>
      </c>
      <c r="D216" s="161" t="s">
        <v>634</v>
      </c>
      <c r="E216" s="158">
        <v>212</v>
      </c>
      <c r="F216" s="390" t="s">
        <v>249</v>
      </c>
      <c r="G216" s="318">
        <v>362328</v>
      </c>
      <c r="H216" s="313">
        <v>114971.15867840366</v>
      </c>
      <c r="I216" s="313">
        <v>7092.2553051824871</v>
      </c>
      <c r="J216" s="313">
        <v>3039.4566081404773</v>
      </c>
      <c r="K216" s="313">
        <v>4.4916042563075518</v>
      </c>
      <c r="L216" s="313">
        <v>6.7993758501060011</v>
      </c>
      <c r="M216" s="313">
        <v>0</v>
      </c>
      <c r="N216" s="313">
        <v>0</v>
      </c>
      <c r="O216" s="313">
        <v>2515.274524851131</v>
      </c>
      <c r="P216" s="313">
        <v>0</v>
      </c>
      <c r="Q216" s="314">
        <v>12658.277418280508</v>
      </c>
    </row>
    <row r="217" spans="2:17" x14ac:dyDescent="0.4">
      <c r="B217" s="168">
        <v>41</v>
      </c>
      <c r="C217" s="168">
        <v>18</v>
      </c>
      <c r="D217" s="161" t="s">
        <v>635</v>
      </c>
      <c r="E217" s="158">
        <v>213</v>
      </c>
      <c r="F217" s="390" t="s">
        <v>250</v>
      </c>
      <c r="G217" s="318">
        <v>2193478</v>
      </c>
      <c r="H217" s="313">
        <v>1494072.4109983603</v>
      </c>
      <c r="I217" s="313">
        <v>85207.402815429319</v>
      </c>
      <c r="J217" s="313">
        <v>6608.9575550878644</v>
      </c>
      <c r="K217" s="313">
        <v>58.369264758331802</v>
      </c>
      <c r="L217" s="313">
        <v>88.359202311493576</v>
      </c>
      <c r="M217" s="313">
        <v>0</v>
      </c>
      <c r="N217" s="313">
        <v>0</v>
      </c>
      <c r="O217" s="313">
        <v>136804.67435947291</v>
      </c>
      <c r="P217" s="313">
        <v>0</v>
      </c>
      <c r="Q217" s="314">
        <v>228767.76319705992</v>
      </c>
    </row>
    <row r="218" spans="2:17" x14ac:dyDescent="0.4">
      <c r="B218" s="168">
        <v>41</v>
      </c>
      <c r="C218" s="168">
        <v>18</v>
      </c>
      <c r="D218" s="161" t="s">
        <v>636</v>
      </c>
      <c r="E218" s="158">
        <v>214</v>
      </c>
      <c r="F218" s="390" t="s">
        <v>251</v>
      </c>
      <c r="G218" s="318">
        <v>450522</v>
      </c>
      <c r="H218" s="313">
        <v>210660.92195650286</v>
      </c>
      <c r="I218" s="313">
        <v>11807.0089226374</v>
      </c>
      <c r="J218" s="313">
        <v>46.281703749491186</v>
      </c>
      <c r="K218" s="313">
        <v>8.2299378781092312</v>
      </c>
      <c r="L218" s="313">
        <v>12.458453074468038</v>
      </c>
      <c r="M218" s="313">
        <v>0</v>
      </c>
      <c r="N218" s="313">
        <v>0</v>
      </c>
      <c r="O218" s="313">
        <v>1349.546073444576</v>
      </c>
      <c r="P218" s="313">
        <v>0</v>
      </c>
      <c r="Q218" s="314">
        <v>13223.525090784045</v>
      </c>
    </row>
    <row r="219" spans="2:17" x14ac:dyDescent="0.4">
      <c r="B219" s="168">
        <v>41</v>
      </c>
      <c r="C219" s="168">
        <v>18</v>
      </c>
      <c r="D219" s="161" t="s">
        <v>637</v>
      </c>
      <c r="E219" s="158">
        <v>215</v>
      </c>
      <c r="F219" s="390" t="s">
        <v>252</v>
      </c>
      <c r="G219" s="318">
        <v>3100522</v>
      </c>
      <c r="H219" s="313">
        <v>1814595.0712415604</v>
      </c>
      <c r="I219" s="313">
        <v>101170.6491410053</v>
      </c>
      <c r="J219" s="313">
        <v>3797.4373535912659</v>
      </c>
      <c r="K219" s="313">
        <v>70.891196010832999</v>
      </c>
      <c r="L219" s="313">
        <v>107.31486093510905</v>
      </c>
      <c r="M219" s="313">
        <v>0</v>
      </c>
      <c r="N219" s="313">
        <v>0</v>
      </c>
      <c r="O219" s="313">
        <v>9285.9911245337516</v>
      </c>
      <c r="P219" s="313">
        <v>0</v>
      </c>
      <c r="Q219" s="314">
        <v>114432.28367607626</v>
      </c>
    </row>
    <row r="220" spans="2:17" x14ac:dyDescent="0.4">
      <c r="B220" s="168">
        <v>41</v>
      </c>
      <c r="C220" s="168">
        <v>18</v>
      </c>
      <c r="D220" s="161" t="s">
        <v>638</v>
      </c>
      <c r="E220" s="158">
        <v>216</v>
      </c>
      <c r="F220" s="390" t="s">
        <v>253</v>
      </c>
      <c r="G220" s="318">
        <v>855504</v>
      </c>
      <c r="H220" s="313">
        <v>364262.51878815488</v>
      </c>
      <c r="I220" s="313">
        <v>20292.228521045792</v>
      </c>
      <c r="J220" s="313">
        <v>385.34355252682741</v>
      </c>
      <c r="K220" s="313">
        <v>14.23072619785224</v>
      </c>
      <c r="L220" s="313">
        <v>21.542426829627153</v>
      </c>
      <c r="M220" s="313">
        <v>0</v>
      </c>
      <c r="N220" s="313">
        <v>0</v>
      </c>
      <c r="O220" s="313">
        <v>2562.5202406550802</v>
      </c>
      <c r="P220" s="313">
        <v>0</v>
      </c>
      <c r="Q220" s="314">
        <v>23275.865467255182</v>
      </c>
    </row>
    <row r="221" spans="2:17" x14ac:dyDescent="0.4">
      <c r="B221" s="168">
        <v>42</v>
      </c>
      <c r="C221" s="168">
        <v>18</v>
      </c>
      <c r="D221" s="161" t="s">
        <v>639</v>
      </c>
      <c r="E221" s="158">
        <v>217</v>
      </c>
      <c r="F221" s="390" t="s">
        <v>254</v>
      </c>
      <c r="G221" s="318">
        <v>1190378</v>
      </c>
      <c r="H221" s="313">
        <v>564818.60742193344</v>
      </c>
      <c r="I221" s="313">
        <v>32552.072706148545</v>
      </c>
      <c r="J221" s="313">
        <v>24599.30386198741</v>
      </c>
      <c r="K221" s="313">
        <v>22.065896267379287</v>
      </c>
      <c r="L221" s="313">
        <v>33.40328168508389</v>
      </c>
      <c r="M221" s="313">
        <v>32428.160655232929</v>
      </c>
      <c r="N221" s="313">
        <v>0</v>
      </c>
      <c r="O221" s="313">
        <v>16827.220732324931</v>
      </c>
      <c r="P221" s="313">
        <v>0</v>
      </c>
      <c r="Q221" s="314">
        <v>106462.22713364627</v>
      </c>
    </row>
    <row r="222" spans="2:17" x14ac:dyDescent="0.4">
      <c r="B222" s="168">
        <v>42</v>
      </c>
      <c r="C222" s="168">
        <v>18</v>
      </c>
      <c r="D222" s="161" t="s">
        <v>640</v>
      </c>
      <c r="E222" s="158">
        <v>218</v>
      </c>
      <c r="F222" s="390" t="s">
        <v>255</v>
      </c>
      <c r="G222" s="318">
        <v>1534586</v>
      </c>
      <c r="H222" s="313">
        <v>238238.08600472077</v>
      </c>
      <c r="I222" s="313">
        <v>14825.4611930592</v>
      </c>
      <c r="J222" s="313">
        <v>3246.0623366816867</v>
      </c>
      <c r="K222" s="313">
        <v>9.3073011824344771</v>
      </c>
      <c r="L222" s="313">
        <v>14.089362125044444</v>
      </c>
      <c r="M222" s="313">
        <v>0</v>
      </c>
      <c r="N222" s="313">
        <v>0</v>
      </c>
      <c r="O222" s="313">
        <v>21692.752802273058</v>
      </c>
      <c r="P222" s="313">
        <v>0</v>
      </c>
      <c r="Q222" s="314">
        <v>39787.672995321424</v>
      </c>
    </row>
    <row r="223" spans="2:17" x14ac:dyDescent="0.4">
      <c r="B223" s="168">
        <v>43</v>
      </c>
      <c r="C223" s="168">
        <v>18</v>
      </c>
      <c r="D223" s="161" t="s">
        <v>641</v>
      </c>
      <c r="E223" s="158">
        <v>219</v>
      </c>
      <c r="F223" s="390" t="s">
        <v>256</v>
      </c>
      <c r="G223" s="318">
        <v>969721</v>
      </c>
      <c r="H223" s="313">
        <v>229431.98152757634</v>
      </c>
      <c r="I223" s="313">
        <v>13374.645441393608</v>
      </c>
      <c r="J223" s="313">
        <v>2745.4659549053822</v>
      </c>
      <c r="K223" s="313">
        <v>8.9632711073643474</v>
      </c>
      <c r="L223" s="313">
        <v>13.568570521274568</v>
      </c>
      <c r="M223" s="313">
        <v>0</v>
      </c>
      <c r="N223" s="313">
        <v>0</v>
      </c>
      <c r="O223" s="313">
        <v>13789.251961927155</v>
      </c>
      <c r="P223" s="313">
        <v>0</v>
      </c>
      <c r="Q223" s="314">
        <v>29931.895199854785</v>
      </c>
    </row>
    <row r="224" spans="2:17" x14ac:dyDescent="0.4">
      <c r="B224" s="168">
        <v>43</v>
      </c>
      <c r="C224" s="168">
        <v>18</v>
      </c>
      <c r="D224" s="161" t="s">
        <v>642</v>
      </c>
      <c r="E224" s="158">
        <v>220</v>
      </c>
      <c r="F224" s="390" t="s">
        <v>257</v>
      </c>
      <c r="G224" s="318">
        <v>1250691</v>
      </c>
      <c r="H224" s="313">
        <v>337411.10828831955</v>
      </c>
      <c r="I224" s="313">
        <v>20113.913423299447</v>
      </c>
      <c r="J224" s="313">
        <v>703.33348551515064</v>
      </c>
      <c r="K224" s="313">
        <v>13.181716071527605</v>
      </c>
      <c r="L224" s="313">
        <v>19.954438727284423</v>
      </c>
      <c r="M224" s="313">
        <v>0</v>
      </c>
      <c r="N224" s="313">
        <v>0</v>
      </c>
      <c r="O224" s="313">
        <v>17781.850385219743</v>
      </c>
      <c r="P224" s="313">
        <v>0</v>
      </c>
      <c r="Q224" s="314">
        <v>38632.233448833154</v>
      </c>
    </row>
    <row r="225" spans="2:17" x14ac:dyDescent="0.4">
      <c r="B225" s="168">
        <v>44</v>
      </c>
      <c r="C225" s="168">
        <v>18</v>
      </c>
      <c r="D225" s="161" t="s">
        <v>643</v>
      </c>
      <c r="E225" s="158">
        <v>221</v>
      </c>
      <c r="F225" s="390" t="s">
        <v>258</v>
      </c>
      <c r="G225" s="318">
        <v>177156</v>
      </c>
      <c r="H225" s="313">
        <v>245327.9968851209</v>
      </c>
      <c r="I225" s="313">
        <v>13785.19975345346</v>
      </c>
      <c r="J225" s="313">
        <v>8668.9803613445838</v>
      </c>
      <c r="K225" s="313">
        <v>9.5842843341510129</v>
      </c>
      <c r="L225" s="313">
        <v>14.508658315269331</v>
      </c>
      <c r="M225" s="313">
        <v>0</v>
      </c>
      <c r="N225" s="313">
        <v>0</v>
      </c>
      <c r="O225" s="313">
        <v>592.08399378757815</v>
      </c>
      <c r="P225" s="313">
        <v>0</v>
      </c>
      <c r="Q225" s="314">
        <v>23070.357051235045</v>
      </c>
    </row>
    <row r="226" spans="2:17" x14ac:dyDescent="0.4">
      <c r="B226" s="168">
        <v>44</v>
      </c>
      <c r="C226" s="168">
        <v>18</v>
      </c>
      <c r="D226" s="161" t="s">
        <v>644</v>
      </c>
      <c r="E226" s="158">
        <v>222</v>
      </c>
      <c r="F226" s="390" t="s">
        <v>259</v>
      </c>
      <c r="G226" s="318">
        <v>1048555</v>
      </c>
      <c r="H226" s="313">
        <v>637367.22740842879</v>
      </c>
      <c r="I226" s="313">
        <v>35481.424795033716</v>
      </c>
      <c r="J226" s="313">
        <v>2617.1785912249716</v>
      </c>
      <c r="K226" s="313">
        <v>24.900169610940818</v>
      </c>
      <c r="L226" s="313">
        <v>37.69379541361392</v>
      </c>
      <c r="M226" s="313">
        <v>0</v>
      </c>
      <c r="N226" s="313">
        <v>0</v>
      </c>
      <c r="O226" s="313">
        <v>3505.3645820794773</v>
      </c>
      <c r="P226" s="313">
        <v>0</v>
      </c>
      <c r="Q226" s="314">
        <v>41666.561933362718</v>
      </c>
    </row>
    <row r="227" spans="2:17" x14ac:dyDescent="0.4">
      <c r="B227" s="168">
        <v>44</v>
      </c>
      <c r="C227" s="168">
        <v>18</v>
      </c>
      <c r="D227" s="161" t="s">
        <v>645</v>
      </c>
      <c r="E227" s="158">
        <v>223</v>
      </c>
      <c r="F227" s="390" t="s">
        <v>260</v>
      </c>
      <c r="G227" s="318">
        <v>903324</v>
      </c>
      <c r="H227" s="313">
        <v>1465678.16235304</v>
      </c>
      <c r="I227" s="313">
        <v>81866.737403610285</v>
      </c>
      <c r="J227" s="313">
        <v>6374.9733429236285</v>
      </c>
      <c r="K227" s="313">
        <v>57.259980225271491</v>
      </c>
      <c r="L227" s="313">
        <v>86.679971009137731</v>
      </c>
      <c r="M227" s="313">
        <v>0</v>
      </c>
      <c r="N227" s="313">
        <v>0</v>
      </c>
      <c r="O227" s="313">
        <v>3019.9292579803455</v>
      </c>
      <c r="P227" s="313">
        <v>0</v>
      </c>
      <c r="Q227" s="314">
        <v>91405.579955748661</v>
      </c>
    </row>
    <row r="228" spans="2:17" x14ac:dyDescent="0.4">
      <c r="B228" s="168">
        <v>44</v>
      </c>
      <c r="C228" s="168">
        <v>18</v>
      </c>
      <c r="D228" s="161" t="s">
        <v>646</v>
      </c>
      <c r="E228" s="158">
        <v>224</v>
      </c>
      <c r="F228" s="390" t="s">
        <v>261</v>
      </c>
      <c r="G228" s="318">
        <v>385008</v>
      </c>
      <c r="H228" s="313">
        <v>445121.23591350415</v>
      </c>
      <c r="I228" s="313">
        <v>24975.819504476065</v>
      </c>
      <c r="J228" s="313">
        <v>337.51988119090993</v>
      </c>
      <c r="K228" s="313">
        <v>17.389651985629033</v>
      </c>
      <c r="L228" s="313">
        <v>26.324398367641457</v>
      </c>
      <c r="M228" s="313">
        <v>0</v>
      </c>
      <c r="N228" s="313">
        <v>0</v>
      </c>
      <c r="O228" s="313">
        <v>1286.8047950809646</v>
      </c>
      <c r="P228" s="313">
        <v>0</v>
      </c>
      <c r="Q228" s="314">
        <v>26643.858231101207</v>
      </c>
    </row>
    <row r="229" spans="2:17" x14ac:dyDescent="0.4">
      <c r="B229" s="168">
        <v>45</v>
      </c>
      <c r="C229" s="168">
        <v>18</v>
      </c>
      <c r="D229" s="161" t="s">
        <v>647</v>
      </c>
      <c r="E229" s="158">
        <v>225</v>
      </c>
      <c r="F229" s="390" t="s">
        <v>262</v>
      </c>
      <c r="G229" s="318">
        <v>585847</v>
      </c>
      <c r="H229" s="313">
        <v>155252.60080723299</v>
      </c>
      <c r="I229" s="313">
        <v>10695.923366907478</v>
      </c>
      <c r="J229" s="313">
        <v>1962.7574844372548</v>
      </c>
      <c r="K229" s="313">
        <v>6.0652884654242678</v>
      </c>
      <c r="L229" s="313">
        <v>9.1816138649834862</v>
      </c>
      <c r="M229" s="313">
        <v>0</v>
      </c>
      <c r="N229" s="313">
        <v>0</v>
      </c>
      <c r="O229" s="313">
        <v>5655.5594532377227</v>
      </c>
      <c r="P229" s="313">
        <v>0</v>
      </c>
      <c r="Q229" s="314">
        <v>18329.487206912861</v>
      </c>
    </row>
    <row r="230" spans="2:17" x14ac:dyDescent="0.4">
      <c r="B230" s="168">
        <v>45</v>
      </c>
      <c r="C230" s="168">
        <v>18</v>
      </c>
      <c r="D230" s="161" t="s">
        <v>648</v>
      </c>
      <c r="E230" s="158">
        <v>226</v>
      </c>
      <c r="F230" s="390" t="s">
        <v>263</v>
      </c>
      <c r="G230" s="318">
        <v>103201</v>
      </c>
      <c r="H230" s="313">
        <v>7743.5816477380868</v>
      </c>
      <c r="I230" s="313">
        <v>443.90675171857379</v>
      </c>
      <c r="J230" s="313">
        <v>88.190136058524004</v>
      </c>
      <c r="K230" s="313">
        <v>0.302520255408879</v>
      </c>
      <c r="L230" s="313">
        <v>0.45795417437020675</v>
      </c>
      <c r="M230" s="313">
        <v>0</v>
      </c>
      <c r="N230" s="313">
        <v>0</v>
      </c>
      <c r="O230" s="313">
        <v>995.20085275441056</v>
      </c>
      <c r="P230" s="313">
        <v>0</v>
      </c>
      <c r="Q230" s="314">
        <v>1528.0582149612874</v>
      </c>
    </row>
    <row r="231" spans="2:17" x14ac:dyDescent="0.4">
      <c r="B231" s="168">
        <v>45</v>
      </c>
      <c r="C231" s="168">
        <v>18</v>
      </c>
      <c r="D231" s="161" t="s">
        <v>649</v>
      </c>
      <c r="E231" s="158">
        <v>227</v>
      </c>
      <c r="F231" s="390" t="s">
        <v>264</v>
      </c>
      <c r="G231" s="318">
        <v>1424720</v>
      </c>
      <c r="H231" s="313">
        <v>940230.15215630736</v>
      </c>
      <c r="I231" s="313">
        <v>50467.406634194325</v>
      </c>
      <c r="J231" s="313">
        <v>2373.3307061101282</v>
      </c>
      <c r="K231" s="313">
        <v>36.732183983175318</v>
      </c>
      <c r="L231" s="313">
        <v>55.605060117689781</v>
      </c>
      <c r="M231" s="313">
        <v>0</v>
      </c>
      <c r="N231" s="313">
        <v>0</v>
      </c>
      <c r="O231" s="313">
        <v>13751.339814102163</v>
      </c>
      <c r="P231" s="313">
        <v>0</v>
      </c>
      <c r="Q231" s="314">
        <v>66684.414398507492</v>
      </c>
    </row>
    <row r="232" spans="2:17" x14ac:dyDescent="0.4">
      <c r="B232" s="168">
        <v>45</v>
      </c>
      <c r="C232" s="168">
        <v>18</v>
      </c>
      <c r="D232" s="161" t="s">
        <v>650</v>
      </c>
      <c r="E232" s="158">
        <v>228</v>
      </c>
      <c r="F232" s="390" t="s">
        <v>265</v>
      </c>
      <c r="G232" s="318">
        <v>40625</v>
      </c>
      <c r="H232" s="313">
        <v>11583.078161172331</v>
      </c>
      <c r="I232" s="313">
        <v>679.12902353286449</v>
      </c>
      <c r="J232" s="313">
        <v>0</v>
      </c>
      <c r="K232" s="313">
        <v>0.45251873398434689</v>
      </c>
      <c r="L232" s="313">
        <v>0.68502138122540579</v>
      </c>
      <c r="M232" s="313">
        <v>0</v>
      </c>
      <c r="N232" s="313">
        <v>0</v>
      </c>
      <c r="O232" s="313">
        <v>393.83312116760379</v>
      </c>
      <c r="P232" s="313">
        <v>0</v>
      </c>
      <c r="Q232" s="314">
        <v>1074.0996848156781</v>
      </c>
    </row>
    <row r="233" spans="2:17" x14ac:dyDescent="0.4">
      <c r="B233" s="168">
        <v>45</v>
      </c>
      <c r="C233" s="168">
        <v>18</v>
      </c>
      <c r="D233" s="161" t="s">
        <v>651</v>
      </c>
      <c r="E233" s="158">
        <v>229</v>
      </c>
      <c r="F233" s="390" t="s">
        <v>266</v>
      </c>
      <c r="G233" s="318">
        <v>466753</v>
      </c>
      <c r="H233" s="313">
        <v>141136.00786550462</v>
      </c>
      <c r="I233" s="313">
        <v>8346.392250098419</v>
      </c>
      <c r="J233" s="313">
        <v>54.457463385236089</v>
      </c>
      <c r="K233" s="313">
        <v>5.513792336564789</v>
      </c>
      <c r="L233" s="313">
        <v>8.3467608267336892</v>
      </c>
      <c r="M233" s="313">
        <v>0</v>
      </c>
      <c r="N233" s="313">
        <v>0</v>
      </c>
      <c r="O233" s="313">
        <v>4504.9489619833494</v>
      </c>
      <c r="P233" s="313">
        <v>0</v>
      </c>
      <c r="Q233" s="314">
        <v>12919.659228630302</v>
      </c>
    </row>
    <row r="234" spans="2:17" x14ac:dyDescent="0.4">
      <c r="B234" s="168">
        <v>45</v>
      </c>
      <c r="C234" s="168">
        <v>18</v>
      </c>
      <c r="D234" s="161" t="s">
        <v>652</v>
      </c>
      <c r="E234" s="158">
        <v>230</v>
      </c>
      <c r="F234" s="390" t="s">
        <v>267</v>
      </c>
      <c r="G234" s="318">
        <v>252126</v>
      </c>
      <c r="H234" s="313">
        <v>60337.954786989751</v>
      </c>
      <c r="I234" s="313">
        <v>3793.3110721287012</v>
      </c>
      <c r="J234" s="313">
        <v>2058.7980215924649</v>
      </c>
      <c r="K234" s="313">
        <v>2.3572365248245806</v>
      </c>
      <c r="L234" s="313">
        <v>3.5683769507013734</v>
      </c>
      <c r="M234" s="313">
        <v>0</v>
      </c>
      <c r="N234" s="313">
        <v>0</v>
      </c>
      <c r="O234" s="313">
        <v>2433.463966822374</v>
      </c>
      <c r="P234" s="313">
        <v>0</v>
      </c>
      <c r="Q234" s="314">
        <v>8291.498674019067</v>
      </c>
    </row>
    <row r="235" spans="2:17" x14ac:dyDescent="0.4">
      <c r="B235" s="168">
        <v>45</v>
      </c>
      <c r="C235" s="168">
        <v>18</v>
      </c>
      <c r="D235" s="161" t="s">
        <v>653</v>
      </c>
      <c r="E235" s="158">
        <v>231</v>
      </c>
      <c r="F235" s="390" t="s">
        <v>268</v>
      </c>
      <c r="G235" s="318">
        <v>189203</v>
      </c>
      <c r="H235" s="313">
        <v>56239.945414392103</v>
      </c>
      <c r="I235" s="313">
        <v>3366.2587783156632</v>
      </c>
      <c r="J235" s="313">
        <v>206.47746116031732</v>
      </c>
      <c r="K235" s="313">
        <v>2.1971386659186387</v>
      </c>
      <c r="L235" s="313">
        <v>3.3260213348943775</v>
      </c>
      <c r="M235" s="313">
        <v>0</v>
      </c>
      <c r="N235" s="313">
        <v>0</v>
      </c>
      <c r="O235" s="313">
        <v>1827.2698489467498</v>
      </c>
      <c r="P235" s="313">
        <v>0</v>
      </c>
      <c r="Q235" s="314">
        <v>5405.5292484235433</v>
      </c>
    </row>
    <row r="236" spans="2:17" x14ac:dyDescent="0.4">
      <c r="B236" s="168">
        <v>46</v>
      </c>
      <c r="C236" s="168">
        <v>18</v>
      </c>
      <c r="D236" s="161" t="s">
        <v>654</v>
      </c>
      <c r="E236" s="158">
        <v>232</v>
      </c>
      <c r="F236" s="390" t="s">
        <v>269</v>
      </c>
      <c r="G236" s="318">
        <v>680047</v>
      </c>
      <c r="H236" s="313">
        <v>85995.629359446408</v>
      </c>
      <c r="I236" s="313">
        <v>4947.6398444871193</v>
      </c>
      <c r="J236" s="313">
        <v>4437.984668361054</v>
      </c>
      <c r="K236" s="313">
        <v>3.3596106997162174</v>
      </c>
      <c r="L236" s="313">
        <v>5.0857677021143255</v>
      </c>
      <c r="M236" s="313">
        <v>0</v>
      </c>
      <c r="N236" s="313">
        <v>0</v>
      </c>
      <c r="O236" s="313">
        <v>4580.9245548052286</v>
      </c>
      <c r="P236" s="313">
        <v>0</v>
      </c>
      <c r="Q236" s="314">
        <v>13974.994446055232</v>
      </c>
    </row>
    <row r="237" spans="2:17" x14ac:dyDescent="0.4">
      <c r="B237" s="168">
        <v>46</v>
      </c>
      <c r="C237" s="168">
        <v>18</v>
      </c>
      <c r="D237" s="161" t="s">
        <v>655</v>
      </c>
      <c r="E237" s="158">
        <v>233</v>
      </c>
      <c r="F237" s="390" t="s">
        <v>270</v>
      </c>
      <c r="G237" s="318">
        <v>47157</v>
      </c>
      <c r="H237" s="313">
        <v>23880.604888859318</v>
      </c>
      <c r="I237" s="313">
        <v>1296.1049011634359</v>
      </c>
      <c r="J237" s="313">
        <v>81.246084331899795</v>
      </c>
      <c r="K237" s="313">
        <v>0.93294899168610101</v>
      </c>
      <c r="L237" s="313">
        <v>1.4122951358733564</v>
      </c>
      <c r="M237" s="313">
        <v>0</v>
      </c>
      <c r="N237" s="313">
        <v>0</v>
      </c>
      <c r="O237" s="313">
        <v>317.97005733353939</v>
      </c>
      <c r="P237" s="313">
        <v>0</v>
      </c>
      <c r="Q237" s="314">
        <v>1697.6662869564345</v>
      </c>
    </row>
    <row r="238" spans="2:17" x14ac:dyDescent="0.4">
      <c r="B238" s="168">
        <v>46</v>
      </c>
      <c r="C238" s="168">
        <v>18</v>
      </c>
      <c r="D238" s="161" t="s">
        <v>656</v>
      </c>
      <c r="E238" s="158">
        <v>234</v>
      </c>
      <c r="F238" s="390" t="s">
        <v>271</v>
      </c>
      <c r="G238" s="318">
        <v>999780</v>
      </c>
      <c r="H238" s="313">
        <v>437358.73862500879</v>
      </c>
      <c r="I238" s="313">
        <v>25643.263668948544</v>
      </c>
      <c r="J238" s="313">
        <v>3457.9989073813881</v>
      </c>
      <c r="K238" s="313">
        <v>17.086392748605</v>
      </c>
      <c r="L238" s="313">
        <v>25.865325525316319</v>
      </c>
      <c r="M238" s="313">
        <v>0</v>
      </c>
      <c r="N238" s="313">
        <v>0</v>
      </c>
      <c r="O238" s="313">
        <v>6733.9590955636841</v>
      </c>
      <c r="P238" s="313">
        <v>0</v>
      </c>
      <c r="Q238" s="314">
        <v>35878.17339016754</v>
      </c>
    </row>
    <row r="239" spans="2:17" x14ac:dyDescent="0.4">
      <c r="B239" s="168">
        <v>47</v>
      </c>
      <c r="C239" s="168">
        <v>19</v>
      </c>
      <c r="D239" s="161" t="s">
        <v>657</v>
      </c>
      <c r="E239" s="158">
        <v>235</v>
      </c>
      <c r="F239" s="390" t="s">
        <v>1437</v>
      </c>
      <c r="G239" s="318">
        <v>4155265</v>
      </c>
      <c r="H239" s="313">
        <v>1857920.3486184212</v>
      </c>
      <c r="I239" s="313">
        <v>100556.82339773074</v>
      </c>
      <c r="J239" s="313">
        <v>2998.7821397091493</v>
      </c>
      <c r="K239" s="313">
        <v>72.583794419934407</v>
      </c>
      <c r="L239" s="313">
        <v>109.87711087745657</v>
      </c>
      <c r="M239" s="313">
        <v>0</v>
      </c>
      <c r="N239" s="313">
        <v>0</v>
      </c>
      <c r="O239" s="313">
        <v>1918.6382413840188</v>
      </c>
      <c r="P239" s="313">
        <v>0</v>
      </c>
      <c r="Q239" s="314">
        <v>105656.70468412129</v>
      </c>
    </row>
    <row r="240" spans="2:17" x14ac:dyDescent="0.4">
      <c r="B240" s="168">
        <v>47</v>
      </c>
      <c r="C240" s="168">
        <v>19</v>
      </c>
      <c r="D240" s="161" t="s">
        <v>1487</v>
      </c>
      <c r="E240" s="158">
        <v>236</v>
      </c>
      <c r="F240" s="390" t="s">
        <v>1438</v>
      </c>
      <c r="G240" s="318">
        <v>10293825</v>
      </c>
      <c r="H240" s="313">
        <v>5124088.4006891698</v>
      </c>
      <c r="I240" s="313">
        <v>276348.25558141683</v>
      </c>
      <c r="J240" s="313">
        <v>7852.4568288104365</v>
      </c>
      <c r="K240" s="313">
        <v>0</v>
      </c>
      <c r="L240" s="313">
        <v>0</v>
      </c>
      <c r="M240" s="313">
        <v>0</v>
      </c>
      <c r="N240" s="313">
        <v>0</v>
      </c>
      <c r="O240" s="313">
        <v>4753.1455027394468</v>
      </c>
      <c r="P240" s="313">
        <v>0</v>
      </c>
      <c r="Q240" s="314">
        <v>288953.85791296675</v>
      </c>
    </row>
    <row r="241" spans="2:17" x14ac:dyDescent="0.4">
      <c r="B241" s="168">
        <v>48</v>
      </c>
      <c r="C241" s="168">
        <v>19</v>
      </c>
      <c r="D241" s="161" t="s">
        <v>658</v>
      </c>
      <c r="E241" s="158">
        <v>237</v>
      </c>
      <c r="F241" s="390" t="s">
        <v>273</v>
      </c>
      <c r="G241" s="318">
        <v>3363386</v>
      </c>
      <c r="H241" s="313">
        <v>4293379.3683460047</v>
      </c>
      <c r="I241" s="313">
        <v>222642.06246515203</v>
      </c>
      <c r="J241" s="313">
        <v>1000.2048256999145</v>
      </c>
      <c r="K241" s="313">
        <v>167.73042271190315</v>
      </c>
      <c r="L241" s="313">
        <v>253.90976596253699</v>
      </c>
      <c r="M241" s="313">
        <v>0</v>
      </c>
      <c r="N241" s="313">
        <v>0</v>
      </c>
      <c r="O241" s="313">
        <v>1178.8178156372014</v>
      </c>
      <c r="P241" s="313">
        <v>0</v>
      </c>
      <c r="Q241" s="314">
        <v>225242.72529516357</v>
      </c>
    </row>
    <row r="242" spans="2:17" x14ac:dyDescent="0.4">
      <c r="B242" s="168">
        <v>48</v>
      </c>
      <c r="C242" s="168">
        <v>19</v>
      </c>
      <c r="D242" s="161" t="s">
        <v>659</v>
      </c>
      <c r="E242" s="158">
        <v>238</v>
      </c>
      <c r="F242" s="390" t="s">
        <v>274</v>
      </c>
      <c r="G242" s="318">
        <v>273380</v>
      </c>
      <c r="H242" s="313">
        <v>80662.839187786405</v>
      </c>
      <c r="I242" s="313">
        <v>4424.6517304697954</v>
      </c>
      <c r="J242" s="313">
        <v>5.1107933957702736</v>
      </c>
      <c r="K242" s="313">
        <v>3.1512733800930977</v>
      </c>
      <c r="L242" s="313">
        <v>4.7703873482614716</v>
      </c>
      <c r="M242" s="313">
        <v>0</v>
      </c>
      <c r="N242" s="313">
        <v>0</v>
      </c>
      <c r="O242" s="313">
        <v>95.784423669881704</v>
      </c>
      <c r="P242" s="313">
        <v>0</v>
      </c>
      <c r="Q242" s="314">
        <v>4533.4686082638018</v>
      </c>
    </row>
    <row r="243" spans="2:17" x14ac:dyDescent="0.4">
      <c r="B243" s="168">
        <v>49</v>
      </c>
      <c r="C243" s="168">
        <v>19</v>
      </c>
      <c r="D243" s="161" t="s">
        <v>660</v>
      </c>
      <c r="E243" s="158">
        <v>239</v>
      </c>
      <c r="F243" s="390" t="s">
        <v>275</v>
      </c>
      <c r="G243" s="318">
        <v>5590554</v>
      </c>
      <c r="H243" s="313">
        <v>8052479.7506442182</v>
      </c>
      <c r="I243" s="313">
        <v>432417.15286438284</v>
      </c>
      <c r="J243" s="313">
        <v>1825.4050411892827</v>
      </c>
      <c r="K243" s="313">
        <v>314.58804745105073</v>
      </c>
      <c r="L243" s="313">
        <v>476.22235854079941</v>
      </c>
      <c r="M243" s="313">
        <v>0</v>
      </c>
      <c r="N243" s="313">
        <v>0</v>
      </c>
      <c r="O243" s="313">
        <v>3044.9201686616557</v>
      </c>
      <c r="P243" s="313">
        <v>0</v>
      </c>
      <c r="Q243" s="314">
        <v>438078.2884802256</v>
      </c>
    </row>
    <row r="244" spans="2:17" x14ac:dyDescent="0.4">
      <c r="B244" s="168">
        <v>49</v>
      </c>
      <c r="C244" s="168">
        <v>19</v>
      </c>
      <c r="D244" s="161" t="s">
        <v>661</v>
      </c>
      <c r="E244" s="158">
        <v>240</v>
      </c>
      <c r="F244" s="390" t="s">
        <v>276</v>
      </c>
      <c r="G244" s="318">
        <v>17139423</v>
      </c>
      <c r="H244" s="313">
        <v>16583014.830380756</v>
      </c>
      <c r="I244" s="313">
        <v>903568.072646391</v>
      </c>
      <c r="J244" s="313">
        <v>226659.21924113395</v>
      </c>
      <c r="K244" s="313">
        <v>647.85239055384659</v>
      </c>
      <c r="L244" s="313">
        <v>980.71683242782228</v>
      </c>
      <c r="M244" s="313">
        <v>5324.53783272685</v>
      </c>
      <c r="N244" s="313">
        <v>42452.013668104737</v>
      </c>
      <c r="O244" s="313">
        <v>9334.8649080109208</v>
      </c>
      <c r="P244" s="313">
        <v>0</v>
      </c>
      <c r="Q244" s="314">
        <v>1188967.2775193492</v>
      </c>
    </row>
    <row r="245" spans="2:17" x14ac:dyDescent="0.4">
      <c r="B245" s="168">
        <v>50</v>
      </c>
      <c r="C245" s="168">
        <v>19</v>
      </c>
      <c r="D245" s="161" t="s">
        <v>662</v>
      </c>
      <c r="E245" s="158">
        <v>241</v>
      </c>
      <c r="F245" s="390" t="s">
        <v>277</v>
      </c>
      <c r="G245" s="318">
        <v>1337873</v>
      </c>
      <c r="H245" s="313">
        <v>1482307.2687521558</v>
      </c>
      <c r="I245" s="313">
        <v>93924.183728769334</v>
      </c>
      <c r="J245" s="313">
        <v>8335.6342067212317</v>
      </c>
      <c r="K245" s="313">
        <v>57.909633285564517</v>
      </c>
      <c r="L245" s="313">
        <v>87.663413689534323</v>
      </c>
      <c r="M245" s="313">
        <v>341.96577460685791</v>
      </c>
      <c r="N245" s="313">
        <v>0</v>
      </c>
      <c r="O245" s="313">
        <v>26087.463542346253</v>
      </c>
      <c r="P245" s="313">
        <v>0</v>
      </c>
      <c r="Q245" s="314">
        <v>128834.82029941879</v>
      </c>
    </row>
    <row r="246" spans="2:17" x14ac:dyDescent="0.4">
      <c r="B246" s="168">
        <v>50</v>
      </c>
      <c r="C246" s="168">
        <v>19</v>
      </c>
      <c r="D246" s="161" t="s">
        <v>663</v>
      </c>
      <c r="E246" s="158">
        <v>242</v>
      </c>
      <c r="F246" s="390" t="s">
        <v>278</v>
      </c>
      <c r="G246" s="318">
        <v>29705</v>
      </c>
      <c r="H246" s="313">
        <v>30023.450015187253</v>
      </c>
      <c r="I246" s="313">
        <v>2043.9771678444645</v>
      </c>
      <c r="J246" s="313">
        <v>79.868204179381209</v>
      </c>
      <c r="K246" s="313">
        <v>1.1729329114135745</v>
      </c>
      <c r="L246" s="313">
        <v>1.7755820095816335</v>
      </c>
      <c r="M246" s="313">
        <v>6.9263590331421652</v>
      </c>
      <c r="N246" s="313">
        <v>0</v>
      </c>
      <c r="O246" s="313">
        <v>579.15807086835378</v>
      </c>
      <c r="P246" s="313">
        <v>0</v>
      </c>
      <c r="Q246" s="314">
        <v>2712.8783168463369</v>
      </c>
    </row>
    <row r="247" spans="2:17" x14ac:dyDescent="0.4">
      <c r="B247" s="168">
        <v>50</v>
      </c>
      <c r="C247" s="168">
        <v>19</v>
      </c>
      <c r="D247" s="161" t="s">
        <v>664</v>
      </c>
      <c r="E247" s="158">
        <v>243</v>
      </c>
      <c r="F247" s="390" t="s">
        <v>279</v>
      </c>
      <c r="G247" s="318">
        <v>725240</v>
      </c>
      <c r="H247" s="313">
        <v>6025324.7932542497</v>
      </c>
      <c r="I247" s="313">
        <v>349292.3089842294</v>
      </c>
      <c r="J247" s="313">
        <v>49.549024604760866</v>
      </c>
      <c r="K247" s="313">
        <v>235.39272629858104</v>
      </c>
      <c r="L247" s="313">
        <v>356.33674009404803</v>
      </c>
      <c r="M247" s="313">
        <v>0</v>
      </c>
      <c r="N247" s="313">
        <v>0</v>
      </c>
      <c r="O247" s="313">
        <v>14141.597070495965</v>
      </c>
      <c r="P247" s="313">
        <v>0</v>
      </c>
      <c r="Q247" s="314">
        <v>364075.18454572279</v>
      </c>
    </row>
    <row r="248" spans="2:17" x14ac:dyDescent="0.4">
      <c r="B248" s="168">
        <v>50</v>
      </c>
      <c r="C248" s="168">
        <v>19</v>
      </c>
      <c r="D248" s="161" t="s">
        <v>665</v>
      </c>
      <c r="E248" s="158">
        <v>244</v>
      </c>
      <c r="F248" s="390" t="s">
        <v>280</v>
      </c>
      <c r="G248" s="318">
        <v>226360</v>
      </c>
      <c r="H248" s="313">
        <v>90336.896803267999</v>
      </c>
      <c r="I248" s="313">
        <v>6240.4081907380669</v>
      </c>
      <c r="J248" s="313">
        <v>3647.9425342717677</v>
      </c>
      <c r="K248" s="313">
        <v>3.5292119767024017</v>
      </c>
      <c r="L248" s="313">
        <v>5.3425095611655955</v>
      </c>
      <c r="M248" s="313">
        <v>0</v>
      </c>
      <c r="N248" s="313">
        <v>0</v>
      </c>
      <c r="O248" s="313">
        <v>4414.8615233870487</v>
      </c>
      <c r="P248" s="313">
        <v>0</v>
      </c>
      <c r="Q248" s="314">
        <v>14312.083969934749</v>
      </c>
    </row>
    <row r="249" spans="2:17" x14ac:dyDescent="0.4">
      <c r="B249" s="168">
        <v>51</v>
      </c>
      <c r="C249" s="168">
        <v>19</v>
      </c>
      <c r="D249" s="161" t="s">
        <v>666</v>
      </c>
      <c r="E249" s="158">
        <v>245</v>
      </c>
      <c r="F249" s="390" t="s">
        <v>281</v>
      </c>
      <c r="G249" s="318">
        <v>856939</v>
      </c>
      <c r="H249" s="313">
        <v>600255.72996425128</v>
      </c>
      <c r="I249" s="313">
        <v>39934.979607009715</v>
      </c>
      <c r="J249" s="313">
        <v>855.39559998777088</v>
      </c>
      <c r="K249" s="313">
        <v>23.45032634768835</v>
      </c>
      <c r="L249" s="313">
        <v>35.499027418024355</v>
      </c>
      <c r="M249" s="313">
        <v>0</v>
      </c>
      <c r="N249" s="313">
        <v>0</v>
      </c>
      <c r="O249" s="313">
        <v>1513.9874983775817</v>
      </c>
      <c r="P249" s="313">
        <v>0</v>
      </c>
      <c r="Q249" s="314">
        <v>42363.312059140779</v>
      </c>
    </row>
    <row r="250" spans="2:17" x14ac:dyDescent="0.4">
      <c r="B250" s="168">
        <v>51</v>
      </c>
      <c r="C250" s="168">
        <v>19</v>
      </c>
      <c r="D250" s="161" t="s">
        <v>667</v>
      </c>
      <c r="E250" s="158">
        <v>246</v>
      </c>
      <c r="F250" s="390" t="s">
        <v>282</v>
      </c>
      <c r="G250" s="318">
        <v>375430</v>
      </c>
      <c r="H250" s="313">
        <v>1636191.1686851354</v>
      </c>
      <c r="I250" s="313">
        <v>170100.7264736426</v>
      </c>
      <c r="J250" s="313">
        <v>3830.8484221633116</v>
      </c>
      <c r="K250" s="313">
        <v>63.921450404408688</v>
      </c>
      <c r="L250" s="313">
        <v>96.764082804744106</v>
      </c>
      <c r="M250" s="313">
        <v>0</v>
      </c>
      <c r="N250" s="313">
        <v>0</v>
      </c>
      <c r="O250" s="313">
        <v>663.18658913762431</v>
      </c>
      <c r="P250" s="313">
        <v>0</v>
      </c>
      <c r="Q250" s="314">
        <v>174755.44701815268</v>
      </c>
    </row>
    <row r="251" spans="2:17" x14ac:dyDescent="0.4">
      <c r="B251" s="168">
        <v>51</v>
      </c>
      <c r="C251" s="168">
        <v>19</v>
      </c>
      <c r="D251" s="161" t="s">
        <v>668</v>
      </c>
      <c r="E251" s="158">
        <v>247</v>
      </c>
      <c r="F251" s="390" t="s">
        <v>283</v>
      </c>
      <c r="G251" s="318">
        <v>1425619</v>
      </c>
      <c r="H251" s="313">
        <v>8832075.0794395525</v>
      </c>
      <c r="I251" s="313">
        <v>536488.70508596231</v>
      </c>
      <c r="J251" s="313">
        <v>342.33087722672894</v>
      </c>
      <c r="K251" s="313">
        <v>345.04467446312896</v>
      </c>
      <c r="L251" s="313">
        <v>522.32750101651959</v>
      </c>
      <c r="M251" s="313">
        <v>0</v>
      </c>
      <c r="N251" s="313">
        <v>0</v>
      </c>
      <c r="O251" s="313">
        <v>2518.4837545940259</v>
      </c>
      <c r="P251" s="313">
        <v>0</v>
      </c>
      <c r="Q251" s="314">
        <v>540216.89189326274</v>
      </c>
    </row>
    <row r="252" spans="2:17" x14ac:dyDescent="0.4">
      <c r="B252" s="168">
        <v>51</v>
      </c>
      <c r="C252" s="168">
        <v>19</v>
      </c>
      <c r="D252" s="161" t="s">
        <v>669</v>
      </c>
      <c r="E252" s="158">
        <v>248</v>
      </c>
      <c r="F252" s="390" t="s">
        <v>284</v>
      </c>
      <c r="G252" s="318">
        <v>332606</v>
      </c>
      <c r="H252" s="313">
        <v>262009.11349600664</v>
      </c>
      <c r="I252" s="313">
        <v>14383.768830820787</v>
      </c>
      <c r="J252" s="313">
        <v>0</v>
      </c>
      <c r="K252" s="313">
        <v>10.235969289149134</v>
      </c>
      <c r="L252" s="313">
        <v>15.495176871232744</v>
      </c>
      <c r="M252" s="313">
        <v>0</v>
      </c>
      <c r="N252" s="313">
        <v>0</v>
      </c>
      <c r="O252" s="313">
        <v>587.5755448779272</v>
      </c>
      <c r="P252" s="313">
        <v>0</v>
      </c>
      <c r="Q252" s="314">
        <v>14997.075521859097</v>
      </c>
    </row>
    <row r="253" spans="2:17" x14ac:dyDescent="0.4">
      <c r="B253" s="168">
        <v>51</v>
      </c>
      <c r="C253" s="168">
        <v>19</v>
      </c>
      <c r="D253" s="161" t="s">
        <v>670</v>
      </c>
      <c r="E253" s="158">
        <v>249</v>
      </c>
      <c r="F253" s="390" t="s">
        <v>285</v>
      </c>
      <c r="G253" s="318">
        <v>239391</v>
      </c>
      <c r="H253" s="313">
        <v>3981708.9843392884</v>
      </c>
      <c r="I253" s="313">
        <v>218836.50735777325</v>
      </c>
      <c r="J253" s="313">
        <v>226.83978214942613</v>
      </c>
      <c r="K253" s="313">
        <v>155.55432533703572</v>
      </c>
      <c r="L253" s="313">
        <v>235.47762953311963</v>
      </c>
      <c r="M253" s="313">
        <v>0</v>
      </c>
      <c r="N253" s="313">
        <v>0</v>
      </c>
      <c r="O253" s="313">
        <v>422.75053484452189</v>
      </c>
      <c r="P253" s="313">
        <v>0</v>
      </c>
      <c r="Q253" s="314">
        <v>219877.12962963735</v>
      </c>
    </row>
    <row r="254" spans="2:17" x14ac:dyDescent="0.4">
      <c r="B254" s="168">
        <v>51</v>
      </c>
      <c r="C254" s="168">
        <v>19</v>
      </c>
      <c r="D254" s="161" t="s">
        <v>671</v>
      </c>
      <c r="E254" s="158">
        <v>250</v>
      </c>
      <c r="F254" s="390" t="s">
        <v>286</v>
      </c>
      <c r="G254" s="318">
        <v>920353</v>
      </c>
      <c r="H254" s="313">
        <v>3439916.4498402444</v>
      </c>
      <c r="I254" s="313">
        <v>192769.32916579364</v>
      </c>
      <c r="J254" s="313">
        <v>810.47469103900278</v>
      </c>
      <c r="K254" s="313">
        <v>134.38799386777936</v>
      </c>
      <c r="L254" s="313">
        <v>203.43610610075203</v>
      </c>
      <c r="M254" s="313">
        <v>0</v>
      </c>
      <c r="N254" s="313">
        <v>0</v>
      </c>
      <c r="O254" s="313">
        <v>1625.990774220217</v>
      </c>
      <c r="P254" s="313">
        <v>0</v>
      </c>
      <c r="Q254" s="314">
        <v>195543.61873102139</v>
      </c>
    </row>
    <row r="255" spans="2:17" x14ac:dyDescent="0.4">
      <c r="B255" s="168">
        <v>52</v>
      </c>
      <c r="C255" s="168">
        <v>20</v>
      </c>
      <c r="D255" s="161" t="s">
        <v>672</v>
      </c>
      <c r="E255" s="158">
        <v>251</v>
      </c>
      <c r="F255" s="390" t="s">
        <v>287</v>
      </c>
      <c r="G255" s="318">
        <v>146887</v>
      </c>
      <c r="H255" s="313">
        <v>14153.55577763606</v>
      </c>
      <c r="I255" s="313">
        <v>849.45697744703489</v>
      </c>
      <c r="J255" s="313">
        <v>25.941869058239917</v>
      </c>
      <c r="K255" s="313">
        <v>0.55294016432886428</v>
      </c>
      <c r="L255" s="313">
        <v>0.83703901442600537</v>
      </c>
      <c r="M255" s="313">
        <v>0</v>
      </c>
      <c r="N255" s="313">
        <v>0</v>
      </c>
      <c r="O255" s="313">
        <v>0</v>
      </c>
      <c r="P255" s="313">
        <v>0</v>
      </c>
      <c r="Q255" s="314">
        <v>876.78882568402969</v>
      </c>
    </row>
    <row r="256" spans="2:17" x14ac:dyDescent="0.4">
      <c r="B256" s="168">
        <v>52</v>
      </c>
      <c r="C256" s="168">
        <v>20</v>
      </c>
      <c r="D256" s="161" t="s">
        <v>673</v>
      </c>
      <c r="E256" s="158">
        <v>252</v>
      </c>
      <c r="F256" s="390" t="s">
        <v>288</v>
      </c>
      <c r="G256" s="318">
        <v>328329</v>
      </c>
      <c r="H256" s="313">
        <v>152581.83672382848</v>
      </c>
      <c r="I256" s="313">
        <v>9170.1759686423593</v>
      </c>
      <c r="J256" s="313">
        <v>553.86139837190058</v>
      </c>
      <c r="K256" s="313">
        <v>5.9609491209964336</v>
      </c>
      <c r="L256" s="313">
        <v>9.0236653062425329</v>
      </c>
      <c r="M256" s="313">
        <v>0</v>
      </c>
      <c r="N256" s="313">
        <v>0</v>
      </c>
      <c r="O256" s="313">
        <v>0</v>
      </c>
      <c r="P256" s="313">
        <v>0</v>
      </c>
      <c r="Q256" s="314">
        <v>9739.0219814414977</v>
      </c>
    </row>
    <row r="257" spans="2:17" x14ac:dyDescent="0.4">
      <c r="B257" s="168">
        <v>52</v>
      </c>
      <c r="C257" s="168">
        <v>20</v>
      </c>
      <c r="D257" s="161" t="s">
        <v>674</v>
      </c>
      <c r="E257" s="158">
        <v>253</v>
      </c>
      <c r="F257" s="390" t="s">
        <v>289</v>
      </c>
      <c r="G257" s="318">
        <v>237795</v>
      </c>
      <c r="H257" s="313">
        <v>112816.76805190889</v>
      </c>
      <c r="I257" s="313">
        <v>6868.8560785264999</v>
      </c>
      <c r="J257" s="313">
        <v>515.18038449811763</v>
      </c>
      <c r="K257" s="313">
        <v>4.4074381904963813</v>
      </c>
      <c r="L257" s="313">
        <v>6.6719655346332489</v>
      </c>
      <c r="M257" s="313">
        <v>0</v>
      </c>
      <c r="N257" s="313">
        <v>0</v>
      </c>
      <c r="O257" s="313">
        <v>0</v>
      </c>
      <c r="P257" s="313">
        <v>0</v>
      </c>
      <c r="Q257" s="314">
        <v>7395.1158667497475</v>
      </c>
    </row>
    <row r="258" spans="2:17" x14ac:dyDescent="0.4">
      <c r="B258" s="168">
        <v>52</v>
      </c>
      <c r="C258" s="168">
        <v>20</v>
      </c>
      <c r="D258" s="161" t="s">
        <v>675</v>
      </c>
      <c r="E258" s="158">
        <v>254</v>
      </c>
      <c r="F258" s="390" t="s">
        <v>290</v>
      </c>
      <c r="G258" s="318">
        <v>110478</v>
      </c>
      <c r="H258" s="313">
        <v>115498.18824570932</v>
      </c>
      <c r="I258" s="313">
        <v>7811.6329471050085</v>
      </c>
      <c r="J258" s="313">
        <v>0</v>
      </c>
      <c r="K258" s="313">
        <v>4.5121938395988828</v>
      </c>
      <c r="L258" s="313">
        <v>6.8305442940307364</v>
      </c>
      <c r="M258" s="313">
        <v>0</v>
      </c>
      <c r="N258" s="313">
        <v>0</v>
      </c>
      <c r="O258" s="313">
        <v>0</v>
      </c>
      <c r="P258" s="313">
        <v>0</v>
      </c>
      <c r="Q258" s="314">
        <v>7822.9756852386381</v>
      </c>
    </row>
    <row r="259" spans="2:17" x14ac:dyDescent="0.4">
      <c r="B259" s="168">
        <v>52</v>
      </c>
      <c r="C259" s="168">
        <v>20</v>
      </c>
      <c r="D259" s="161" t="s">
        <v>676</v>
      </c>
      <c r="E259" s="158">
        <v>255</v>
      </c>
      <c r="F259" s="390" t="s">
        <v>291</v>
      </c>
      <c r="G259" s="318">
        <v>74277</v>
      </c>
      <c r="H259" s="313">
        <v>28379.327135967076</v>
      </c>
      <c r="I259" s="313">
        <v>1635.506394595136</v>
      </c>
      <c r="J259" s="313">
        <v>49.391603360908825</v>
      </c>
      <c r="K259" s="313">
        <v>1.1087015910799722</v>
      </c>
      <c r="L259" s="313">
        <v>1.6783488466903536</v>
      </c>
      <c r="M259" s="313">
        <v>0</v>
      </c>
      <c r="N259" s="313">
        <v>0</v>
      </c>
      <c r="O259" s="313">
        <v>0</v>
      </c>
      <c r="P259" s="313">
        <v>0</v>
      </c>
      <c r="Q259" s="314">
        <v>1687.6850483938154</v>
      </c>
    </row>
    <row r="260" spans="2:17" x14ac:dyDescent="0.4">
      <c r="B260" s="168">
        <v>52</v>
      </c>
      <c r="C260" s="168">
        <v>20</v>
      </c>
      <c r="D260" s="161" t="s">
        <v>677</v>
      </c>
      <c r="E260" s="158">
        <v>256</v>
      </c>
      <c r="F260" s="390" t="s">
        <v>292</v>
      </c>
      <c r="G260" s="318">
        <v>240879</v>
      </c>
      <c r="H260" s="313">
        <v>193377.52242761967</v>
      </c>
      <c r="I260" s="313">
        <v>12261.959510221224</v>
      </c>
      <c r="J260" s="313">
        <v>363.2604674535217</v>
      </c>
      <c r="K260" s="313">
        <v>7.5547234001500918</v>
      </c>
      <c r="L260" s="313">
        <v>11.43631560351206</v>
      </c>
      <c r="M260" s="313">
        <v>0</v>
      </c>
      <c r="N260" s="313">
        <v>0</v>
      </c>
      <c r="O260" s="313">
        <v>0</v>
      </c>
      <c r="P260" s="313">
        <v>0</v>
      </c>
      <c r="Q260" s="314">
        <v>12644.211016678408</v>
      </c>
    </row>
    <row r="261" spans="2:17" x14ac:dyDescent="0.4">
      <c r="B261" s="168">
        <v>52</v>
      </c>
      <c r="C261" s="168">
        <v>20</v>
      </c>
      <c r="D261" s="161" t="s">
        <v>678</v>
      </c>
      <c r="E261" s="158">
        <v>257</v>
      </c>
      <c r="F261" s="390" t="s">
        <v>293</v>
      </c>
      <c r="G261" s="318">
        <v>68719</v>
      </c>
      <c r="H261" s="313">
        <v>18479.912774804656</v>
      </c>
      <c r="I261" s="313">
        <v>1195.7238869333876</v>
      </c>
      <c r="J261" s="313">
        <v>0.21107522803807191</v>
      </c>
      <c r="K261" s="313">
        <v>0.72195893152372448</v>
      </c>
      <c r="L261" s="313">
        <v>1.092899072058102</v>
      </c>
      <c r="M261" s="313">
        <v>0</v>
      </c>
      <c r="N261" s="313">
        <v>0</v>
      </c>
      <c r="O261" s="313">
        <v>0</v>
      </c>
      <c r="P261" s="313">
        <v>0</v>
      </c>
      <c r="Q261" s="314">
        <v>1197.7498201650073</v>
      </c>
    </row>
    <row r="262" spans="2:17" x14ac:dyDescent="0.4">
      <c r="B262" s="168">
        <v>52</v>
      </c>
      <c r="C262" s="168">
        <v>20</v>
      </c>
      <c r="D262" s="161" t="s">
        <v>679</v>
      </c>
      <c r="E262" s="158">
        <v>258</v>
      </c>
      <c r="F262" s="390" t="s">
        <v>294</v>
      </c>
      <c r="G262" s="318">
        <v>363722</v>
      </c>
      <c r="H262" s="313">
        <v>51443.533895683737</v>
      </c>
      <c r="I262" s="313">
        <v>3048.4120847011645</v>
      </c>
      <c r="J262" s="313">
        <v>484.83979880345112</v>
      </c>
      <c r="K262" s="313">
        <v>2.0097561724300355</v>
      </c>
      <c r="L262" s="313">
        <v>3.0423623283891055</v>
      </c>
      <c r="M262" s="313">
        <v>0</v>
      </c>
      <c r="N262" s="313">
        <v>0</v>
      </c>
      <c r="O262" s="313">
        <v>0</v>
      </c>
      <c r="P262" s="313">
        <v>0</v>
      </c>
      <c r="Q262" s="314">
        <v>3538.304002005435</v>
      </c>
    </row>
    <row r="263" spans="2:17" x14ac:dyDescent="0.4">
      <c r="B263" s="168">
        <v>52</v>
      </c>
      <c r="C263" s="168">
        <v>20</v>
      </c>
      <c r="D263" s="161" t="s">
        <v>680</v>
      </c>
      <c r="E263" s="158">
        <v>259</v>
      </c>
      <c r="F263" s="390" t="s">
        <v>34</v>
      </c>
      <c r="G263" s="318">
        <v>1928240</v>
      </c>
      <c r="H263" s="313">
        <v>980073.37288261275</v>
      </c>
      <c r="I263" s="313">
        <v>57203.828858212779</v>
      </c>
      <c r="J263" s="313">
        <v>13519.245886648299</v>
      </c>
      <c r="K263" s="313">
        <v>38.288748097657788</v>
      </c>
      <c r="L263" s="313">
        <v>57.961381789237578</v>
      </c>
      <c r="M263" s="313">
        <v>0</v>
      </c>
      <c r="N263" s="313">
        <v>0</v>
      </c>
      <c r="O263" s="313">
        <v>0</v>
      </c>
      <c r="P263" s="313">
        <v>0</v>
      </c>
      <c r="Q263" s="314">
        <v>70819.324874747981</v>
      </c>
    </row>
    <row r="264" spans="2:17" x14ac:dyDescent="0.4">
      <c r="B264" s="168">
        <v>53</v>
      </c>
      <c r="C264" s="168">
        <v>20</v>
      </c>
      <c r="D264" s="161" t="s">
        <v>681</v>
      </c>
      <c r="E264" s="158">
        <v>260</v>
      </c>
      <c r="F264" s="390" t="s">
        <v>295</v>
      </c>
      <c r="G264" s="318">
        <v>914413</v>
      </c>
      <c r="H264" s="313">
        <v>3468061.4032523655</v>
      </c>
      <c r="I264" s="313">
        <v>236305.57979374111</v>
      </c>
      <c r="J264" s="313">
        <v>45.170098800147386</v>
      </c>
      <c r="K264" s="313">
        <v>135.4875391275873</v>
      </c>
      <c r="L264" s="313">
        <v>205.1005941230745</v>
      </c>
      <c r="M264" s="313">
        <v>0</v>
      </c>
      <c r="N264" s="313">
        <v>0</v>
      </c>
      <c r="O264" s="313">
        <v>0</v>
      </c>
      <c r="P264" s="313">
        <v>0</v>
      </c>
      <c r="Q264" s="314">
        <v>236691.33802579192</v>
      </c>
    </row>
    <row r="265" spans="2:17" x14ac:dyDescent="0.4">
      <c r="B265" s="168">
        <v>54</v>
      </c>
      <c r="C265" s="168">
        <v>21</v>
      </c>
      <c r="D265" s="161" t="s">
        <v>682</v>
      </c>
      <c r="E265" s="158">
        <v>261</v>
      </c>
      <c r="F265" s="390" t="s">
        <v>296</v>
      </c>
      <c r="G265" s="318">
        <v>9220703</v>
      </c>
      <c r="H265" s="313">
        <v>2264718.738635262</v>
      </c>
      <c r="I265" s="313">
        <v>147223.71742379968</v>
      </c>
      <c r="J265" s="313">
        <v>48442.907864433342</v>
      </c>
      <c r="K265" s="313">
        <v>88.476279118376638</v>
      </c>
      <c r="L265" s="313">
        <v>133.93510229667396</v>
      </c>
      <c r="M265" s="313">
        <v>0</v>
      </c>
      <c r="N265" s="313">
        <v>0</v>
      </c>
      <c r="O265" s="313">
        <v>0</v>
      </c>
      <c r="P265" s="313">
        <v>0</v>
      </c>
      <c r="Q265" s="314">
        <v>195889.03666964808</v>
      </c>
    </row>
    <row r="266" spans="2:17" x14ac:dyDescent="0.4">
      <c r="B266" s="168">
        <v>54</v>
      </c>
      <c r="C266" s="168">
        <v>21</v>
      </c>
      <c r="D266" s="161" t="s">
        <v>683</v>
      </c>
      <c r="E266" s="158">
        <v>262</v>
      </c>
      <c r="F266" s="390" t="s">
        <v>297</v>
      </c>
      <c r="G266" s="318">
        <v>6513147</v>
      </c>
      <c r="H266" s="313">
        <v>2695915.2826487445</v>
      </c>
      <c r="I266" s="313">
        <v>175078.50342109948</v>
      </c>
      <c r="J266" s="313">
        <v>42333.084884704498</v>
      </c>
      <c r="K266" s="313">
        <v>105.32193201654009</v>
      </c>
      <c r="L266" s="313">
        <v>159.43599662283651</v>
      </c>
      <c r="M266" s="313">
        <v>0</v>
      </c>
      <c r="N266" s="313">
        <v>0</v>
      </c>
      <c r="O266" s="313">
        <v>0</v>
      </c>
      <c r="P266" s="313">
        <v>0</v>
      </c>
      <c r="Q266" s="314">
        <v>217676.34623444336</v>
      </c>
    </row>
    <row r="267" spans="2:17" x14ac:dyDescent="0.4">
      <c r="B267" s="168">
        <v>54</v>
      </c>
      <c r="C267" s="168">
        <v>21</v>
      </c>
      <c r="D267" s="161" t="s">
        <v>684</v>
      </c>
      <c r="E267" s="158">
        <v>263</v>
      </c>
      <c r="F267" s="390" t="s">
        <v>298</v>
      </c>
      <c r="G267" s="318">
        <v>957053</v>
      </c>
      <c r="H267" s="313">
        <v>311984.64822083229</v>
      </c>
      <c r="I267" s="313">
        <v>20577.982741836677</v>
      </c>
      <c r="J267" s="313">
        <v>3456.8459532399743</v>
      </c>
      <c r="K267" s="313">
        <v>12.188374805989742</v>
      </c>
      <c r="L267" s="313">
        <v>18.450721964542669</v>
      </c>
      <c r="M267" s="313">
        <v>0</v>
      </c>
      <c r="N267" s="313">
        <v>0</v>
      </c>
      <c r="O267" s="313">
        <v>0</v>
      </c>
      <c r="P267" s="313">
        <v>0</v>
      </c>
      <c r="Q267" s="314">
        <v>24065.467791847183</v>
      </c>
    </row>
    <row r="268" spans="2:17" x14ac:dyDescent="0.4">
      <c r="B268" s="168">
        <v>54</v>
      </c>
      <c r="C268" s="168">
        <v>21</v>
      </c>
      <c r="D268" s="161" t="s">
        <v>685</v>
      </c>
      <c r="E268" s="158">
        <v>264</v>
      </c>
      <c r="F268" s="390" t="s">
        <v>299</v>
      </c>
      <c r="G268" s="318">
        <v>14091533</v>
      </c>
      <c r="H268" s="313">
        <v>6884235.4135498898</v>
      </c>
      <c r="I268" s="313">
        <v>458081.33044719498</v>
      </c>
      <c r="J268" s="313">
        <v>68189.234234559277</v>
      </c>
      <c r="K268" s="313">
        <v>268.94798174050368</v>
      </c>
      <c r="L268" s="313">
        <v>407.13257616432281</v>
      </c>
      <c r="M268" s="313">
        <v>0</v>
      </c>
      <c r="N268" s="313">
        <v>0</v>
      </c>
      <c r="O268" s="313">
        <v>0</v>
      </c>
      <c r="P268" s="313">
        <v>0</v>
      </c>
      <c r="Q268" s="314">
        <v>526946.645239659</v>
      </c>
    </row>
    <row r="269" spans="2:17" x14ac:dyDescent="0.4">
      <c r="B269" s="168">
        <v>55</v>
      </c>
      <c r="C269" s="168">
        <v>21</v>
      </c>
      <c r="D269" s="161" t="s">
        <v>686</v>
      </c>
      <c r="E269" s="158">
        <v>265</v>
      </c>
      <c r="F269" s="390" t="s">
        <v>300</v>
      </c>
      <c r="G269" s="318">
        <v>15521269</v>
      </c>
      <c r="H269" s="313">
        <v>13016107.36452497</v>
      </c>
      <c r="I269" s="313">
        <v>875306.18306508893</v>
      </c>
      <c r="J269" s="313">
        <v>103677.46617265385</v>
      </c>
      <c r="K269" s="313">
        <v>508.50320994493217</v>
      </c>
      <c r="L269" s="313">
        <v>769.77049804545607</v>
      </c>
      <c r="M269" s="313">
        <v>0</v>
      </c>
      <c r="N269" s="313">
        <v>0</v>
      </c>
      <c r="O269" s="313">
        <v>0</v>
      </c>
      <c r="P269" s="313">
        <v>0</v>
      </c>
      <c r="Q269" s="314">
        <v>980261.92294573318</v>
      </c>
    </row>
    <row r="270" spans="2:17" x14ac:dyDescent="0.4">
      <c r="B270" s="168">
        <v>56</v>
      </c>
      <c r="C270" s="168">
        <v>22</v>
      </c>
      <c r="D270" s="161" t="s">
        <v>687</v>
      </c>
      <c r="E270" s="158">
        <v>266</v>
      </c>
      <c r="F270" s="390" t="s">
        <v>301</v>
      </c>
      <c r="G270" s="318">
        <v>5915647</v>
      </c>
      <c r="H270" s="313">
        <v>16380598.316637654</v>
      </c>
      <c r="I270" s="313">
        <v>1121178.9540206823</v>
      </c>
      <c r="J270" s="313">
        <v>58592.971222058048</v>
      </c>
      <c r="K270" s="313">
        <v>639.94453883584674</v>
      </c>
      <c r="L270" s="313">
        <v>968.74595233034256</v>
      </c>
      <c r="M270" s="313">
        <v>0</v>
      </c>
      <c r="N270" s="313">
        <v>0</v>
      </c>
      <c r="O270" s="313">
        <v>0</v>
      </c>
      <c r="P270" s="313">
        <v>0</v>
      </c>
      <c r="Q270" s="314">
        <v>1181380.6157339064</v>
      </c>
    </row>
    <row r="271" spans="2:17" x14ac:dyDescent="0.4">
      <c r="B271" s="168">
        <v>56</v>
      </c>
      <c r="C271" s="168">
        <v>22</v>
      </c>
      <c r="D271" s="161" t="s">
        <v>688</v>
      </c>
      <c r="E271" s="158">
        <v>267</v>
      </c>
      <c r="F271" s="390" t="s">
        <v>302</v>
      </c>
      <c r="G271" s="318">
        <v>6092026</v>
      </c>
      <c r="H271" s="313">
        <v>13557238.630606305</v>
      </c>
      <c r="I271" s="313">
        <v>928888.76103187061</v>
      </c>
      <c r="J271" s="313">
        <v>13754.243636038118</v>
      </c>
      <c r="K271" s="313">
        <v>529.64370749137106</v>
      </c>
      <c r="L271" s="313">
        <v>801.77291416985622</v>
      </c>
      <c r="M271" s="313">
        <v>0</v>
      </c>
      <c r="N271" s="313">
        <v>0</v>
      </c>
      <c r="O271" s="313">
        <v>0</v>
      </c>
      <c r="P271" s="313">
        <v>0</v>
      </c>
      <c r="Q271" s="314">
        <v>943974.42128956993</v>
      </c>
    </row>
    <row r="272" spans="2:17" x14ac:dyDescent="0.4">
      <c r="B272" s="168">
        <v>56</v>
      </c>
      <c r="C272" s="168">
        <v>22</v>
      </c>
      <c r="D272" s="161" t="s">
        <v>689</v>
      </c>
      <c r="E272" s="158">
        <v>268</v>
      </c>
      <c r="F272" s="390" t="s">
        <v>303</v>
      </c>
      <c r="G272" s="318">
        <v>1207462</v>
      </c>
      <c r="H272" s="313">
        <v>7011588.6779854828</v>
      </c>
      <c r="I272" s="313">
        <v>482537.22875763039</v>
      </c>
      <c r="J272" s="313">
        <v>6283.7274142551378</v>
      </c>
      <c r="K272" s="313">
        <v>273.92332052258564</v>
      </c>
      <c r="L272" s="313">
        <v>414.6642277592909</v>
      </c>
      <c r="M272" s="313">
        <v>0</v>
      </c>
      <c r="N272" s="313">
        <v>0</v>
      </c>
      <c r="O272" s="313">
        <v>0</v>
      </c>
      <c r="P272" s="313">
        <v>0</v>
      </c>
      <c r="Q272" s="314">
        <v>489509.54372016742</v>
      </c>
    </row>
    <row r="273" spans="2:17" x14ac:dyDescent="0.4">
      <c r="B273" s="168">
        <v>57</v>
      </c>
      <c r="C273" s="168">
        <v>22</v>
      </c>
      <c r="D273" s="161" t="s">
        <v>690</v>
      </c>
      <c r="E273" s="158">
        <v>269</v>
      </c>
      <c r="F273" s="390" t="s">
        <v>304</v>
      </c>
      <c r="G273" s="318">
        <v>1534242</v>
      </c>
      <c r="H273" s="313">
        <v>1675580.5006669057</v>
      </c>
      <c r="I273" s="313">
        <v>114234.58537018318</v>
      </c>
      <c r="J273" s="313">
        <v>5586.0359960435089</v>
      </c>
      <c r="K273" s="313">
        <v>65.460282344663483</v>
      </c>
      <c r="L273" s="313">
        <v>99.093561568873184</v>
      </c>
      <c r="M273" s="313">
        <v>0</v>
      </c>
      <c r="N273" s="313">
        <v>0</v>
      </c>
      <c r="O273" s="313">
        <v>0</v>
      </c>
      <c r="P273" s="313">
        <v>0</v>
      </c>
      <c r="Q273" s="314">
        <v>119985.17521014024</v>
      </c>
    </row>
    <row r="274" spans="2:17" x14ac:dyDescent="0.4">
      <c r="B274" s="168">
        <v>57</v>
      </c>
      <c r="C274" s="168">
        <v>22</v>
      </c>
      <c r="D274" s="161" t="s">
        <v>691</v>
      </c>
      <c r="E274" s="158">
        <v>270</v>
      </c>
      <c r="F274" s="390" t="s">
        <v>305</v>
      </c>
      <c r="G274" s="318">
        <v>2410867</v>
      </c>
      <c r="H274" s="313">
        <v>1778738.9833341117</v>
      </c>
      <c r="I274" s="313">
        <v>120998.41185371595</v>
      </c>
      <c r="J274" s="313">
        <v>2176.5993789385129</v>
      </c>
      <c r="K274" s="313">
        <v>69.49039811585719</v>
      </c>
      <c r="L274" s="313">
        <v>105.19433765779618</v>
      </c>
      <c r="M274" s="313">
        <v>0</v>
      </c>
      <c r="N274" s="313">
        <v>0</v>
      </c>
      <c r="O274" s="313">
        <v>0</v>
      </c>
      <c r="P274" s="313">
        <v>0</v>
      </c>
      <c r="Q274" s="314">
        <v>123349.69596842812</v>
      </c>
    </row>
    <row r="275" spans="2:17" x14ac:dyDescent="0.4">
      <c r="B275" s="168">
        <v>57</v>
      </c>
      <c r="C275" s="168">
        <v>22</v>
      </c>
      <c r="D275" s="161" t="s">
        <v>692</v>
      </c>
      <c r="E275" s="158">
        <v>271</v>
      </c>
      <c r="F275" s="390" t="s">
        <v>306</v>
      </c>
      <c r="G275" s="318">
        <v>650605</v>
      </c>
      <c r="H275" s="313">
        <v>406478.39191637037</v>
      </c>
      <c r="I275" s="313">
        <v>25310.073012168399</v>
      </c>
      <c r="J275" s="313">
        <v>938.10975411888933</v>
      </c>
      <c r="K275" s="313">
        <v>15.879983260284973</v>
      </c>
      <c r="L275" s="313">
        <v>24.039066782974384</v>
      </c>
      <c r="M275" s="313">
        <v>0</v>
      </c>
      <c r="N275" s="313">
        <v>0</v>
      </c>
      <c r="O275" s="313">
        <v>0</v>
      </c>
      <c r="P275" s="313">
        <v>0</v>
      </c>
      <c r="Q275" s="314">
        <v>26288.101816330549</v>
      </c>
    </row>
    <row r="276" spans="2:17" x14ac:dyDescent="0.4">
      <c r="B276" s="168">
        <v>57</v>
      </c>
      <c r="C276" s="168">
        <v>22</v>
      </c>
      <c r="D276" s="161" t="s">
        <v>693</v>
      </c>
      <c r="E276" s="158">
        <v>272</v>
      </c>
      <c r="F276" s="390" t="s">
        <v>307</v>
      </c>
      <c r="G276" s="318">
        <v>4771926</v>
      </c>
      <c r="H276" s="313">
        <v>7259819.872894804</v>
      </c>
      <c r="I276" s="313">
        <v>496584.25841193495</v>
      </c>
      <c r="J276" s="313">
        <v>13051.6919621783</v>
      </c>
      <c r="K276" s="313">
        <v>283.62102475049352</v>
      </c>
      <c r="L276" s="313">
        <v>429.34458073921121</v>
      </c>
      <c r="M276" s="313">
        <v>0</v>
      </c>
      <c r="N276" s="313">
        <v>0</v>
      </c>
      <c r="O276" s="313">
        <v>0</v>
      </c>
      <c r="P276" s="313">
        <v>0</v>
      </c>
      <c r="Q276" s="314">
        <v>510348.91597960296</v>
      </c>
    </row>
    <row r="277" spans="2:17" x14ac:dyDescent="0.4">
      <c r="B277" s="168">
        <v>58</v>
      </c>
      <c r="C277" s="168">
        <v>23</v>
      </c>
      <c r="D277" s="161" t="s">
        <v>1488</v>
      </c>
      <c r="E277" s="158">
        <v>273</v>
      </c>
      <c r="F277" s="390" t="s">
        <v>1479</v>
      </c>
      <c r="G277" s="318">
        <v>20010229</v>
      </c>
      <c r="H277" s="313">
        <v>8476877480.6503563</v>
      </c>
      <c r="I277" s="313">
        <v>424237793.68264407</v>
      </c>
      <c r="J277" s="313">
        <v>185726.7760565471</v>
      </c>
      <c r="K277" s="313">
        <v>359376.83499750623</v>
      </c>
      <c r="L277" s="313">
        <v>2061535.4913870734</v>
      </c>
      <c r="M277" s="313">
        <v>0</v>
      </c>
      <c r="N277" s="313">
        <v>0</v>
      </c>
      <c r="O277" s="313">
        <v>486228.76569037663</v>
      </c>
      <c r="P277" s="313">
        <v>0</v>
      </c>
      <c r="Q277" s="314">
        <v>427330661.55077559</v>
      </c>
    </row>
    <row r="278" spans="2:17" x14ac:dyDescent="0.4">
      <c r="B278" s="168">
        <v>59</v>
      </c>
      <c r="C278" s="168">
        <v>23</v>
      </c>
      <c r="D278" s="161" t="s">
        <v>694</v>
      </c>
      <c r="E278" s="158">
        <v>274</v>
      </c>
      <c r="F278" s="390" t="s">
        <v>308</v>
      </c>
      <c r="G278" s="318">
        <v>3089183</v>
      </c>
      <c r="H278" s="313">
        <v>23984795.690969113</v>
      </c>
      <c r="I278" s="313">
        <v>1226011.0626719436</v>
      </c>
      <c r="J278" s="313">
        <v>1205.4246233154383</v>
      </c>
      <c r="K278" s="313">
        <v>34310.261125854711</v>
      </c>
      <c r="L278" s="313">
        <v>2429.8939456448215</v>
      </c>
      <c r="M278" s="313">
        <v>0</v>
      </c>
      <c r="N278" s="313">
        <v>0</v>
      </c>
      <c r="O278" s="313">
        <v>0</v>
      </c>
      <c r="P278" s="313">
        <v>0</v>
      </c>
      <c r="Q278" s="314">
        <v>1263956.6423667585</v>
      </c>
    </row>
    <row r="279" spans="2:17" x14ac:dyDescent="0.4">
      <c r="B279" s="168">
        <v>59</v>
      </c>
      <c r="C279" s="168">
        <v>23</v>
      </c>
      <c r="D279" s="161" t="s">
        <v>695</v>
      </c>
      <c r="E279" s="158">
        <v>275</v>
      </c>
      <c r="F279" s="390" t="s">
        <v>309</v>
      </c>
      <c r="G279" s="318">
        <v>153190</v>
      </c>
      <c r="H279" s="313">
        <v>35885498.631524317</v>
      </c>
      <c r="I279" s="313">
        <v>1880032.9486848142</v>
      </c>
      <c r="J279" s="313">
        <v>0</v>
      </c>
      <c r="K279" s="313">
        <v>514.52209537672252</v>
      </c>
      <c r="L279" s="313">
        <v>6826.0469676294324</v>
      </c>
      <c r="M279" s="313">
        <v>0</v>
      </c>
      <c r="N279" s="313">
        <v>0</v>
      </c>
      <c r="O279" s="313">
        <v>0</v>
      </c>
      <c r="P279" s="313">
        <v>0</v>
      </c>
      <c r="Q279" s="314">
        <v>1887373.5177478201</v>
      </c>
    </row>
    <row r="280" spans="2:17" x14ac:dyDescent="0.4">
      <c r="B280" s="168">
        <v>60</v>
      </c>
      <c r="C280" s="168">
        <v>24</v>
      </c>
      <c r="D280" s="161" t="s">
        <v>696</v>
      </c>
      <c r="E280" s="158">
        <v>276</v>
      </c>
      <c r="F280" s="390" t="s">
        <v>310</v>
      </c>
      <c r="G280" s="318">
        <v>2750749</v>
      </c>
      <c r="H280" s="313">
        <v>4647956.5271948446</v>
      </c>
      <c r="I280" s="313">
        <v>117907.62649042728</v>
      </c>
      <c r="J280" s="313">
        <v>0</v>
      </c>
      <c r="K280" s="313">
        <v>41.545521820640289</v>
      </c>
      <c r="L280" s="313">
        <v>70.8195748183132</v>
      </c>
      <c r="M280" s="313">
        <v>0</v>
      </c>
      <c r="N280" s="313">
        <v>0</v>
      </c>
      <c r="O280" s="313">
        <v>0</v>
      </c>
      <c r="P280" s="313">
        <v>0</v>
      </c>
      <c r="Q280" s="314">
        <v>118019.99158706622</v>
      </c>
    </row>
    <row r="281" spans="2:17" x14ac:dyDescent="0.4">
      <c r="B281" s="168">
        <v>60</v>
      </c>
      <c r="C281" s="168">
        <v>24</v>
      </c>
      <c r="D281" s="161" t="s">
        <v>697</v>
      </c>
      <c r="E281" s="158">
        <v>277</v>
      </c>
      <c r="F281" s="390" t="s">
        <v>311</v>
      </c>
      <c r="G281" s="318">
        <v>125276</v>
      </c>
      <c r="H281" s="313">
        <v>137532.09417055207</v>
      </c>
      <c r="I281" s="313">
        <v>1858.5145107519913</v>
      </c>
      <c r="J281" s="313">
        <v>0</v>
      </c>
      <c r="K281" s="313">
        <v>1.2293235932758322</v>
      </c>
      <c r="L281" s="313">
        <v>2.095536904453152</v>
      </c>
      <c r="M281" s="313">
        <v>0</v>
      </c>
      <c r="N281" s="313">
        <v>0</v>
      </c>
      <c r="O281" s="313">
        <v>0</v>
      </c>
      <c r="P281" s="313">
        <v>0</v>
      </c>
      <c r="Q281" s="314">
        <v>1861.8393712497204</v>
      </c>
    </row>
    <row r="282" spans="2:17" x14ac:dyDescent="0.4">
      <c r="B282" s="168">
        <v>60</v>
      </c>
      <c r="C282" s="168">
        <v>24</v>
      </c>
      <c r="D282" s="161" t="s">
        <v>698</v>
      </c>
      <c r="E282" s="158">
        <v>278</v>
      </c>
      <c r="F282" s="390" t="s">
        <v>312</v>
      </c>
      <c r="G282" s="318">
        <v>1654386</v>
      </c>
      <c r="H282" s="313">
        <v>11447549.637540447</v>
      </c>
      <c r="I282" s="313">
        <v>721866.93815154489</v>
      </c>
      <c r="J282" s="313">
        <v>594626.04258858843</v>
      </c>
      <c r="K282" s="313">
        <v>1609499.9757396616</v>
      </c>
      <c r="L282" s="313">
        <v>1332668.48235141</v>
      </c>
      <c r="M282" s="313">
        <v>0</v>
      </c>
      <c r="N282" s="313">
        <v>0</v>
      </c>
      <c r="O282" s="313">
        <v>0</v>
      </c>
      <c r="P282" s="313">
        <v>0</v>
      </c>
      <c r="Q282" s="314">
        <v>4258661.4388312045</v>
      </c>
    </row>
    <row r="283" spans="2:17" x14ac:dyDescent="0.4">
      <c r="B283" s="168">
        <v>61</v>
      </c>
      <c r="C283" s="168">
        <v>25</v>
      </c>
      <c r="D283" s="161" t="s">
        <v>699</v>
      </c>
      <c r="E283" s="158">
        <v>279</v>
      </c>
      <c r="F283" s="390" t="s">
        <v>313</v>
      </c>
      <c r="G283" s="318">
        <v>949001</v>
      </c>
      <c r="H283" s="313">
        <v>17984190.175491881</v>
      </c>
      <c r="I283" s="313">
        <v>479491.87339269073</v>
      </c>
      <c r="J283" s="313">
        <v>10209907.986885287</v>
      </c>
      <c r="K283" s="313">
        <v>1230278.1447765189</v>
      </c>
      <c r="L283" s="313">
        <v>339103.79873677017</v>
      </c>
      <c r="M283" s="313">
        <v>0</v>
      </c>
      <c r="N283" s="313">
        <v>0</v>
      </c>
      <c r="O283" s="313">
        <v>0</v>
      </c>
      <c r="P283" s="313">
        <v>0</v>
      </c>
      <c r="Q283" s="314">
        <v>12258781.803791266</v>
      </c>
    </row>
    <row r="284" spans="2:17" x14ac:dyDescent="0.4">
      <c r="B284" s="168">
        <v>61</v>
      </c>
      <c r="C284" s="168">
        <v>25</v>
      </c>
      <c r="D284" s="161" t="s">
        <v>700</v>
      </c>
      <c r="E284" s="158">
        <v>280</v>
      </c>
      <c r="F284" s="390" t="s">
        <v>20</v>
      </c>
      <c r="G284" s="318">
        <v>5043316</v>
      </c>
      <c r="H284" s="313">
        <v>112379252.21835873</v>
      </c>
      <c r="I284" s="313">
        <v>3693009.2869407632</v>
      </c>
      <c r="J284" s="313">
        <v>19397835.629950762</v>
      </c>
      <c r="K284" s="313">
        <v>949041.10395031236</v>
      </c>
      <c r="L284" s="313">
        <v>1497218.1791835553</v>
      </c>
      <c r="M284" s="313">
        <v>0</v>
      </c>
      <c r="N284" s="313">
        <v>0</v>
      </c>
      <c r="O284" s="313">
        <v>0</v>
      </c>
      <c r="P284" s="313">
        <v>0</v>
      </c>
      <c r="Q284" s="314">
        <v>25537104.200025391</v>
      </c>
    </row>
    <row r="285" spans="2:17" x14ac:dyDescent="0.4">
      <c r="B285" s="168">
        <v>62</v>
      </c>
      <c r="C285" s="168">
        <v>26</v>
      </c>
      <c r="D285" s="161" t="s">
        <v>701</v>
      </c>
      <c r="E285" s="158">
        <v>281</v>
      </c>
      <c r="F285" s="390" t="s">
        <v>314</v>
      </c>
      <c r="G285" s="318">
        <v>48959979</v>
      </c>
      <c r="H285" s="313">
        <v>36132167.613261953</v>
      </c>
      <c r="I285" s="313">
        <v>2405399.5869963388</v>
      </c>
      <c r="J285" s="313">
        <v>0</v>
      </c>
      <c r="K285" s="313">
        <v>322.9655331801855</v>
      </c>
      <c r="L285" s="313">
        <v>550.53543049800737</v>
      </c>
      <c r="M285" s="313">
        <v>0</v>
      </c>
      <c r="N285" s="313">
        <v>0</v>
      </c>
      <c r="O285" s="313">
        <v>0</v>
      </c>
      <c r="P285" s="313">
        <v>0</v>
      </c>
      <c r="Q285" s="314">
        <v>2406273.0879600169</v>
      </c>
    </row>
    <row r="286" spans="2:17" x14ac:dyDescent="0.4">
      <c r="B286" s="168">
        <v>63</v>
      </c>
      <c r="C286" s="168">
        <v>26</v>
      </c>
      <c r="D286" s="161" t="s">
        <v>702</v>
      </c>
      <c r="E286" s="158">
        <v>282</v>
      </c>
      <c r="F286" s="390" t="s">
        <v>315</v>
      </c>
      <c r="G286" s="318">
        <v>43758323</v>
      </c>
      <c r="H286" s="313">
        <v>47791874.532519847</v>
      </c>
      <c r="I286" s="313">
        <v>2858592.4730883976</v>
      </c>
      <c r="J286" s="313">
        <v>0</v>
      </c>
      <c r="K286" s="313">
        <v>427.1852274484217</v>
      </c>
      <c r="L286" s="313">
        <v>728.19102639196058</v>
      </c>
      <c r="M286" s="313">
        <v>0</v>
      </c>
      <c r="N286" s="313">
        <v>0</v>
      </c>
      <c r="O286" s="313">
        <v>0</v>
      </c>
      <c r="P286" s="313">
        <v>0</v>
      </c>
      <c r="Q286" s="314">
        <v>2859747.8493422382</v>
      </c>
    </row>
    <row r="287" spans="2:17" x14ac:dyDescent="0.4">
      <c r="B287" s="168">
        <v>64</v>
      </c>
      <c r="C287" s="168">
        <v>27</v>
      </c>
      <c r="D287" s="161" t="s">
        <v>703</v>
      </c>
      <c r="E287" s="158">
        <v>283</v>
      </c>
      <c r="F287" s="390" t="s">
        <v>316</v>
      </c>
      <c r="G287" s="318">
        <v>23544887</v>
      </c>
      <c r="H287" s="313">
        <v>2659543.4477149239</v>
      </c>
      <c r="I287" s="313">
        <v>145585.42392600433</v>
      </c>
      <c r="J287" s="313">
        <v>0</v>
      </c>
      <c r="K287" s="313">
        <v>23.772193154884338</v>
      </c>
      <c r="L287" s="313">
        <v>40.522697464142198</v>
      </c>
      <c r="M287" s="313">
        <v>0</v>
      </c>
      <c r="N287" s="313">
        <v>0</v>
      </c>
      <c r="O287" s="313">
        <v>0</v>
      </c>
      <c r="P287" s="313">
        <v>0</v>
      </c>
      <c r="Q287" s="314">
        <v>145649.71881662335</v>
      </c>
    </row>
    <row r="288" spans="2:17" x14ac:dyDescent="0.4">
      <c r="B288" s="168">
        <v>64</v>
      </c>
      <c r="C288" s="168">
        <v>27</v>
      </c>
      <c r="D288" s="161" t="s">
        <v>704</v>
      </c>
      <c r="E288" s="158">
        <v>284</v>
      </c>
      <c r="F288" s="390" t="s">
        <v>317</v>
      </c>
      <c r="G288" s="318">
        <v>8017322</v>
      </c>
      <c r="H288" s="313">
        <v>580404.13935362932</v>
      </c>
      <c r="I288" s="313">
        <v>32829.611297930329</v>
      </c>
      <c r="J288" s="313">
        <v>0</v>
      </c>
      <c r="K288" s="313">
        <v>5.1879127300829238</v>
      </c>
      <c r="L288" s="313">
        <v>8.8434506930770045</v>
      </c>
      <c r="M288" s="313">
        <v>0</v>
      </c>
      <c r="N288" s="313">
        <v>0</v>
      </c>
      <c r="O288" s="313">
        <v>0</v>
      </c>
      <c r="P288" s="313">
        <v>0</v>
      </c>
      <c r="Q288" s="314">
        <v>32843.642661353493</v>
      </c>
    </row>
    <row r="289" spans="2:17" x14ac:dyDescent="0.4">
      <c r="B289" s="168">
        <v>64</v>
      </c>
      <c r="C289" s="168">
        <v>27</v>
      </c>
      <c r="D289" s="161" t="s">
        <v>705</v>
      </c>
      <c r="E289" s="158">
        <v>285</v>
      </c>
      <c r="F289" s="390" t="s">
        <v>318</v>
      </c>
      <c r="G289" s="318">
        <v>4771376</v>
      </c>
      <c r="H289" s="313">
        <v>693220.32412057091</v>
      </c>
      <c r="I289" s="313">
        <v>38180.585085236431</v>
      </c>
      <c r="J289" s="313">
        <v>0</v>
      </c>
      <c r="K289" s="313">
        <v>6.1963144306007818</v>
      </c>
      <c r="L289" s="313">
        <v>10.562398405060225</v>
      </c>
      <c r="M289" s="313">
        <v>0</v>
      </c>
      <c r="N289" s="313">
        <v>0</v>
      </c>
      <c r="O289" s="313">
        <v>0</v>
      </c>
      <c r="P289" s="313">
        <v>0</v>
      </c>
      <c r="Q289" s="314">
        <v>38197.343798072092</v>
      </c>
    </row>
    <row r="290" spans="2:17" x14ac:dyDescent="0.4">
      <c r="B290" s="168">
        <v>65</v>
      </c>
      <c r="C290" s="168">
        <v>28</v>
      </c>
      <c r="D290" s="161" t="s">
        <v>706</v>
      </c>
      <c r="E290" s="158">
        <v>286</v>
      </c>
      <c r="F290" s="390" t="s">
        <v>319</v>
      </c>
      <c r="G290" s="318">
        <v>10369054</v>
      </c>
      <c r="H290" s="313">
        <v>898046.89772705548</v>
      </c>
      <c r="I290" s="313">
        <v>55779.026760471628</v>
      </c>
      <c r="J290" s="313">
        <v>0</v>
      </c>
      <c r="K290" s="313">
        <v>8.0271462883055609</v>
      </c>
      <c r="L290" s="313">
        <v>13.68328190933382</v>
      </c>
      <c r="M290" s="313">
        <v>0</v>
      </c>
      <c r="N290" s="313">
        <v>0</v>
      </c>
      <c r="O290" s="313">
        <v>0</v>
      </c>
      <c r="P290" s="313">
        <v>0</v>
      </c>
      <c r="Q290" s="314">
        <v>55800.737188669264</v>
      </c>
    </row>
    <row r="291" spans="2:17" x14ac:dyDescent="0.4">
      <c r="B291" s="168">
        <v>65</v>
      </c>
      <c r="C291" s="168">
        <v>28</v>
      </c>
      <c r="D291" s="161" t="s">
        <v>707</v>
      </c>
      <c r="E291" s="158">
        <v>287</v>
      </c>
      <c r="F291" s="390" t="s">
        <v>320</v>
      </c>
      <c r="G291" s="318">
        <v>13030207</v>
      </c>
      <c r="H291" s="313">
        <v>19029399.595903963</v>
      </c>
      <c r="I291" s="313">
        <v>1006952.0410549936</v>
      </c>
      <c r="J291" s="313">
        <v>0</v>
      </c>
      <c r="K291" s="313">
        <v>170.09331552901799</v>
      </c>
      <c r="L291" s="313">
        <v>289.94548045892367</v>
      </c>
      <c r="M291" s="313">
        <v>0</v>
      </c>
      <c r="N291" s="313">
        <v>0</v>
      </c>
      <c r="O291" s="313">
        <v>0</v>
      </c>
      <c r="P291" s="313">
        <v>0</v>
      </c>
      <c r="Q291" s="314">
        <v>1007412.0798509816</v>
      </c>
    </row>
    <row r="292" spans="2:17" x14ac:dyDescent="0.4">
      <c r="B292" s="168">
        <v>66</v>
      </c>
      <c r="C292" s="168">
        <v>28</v>
      </c>
      <c r="D292" s="161" t="s">
        <v>708</v>
      </c>
      <c r="E292" s="158">
        <v>288</v>
      </c>
      <c r="F292" s="390" t="s">
        <v>321</v>
      </c>
      <c r="G292" s="318">
        <v>14935043</v>
      </c>
      <c r="H292" s="313">
        <v>1811130.7769122543</v>
      </c>
      <c r="I292" s="313">
        <v>109062.68908937424</v>
      </c>
      <c r="J292" s="313">
        <v>0</v>
      </c>
      <c r="K292" s="313">
        <v>16.188699866703161</v>
      </c>
      <c r="L292" s="313">
        <v>27.595677973928314</v>
      </c>
      <c r="M292" s="313">
        <v>0</v>
      </c>
      <c r="N292" s="313">
        <v>0</v>
      </c>
      <c r="O292" s="313">
        <v>0</v>
      </c>
      <c r="P292" s="313">
        <v>0</v>
      </c>
      <c r="Q292" s="314">
        <v>109106.47346721488</v>
      </c>
    </row>
    <row r="293" spans="2:17" x14ac:dyDescent="0.4">
      <c r="B293" s="168">
        <v>67</v>
      </c>
      <c r="C293" s="168">
        <v>28</v>
      </c>
      <c r="D293" s="161" t="s">
        <v>709</v>
      </c>
      <c r="E293" s="158">
        <v>289</v>
      </c>
      <c r="F293" s="390" t="s">
        <v>322</v>
      </c>
      <c r="G293" s="318">
        <v>52214289</v>
      </c>
      <c r="H293" s="313">
        <v>640.48041798188058</v>
      </c>
      <c r="I293" s="313">
        <v>0</v>
      </c>
      <c r="J293" s="313">
        <v>0</v>
      </c>
      <c r="K293" s="313">
        <v>5.724901475577757E-3</v>
      </c>
      <c r="L293" s="313">
        <v>9.7588156463045261E-3</v>
      </c>
      <c r="M293" s="313">
        <v>0</v>
      </c>
      <c r="N293" s="313">
        <v>0</v>
      </c>
      <c r="O293" s="313">
        <v>0</v>
      </c>
      <c r="P293" s="313">
        <v>0</v>
      </c>
      <c r="Q293" s="314">
        <v>1.5483717121882283E-2</v>
      </c>
    </row>
    <row r="294" spans="2:17" x14ac:dyDescent="0.4">
      <c r="B294" s="168">
        <v>68</v>
      </c>
      <c r="C294" s="168">
        <v>29</v>
      </c>
      <c r="D294" s="161" t="s">
        <v>710</v>
      </c>
      <c r="E294" s="158">
        <v>290</v>
      </c>
      <c r="F294" s="390" t="s">
        <v>323</v>
      </c>
      <c r="G294" s="318">
        <v>4690299</v>
      </c>
      <c r="H294" s="313">
        <v>5950386.3332387013</v>
      </c>
      <c r="I294" s="313">
        <v>408960.98574015778</v>
      </c>
      <c r="J294" s="313">
        <v>2582.318039957046</v>
      </c>
      <c r="K294" s="313">
        <v>637.63021331370226</v>
      </c>
      <c r="L294" s="313">
        <v>41531.165147174899</v>
      </c>
      <c r="M294" s="313">
        <v>511.40939930466885</v>
      </c>
      <c r="N294" s="313">
        <v>28739.289434818333</v>
      </c>
      <c r="O294" s="313">
        <v>0</v>
      </c>
      <c r="P294" s="313">
        <v>0</v>
      </c>
      <c r="Q294" s="314">
        <v>482962.79797472636</v>
      </c>
    </row>
    <row r="295" spans="2:17" x14ac:dyDescent="0.4">
      <c r="B295" s="168">
        <v>68</v>
      </c>
      <c r="C295" s="168">
        <v>29</v>
      </c>
      <c r="D295" s="161" t="s">
        <v>711</v>
      </c>
      <c r="E295" s="158">
        <v>291</v>
      </c>
      <c r="F295" s="390" t="s">
        <v>324</v>
      </c>
      <c r="G295" s="318">
        <v>138279</v>
      </c>
      <c r="H295" s="313">
        <v>1030775.5398075122</v>
      </c>
      <c r="I295" s="313">
        <v>70842.714621942665</v>
      </c>
      <c r="J295" s="313">
        <v>288.82879411483106</v>
      </c>
      <c r="K295" s="313">
        <v>111.38433540118548</v>
      </c>
      <c r="L295" s="313">
        <v>7254.8651738356166</v>
      </c>
      <c r="M295" s="313">
        <v>88.590600695331148</v>
      </c>
      <c r="N295" s="313">
        <v>19289.480427987375</v>
      </c>
      <c r="O295" s="313">
        <v>0</v>
      </c>
      <c r="P295" s="313">
        <v>0</v>
      </c>
      <c r="Q295" s="314">
        <v>97875.863953977008</v>
      </c>
    </row>
    <row r="296" spans="2:17" x14ac:dyDescent="0.4">
      <c r="B296" s="168">
        <v>69</v>
      </c>
      <c r="C296" s="168">
        <v>29</v>
      </c>
      <c r="D296" s="161" t="s">
        <v>712</v>
      </c>
      <c r="E296" s="158">
        <v>292</v>
      </c>
      <c r="F296" s="390" t="s">
        <v>325</v>
      </c>
      <c r="G296" s="318">
        <v>1127218</v>
      </c>
      <c r="H296" s="313">
        <v>47209231.426331334</v>
      </c>
      <c r="I296" s="313">
        <v>3246257.6798922732</v>
      </c>
      <c r="J296" s="313">
        <v>0</v>
      </c>
      <c r="K296" s="313">
        <v>1848.8066188688838</v>
      </c>
      <c r="L296" s="313">
        <v>21575.387056821779</v>
      </c>
      <c r="M296" s="313">
        <v>3241.589103510405</v>
      </c>
      <c r="N296" s="313">
        <v>0</v>
      </c>
      <c r="O296" s="313">
        <v>0</v>
      </c>
      <c r="P296" s="313">
        <v>0</v>
      </c>
      <c r="Q296" s="314">
        <v>3272923.4626714746</v>
      </c>
    </row>
    <row r="297" spans="2:17" x14ac:dyDescent="0.4">
      <c r="B297" s="168">
        <v>69</v>
      </c>
      <c r="C297" s="168">
        <v>29</v>
      </c>
      <c r="D297" s="161" t="s">
        <v>713</v>
      </c>
      <c r="E297" s="158">
        <v>293</v>
      </c>
      <c r="F297" s="390" t="s">
        <v>326</v>
      </c>
      <c r="G297" s="318">
        <v>1161015</v>
      </c>
      <c r="H297" s="313">
        <v>23273374.621262748</v>
      </c>
      <c r="I297" s="313">
        <v>1430884.9767711004</v>
      </c>
      <c r="J297" s="313">
        <v>0</v>
      </c>
      <c r="K297" s="313">
        <v>919.18431888695386</v>
      </c>
      <c r="L297" s="313">
        <v>10726.788434303839</v>
      </c>
      <c r="M297" s="313">
        <v>7155.0667569817215</v>
      </c>
      <c r="N297" s="313">
        <v>0</v>
      </c>
      <c r="O297" s="313">
        <v>0</v>
      </c>
      <c r="P297" s="313">
        <v>0</v>
      </c>
      <c r="Q297" s="314">
        <v>1449686.016281273</v>
      </c>
    </row>
    <row r="298" spans="2:17" x14ac:dyDescent="0.4">
      <c r="B298" s="168">
        <v>69</v>
      </c>
      <c r="C298" s="168">
        <v>29</v>
      </c>
      <c r="D298" s="161" t="s">
        <v>714</v>
      </c>
      <c r="E298" s="158">
        <v>294</v>
      </c>
      <c r="F298" s="390" t="s">
        <v>327</v>
      </c>
      <c r="G298" s="318">
        <v>13697814</v>
      </c>
      <c r="H298" s="313">
        <v>606741299.62517214</v>
      </c>
      <c r="I298" s="313">
        <v>41739378.152963042</v>
      </c>
      <c r="J298" s="313">
        <v>72460.254963404572</v>
      </c>
      <c r="K298" s="313">
        <v>23958.285516805467</v>
      </c>
      <c r="L298" s="313">
        <v>279590.77924503275</v>
      </c>
      <c r="M298" s="313">
        <v>63371.522325982769</v>
      </c>
      <c r="N298" s="313">
        <v>0</v>
      </c>
      <c r="O298" s="313">
        <v>0</v>
      </c>
      <c r="P298" s="313">
        <v>0</v>
      </c>
      <c r="Q298" s="314">
        <v>42178758.995014273</v>
      </c>
    </row>
    <row r="299" spans="2:17" x14ac:dyDescent="0.4">
      <c r="B299" s="168">
        <v>70</v>
      </c>
      <c r="C299" s="168">
        <v>29</v>
      </c>
      <c r="D299" s="161" t="s">
        <v>715</v>
      </c>
      <c r="E299" s="158">
        <v>295</v>
      </c>
      <c r="F299" s="390" t="s">
        <v>328</v>
      </c>
      <c r="G299" s="318">
        <v>6111144</v>
      </c>
      <c r="H299" s="313">
        <v>456122894.29056168</v>
      </c>
      <c r="I299" s="313">
        <v>30944687.457507204</v>
      </c>
      <c r="J299" s="313">
        <v>149625.35438963701</v>
      </c>
      <c r="K299" s="313">
        <v>18033.343370206763</v>
      </c>
      <c r="L299" s="313">
        <v>210447.30106971503</v>
      </c>
      <c r="M299" s="313">
        <v>823248.5741197546</v>
      </c>
      <c r="N299" s="313">
        <v>0</v>
      </c>
      <c r="O299" s="313">
        <v>0</v>
      </c>
      <c r="P299" s="313">
        <v>0</v>
      </c>
      <c r="Q299" s="314">
        <v>32146042.030456517</v>
      </c>
    </row>
    <row r="300" spans="2:17" x14ac:dyDescent="0.4">
      <c r="B300" s="168">
        <v>70</v>
      </c>
      <c r="C300" s="168">
        <v>29</v>
      </c>
      <c r="D300" s="161" t="s">
        <v>716</v>
      </c>
      <c r="E300" s="158">
        <v>296</v>
      </c>
      <c r="F300" s="390" t="s">
        <v>329</v>
      </c>
      <c r="G300" s="318">
        <v>3738035</v>
      </c>
      <c r="H300" s="313">
        <v>465008896.49176037</v>
      </c>
      <c r="I300" s="313">
        <v>31775209.649867337</v>
      </c>
      <c r="J300" s="313">
        <v>7071.5863688866903</v>
      </c>
      <c r="K300" s="313">
        <v>18383.264707716782</v>
      </c>
      <c r="L300" s="313">
        <v>214530.8478393812</v>
      </c>
      <c r="M300" s="313">
        <v>433264.10401214613</v>
      </c>
      <c r="N300" s="313">
        <v>0</v>
      </c>
      <c r="O300" s="313">
        <v>0</v>
      </c>
      <c r="P300" s="313">
        <v>0</v>
      </c>
      <c r="Q300" s="314">
        <v>32448459.452795468</v>
      </c>
    </row>
    <row r="301" spans="2:17" x14ac:dyDescent="0.4">
      <c r="B301" s="168">
        <v>71</v>
      </c>
      <c r="C301" s="168">
        <v>29</v>
      </c>
      <c r="D301" s="161" t="s">
        <v>717</v>
      </c>
      <c r="E301" s="158">
        <v>297</v>
      </c>
      <c r="F301" s="390" t="s">
        <v>330</v>
      </c>
      <c r="G301" s="318">
        <v>3281300</v>
      </c>
      <c r="H301" s="313">
        <v>788838601.92198861</v>
      </c>
      <c r="I301" s="313">
        <v>58353670.155521981</v>
      </c>
      <c r="J301" s="313">
        <v>0</v>
      </c>
      <c r="K301" s="313">
        <v>0</v>
      </c>
      <c r="L301" s="313">
        <v>0</v>
      </c>
      <c r="M301" s="313">
        <v>0</v>
      </c>
      <c r="N301" s="313">
        <v>0</v>
      </c>
      <c r="O301" s="313">
        <v>0</v>
      </c>
      <c r="P301" s="313">
        <v>0</v>
      </c>
      <c r="Q301" s="314">
        <v>58353670.155521981</v>
      </c>
    </row>
    <row r="302" spans="2:17" x14ac:dyDescent="0.4">
      <c r="B302" s="168">
        <v>71</v>
      </c>
      <c r="C302" s="168">
        <v>29</v>
      </c>
      <c r="D302" s="161" t="s">
        <v>718</v>
      </c>
      <c r="E302" s="158">
        <v>298</v>
      </c>
      <c r="F302" s="390" t="s">
        <v>331</v>
      </c>
      <c r="G302" s="318">
        <v>739792</v>
      </c>
      <c r="H302" s="313">
        <v>115948157.08680753</v>
      </c>
      <c r="I302" s="313">
        <v>8414587.1549504045</v>
      </c>
      <c r="J302" s="313">
        <v>248342.79024496698</v>
      </c>
      <c r="K302" s="313">
        <v>4588.6126148794956</v>
      </c>
      <c r="L302" s="313">
        <v>124079.83091255778</v>
      </c>
      <c r="M302" s="313">
        <v>162739.85749098961</v>
      </c>
      <c r="N302" s="313">
        <v>0</v>
      </c>
      <c r="O302" s="313">
        <v>0</v>
      </c>
      <c r="P302" s="313">
        <v>0</v>
      </c>
      <c r="Q302" s="314">
        <v>8954338.2462137993</v>
      </c>
    </row>
    <row r="303" spans="2:17" x14ac:dyDescent="0.4">
      <c r="B303" s="168">
        <v>71</v>
      </c>
      <c r="C303" s="168">
        <v>29</v>
      </c>
      <c r="D303" s="161" t="s">
        <v>719</v>
      </c>
      <c r="E303" s="158">
        <v>299</v>
      </c>
      <c r="F303" s="390" t="s">
        <v>332</v>
      </c>
      <c r="G303" s="318">
        <v>1446064</v>
      </c>
      <c r="H303" s="313">
        <v>11771501.772008309</v>
      </c>
      <c r="I303" s="313">
        <v>837619.93779030873</v>
      </c>
      <c r="J303" s="313">
        <v>69282.437552601681</v>
      </c>
      <c r="K303" s="313">
        <v>440.70894204741654</v>
      </c>
      <c r="L303" s="313">
        <v>11917.129555363814</v>
      </c>
      <c r="M303" s="313">
        <v>16521.974725284614</v>
      </c>
      <c r="N303" s="313">
        <v>0</v>
      </c>
      <c r="O303" s="313">
        <v>0</v>
      </c>
      <c r="P303" s="313">
        <v>0</v>
      </c>
      <c r="Q303" s="314">
        <v>935782.18856560625</v>
      </c>
    </row>
    <row r="304" spans="2:17" x14ac:dyDescent="0.4">
      <c r="B304" s="168">
        <v>72</v>
      </c>
      <c r="C304" s="168">
        <v>29</v>
      </c>
      <c r="D304" s="161" t="s">
        <v>720</v>
      </c>
      <c r="E304" s="158">
        <v>300</v>
      </c>
      <c r="F304" s="390" t="s">
        <v>333</v>
      </c>
      <c r="G304" s="318">
        <v>1668709</v>
      </c>
      <c r="H304" s="313">
        <v>174682054.34974</v>
      </c>
      <c r="I304" s="313">
        <v>11905408.2127693</v>
      </c>
      <c r="J304" s="313">
        <v>0</v>
      </c>
      <c r="K304" s="313">
        <v>1146.9613737753218</v>
      </c>
      <c r="L304" s="313">
        <v>50688.17018092396</v>
      </c>
      <c r="M304" s="313">
        <v>0</v>
      </c>
      <c r="N304" s="313">
        <v>0</v>
      </c>
      <c r="O304" s="313">
        <v>0</v>
      </c>
      <c r="P304" s="313">
        <v>0</v>
      </c>
      <c r="Q304" s="314">
        <v>11957243.344324</v>
      </c>
    </row>
    <row r="305" spans="2:17" x14ac:dyDescent="0.4">
      <c r="B305" s="168">
        <v>73</v>
      </c>
      <c r="C305" s="168">
        <v>29</v>
      </c>
      <c r="D305" s="161" t="s">
        <v>721</v>
      </c>
      <c r="E305" s="158">
        <v>301</v>
      </c>
      <c r="F305" s="390" t="s">
        <v>334</v>
      </c>
      <c r="G305" s="318">
        <v>811755</v>
      </c>
      <c r="H305" s="313">
        <v>17907049.00335677</v>
      </c>
      <c r="I305" s="313">
        <v>1233175.559734643</v>
      </c>
      <c r="J305" s="313">
        <v>272.32004504534802</v>
      </c>
      <c r="K305" s="313">
        <v>160.06124213068543</v>
      </c>
      <c r="L305" s="313">
        <v>272.8445477595285</v>
      </c>
      <c r="M305" s="313">
        <v>0</v>
      </c>
      <c r="N305" s="313">
        <v>0</v>
      </c>
      <c r="O305" s="313">
        <v>0</v>
      </c>
      <c r="P305" s="313">
        <v>0</v>
      </c>
      <c r="Q305" s="314">
        <v>1233880.7855695784</v>
      </c>
    </row>
    <row r="306" spans="2:17" x14ac:dyDescent="0.4">
      <c r="B306" s="168">
        <v>74</v>
      </c>
      <c r="C306" s="168">
        <v>29</v>
      </c>
      <c r="D306" s="161" t="s">
        <v>722</v>
      </c>
      <c r="E306" s="158">
        <v>302</v>
      </c>
      <c r="F306" s="390" t="s">
        <v>335</v>
      </c>
      <c r="G306" s="318">
        <v>3045236</v>
      </c>
      <c r="H306" s="313">
        <v>7061075.1599939857</v>
      </c>
      <c r="I306" s="313">
        <v>478231.76928997278</v>
      </c>
      <c r="J306" s="313">
        <v>1909.9144185158077</v>
      </c>
      <c r="K306" s="313">
        <v>63.11505936432647</v>
      </c>
      <c r="L306" s="313">
        <v>107.58756835721243</v>
      </c>
      <c r="M306" s="313">
        <v>0</v>
      </c>
      <c r="N306" s="313">
        <v>0</v>
      </c>
      <c r="O306" s="313">
        <v>0</v>
      </c>
      <c r="P306" s="313">
        <v>0</v>
      </c>
      <c r="Q306" s="314">
        <v>480312.38633621018</v>
      </c>
    </row>
    <row r="307" spans="2:17" x14ac:dyDescent="0.4">
      <c r="B307" s="168">
        <v>75</v>
      </c>
      <c r="C307" s="168">
        <v>29</v>
      </c>
      <c r="D307" s="161" t="s">
        <v>723</v>
      </c>
      <c r="E307" s="158">
        <v>303</v>
      </c>
      <c r="F307" s="390" t="s">
        <v>336</v>
      </c>
      <c r="G307" s="318">
        <v>1214221</v>
      </c>
      <c r="H307" s="313">
        <v>2652581.1185190706</v>
      </c>
      <c r="I307" s="313">
        <v>180455.0230589571</v>
      </c>
      <c r="J307" s="313">
        <v>0</v>
      </c>
      <c r="K307" s="313">
        <v>23.709960731272723</v>
      </c>
      <c r="L307" s="313">
        <v>40.416614459598051</v>
      </c>
      <c r="M307" s="313">
        <v>0</v>
      </c>
      <c r="N307" s="313">
        <v>0</v>
      </c>
      <c r="O307" s="313">
        <v>0</v>
      </c>
      <c r="P307" s="313">
        <v>0</v>
      </c>
      <c r="Q307" s="314">
        <v>180519.14963414797</v>
      </c>
    </row>
    <row r="308" spans="2:17" x14ac:dyDescent="0.4">
      <c r="B308" s="168">
        <v>75</v>
      </c>
      <c r="C308" s="168">
        <v>29</v>
      </c>
      <c r="D308" s="161" t="s">
        <v>724</v>
      </c>
      <c r="E308" s="158">
        <v>304</v>
      </c>
      <c r="F308" s="390" t="s">
        <v>337</v>
      </c>
      <c r="G308" s="318">
        <v>3986748</v>
      </c>
      <c r="H308" s="313">
        <v>8890291.7710005268</v>
      </c>
      <c r="I308" s="313">
        <v>599166.49332975515</v>
      </c>
      <c r="J308" s="313">
        <v>0</v>
      </c>
      <c r="K308" s="313">
        <v>79.465418534556321</v>
      </c>
      <c r="L308" s="313">
        <v>135.45881497583392</v>
      </c>
      <c r="M308" s="313">
        <v>0</v>
      </c>
      <c r="N308" s="313">
        <v>0</v>
      </c>
      <c r="O308" s="313">
        <v>0</v>
      </c>
      <c r="P308" s="313">
        <v>0</v>
      </c>
      <c r="Q308" s="314">
        <v>599381.41756326554</v>
      </c>
    </row>
    <row r="309" spans="2:17" x14ac:dyDescent="0.4">
      <c r="B309" s="168">
        <v>75</v>
      </c>
      <c r="C309" s="168">
        <v>29</v>
      </c>
      <c r="D309" s="161" t="s">
        <v>725</v>
      </c>
      <c r="E309" s="158">
        <v>305</v>
      </c>
      <c r="F309" s="390" t="s">
        <v>338</v>
      </c>
      <c r="G309" s="318">
        <v>126763</v>
      </c>
      <c r="H309" s="313">
        <v>390380.30660407757</v>
      </c>
      <c r="I309" s="313">
        <v>27839.738658217735</v>
      </c>
      <c r="J309" s="313">
        <v>22.319561781671837</v>
      </c>
      <c r="K309" s="313">
        <v>3.4893944148303482</v>
      </c>
      <c r="L309" s="313">
        <v>5.9481122874935535</v>
      </c>
      <c r="M309" s="313">
        <v>0</v>
      </c>
      <c r="N309" s="313">
        <v>0</v>
      </c>
      <c r="O309" s="313">
        <v>0</v>
      </c>
      <c r="P309" s="313">
        <v>0</v>
      </c>
      <c r="Q309" s="314">
        <v>27871.495726701731</v>
      </c>
    </row>
    <row r="310" spans="2:17" x14ac:dyDescent="0.4">
      <c r="B310" s="168">
        <v>75</v>
      </c>
      <c r="C310" s="168">
        <v>29</v>
      </c>
      <c r="D310" s="161" t="s">
        <v>726</v>
      </c>
      <c r="E310" s="158">
        <v>306</v>
      </c>
      <c r="F310" s="390" t="s">
        <v>339</v>
      </c>
      <c r="G310" s="318">
        <v>120928</v>
      </c>
      <c r="H310" s="313">
        <v>95470.701779201889</v>
      </c>
      <c r="I310" s="313">
        <v>6636.7710325581384</v>
      </c>
      <c r="J310" s="313">
        <v>20.290510710610761</v>
      </c>
      <c r="K310" s="313">
        <v>0.85335998751121744</v>
      </c>
      <c r="L310" s="313">
        <v>1.4546595838514871</v>
      </c>
      <c r="M310" s="313">
        <v>0</v>
      </c>
      <c r="N310" s="313">
        <v>0</v>
      </c>
      <c r="O310" s="313">
        <v>0</v>
      </c>
      <c r="P310" s="313">
        <v>0</v>
      </c>
      <c r="Q310" s="314">
        <v>6659.3695628401119</v>
      </c>
    </row>
    <row r="311" spans="2:17" x14ac:dyDescent="0.4">
      <c r="B311" s="168">
        <v>75</v>
      </c>
      <c r="C311" s="168">
        <v>29</v>
      </c>
      <c r="D311" s="161" t="s">
        <v>727</v>
      </c>
      <c r="E311" s="158">
        <v>307</v>
      </c>
      <c r="F311" s="390" t="s">
        <v>340</v>
      </c>
      <c r="G311" s="318">
        <v>53766</v>
      </c>
      <c r="H311" s="313">
        <v>105666.51183883063</v>
      </c>
      <c r="I311" s="313">
        <v>7507.5839493408857</v>
      </c>
      <c r="J311" s="313">
        <v>4.0581021421221521</v>
      </c>
      <c r="K311" s="313">
        <v>0.94449471453222444</v>
      </c>
      <c r="L311" s="313">
        <v>1.610010204952707</v>
      </c>
      <c r="M311" s="313">
        <v>0</v>
      </c>
      <c r="N311" s="313">
        <v>0</v>
      </c>
      <c r="O311" s="313">
        <v>0</v>
      </c>
      <c r="P311" s="313">
        <v>0</v>
      </c>
      <c r="Q311" s="314">
        <v>7514.1965564024931</v>
      </c>
    </row>
    <row r="312" spans="2:17" x14ac:dyDescent="0.4">
      <c r="B312" s="168">
        <v>75</v>
      </c>
      <c r="C312" s="168">
        <v>29</v>
      </c>
      <c r="D312" s="161" t="s">
        <v>728</v>
      </c>
      <c r="E312" s="158">
        <v>308</v>
      </c>
      <c r="F312" s="390" t="s">
        <v>341</v>
      </c>
      <c r="G312" s="318">
        <v>23721</v>
      </c>
      <c r="H312" s="313">
        <v>52378.747855591442</v>
      </c>
      <c r="I312" s="313">
        <v>3561.1352814779943</v>
      </c>
      <c r="J312" s="313">
        <v>0</v>
      </c>
      <c r="K312" s="313">
        <v>0.46818476017150307</v>
      </c>
      <c r="L312" s="313">
        <v>0.79807989402331159</v>
      </c>
      <c r="M312" s="313">
        <v>0</v>
      </c>
      <c r="N312" s="313">
        <v>0</v>
      </c>
      <c r="O312" s="313">
        <v>0</v>
      </c>
      <c r="P312" s="313">
        <v>0</v>
      </c>
      <c r="Q312" s="314">
        <v>3562.4015461321892</v>
      </c>
    </row>
    <row r="313" spans="2:17" x14ac:dyDescent="0.4">
      <c r="B313" s="168">
        <v>75</v>
      </c>
      <c r="C313" s="168">
        <v>29</v>
      </c>
      <c r="D313" s="161" t="s">
        <v>729</v>
      </c>
      <c r="E313" s="158">
        <v>309</v>
      </c>
      <c r="F313" s="390" t="s">
        <v>342</v>
      </c>
      <c r="G313" s="318">
        <v>228009</v>
      </c>
      <c r="H313" s="313">
        <v>673953.26640867593</v>
      </c>
      <c r="I313" s="313">
        <v>45392.296285253047</v>
      </c>
      <c r="J313" s="313">
        <v>0</v>
      </c>
      <c r="K313" s="313">
        <v>31.632542271761807</v>
      </c>
      <c r="L313" s="313">
        <v>882.41931689121009</v>
      </c>
      <c r="M313" s="313">
        <v>0</v>
      </c>
      <c r="N313" s="313">
        <v>0</v>
      </c>
      <c r="O313" s="313">
        <v>0</v>
      </c>
      <c r="P313" s="313">
        <v>0</v>
      </c>
      <c r="Q313" s="314">
        <v>46306.348144416021</v>
      </c>
    </row>
    <row r="314" spans="2:17" x14ac:dyDescent="0.4">
      <c r="B314" s="168">
        <v>75</v>
      </c>
      <c r="C314" s="168">
        <v>29</v>
      </c>
      <c r="D314" s="161" t="s">
        <v>730</v>
      </c>
      <c r="E314" s="158">
        <v>310</v>
      </c>
      <c r="F314" s="390" t="s">
        <v>343</v>
      </c>
      <c r="G314" s="318">
        <v>198760</v>
      </c>
      <c r="H314" s="313">
        <v>1906981.2521363795</v>
      </c>
      <c r="I314" s="313">
        <v>131225.19667457475</v>
      </c>
      <c r="J314" s="313">
        <v>0</v>
      </c>
      <c r="K314" s="313">
        <v>17.045454439738286</v>
      </c>
      <c r="L314" s="313">
        <v>29.056124056371043</v>
      </c>
      <c r="M314" s="313">
        <v>0</v>
      </c>
      <c r="N314" s="313">
        <v>0</v>
      </c>
      <c r="O314" s="313">
        <v>0</v>
      </c>
      <c r="P314" s="313">
        <v>0</v>
      </c>
      <c r="Q314" s="314">
        <v>131271.29825307085</v>
      </c>
    </row>
    <row r="315" spans="2:17" x14ac:dyDescent="0.4">
      <c r="B315" s="168">
        <v>75</v>
      </c>
      <c r="C315" s="168">
        <v>29</v>
      </c>
      <c r="D315" s="161" t="s">
        <v>731</v>
      </c>
      <c r="E315" s="158">
        <v>311</v>
      </c>
      <c r="F315" s="390" t="s">
        <v>344</v>
      </c>
      <c r="G315" s="318">
        <v>664567</v>
      </c>
      <c r="H315" s="313">
        <v>206072.59877264005</v>
      </c>
      <c r="I315" s="313">
        <v>11000.076240221013</v>
      </c>
      <c r="J315" s="313">
        <v>0</v>
      </c>
      <c r="K315" s="313">
        <v>1.8419693899572203</v>
      </c>
      <c r="L315" s="313">
        <v>3.1398688308281226</v>
      </c>
      <c r="M315" s="313">
        <v>0</v>
      </c>
      <c r="N315" s="313">
        <v>0</v>
      </c>
      <c r="O315" s="313">
        <v>0</v>
      </c>
      <c r="P315" s="313">
        <v>0</v>
      </c>
      <c r="Q315" s="314">
        <v>11005.058078441798</v>
      </c>
    </row>
    <row r="316" spans="2:17" x14ac:dyDescent="0.4">
      <c r="B316" s="168">
        <v>76</v>
      </c>
      <c r="C316" s="168">
        <v>29</v>
      </c>
      <c r="D316" s="161" t="s">
        <v>732</v>
      </c>
      <c r="E316" s="158">
        <v>312</v>
      </c>
      <c r="F316" s="390" t="s">
        <v>345</v>
      </c>
      <c r="G316" s="318">
        <v>1532744</v>
      </c>
      <c r="H316" s="313">
        <v>1936467.7537353951</v>
      </c>
      <c r="I316" s="313">
        <v>118257.62484493532</v>
      </c>
      <c r="J316" s="313">
        <v>0</v>
      </c>
      <c r="K316" s="313">
        <v>18.655789293064707</v>
      </c>
      <c r="L316" s="313">
        <v>104.47734055112316</v>
      </c>
      <c r="M316" s="313">
        <v>0</v>
      </c>
      <c r="N316" s="313">
        <v>0</v>
      </c>
      <c r="O316" s="313">
        <v>0</v>
      </c>
      <c r="P316" s="313">
        <v>0</v>
      </c>
      <c r="Q316" s="314">
        <v>118380.7579747795</v>
      </c>
    </row>
    <row r="317" spans="2:17" x14ac:dyDescent="0.4">
      <c r="B317" s="168">
        <v>77</v>
      </c>
      <c r="C317" s="168">
        <v>30</v>
      </c>
      <c r="D317" s="161" t="s">
        <v>733</v>
      </c>
      <c r="E317" s="158">
        <v>313</v>
      </c>
      <c r="F317" s="390" t="s">
        <v>346</v>
      </c>
      <c r="G317" s="318">
        <v>7163409</v>
      </c>
      <c r="H317" s="313">
        <v>714038.76885250513</v>
      </c>
      <c r="I317" s="313">
        <v>37678.040993073526</v>
      </c>
      <c r="J317" s="313">
        <v>0</v>
      </c>
      <c r="K317" s="313">
        <v>6.3823990346244699</v>
      </c>
      <c r="L317" s="313">
        <v>10.879603050944457</v>
      </c>
      <c r="M317" s="313">
        <v>0</v>
      </c>
      <c r="N317" s="313">
        <v>0</v>
      </c>
      <c r="O317" s="313">
        <v>0</v>
      </c>
      <c r="P317" s="313">
        <v>0</v>
      </c>
      <c r="Q317" s="314">
        <v>37695.302995159094</v>
      </c>
    </row>
    <row r="318" spans="2:17" x14ac:dyDescent="0.4">
      <c r="B318" s="168">
        <v>77</v>
      </c>
      <c r="C318" s="168">
        <v>30</v>
      </c>
      <c r="D318" s="161" t="s">
        <v>734</v>
      </c>
      <c r="E318" s="158">
        <v>314</v>
      </c>
      <c r="F318" s="390" t="s">
        <v>347</v>
      </c>
      <c r="G318" s="318">
        <v>9087469</v>
      </c>
      <c r="H318" s="313">
        <v>929767.73418747354</v>
      </c>
      <c r="I318" s="313">
        <v>49248.322267369367</v>
      </c>
      <c r="J318" s="313">
        <v>0</v>
      </c>
      <c r="K318" s="313">
        <v>8.3106813634777499</v>
      </c>
      <c r="L318" s="313">
        <v>14.166603157685477</v>
      </c>
      <c r="M318" s="313">
        <v>0</v>
      </c>
      <c r="N318" s="313">
        <v>0</v>
      </c>
      <c r="O318" s="313">
        <v>0</v>
      </c>
      <c r="P318" s="313">
        <v>0</v>
      </c>
      <c r="Q318" s="314">
        <v>49270.79955189053</v>
      </c>
    </row>
    <row r="319" spans="2:17" x14ac:dyDescent="0.4">
      <c r="B319" s="168">
        <v>77</v>
      </c>
      <c r="C319" s="168">
        <v>30</v>
      </c>
      <c r="D319" s="161" t="s">
        <v>735</v>
      </c>
      <c r="E319" s="158">
        <v>315</v>
      </c>
      <c r="F319" s="390" t="s">
        <v>348</v>
      </c>
      <c r="G319" s="318">
        <v>1701748</v>
      </c>
      <c r="H319" s="313">
        <v>335964.0182023205</v>
      </c>
      <c r="I319" s="313">
        <v>17643.526774795933</v>
      </c>
      <c r="J319" s="313">
        <v>0</v>
      </c>
      <c r="K319" s="313">
        <v>3.0029972026434524</v>
      </c>
      <c r="L319" s="313">
        <v>5.1189869750567407</v>
      </c>
      <c r="M319" s="313">
        <v>0</v>
      </c>
      <c r="N319" s="313">
        <v>0</v>
      </c>
      <c r="O319" s="313">
        <v>0</v>
      </c>
      <c r="P319" s="313">
        <v>0</v>
      </c>
      <c r="Q319" s="314">
        <v>17651.648758973632</v>
      </c>
    </row>
    <row r="320" spans="2:17" x14ac:dyDescent="0.4">
      <c r="B320" s="168">
        <v>78</v>
      </c>
      <c r="C320" s="168">
        <v>30</v>
      </c>
      <c r="D320" s="161" t="s">
        <v>736</v>
      </c>
      <c r="E320" s="158">
        <v>316</v>
      </c>
      <c r="F320" s="390" t="s">
        <v>349</v>
      </c>
      <c r="G320" s="318">
        <v>900390</v>
      </c>
      <c r="H320" s="313">
        <v>232938.79560094629</v>
      </c>
      <c r="I320" s="313">
        <v>12261.143640400875</v>
      </c>
      <c r="J320" s="313">
        <v>0</v>
      </c>
      <c r="K320" s="313">
        <v>2.0821115169408499</v>
      </c>
      <c r="L320" s="313">
        <v>3.5492213334243683</v>
      </c>
      <c r="M320" s="313">
        <v>0</v>
      </c>
      <c r="N320" s="313">
        <v>0</v>
      </c>
      <c r="O320" s="313">
        <v>0</v>
      </c>
      <c r="P320" s="313">
        <v>0</v>
      </c>
      <c r="Q320" s="314">
        <v>12266.774973251238</v>
      </c>
    </row>
    <row r="321" spans="2:17" x14ac:dyDescent="0.4">
      <c r="B321" s="168">
        <v>78</v>
      </c>
      <c r="C321" s="168">
        <v>30</v>
      </c>
      <c r="D321" s="161" t="s">
        <v>737</v>
      </c>
      <c r="E321" s="158">
        <v>317</v>
      </c>
      <c r="F321" s="390" t="s">
        <v>350</v>
      </c>
      <c r="G321" s="318">
        <v>2450372</v>
      </c>
      <c r="H321" s="313">
        <v>380955.15742164274</v>
      </c>
      <c r="I321" s="313">
        <v>21000.297138284575</v>
      </c>
      <c r="J321" s="313">
        <v>0</v>
      </c>
      <c r="K321" s="313">
        <v>3.4051482006649239</v>
      </c>
      <c r="L321" s="313">
        <v>5.8045040041987752</v>
      </c>
      <c r="M321" s="313">
        <v>0</v>
      </c>
      <c r="N321" s="313">
        <v>0</v>
      </c>
      <c r="O321" s="313">
        <v>0</v>
      </c>
      <c r="P321" s="313">
        <v>0</v>
      </c>
      <c r="Q321" s="314">
        <v>21009.506790489439</v>
      </c>
    </row>
    <row r="322" spans="2:17" x14ac:dyDescent="0.4">
      <c r="B322" s="168">
        <v>78</v>
      </c>
      <c r="C322" s="168">
        <v>30</v>
      </c>
      <c r="D322" s="161" t="s">
        <v>738</v>
      </c>
      <c r="E322" s="158">
        <v>318</v>
      </c>
      <c r="F322" s="390" t="s">
        <v>351</v>
      </c>
      <c r="G322" s="318">
        <v>1045479</v>
      </c>
      <c r="H322" s="313">
        <v>276433.85880348715</v>
      </c>
      <c r="I322" s="313">
        <v>15163.324874652742</v>
      </c>
      <c r="J322" s="313">
        <v>0</v>
      </c>
      <c r="K322" s="313">
        <v>2.4708899159638444</v>
      </c>
      <c r="L322" s="313">
        <v>4.2119430832249503</v>
      </c>
      <c r="M322" s="313">
        <v>0</v>
      </c>
      <c r="N322" s="313">
        <v>0</v>
      </c>
      <c r="O322" s="313">
        <v>0</v>
      </c>
      <c r="P322" s="313">
        <v>0</v>
      </c>
      <c r="Q322" s="314">
        <v>15170.00770765193</v>
      </c>
    </row>
    <row r="323" spans="2:17" x14ac:dyDescent="0.4">
      <c r="B323" s="168">
        <v>79</v>
      </c>
      <c r="C323" s="168">
        <v>30</v>
      </c>
      <c r="D323" s="161" t="s">
        <v>739</v>
      </c>
      <c r="E323" s="158">
        <v>319</v>
      </c>
      <c r="F323" s="390" t="s">
        <v>352</v>
      </c>
      <c r="G323" s="318">
        <v>27277475</v>
      </c>
      <c r="H323" s="313">
        <v>2304972.3093974618</v>
      </c>
      <c r="I323" s="313">
        <v>132145.28404560758</v>
      </c>
      <c r="J323" s="313">
        <v>0</v>
      </c>
      <c r="K323" s="313">
        <v>20.602877160264267</v>
      </c>
      <c r="L323" s="313">
        <v>35.120199159442507</v>
      </c>
      <c r="M323" s="313">
        <v>0</v>
      </c>
      <c r="N323" s="313">
        <v>0</v>
      </c>
      <c r="O323" s="313">
        <v>0</v>
      </c>
      <c r="P323" s="313">
        <v>0</v>
      </c>
      <c r="Q323" s="314">
        <v>132201.00712192728</v>
      </c>
    </row>
    <row r="324" spans="2:17" x14ac:dyDescent="0.4">
      <c r="B324" s="168">
        <v>80</v>
      </c>
      <c r="C324" s="168">
        <v>30</v>
      </c>
      <c r="D324" s="161" t="s">
        <v>740</v>
      </c>
      <c r="E324" s="158">
        <v>320</v>
      </c>
      <c r="F324" s="390" t="s">
        <v>353</v>
      </c>
      <c r="G324" s="318">
        <v>8424576</v>
      </c>
      <c r="H324" s="313">
        <v>421967.75575070002</v>
      </c>
      <c r="I324" s="313">
        <v>22346.500092559152</v>
      </c>
      <c r="J324" s="313">
        <v>0</v>
      </c>
      <c r="K324" s="313">
        <v>3.7717372143167678</v>
      </c>
      <c r="L324" s="313">
        <v>6.4294011517654788</v>
      </c>
      <c r="M324" s="313">
        <v>0</v>
      </c>
      <c r="N324" s="313">
        <v>0</v>
      </c>
      <c r="O324" s="313">
        <v>0</v>
      </c>
      <c r="P324" s="313">
        <v>0</v>
      </c>
      <c r="Q324" s="314">
        <v>22356.701230925235</v>
      </c>
    </row>
    <row r="325" spans="2:17" x14ac:dyDescent="0.4">
      <c r="B325" s="168">
        <v>81</v>
      </c>
      <c r="C325" s="168">
        <v>30</v>
      </c>
      <c r="D325" s="161" t="s">
        <v>741</v>
      </c>
      <c r="E325" s="158">
        <v>321</v>
      </c>
      <c r="F325" s="390" t="s">
        <v>354</v>
      </c>
      <c r="G325" s="318">
        <v>3357286</v>
      </c>
      <c r="H325" s="313">
        <v>583331.19725358882</v>
      </c>
      <c r="I325" s="313">
        <v>33350.290530558792</v>
      </c>
      <c r="J325" s="313">
        <v>0</v>
      </c>
      <c r="K325" s="313">
        <v>5.2140760874941954</v>
      </c>
      <c r="L325" s="313">
        <v>8.8880494311957587</v>
      </c>
      <c r="M325" s="313">
        <v>0</v>
      </c>
      <c r="N325" s="313">
        <v>0</v>
      </c>
      <c r="O325" s="313">
        <v>0</v>
      </c>
      <c r="P325" s="313">
        <v>0</v>
      </c>
      <c r="Q325" s="314">
        <v>33364.392656077485</v>
      </c>
    </row>
    <row r="326" spans="2:17" x14ac:dyDescent="0.4">
      <c r="B326" s="168">
        <v>81</v>
      </c>
      <c r="C326" s="168">
        <v>30</v>
      </c>
      <c r="D326" s="161" t="s">
        <v>742</v>
      </c>
      <c r="E326" s="158">
        <v>322</v>
      </c>
      <c r="F326" s="390" t="s">
        <v>355</v>
      </c>
      <c r="G326" s="318">
        <v>1391150</v>
      </c>
      <c r="H326" s="313">
        <v>526523.32044955762</v>
      </c>
      <c r="I326" s="313">
        <v>28591.024976621524</v>
      </c>
      <c r="J326" s="313">
        <v>5294.6106240343825</v>
      </c>
      <c r="K326" s="313">
        <v>4.7063017846285629</v>
      </c>
      <c r="L326" s="313">
        <v>8.0224841751410381</v>
      </c>
      <c r="M326" s="313">
        <v>0</v>
      </c>
      <c r="N326" s="313">
        <v>0</v>
      </c>
      <c r="O326" s="313">
        <v>0</v>
      </c>
      <c r="P326" s="313">
        <v>0</v>
      </c>
      <c r="Q326" s="314">
        <v>33898.364386615678</v>
      </c>
    </row>
    <row r="327" spans="2:17" x14ac:dyDescent="0.4">
      <c r="B327" s="168">
        <v>81</v>
      </c>
      <c r="C327" s="168">
        <v>30</v>
      </c>
      <c r="D327" s="161" t="s">
        <v>743</v>
      </c>
      <c r="E327" s="158">
        <v>323</v>
      </c>
      <c r="F327" s="393" t="s">
        <v>356</v>
      </c>
      <c r="G327" s="318">
        <v>2176634</v>
      </c>
      <c r="H327" s="313">
        <v>137127.72289225383</v>
      </c>
      <c r="I327" s="313">
        <v>8160.4111616595064</v>
      </c>
      <c r="J327" s="313">
        <v>790.78210192786071</v>
      </c>
      <c r="K327" s="313">
        <v>1.2257091412757148</v>
      </c>
      <c r="L327" s="313">
        <v>2.0893756157598817</v>
      </c>
      <c r="M327" s="313">
        <v>0</v>
      </c>
      <c r="N327" s="313">
        <v>0</v>
      </c>
      <c r="O327" s="313">
        <v>0</v>
      </c>
      <c r="P327" s="313">
        <v>0</v>
      </c>
      <c r="Q327" s="314">
        <v>8954.5083483444032</v>
      </c>
    </row>
    <row r="328" spans="2:17" x14ac:dyDescent="0.4">
      <c r="B328" s="168">
        <v>82</v>
      </c>
      <c r="C328" s="168">
        <v>31</v>
      </c>
      <c r="D328" s="161" t="s">
        <v>744</v>
      </c>
      <c r="E328" s="158">
        <v>324</v>
      </c>
      <c r="F328" s="390" t="s">
        <v>357</v>
      </c>
      <c r="G328" s="318">
        <v>15410954</v>
      </c>
      <c r="H328" s="313">
        <v>81137005.723947793</v>
      </c>
      <c r="I328" s="313">
        <v>5486148.0014257003</v>
      </c>
      <c r="J328" s="313">
        <v>1824.1169128839072</v>
      </c>
      <c r="K328" s="313">
        <v>725.23897804184014</v>
      </c>
      <c r="L328" s="313">
        <v>1236.2611857019522</v>
      </c>
      <c r="M328" s="313">
        <v>0</v>
      </c>
      <c r="N328" s="313">
        <v>0</v>
      </c>
      <c r="O328" s="313">
        <v>28905</v>
      </c>
      <c r="P328" s="313">
        <v>0</v>
      </c>
      <c r="Q328" s="314">
        <v>5518838.6185023282</v>
      </c>
    </row>
    <row r="329" spans="2:17" x14ac:dyDescent="0.4">
      <c r="B329" s="168">
        <v>82</v>
      </c>
      <c r="C329" s="168">
        <v>31</v>
      </c>
      <c r="D329" s="161" t="s">
        <v>745</v>
      </c>
      <c r="E329" s="158">
        <v>325</v>
      </c>
      <c r="F329" s="390" t="s">
        <v>358</v>
      </c>
      <c r="G329" s="318">
        <v>27215848</v>
      </c>
      <c r="H329" s="313">
        <v>13332939.379637986</v>
      </c>
      <c r="I329" s="313">
        <v>767991.32694851048</v>
      </c>
      <c r="J329" s="313">
        <v>6131.7923367465719</v>
      </c>
      <c r="K329" s="313">
        <v>119.17579708180503</v>
      </c>
      <c r="L329" s="313">
        <v>203.15015693879013</v>
      </c>
      <c r="M329" s="313">
        <v>0</v>
      </c>
      <c r="N329" s="313">
        <v>0</v>
      </c>
      <c r="O329" s="313">
        <v>0</v>
      </c>
      <c r="P329" s="313">
        <v>0</v>
      </c>
      <c r="Q329" s="314">
        <v>774445.44523927767</v>
      </c>
    </row>
    <row r="330" spans="2:17" x14ac:dyDescent="0.4">
      <c r="B330" s="168">
        <v>83</v>
      </c>
      <c r="C330" s="168">
        <v>32</v>
      </c>
      <c r="D330" s="161" t="s">
        <v>746</v>
      </c>
      <c r="E330" s="158">
        <v>326</v>
      </c>
      <c r="F330" s="390" t="s">
        <v>359</v>
      </c>
      <c r="G330" s="318">
        <v>14922496</v>
      </c>
      <c r="H330" s="313">
        <v>32751606.672773752</v>
      </c>
      <c r="I330" s="313">
        <v>1805644.3457349644</v>
      </c>
      <c r="J330" s="313">
        <v>608.22977409179202</v>
      </c>
      <c r="K330" s="313">
        <v>292.74856202365453</v>
      </c>
      <c r="L330" s="313">
        <v>499.02679717667547</v>
      </c>
      <c r="M330" s="313">
        <v>0</v>
      </c>
      <c r="N330" s="313">
        <v>0</v>
      </c>
      <c r="O330" s="313">
        <v>12416.187294729814</v>
      </c>
      <c r="P330" s="313">
        <v>0</v>
      </c>
      <c r="Q330" s="314">
        <v>1819460.5381629863</v>
      </c>
    </row>
    <row r="331" spans="2:17" x14ac:dyDescent="0.4">
      <c r="B331" s="168">
        <v>83</v>
      </c>
      <c r="C331" s="168">
        <v>32</v>
      </c>
      <c r="D331" s="161" t="s">
        <v>747</v>
      </c>
      <c r="E331" s="158">
        <v>327</v>
      </c>
      <c r="F331" s="390" t="s">
        <v>360</v>
      </c>
      <c r="G331" s="318">
        <v>7353722</v>
      </c>
      <c r="H331" s="313">
        <v>29593880.613299426</v>
      </c>
      <c r="I331" s="313">
        <v>1597546.1742963458</v>
      </c>
      <c r="J331" s="313">
        <v>132.33145438360845</v>
      </c>
      <c r="K331" s="313">
        <v>264.52338906002717</v>
      </c>
      <c r="L331" s="313">
        <v>450.91343475251244</v>
      </c>
      <c r="M331" s="313">
        <v>0</v>
      </c>
      <c r="N331" s="313">
        <v>0</v>
      </c>
      <c r="O331" s="313">
        <v>6118.524033541642</v>
      </c>
      <c r="P331" s="313">
        <v>0</v>
      </c>
      <c r="Q331" s="314">
        <v>1604512.4666080836</v>
      </c>
    </row>
    <row r="332" spans="2:17" x14ac:dyDescent="0.4">
      <c r="B332" s="168">
        <v>83</v>
      </c>
      <c r="C332" s="168">
        <v>32</v>
      </c>
      <c r="D332" s="161" t="s">
        <v>748</v>
      </c>
      <c r="E332" s="158">
        <v>328</v>
      </c>
      <c r="F332" s="390" t="s">
        <v>361</v>
      </c>
      <c r="G332" s="318">
        <v>699738</v>
      </c>
      <c r="H332" s="313">
        <v>6370809.1975726672</v>
      </c>
      <c r="I332" s="313">
        <v>339815.18359040678</v>
      </c>
      <c r="J332" s="313">
        <v>0</v>
      </c>
      <c r="K332" s="313">
        <v>56.945152344751186</v>
      </c>
      <c r="L332" s="313">
        <v>97.070184710396234</v>
      </c>
      <c r="M332" s="313">
        <v>0</v>
      </c>
      <c r="N332" s="313">
        <v>0</v>
      </c>
      <c r="O332" s="313">
        <v>582.18168873328545</v>
      </c>
      <c r="P332" s="313">
        <v>0</v>
      </c>
      <c r="Q332" s="314">
        <v>340551.38061619521</v>
      </c>
    </row>
    <row r="333" spans="2:17" x14ac:dyDescent="0.4">
      <c r="B333" s="168">
        <v>83</v>
      </c>
      <c r="C333" s="168">
        <v>32</v>
      </c>
      <c r="D333" s="161" t="s">
        <v>749</v>
      </c>
      <c r="E333" s="158">
        <v>329</v>
      </c>
      <c r="F333" s="390" t="s">
        <v>362</v>
      </c>
      <c r="G333" s="318">
        <v>7078</v>
      </c>
      <c r="H333" s="313">
        <v>50641.658218403638</v>
      </c>
      <c r="I333" s="313">
        <v>2769.5070821007612</v>
      </c>
      <c r="J333" s="313">
        <v>0</v>
      </c>
      <c r="K333" s="313">
        <v>0.45265787324733686</v>
      </c>
      <c r="L333" s="313">
        <v>0.77161235956872742</v>
      </c>
      <c r="M333" s="313">
        <v>0</v>
      </c>
      <c r="N333" s="313">
        <v>0</v>
      </c>
      <c r="O333" s="313">
        <v>5.9075174932204177</v>
      </c>
      <c r="P333" s="313">
        <v>0</v>
      </c>
      <c r="Q333" s="314">
        <v>2776.6388698267979</v>
      </c>
    </row>
    <row r="334" spans="2:17" x14ac:dyDescent="0.4">
      <c r="B334" s="168">
        <v>83</v>
      </c>
      <c r="C334" s="168">
        <v>32</v>
      </c>
      <c r="D334" s="161" t="s">
        <v>750</v>
      </c>
      <c r="E334" s="158">
        <v>330</v>
      </c>
      <c r="F334" s="390" t="s">
        <v>363</v>
      </c>
      <c r="G334" s="318">
        <v>922818</v>
      </c>
      <c r="H334" s="313">
        <v>2619913.9885207545</v>
      </c>
      <c r="I334" s="313">
        <v>144762.48881928835</v>
      </c>
      <c r="J334" s="313">
        <v>0</v>
      </c>
      <c r="K334" s="313">
        <v>23.417967259685362</v>
      </c>
      <c r="L334" s="313">
        <v>39.918874809177609</v>
      </c>
      <c r="M334" s="313">
        <v>0</v>
      </c>
      <c r="N334" s="313">
        <v>0</v>
      </c>
      <c r="O334" s="313">
        <v>767.81086517518349</v>
      </c>
      <c r="P334" s="313">
        <v>0</v>
      </c>
      <c r="Q334" s="314">
        <v>145593.63652653238</v>
      </c>
    </row>
    <row r="335" spans="2:17" x14ac:dyDescent="0.4">
      <c r="B335" s="168">
        <v>83</v>
      </c>
      <c r="C335" s="168">
        <v>32</v>
      </c>
      <c r="D335" s="161" t="s">
        <v>751</v>
      </c>
      <c r="E335" s="158">
        <v>331</v>
      </c>
      <c r="F335" s="390" t="s">
        <v>364</v>
      </c>
      <c r="G335" s="318">
        <v>301345</v>
      </c>
      <c r="H335" s="313">
        <v>1477365.4783557225</v>
      </c>
      <c r="I335" s="313">
        <v>85059.320872128024</v>
      </c>
      <c r="J335" s="313">
        <v>0</v>
      </c>
      <c r="K335" s="313">
        <v>13.205355807217808</v>
      </c>
      <c r="L335" s="313">
        <v>22.510192256800384</v>
      </c>
      <c r="M335" s="313">
        <v>0</v>
      </c>
      <c r="N335" s="313">
        <v>0</v>
      </c>
      <c r="O335" s="313">
        <v>250.69507333905798</v>
      </c>
      <c r="P335" s="313">
        <v>0</v>
      </c>
      <c r="Q335" s="314">
        <v>85345.731493531101</v>
      </c>
    </row>
    <row r="336" spans="2:17" x14ac:dyDescent="0.4">
      <c r="B336" s="168">
        <v>83</v>
      </c>
      <c r="C336" s="168">
        <v>32</v>
      </c>
      <c r="D336" s="161" t="s">
        <v>752</v>
      </c>
      <c r="E336" s="158">
        <v>332</v>
      </c>
      <c r="F336" s="390" t="s">
        <v>365</v>
      </c>
      <c r="G336" s="318">
        <v>516642</v>
      </c>
      <c r="H336" s="313">
        <v>5595865.2028764999</v>
      </c>
      <c r="I336" s="313">
        <v>325657.04976737674</v>
      </c>
      <c r="J336" s="313">
        <v>0</v>
      </c>
      <c r="K336" s="313">
        <v>50.01835506232166</v>
      </c>
      <c r="L336" s="313">
        <v>85.262586276271037</v>
      </c>
      <c r="M336" s="313">
        <v>0</v>
      </c>
      <c r="N336" s="313">
        <v>0</v>
      </c>
      <c r="O336" s="313">
        <v>429.83430098558699</v>
      </c>
      <c r="P336" s="313">
        <v>0</v>
      </c>
      <c r="Q336" s="314">
        <v>326222.16500970093</v>
      </c>
    </row>
    <row r="337" spans="2:17" x14ac:dyDescent="0.4">
      <c r="B337" s="168">
        <v>83</v>
      </c>
      <c r="C337" s="168">
        <v>32</v>
      </c>
      <c r="D337" s="161" t="s">
        <v>753</v>
      </c>
      <c r="E337" s="158">
        <v>333</v>
      </c>
      <c r="F337" s="390" t="s">
        <v>366</v>
      </c>
      <c r="G337" s="318">
        <v>982480</v>
      </c>
      <c r="H337" s="313">
        <v>7310148.6170982076</v>
      </c>
      <c r="I337" s="313">
        <v>468818.24436785129</v>
      </c>
      <c r="J337" s="313">
        <v>0</v>
      </c>
      <c r="K337" s="313">
        <v>65.341389728330739</v>
      </c>
      <c r="L337" s="313">
        <v>111.38262888057191</v>
      </c>
      <c r="M337" s="313">
        <v>0</v>
      </c>
      <c r="N337" s="313">
        <v>0</v>
      </c>
      <c r="O337" s="313">
        <v>817.48393480127606</v>
      </c>
      <c r="P337" s="313">
        <v>0</v>
      </c>
      <c r="Q337" s="314">
        <v>469812.45232126146</v>
      </c>
    </row>
    <row r="338" spans="2:17" x14ac:dyDescent="0.4">
      <c r="B338" s="168">
        <v>84</v>
      </c>
      <c r="C338" s="168">
        <v>32</v>
      </c>
      <c r="D338" s="161" t="s">
        <v>754</v>
      </c>
      <c r="E338" s="158">
        <v>334</v>
      </c>
      <c r="F338" s="390" t="s">
        <v>367</v>
      </c>
      <c r="G338" s="318">
        <v>4012953</v>
      </c>
      <c r="H338" s="313">
        <v>12265407.853508301</v>
      </c>
      <c r="I338" s="313">
        <v>770206.55482970807</v>
      </c>
      <c r="J338" s="313">
        <v>32.464817136977217</v>
      </c>
      <c r="K338" s="313">
        <v>109.63372110636361</v>
      </c>
      <c r="L338" s="313">
        <v>186.88448656444245</v>
      </c>
      <c r="M338" s="313">
        <v>0</v>
      </c>
      <c r="N338" s="313">
        <v>0</v>
      </c>
      <c r="O338" s="313">
        <v>40921.34150655182</v>
      </c>
      <c r="P338" s="313">
        <v>0</v>
      </c>
      <c r="Q338" s="314">
        <v>811456.87936106767</v>
      </c>
    </row>
    <row r="339" spans="2:17" x14ac:dyDescent="0.4">
      <c r="B339" s="168">
        <v>84</v>
      </c>
      <c r="C339" s="168">
        <v>32</v>
      </c>
      <c r="D339" s="161" t="s">
        <v>755</v>
      </c>
      <c r="E339" s="158">
        <v>335</v>
      </c>
      <c r="F339" s="390" t="s">
        <v>368</v>
      </c>
      <c r="G339" s="318">
        <v>250392</v>
      </c>
      <c r="H339" s="313">
        <v>118016.03607596621</v>
      </c>
      <c r="I339" s="313">
        <v>7019.0531556704445</v>
      </c>
      <c r="J339" s="313">
        <v>4.0581021421221521</v>
      </c>
      <c r="K339" s="313">
        <v>1.0548803056337168</v>
      </c>
      <c r="L339" s="313">
        <v>1.7981763486257913</v>
      </c>
      <c r="M339" s="313">
        <v>0</v>
      </c>
      <c r="N339" s="313">
        <v>0</v>
      </c>
      <c r="O339" s="313">
        <v>2552.3577819810412</v>
      </c>
      <c r="P339" s="313">
        <v>0</v>
      </c>
      <c r="Q339" s="314">
        <v>9578.3220964478678</v>
      </c>
    </row>
    <row r="340" spans="2:17" x14ac:dyDescent="0.4">
      <c r="B340" s="168">
        <v>84</v>
      </c>
      <c r="C340" s="168">
        <v>32</v>
      </c>
      <c r="D340" s="161" t="s">
        <v>756</v>
      </c>
      <c r="E340" s="158">
        <v>336</v>
      </c>
      <c r="F340" s="390" t="s">
        <v>369</v>
      </c>
      <c r="G340" s="318">
        <v>1005467</v>
      </c>
      <c r="H340" s="313">
        <v>1183201.2501451771</v>
      </c>
      <c r="I340" s="313">
        <v>76034.409582400505</v>
      </c>
      <c r="J340" s="313">
        <v>4.0581021421221521</v>
      </c>
      <c r="K340" s="313">
        <v>10.575983890663151</v>
      </c>
      <c r="L340" s="313">
        <v>18.028096641934319</v>
      </c>
      <c r="M340" s="313">
        <v>0</v>
      </c>
      <c r="N340" s="313">
        <v>0</v>
      </c>
      <c r="O340" s="313">
        <v>10253.279064250648</v>
      </c>
      <c r="P340" s="313">
        <v>0</v>
      </c>
      <c r="Q340" s="314">
        <v>86320.350829325878</v>
      </c>
    </row>
    <row r="341" spans="2:17" x14ac:dyDescent="0.4">
      <c r="B341" s="168">
        <v>84</v>
      </c>
      <c r="C341" s="168">
        <v>32</v>
      </c>
      <c r="D341" s="161" t="s">
        <v>757</v>
      </c>
      <c r="E341" s="158">
        <v>337</v>
      </c>
      <c r="F341" s="390" t="s">
        <v>370</v>
      </c>
      <c r="G341" s="318">
        <v>498972</v>
      </c>
      <c r="H341" s="313">
        <v>379961.52644705266</v>
      </c>
      <c r="I341" s="313">
        <v>22500.691285384972</v>
      </c>
      <c r="J341" s="313">
        <v>4.0581021421221521</v>
      </c>
      <c r="K341" s="313">
        <v>3.3962666809917166</v>
      </c>
      <c r="L341" s="313">
        <v>5.7893643352420936</v>
      </c>
      <c r="M341" s="313">
        <v>0</v>
      </c>
      <c r="N341" s="313">
        <v>0</v>
      </c>
      <c r="O341" s="313">
        <v>5088.4000527708349</v>
      </c>
      <c r="P341" s="313">
        <v>0</v>
      </c>
      <c r="Q341" s="314">
        <v>27602.335071314166</v>
      </c>
    </row>
    <row r="342" spans="2:17" x14ac:dyDescent="0.4">
      <c r="B342" s="168">
        <v>84</v>
      </c>
      <c r="C342" s="168">
        <v>32</v>
      </c>
      <c r="D342" s="161" t="s">
        <v>758</v>
      </c>
      <c r="E342" s="158">
        <v>338</v>
      </c>
      <c r="F342" s="390" t="s">
        <v>371</v>
      </c>
      <c r="G342" s="318">
        <v>530246</v>
      </c>
      <c r="H342" s="313">
        <v>2613407.3901064321</v>
      </c>
      <c r="I342" s="313">
        <v>177133.92386199103</v>
      </c>
      <c r="J342" s="313">
        <v>19.632840755844558</v>
      </c>
      <c r="K342" s="313">
        <v>23.359808362368067</v>
      </c>
      <c r="L342" s="313">
        <v>39.819735643284005</v>
      </c>
      <c r="M342" s="313">
        <v>0</v>
      </c>
      <c r="N342" s="313">
        <v>0</v>
      </c>
      <c r="O342" s="313">
        <v>5406.5525210001924</v>
      </c>
      <c r="P342" s="313">
        <v>0</v>
      </c>
      <c r="Q342" s="314">
        <v>182623.2887677527</v>
      </c>
    </row>
    <row r="343" spans="2:17" x14ac:dyDescent="0.4">
      <c r="B343" s="168">
        <v>84</v>
      </c>
      <c r="C343" s="168">
        <v>32</v>
      </c>
      <c r="D343" s="161" t="s">
        <v>759</v>
      </c>
      <c r="E343" s="158">
        <v>339</v>
      </c>
      <c r="F343" s="390" t="s">
        <v>372</v>
      </c>
      <c r="G343" s="318">
        <v>9234</v>
      </c>
      <c r="H343" s="313">
        <v>7607.1984239312051</v>
      </c>
      <c r="I343" s="313">
        <v>390.53981285253525</v>
      </c>
      <c r="J343" s="313">
        <v>0</v>
      </c>
      <c r="K343" s="313">
        <v>6.7996554241895032E-2</v>
      </c>
      <c r="L343" s="313">
        <v>0.11590869122575295</v>
      </c>
      <c r="M343" s="313">
        <v>0</v>
      </c>
      <c r="N343" s="313">
        <v>0</v>
      </c>
      <c r="O343" s="313">
        <v>93.814189349682707</v>
      </c>
      <c r="P343" s="313">
        <v>0</v>
      </c>
      <c r="Q343" s="314">
        <v>484.5379074476856</v>
      </c>
    </row>
    <row r="344" spans="2:17" x14ac:dyDescent="0.4">
      <c r="B344" s="168">
        <v>84</v>
      </c>
      <c r="C344" s="168">
        <v>32</v>
      </c>
      <c r="D344" s="161" t="s">
        <v>760</v>
      </c>
      <c r="E344" s="158">
        <v>340</v>
      </c>
      <c r="F344" s="390" t="s">
        <v>373</v>
      </c>
      <c r="G344" s="318">
        <v>13870147</v>
      </c>
      <c r="H344" s="313">
        <v>11611999.870137613</v>
      </c>
      <c r="I344" s="313">
        <v>922150.06913289742</v>
      </c>
      <c r="J344" s="313">
        <v>6247.4749401601484</v>
      </c>
      <c r="K344" s="313">
        <v>103.79326724839885</v>
      </c>
      <c r="L344" s="313">
        <v>176.9286973279344</v>
      </c>
      <c r="M344" s="313">
        <v>0</v>
      </c>
      <c r="N344" s="313">
        <v>0</v>
      </c>
      <c r="O344" s="313">
        <v>141436.1073585907</v>
      </c>
      <c r="P344" s="313">
        <v>0</v>
      </c>
      <c r="Q344" s="314">
        <v>1070114.3733962248</v>
      </c>
    </row>
    <row r="345" spans="2:17" x14ac:dyDescent="0.4">
      <c r="B345" s="168">
        <v>85</v>
      </c>
      <c r="C345" s="168">
        <v>33</v>
      </c>
      <c r="D345" s="161" t="s">
        <v>761</v>
      </c>
      <c r="E345" s="158">
        <v>341</v>
      </c>
      <c r="F345" s="390" t="s">
        <v>1492</v>
      </c>
      <c r="G345" s="318">
        <v>23853697</v>
      </c>
      <c r="H345" s="313">
        <v>35958041.079864845</v>
      </c>
      <c r="I345" s="313">
        <v>2046405.1642216812</v>
      </c>
      <c r="J345" s="313">
        <v>1286.4183790527222</v>
      </c>
      <c r="K345" s="313">
        <v>321.40911206254492</v>
      </c>
      <c r="L345" s="313">
        <v>46353.553408066662</v>
      </c>
      <c r="M345" s="313">
        <v>149485.97225506837</v>
      </c>
      <c r="N345" s="313">
        <v>0</v>
      </c>
      <c r="O345" s="313">
        <v>12875.517939158626</v>
      </c>
      <c r="P345" s="313">
        <v>0</v>
      </c>
      <c r="Q345" s="314">
        <v>2256728.0353150903</v>
      </c>
    </row>
    <row r="346" spans="2:17" x14ac:dyDescent="0.4">
      <c r="B346" s="168">
        <v>85</v>
      </c>
      <c r="C346" s="168">
        <v>33</v>
      </c>
      <c r="D346" s="161" t="s">
        <v>762</v>
      </c>
      <c r="E346" s="158">
        <v>342</v>
      </c>
      <c r="F346" s="390" t="s">
        <v>1493</v>
      </c>
      <c r="G346" s="318">
        <v>9720414</v>
      </c>
      <c r="H346" s="313">
        <v>13672450.10983569</v>
      </c>
      <c r="I346" s="313">
        <v>776399.90468289261</v>
      </c>
      <c r="J346" s="313">
        <v>267.83474138006204</v>
      </c>
      <c r="K346" s="313">
        <v>122.2104963883158</v>
      </c>
      <c r="L346" s="313">
        <v>27368.976061787132</v>
      </c>
      <c r="M346" s="313">
        <v>88638.29533722972</v>
      </c>
      <c r="N346" s="313">
        <v>0</v>
      </c>
      <c r="O346" s="313">
        <v>5157.8749724970685</v>
      </c>
      <c r="P346" s="313">
        <v>0</v>
      </c>
      <c r="Q346" s="314">
        <v>897955.09629217489</v>
      </c>
    </row>
    <row r="347" spans="2:17" x14ac:dyDescent="0.4">
      <c r="B347" s="168">
        <v>85</v>
      </c>
      <c r="C347" s="168">
        <v>33</v>
      </c>
      <c r="D347" s="161" t="s">
        <v>763</v>
      </c>
      <c r="E347" s="158">
        <v>343</v>
      </c>
      <c r="F347" s="390" t="s">
        <v>374</v>
      </c>
      <c r="G347" s="318">
        <v>3924631</v>
      </c>
      <c r="H347" s="313">
        <v>3533423.640471159</v>
      </c>
      <c r="I347" s="313">
        <v>202297.90202213253</v>
      </c>
      <c r="J347" s="313">
        <v>340.88057993826078</v>
      </c>
      <c r="K347" s="313">
        <v>31.583326586179776</v>
      </c>
      <c r="L347" s="313">
        <v>1004.4275372035447</v>
      </c>
      <c r="M347" s="313">
        <v>3102.2324077018784</v>
      </c>
      <c r="N347" s="313">
        <v>0</v>
      </c>
      <c r="O347" s="313">
        <v>2077.776611408332</v>
      </c>
      <c r="P347" s="313">
        <v>0</v>
      </c>
      <c r="Q347" s="314">
        <v>208854.80248497071</v>
      </c>
    </row>
    <row r="348" spans="2:17" x14ac:dyDescent="0.4">
      <c r="B348" s="168">
        <v>85</v>
      </c>
      <c r="C348" s="168">
        <v>33</v>
      </c>
      <c r="D348" s="161" t="s">
        <v>764</v>
      </c>
      <c r="E348" s="158">
        <v>344</v>
      </c>
      <c r="F348" s="390" t="s">
        <v>375</v>
      </c>
      <c r="G348" s="318">
        <v>8003111</v>
      </c>
      <c r="H348" s="313">
        <v>4798551.9794626534</v>
      </c>
      <c r="I348" s="313">
        <v>253253.61978800045</v>
      </c>
      <c r="J348" s="313">
        <v>91.307298197748423</v>
      </c>
      <c r="K348" s="313">
        <v>42.891611572486013</v>
      </c>
      <c r="L348" s="313">
        <v>73.114154347355054</v>
      </c>
      <c r="M348" s="313">
        <v>0</v>
      </c>
      <c r="N348" s="313">
        <v>0</v>
      </c>
      <c r="O348" s="313">
        <v>4242.0477162598945</v>
      </c>
      <c r="P348" s="313">
        <v>0</v>
      </c>
      <c r="Q348" s="314">
        <v>257702.98056837797</v>
      </c>
    </row>
    <row r="349" spans="2:17" x14ac:dyDescent="0.4">
      <c r="B349" s="168">
        <v>85</v>
      </c>
      <c r="C349" s="168">
        <v>33</v>
      </c>
      <c r="D349" s="161" t="s">
        <v>765</v>
      </c>
      <c r="E349" s="158">
        <v>345</v>
      </c>
      <c r="F349" s="390" t="s">
        <v>376</v>
      </c>
      <c r="G349" s="318">
        <v>1840341</v>
      </c>
      <c r="H349" s="313">
        <v>465799.69485251047</v>
      </c>
      <c r="I349" s="313">
        <v>27486.566782909627</v>
      </c>
      <c r="J349" s="313">
        <v>604.65721917620067</v>
      </c>
      <c r="K349" s="313">
        <v>4.1635267613447118</v>
      </c>
      <c r="L349" s="313">
        <v>7.0972557826102847</v>
      </c>
      <c r="M349" s="313">
        <v>0</v>
      </c>
      <c r="N349" s="313">
        <v>0</v>
      </c>
      <c r="O349" s="313">
        <v>1003.2488659405149</v>
      </c>
      <c r="P349" s="313">
        <v>0</v>
      </c>
      <c r="Q349" s="314">
        <v>29105.733650570299</v>
      </c>
    </row>
    <row r="350" spans="2:17" x14ac:dyDescent="0.4">
      <c r="B350" s="168">
        <v>86</v>
      </c>
      <c r="C350" s="168">
        <v>33</v>
      </c>
      <c r="D350" s="161" t="s">
        <v>766</v>
      </c>
      <c r="E350" s="158">
        <v>346</v>
      </c>
      <c r="F350" s="390" t="s">
        <v>377</v>
      </c>
      <c r="G350" s="318">
        <v>1413763</v>
      </c>
      <c r="H350" s="313">
        <v>1458654.4394687687</v>
      </c>
      <c r="I350" s="313">
        <v>88504.827618400886</v>
      </c>
      <c r="J350" s="313">
        <v>5713.8078161079902</v>
      </c>
      <c r="K350" s="313">
        <v>13.03810814261154</v>
      </c>
      <c r="L350" s="313">
        <v>22.225097546763852</v>
      </c>
      <c r="M350" s="313">
        <v>0</v>
      </c>
      <c r="N350" s="313">
        <v>0</v>
      </c>
      <c r="O350" s="313">
        <v>0</v>
      </c>
      <c r="P350" s="313">
        <v>0</v>
      </c>
      <c r="Q350" s="314">
        <v>94253.898640198255</v>
      </c>
    </row>
    <row r="351" spans="2:17" x14ac:dyDescent="0.4">
      <c r="B351" s="168">
        <v>86</v>
      </c>
      <c r="C351" s="168">
        <v>33</v>
      </c>
      <c r="D351" s="161" t="s">
        <v>767</v>
      </c>
      <c r="E351" s="158">
        <v>347</v>
      </c>
      <c r="F351" s="390" t="s">
        <v>378</v>
      </c>
      <c r="G351" s="318">
        <v>575911</v>
      </c>
      <c r="H351" s="313">
        <v>121035.38487225809</v>
      </c>
      <c r="I351" s="313">
        <v>8022.757212213809</v>
      </c>
      <c r="J351" s="313">
        <v>655.38349595272757</v>
      </c>
      <c r="K351" s="313">
        <v>1.0818686005040594</v>
      </c>
      <c r="L351" s="313">
        <v>1.8441812965487074</v>
      </c>
      <c r="M351" s="313">
        <v>0</v>
      </c>
      <c r="N351" s="313">
        <v>0</v>
      </c>
      <c r="O351" s="313">
        <v>0</v>
      </c>
      <c r="P351" s="313">
        <v>0</v>
      </c>
      <c r="Q351" s="314">
        <v>8681.0667580635891</v>
      </c>
    </row>
    <row r="352" spans="2:17" x14ac:dyDescent="0.4">
      <c r="B352" s="168">
        <v>87</v>
      </c>
      <c r="C352" s="168">
        <v>33</v>
      </c>
      <c r="D352" s="161" t="s">
        <v>768</v>
      </c>
      <c r="E352" s="158">
        <v>348</v>
      </c>
      <c r="F352" s="390" t="s">
        <v>379</v>
      </c>
      <c r="G352" s="318">
        <v>1952141</v>
      </c>
      <c r="H352" s="313">
        <v>6723456.9828833528</v>
      </c>
      <c r="I352" s="313">
        <v>356043.73909281602</v>
      </c>
      <c r="J352" s="313">
        <v>0</v>
      </c>
      <c r="K352" s="313">
        <v>60.097276546839574</v>
      </c>
      <c r="L352" s="313">
        <v>102.44337743932978</v>
      </c>
      <c r="M352" s="313">
        <v>0</v>
      </c>
      <c r="N352" s="313">
        <v>0</v>
      </c>
      <c r="O352" s="313">
        <v>0</v>
      </c>
      <c r="P352" s="313">
        <v>0</v>
      </c>
      <c r="Q352" s="314">
        <v>356206.27974680217</v>
      </c>
    </row>
    <row r="353" spans="2:17" x14ac:dyDescent="0.4">
      <c r="B353" s="168">
        <v>87</v>
      </c>
      <c r="C353" s="168">
        <v>33</v>
      </c>
      <c r="D353" s="161" t="s">
        <v>769</v>
      </c>
      <c r="E353" s="158">
        <v>349</v>
      </c>
      <c r="F353" s="390" t="s">
        <v>380</v>
      </c>
      <c r="G353" s="318">
        <v>1785583</v>
      </c>
      <c r="H353" s="313">
        <v>3990438.34205114</v>
      </c>
      <c r="I353" s="313">
        <v>259202.56843806678</v>
      </c>
      <c r="J353" s="313">
        <v>0</v>
      </c>
      <c r="K353" s="313">
        <v>35.66832913423579</v>
      </c>
      <c r="L353" s="313">
        <v>60.801159621282657</v>
      </c>
      <c r="M353" s="313">
        <v>0</v>
      </c>
      <c r="N353" s="313">
        <v>0</v>
      </c>
      <c r="O353" s="313">
        <v>0</v>
      </c>
      <c r="P353" s="313">
        <v>0</v>
      </c>
      <c r="Q353" s="314">
        <v>259299.03792682229</v>
      </c>
    </row>
    <row r="354" spans="2:17" x14ac:dyDescent="0.4">
      <c r="B354" s="168">
        <v>87</v>
      </c>
      <c r="C354" s="168">
        <v>33</v>
      </c>
      <c r="D354" s="161" t="s">
        <v>770</v>
      </c>
      <c r="E354" s="158">
        <v>350</v>
      </c>
      <c r="F354" s="390" t="s">
        <v>381</v>
      </c>
      <c r="G354" s="318">
        <v>3491653</v>
      </c>
      <c r="H354" s="313">
        <v>7548621.7669863086</v>
      </c>
      <c r="I354" s="313">
        <v>427443.13179377711</v>
      </c>
      <c r="J354" s="313">
        <v>0</v>
      </c>
      <c r="K354" s="313">
        <v>67.472969788158096</v>
      </c>
      <c r="L354" s="313">
        <v>115.01617557616717</v>
      </c>
      <c r="M354" s="313">
        <v>0</v>
      </c>
      <c r="N354" s="313">
        <v>0</v>
      </c>
      <c r="O354" s="313">
        <v>0</v>
      </c>
      <c r="P354" s="313">
        <v>0</v>
      </c>
      <c r="Q354" s="314">
        <v>427625.62093914149</v>
      </c>
    </row>
    <row r="355" spans="2:17" x14ac:dyDescent="0.4">
      <c r="B355" s="168">
        <v>87</v>
      </c>
      <c r="C355" s="168">
        <v>33</v>
      </c>
      <c r="D355" s="161" t="s">
        <v>771</v>
      </c>
      <c r="E355" s="158">
        <v>351</v>
      </c>
      <c r="F355" s="390" t="s">
        <v>382</v>
      </c>
      <c r="G355" s="318">
        <v>1237086</v>
      </c>
      <c r="H355" s="313">
        <v>1211945.1527171682</v>
      </c>
      <c r="I355" s="313">
        <v>72021.41797100949</v>
      </c>
      <c r="J355" s="313">
        <v>0</v>
      </c>
      <c r="K355" s="313">
        <v>10.832909794450755</v>
      </c>
      <c r="L355" s="313">
        <v>18.46605920609711</v>
      </c>
      <c r="M355" s="313">
        <v>0</v>
      </c>
      <c r="N355" s="313">
        <v>0</v>
      </c>
      <c r="O355" s="313">
        <v>0</v>
      </c>
      <c r="P355" s="313">
        <v>0</v>
      </c>
      <c r="Q355" s="314">
        <v>72050.716940010039</v>
      </c>
    </row>
    <row r="356" spans="2:17" x14ac:dyDescent="0.4">
      <c r="B356" s="168">
        <v>87</v>
      </c>
      <c r="C356" s="168">
        <v>33</v>
      </c>
      <c r="D356" s="161" t="s">
        <v>772</v>
      </c>
      <c r="E356" s="158">
        <v>352</v>
      </c>
      <c r="F356" s="390" t="s">
        <v>383</v>
      </c>
      <c r="G356" s="318">
        <v>3409017</v>
      </c>
      <c r="H356" s="313">
        <v>8331193.8119898504</v>
      </c>
      <c r="I356" s="313">
        <v>440361.20529632183</v>
      </c>
      <c r="J356" s="313">
        <v>0</v>
      </c>
      <c r="K356" s="313">
        <v>74.46795000832374</v>
      </c>
      <c r="L356" s="313">
        <v>126.94000041565999</v>
      </c>
      <c r="M356" s="313">
        <v>0</v>
      </c>
      <c r="N356" s="313">
        <v>0</v>
      </c>
      <c r="O356" s="313">
        <v>0</v>
      </c>
      <c r="P356" s="313">
        <v>0</v>
      </c>
      <c r="Q356" s="314">
        <v>440562.61324674584</v>
      </c>
    </row>
    <row r="357" spans="2:17" x14ac:dyDescent="0.4">
      <c r="B357" s="168">
        <v>88</v>
      </c>
      <c r="C357" s="168">
        <v>33</v>
      </c>
      <c r="D357" s="161" t="s">
        <v>773</v>
      </c>
      <c r="E357" s="158">
        <v>353</v>
      </c>
      <c r="F357" s="390" t="s">
        <v>384</v>
      </c>
      <c r="G357" s="318">
        <v>4056104</v>
      </c>
      <c r="H357" s="313">
        <v>15095702.088727953</v>
      </c>
      <c r="I357" s="313">
        <v>921621.13934018323</v>
      </c>
      <c r="J357" s="313">
        <v>46.66817463440475</v>
      </c>
      <c r="K357" s="313">
        <v>134.93216144679349</v>
      </c>
      <c r="L357" s="313">
        <v>230.00886459513566</v>
      </c>
      <c r="M357" s="313">
        <v>0</v>
      </c>
      <c r="N357" s="313">
        <v>0</v>
      </c>
      <c r="O357" s="313">
        <v>0</v>
      </c>
      <c r="P357" s="313">
        <v>0</v>
      </c>
      <c r="Q357" s="314">
        <v>922032.74854085955</v>
      </c>
    </row>
    <row r="358" spans="2:17" x14ac:dyDescent="0.4">
      <c r="B358" s="168">
        <v>88</v>
      </c>
      <c r="C358" s="168">
        <v>33</v>
      </c>
      <c r="D358" s="161" t="s">
        <v>774</v>
      </c>
      <c r="E358" s="158">
        <v>354</v>
      </c>
      <c r="F358" s="390" t="s">
        <v>385</v>
      </c>
      <c r="G358" s="318">
        <v>7541109</v>
      </c>
      <c r="H358" s="313">
        <v>19939928.220575616</v>
      </c>
      <c r="I358" s="313">
        <v>1211355.613568441</v>
      </c>
      <c r="J358" s="313">
        <v>22.319561781671837</v>
      </c>
      <c r="K358" s="313">
        <v>178.2320290955677</v>
      </c>
      <c r="L358" s="313">
        <v>303.81894284650474</v>
      </c>
      <c r="M358" s="313">
        <v>0</v>
      </c>
      <c r="N358" s="313">
        <v>0</v>
      </c>
      <c r="O358" s="313">
        <v>0</v>
      </c>
      <c r="P358" s="313">
        <v>0</v>
      </c>
      <c r="Q358" s="314">
        <v>1211859.9841021646</v>
      </c>
    </row>
    <row r="359" spans="2:17" x14ac:dyDescent="0.4">
      <c r="B359" s="168">
        <v>89</v>
      </c>
      <c r="C359" s="168">
        <v>34</v>
      </c>
      <c r="D359" s="161" t="s">
        <v>775</v>
      </c>
      <c r="E359" s="158">
        <v>355</v>
      </c>
      <c r="F359" s="390" t="s">
        <v>386</v>
      </c>
      <c r="G359" s="318">
        <v>1066357</v>
      </c>
      <c r="H359" s="313">
        <v>818123.64836072281</v>
      </c>
      <c r="I359" s="313">
        <v>45303.574013670608</v>
      </c>
      <c r="J359" s="313">
        <v>0</v>
      </c>
      <c r="K359" s="313">
        <v>7.3127564094205653</v>
      </c>
      <c r="L359" s="313">
        <v>12.465514379645299</v>
      </c>
      <c r="M359" s="313">
        <v>0</v>
      </c>
      <c r="N359" s="313">
        <v>0</v>
      </c>
      <c r="O359" s="313">
        <v>0</v>
      </c>
      <c r="P359" s="313">
        <v>0</v>
      </c>
      <c r="Q359" s="314">
        <v>45323.352284459674</v>
      </c>
    </row>
    <row r="360" spans="2:17" x14ac:dyDescent="0.4">
      <c r="B360" s="168">
        <v>89</v>
      </c>
      <c r="C360" s="168">
        <v>34</v>
      </c>
      <c r="D360" s="161" t="s">
        <v>776</v>
      </c>
      <c r="E360" s="158">
        <v>356</v>
      </c>
      <c r="F360" s="390" t="s">
        <v>387</v>
      </c>
      <c r="G360" s="318">
        <v>3708323</v>
      </c>
      <c r="H360" s="313">
        <v>11114918.25459823</v>
      </c>
      <c r="I360" s="313">
        <v>652834.92653255817</v>
      </c>
      <c r="J360" s="313">
        <v>0</v>
      </c>
      <c r="K360" s="313">
        <v>99.350128638086986</v>
      </c>
      <c r="L360" s="313">
        <v>169.35480793018971</v>
      </c>
      <c r="M360" s="313">
        <v>0</v>
      </c>
      <c r="N360" s="313">
        <v>0</v>
      </c>
      <c r="O360" s="313">
        <v>0</v>
      </c>
      <c r="P360" s="313">
        <v>0</v>
      </c>
      <c r="Q360" s="314">
        <v>653103.63146912644</v>
      </c>
    </row>
    <row r="361" spans="2:17" x14ac:dyDescent="0.4">
      <c r="B361" s="168">
        <v>90</v>
      </c>
      <c r="C361" s="168">
        <v>35</v>
      </c>
      <c r="D361" s="161" t="s">
        <v>777</v>
      </c>
      <c r="E361" s="158">
        <v>357</v>
      </c>
      <c r="F361" s="390" t="s">
        <v>388</v>
      </c>
      <c r="G361" s="318">
        <v>6725448</v>
      </c>
      <c r="H361" s="313">
        <v>2946271.3265153295</v>
      </c>
      <c r="I361" s="313">
        <v>201865.05345904434</v>
      </c>
      <c r="J361" s="313">
        <v>0</v>
      </c>
      <c r="K361" s="313">
        <v>26.335095642373286</v>
      </c>
      <c r="L361" s="313">
        <v>44.891487564994677</v>
      </c>
      <c r="M361" s="313">
        <v>0</v>
      </c>
      <c r="N361" s="313">
        <v>0</v>
      </c>
      <c r="O361" s="313">
        <v>0</v>
      </c>
      <c r="P361" s="313">
        <v>0</v>
      </c>
      <c r="Q361" s="314">
        <v>201936.28004225172</v>
      </c>
    </row>
    <row r="362" spans="2:17" x14ac:dyDescent="0.4">
      <c r="B362" s="168">
        <v>90</v>
      </c>
      <c r="C362" s="168">
        <v>35</v>
      </c>
      <c r="D362" s="161" t="s">
        <v>778</v>
      </c>
      <c r="E362" s="158">
        <v>358</v>
      </c>
      <c r="F362" s="390" t="s">
        <v>389</v>
      </c>
      <c r="G362" s="318">
        <v>2147392</v>
      </c>
      <c r="H362" s="313">
        <v>12136437.838135187</v>
      </c>
      <c r="I362" s="313">
        <v>824769.40827786969</v>
      </c>
      <c r="J362" s="313">
        <v>0</v>
      </c>
      <c r="K362" s="313">
        <v>108.48092921673594</v>
      </c>
      <c r="L362" s="313">
        <v>184.9194075884246</v>
      </c>
      <c r="M362" s="313">
        <v>0</v>
      </c>
      <c r="N362" s="313">
        <v>0</v>
      </c>
      <c r="O362" s="313">
        <v>0</v>
      </c>
      <c r="P362" s="313">
        <v>0</v>
      </c>
      <c r="Q362" s="314">
        <v>825062.80861467484</v>
      </c>
    </row>
    <row r="363" spans="2:17" x14ac:dyDescent="0.4">
      <c r="B363" s="168">
        <v>91</v>
      </c>
      <c r="C363" s="168">
        <v>35</v>
      </c>
      <c r="D363" s="161" t="s">
        <v>779</v>
      </c>
      <c r="E363" s="158">
        <v>359</v>
      </c>
      <c r="F363" s="390" t="s">
        <v>390</v>
      </c>
      <c r="G363" s="318">
        <v>8220764</v>
      </c>
      <c r="H363" s="313">
        <v>245955.99104671972</v>
      </c>
      <c r="I363" s="313">
        <v>13819.327900238051</v>
      </c>
      <c r="J363" s="313">
        <v>3817.712709021619</v>
      </c>
      <c r="K363" s="313">
        <v>2.1984650530102394</v>
      </c>
      <c r="L363" s="313">
        <v>3.7475605909890097</v>
      </c>
      <c r="M363" s="313">
        <v>0</v>
      </c>
      <c r="N363" s="313">
        <v>0</v>
      </c>
      <c r="O363" s="313">
        <v>0</v>
      </c>
      <c r="P363" s="313">
        <v>0</v>
      </c>
      <c r="Q363" s="314">
        <v>17642.986634903671</v>
      </c>
    </row>
    <row r="364" spans="2:17" x14ac:dyDescent="0.4">
      <c r="B364" s="168">
        <v>92</v>
      </c>
      <c r="C364" s="168">
        <v>35</v>
      </c>
      <c r="D364" s="161" t="s">
        <v>780</v>
      </c>
      <c r="E364" s="158">
        <v>360</v>
      </c>
      <c r="F364" s="390" t="s">
        <v>391</v>
      </c>
      <c r="G364" s="318">
        <v>6253270</v>
      </c>
      <c r="H364" s="313">
        <v>4495458.5234513711</v>
      </c>
      <c r="I364" s="313">
        <v>303717.27821536886</v>
      </c>
      <c r="J364" s="313">
        <v>51819.104527517717</v>
      </c>
      <c r="K364" s="313">
        <v>40.18242620968536</v>
      </c>
      <c r="L364" s="313">
        <v>68.496006660443115</v>
      </c>
      <c r="M364" s="313">
        <v>0</v>
      </c>
      <c r="N364" s="313">
        <v>0</v>
      </c>
      <c r="O364" s="313">
        <v>0</v>
      </c>
      <c r="P364" s="313">
        <v>0</v>
      </c>
      <c r="Q364" s="314">
        <v>355645.06117575668</v>
      </c>
    </row>
    <row r="365" spans="2:17" x14ac:dyDescent="0.4">
      <c r="B365" s="168">
        <v>92</v>
      </c>
      <c r="C365" s="168">
        <v>35</v>
      </c>
      <c r="D365" s="161" t="s">
        <v>781</v>
      </c>
      <c r="E365" s="158">
        <v>361</v>
      </c>
      <c r="F365" s="390" t="s">
        <v>392</v>
      </c>
      <c r="G365" s="318">
        <v>6782515</v>
      </c>
      <c r="H365" s="313">
        <v>6058078.7997921854</v>
      </c>
      <c r="I365" s="313">
        <v>409722.09063549468</v>
      </c>
      <c r="J365" s="313">
        <v>4594.4286285051039</v>
      </c>
      <c r="K365" s="313">
        <v>54.149827670574901</v>
      </c>
      <c r="L365" s="313">
        <v>92.305201717549238</v>
      </c>
      <c r="M365" s="313">
        <v>0</v>
      </c>
      <c r="N365" s="313">
        <v>0</v>
      </c>
      <c r="O365" s="313">
        <v>0</v>
      </c>
      <c r="P365" s="313">
        <v>0</v>
      </c>
      <c r="Q365" s="314">
        <v>414462.9742933879</v>
      </c>
    </row>
    <row r="366" spans="2:17" x14ac:dyDescent="0.4">
      <c r="B366" s="168">
        <v>93</v>
      </c>
      <c r="C366" s="168">
        <v>35</v>
      </c>
      <c r="D366" s="161" t="s">
        <v>782</v>
      </c>
      <c r="E366" s="158">
        <v>362</v>
      </c>
      <c r="F366" s="390" t="s">
        <v>393</v>
      </c>
      <c r="G366" s="318">
        <v>3208374</v>
      </c>
      <c r="H366" s="313">
        <v>2050579.0499663465</v>
      </c>
      <c r="I366" s="313">
        <v>122450.04547366714</v>
      </c>
      <c r="J366" s="313">
        <v>0</v>
      </c>
      <c r="K366" s="313">
        <v>18.328996015102657</v>
      </c>
      <c r="L366" s="313">
        <v>31.244082340331566</v>
      </c>
      <c r="M366" s="313">
        <v>0</v>
      </c>
      <c r="N366" s="313">
        <v>0</v>
      </c>
      <c r="O366" s="313">
        <v>0</v>
      </c>
      <c r="P366" s="313">
        <v>0</v>
      </c>
      <c r="Q366" s="314">
        <v>122499.61855202257</v>
      </c>
    </row>
    <row r="367" spans="2:17" x14ac:dyDescent="0.4">
      <c r="B367" s="168">
        <v>93</v>
      </c>
      <c r="C367" s="168">
        <v>35</v>
      </c>
      <c r="D367" s="161" t="s">
        <v>783</v>
      </c>
      <c r="E367" s="158">
        <v>363</v>
      </c>
      <c r="F367" s="390" t="s">
        <v>394</v>
      </c>
      <c r="G367" s="318">
        <v>5566730</v>
      </c>
      <c r="H367" s="313">
        <v>4121240.2098766281</v>
      </c>
      <c r="I367" s="313">
        <v>266789.28263653698</v>
      </c>
      <c r="J367" s="313">
        <v>0</v>
      </c>
      <c r="K367" s="313">
        <v>36.837494943366984</v>
      </c>
      <c r="L367" s="313">
        <v>62.794150005474776</v>
      </c>
      <c r="M367" s="313">
        <v>0</v>
      </c>
      <c r="N367" s="313">
        <v>0</v>
      </c>
      <c r="O367" s="313">
        <v>0</v>
      </c>
      <c r="P367" s="313">
        <v>0</v>
      </c>
      <c r="Q367" s="314">
        <v>266888.91428148584</v>
      </c>
    </row>
    <row r="368" spans="2:17" x14ac:dyDescent="0.4">
      <c r="B368" s="168">
        <v>93</v>
      </c>
      <c r="C368" s="168">
        <v>35</v>
      </c>
      <c r="D368" s="161" t="s">
        <v>784</v>
      </c>
      <c r="E368" s="158">
        <v>364</v>
      </c>
      <c r="F368" s="390" t="s">
        <v>395</v>
      </c>
      <c r="G368" s="318">
        <v>7620494</v>
      </c>
      <c r="H368" s="313">
        <v>382159.52871037606</v>
      </c>
      <c r="I368" s="313">
        <v>23328.40514623154</v>
      </c>
      <c r="J368" s="313">
        <v>0</v>
      </c>
      <c r="K368" s="313">
        <v>3.4159134118633219</v>
      </c>
      <c r="L368" s="313">
        <v>5.8228546626209097</v>
      </c>
      <c r="M368" s="313">
        <v>0</v>
      </c>
      <c r="N368" s="313">
        <v>0</v>
      </c>
      <c r="O368" s="313">
        <v>0</v>
      </c>
      <c r="P368" s="313">
        <v>0</v>
      </c>
      <c r="Q368" s="314">
        <v>23337.643914306023</v>
      </c>
    </row>
    <row r="369" spans="2:17" x14ac:dyDescent="0.4">
      <c r="B369" s="168">
        <v>93</v>
      </c>
      <c r="C369" s="168">
        <v>35</v>
      </c>
      <c r="D369" s="161" t="s">
        <v>785</v>
      </c>
      <c r="E369" s="158">
        <v>365</v>
      </c>
      <c r="F369" s="390" t="s">
        <v>396</v>
      </c>
      <c r="G369" s="318">
        <v>6457117</v>
      </c>
      <c r="H369" s="313">
        <v>1193687.0802910279</v>
      </c>
      <c r="I369" s="313">
        <v>81425.405667139115</v>
      </c>
      <c r="J369" s="313">
        <v>0</v>
      </c>
      <c r="K369" s="313">
        <v>10.669710947399397</v>
      </c>
      <c r="L369" s="313">
        <v>18.187866215552599</v>
      </c>
      <c r="M369" s="313">
        <v>0</v>
      </c>
      <c r="N369" s="313">
        <v>0</v>
      </c>
      <c r="O369" s="313">
        <v>0</v>
      </c>
      <c r="P369" s="313">
        <v>0</v>
      </c>
      <c r="Q369" s="314">
        <v>81454.26324430207</v>
      </c>
    </row>
    <row r="370" spans="2:17" x14ac:dyDescent="0.4">
      <c r="B370" s="168">
        <v>93</v>
      </c>
      <c r="C370" s="168">
        <v>35</v>
      </c>
      <c r="D370" s="161" t="s">
        <v>786</v>
      </c>
      <c r="E370" s="158">
        <v>366</v>
      </c>
      <c r="F370" s="390" t="s">
        <v>397</v>
      </c>
      <c r="G370" s="318">
        <v>2971688</v>
      </c>
      <c r="H370" s="313">
        <v>99427.824662985091</v>
      </c>
      <c r="I370" s="313">
        <v>6230.2548612472247</v>
      </c>
      <c r="J370" s="313">
        <v>0</v>
      </c>
      <c r="K370" s="313">
        <v>0.88873052812476938</v>
      </c>
      <c r="L370" s="313">
        <v>1.5149531254312476</v>
      </c>
      <c r="M370" s="313">
        <v>0</v>
      </c>
      <c r="N370" s="313">
        <v>0</v>
      </c>
      <c r="O370" s="313">
        <v>0</v>
      </c>
      <c r="P370" s="313">
        <v>0</v>
      </c>
      <c r="Q370" s="314">
        <v>6232.6585449007807</v>
      </c>
    </row>
    <row r="371" spans="2:17" x14ac:dyDescent="0.4">
      <c r="B371" s="168">
        <v>93</v>
      </c>
      <c r="C371" s="168">
        <v>35</v>
      </c>
      <c r="D371" s="161" t="s">
        <v>1489</v>
      </c>
      <c r="E371" s="158">
        <v>367</v>
      </c>
      <c r="F371" s="390" t="s">
        <v>1494</v>
      </c>
      <c r="G371" s="318">
        <v>18288</v>
      </c>
      <c r="H371" s="313">
        <v>14760.431159300906</v>
      </c>
      <c r="I371" s="313">
        <v>756.64955179534127</v>
      </c>
      <c r="J371" s="313">
        <v>26.377663923793985</v>
      </c>
      <c r="K371" s="313">
        <v>0.13193535938273798</v>
      </c>
      <c r="L371" s="313">
        <v>0.22490043801411211</v>
      </c>
      <c r="M371" s="313">
        <v>0</v>
      </c>
      <c r="N371" s="313">
        <v>0</v>
      </c>
      <c r="O371" s="313">
        <v>0</v>
      </c>
      <c r="P371" s="313">
        <v>0</v>
      </c>
      <c r="Q371" s="314">
        <v>783.38405151653205</v>
      </c>
    </row>
    <row r="372" spans="2:17" x14ac:dyDescent="0.4">
      <c r="B372" s="168">
        <v>93</v>
      </c>
      <c r="C372" s="168">
        <v>35</v>
      </c>
      <c r="D372" s="161" t="s">
        <v>1490</v>
      </c>
      <c r="E372" s="158">
        <v>368</v>
      </c>
      <c r="F372" s="390" t="s">
        <v>1455</v>
      </c>
      <c r="G372" s="318">
        <v>40488</v>
      </c>
      <c r="H372" s="313">
        <v>80972.905968805862</v>
      </c>
      <c r="I372" s="313">
        <v>5472.2923132411433</v>
      </c>
      <c r="J372" s="313">
        <v>79.132991771381967</v>
      </c>
      <c r="K372" s="313">
        <v>0.72377218076907712</v>
      </c>
      <c r="L372" s="313">
        <v>1.2337608449997655</v>
      </c>
      <c r="M372" s="313">
        <v>0</v>
      </c>
      <c r="N372" s="313">
        <v>0</v>
      </c>
      <c r="O372" s="313">
        <v>0</v>
      </c>
      <c r="P372" s="313">
        <v>0</v>
      </c>
      <c r="Q372" s="314">
        <v>5553.3828380382938</v>
      </c>
    </row>
    <row r="373" spans="2:17" x14ac:dyDescent="0.4">
      <c r="B373" s="168">
        <v>93</v>
      </c>
      <c r="C373" s="168">
        <v>35</v>
      </c>
      <c r="D373" s="161" t="s">
        <v>787</v>
      </c>
      <c r="E373" s="158">
        <v>369</v>
      </c>
      <c r="F373" s="390" t="s">
        <v>398</v>
      </c>
      <c r="G373" s="318">
        <v>28555716</v>
      </c>
      <c r="H373" s="313">
        <v>6631672.6737366281</v>
      </c>
      <c r="I373" s="313">
        <v>395908.90817642468</v>
      </c>
      <c r="J373" s="313">
        <v>2102.5667242473264</v>
      </c>
      <c r="K373" s="313">
        <v>59.27686719143</v>
      </c>
      <c r="L373" s="313">
        <v>101.04488635819942</v>
      </c>
      <c r="M373" s="313">
        <v>0</v>
      </c>
      <c r="N373" s="313">
        <v>0</v>
      </c>
      <c r="O373" s="313">
        <v>0</v>
      </c>
      <c r="P373" s="313">
        <v>0</v>
      </c>
      <c r="Q373" s="314">
        <v>398171.7966542216</v>
      </c>
    </row>
    <row r="374" spans="2:17" x14ac:dyDescent="0.4">
      <c r="B374" s="168">
        <v>94</v>
      </c>
      <c r="C374" s="168">
        <v>36</v>
      </c>
      <c r="D374" s="161" t="s">
        <v>788</v>
      </c>
      <c r="E374" s="158">
        <v>370</v>
      </c>
      <c r="F374" s="390" t="s">
        <v>399</v>
      </c>
      <c r="G374" s="318">
        <v>3231916</v>
      </c>
      <c r="H374" s="313">
        <v>50833293.057557911</v>
      </c>
      <c r="I374" s="313">
        <v>3056506.0923178233</v>
      </c>
      <c r="J374" s="313">
        <v>0</v>
      </c>
      <c r="K374" s="313">
        <v>454.3707914609854</v>
      </c>
      <c r="L374" s="313">
        <v>774.53224441486918</v>
      </c>
      <c r="M374" s="313">
        <v>0</v>
      </c>
      <c r="N374" s="313">
        <v>0</v>
      </c>
      <c r="O374" s="313">
        <v>0</v>
      </c>
      <c r="P374" s="313">
        <v>0</v>
      </c>
      <c r="Q374" s="314">
        <v>3057734.9953536992</v>
      </c>
    </row>
    <row r="375" spans="2:17" x14ac:dyDescent="0.4">
      <c r="B375" s="168">
        <v>95</v>
      </c>
      <c r="C375" s="168">
        <v>36</v>
      </c>
      <c r="D375" s="161" t="s">
        <v>789</v>
      </c>
      <c r="E375" s="158">
        <v>371</v>
      </c>
      <c r="F375" s="390" t="s">
        <v>400</v>
      </c>
      <c r="G375" s="318">
        <v>12257120</v>
      </c>
      <c r="H375" s="313">
        <v>64665643.580217242</v>
      </c>
      <c r="I375" s="313">
        <v>3839914.908726098</v>
      </c>
      <c r="J375" s="313">
        <v>3360.1085736771415</v>
      </c>
      <c r="K375" s="313">
        <v>578.01054951541732</v>
      </c>
      <c r="L375" s="313">
        <v>985.29178509065503</v>
      </c>
      <c r="M375" s="313">
        <v>0</v>
      </c>
      <c r="N375" s="313">
        <v>0</v>
      </c>
      <c r="O375" s="313">
        <v>0</v>
      </c>
      <c r="P375" s="313">
        <v>0</v>
      </c>
      <c r="Q375" s="314">
        <v>3844838.3196343812</v>
      </c>
    </row>
    <row r="376" spans="2:17" x14ac:dyDescent="0.4">
      <c r="B376" s="168">
        <v>95</v>
      </c>
      <c r="C376" s="168">
        <v>36</v>
      </c>
      <c r="D376" s="161" t="s">
        <v>790</v>
      </c>
      <c r="E376" s="158">
        <v>372</v>
      </c>
      <c r="F376" s="390" t="s">
        <v>401</v>
      </c>
      <c r="G376" s="318">
        <v>4431132</v>
      </c>
      <c r="H376" s="313">
        <v>15218428.931229513</v>
      </c>
      <c r="I376" s="313">
        <v>903445.19188209553</v>
      </c>
      <c r="J376" s="313">
        <v>0</v>
      </c>
      <c r="K376" s="313">
        <v>136.02914905485187</v>
      </c>
      <c r="L376" s="313">
        <v>231.87881814437856</v>
      </c>
      <c r="M376" s="313">
        <v>0</v>
      </c>
      <c r="N376" s="313">
        <v>0</v>
      </c>
      <c r="O376" s="313">
        <v>0</v>
      </c>
      <c r="P376" s="313">
        <v>0</v>
      </c>
      <c r="Q376" s="314">
        <v>903813.09984929475</v>
      </c>
    </row>
    <row r="377" spans="2:17" x14ac:dyDescent="0.4">
      <c r="B377" s="168">
        <v>96</v>
      </c>
      <c r="C377" s="168">
        <v>36</v>
      </c>
      <c r="D377" s="161" t="s">
        <v>791</v>
      </c>
      <c r="E377" s="158">
        <v>373</v>
      </c>
      <c r="F377" s="390" t="s">
        <v>402</v>
      </c>
      <c r="G377" s="318">
        <v>1532292</v>
      </c>
      <c r="H377" s="313">
        <v>13043097.096787104</v>
      </c>
      <c r="I377" s="313">
        <v>777595.17775938916</v>
      </c>
      <c r="J377" s="313">
        <v>40828.683909698375</v>
      </c>
      <c r="K377" s="313">
        <v>116.58505665291537</v>
      </c>
      <c r="L377" s="313">
        <v>198.73391356048626</v>
      </c>
      <c r="M377" s="313">
        <v>128139.62366896552</v>
      </c>
      <c r="N377" s="313">
        <v>0</v>
      </c>
      <c r="O377" s="313">
        <v>0</v>
      </c>
      <c r="P377" s="313">
        <v>0</v>
      </c>
      <c r="Q377" s="314">
        <v>946878.8043082665</v>
      </c>
    </row>
    <row r="378" spans="2:17" x14ac:dyDescent="0.4">
      <c r="B378" s="168">
        <v>96</v>
      </c>
      <c r="C378" s="168">
        <v>36</v>
      </c>
      <c r="D378" s="161" t="s">
        <v>792</v>
      </c>
      <c r="E378" s="158">
        <v>374</v>
      </c>
      <c r="F378" s="390" t="s">
        <v>403</v>
      </c>
      <c r="G378" s="318">
        <v>346996</v>
      </c>
      <c r="H378" s="313">
        <v>4851428.723410381</v>
      </c>
      <c r="I378" s="313">
        <v>271249.16232527612</v>
      </c>
      <c r="J378" s="313">
        <v>0</v>
      </c>
      <c r="K378" s="313">
        <v>43.364247645270133</v>
      </c>
      <c r="L378" s="313">
        <v>73.919822064392605</v>
      </c>
      <c r="M378" s="313">
        <v>0</v>
      </c>
      <c r="N378" s="313">
        <v>0</v>
      </c>
      <c r="O378" s="313">
        <v>0</v>
      </c>
      <c r="P378" s="313">
        <v>0</v>
      </c>
      <c r="Q378" s="314">
        <v>271366.44639498577</v>
      </c>
    </row>
    <row r="379" spans="2:17" x14ac:dyDescent="0.4">
      <c r="B379" s="168">
        <v>96</v>
      </c>
      <c r="C379" s="168">
        <v>36</v>
      </c>
      <c r="D379" s="161" t="s">
        <v>793</v>
      </c>
      <c r="E379" s="158">
        <v>375</v>
      </c>
      <c r="F379" s="390" t="s">
        <v>404</v>
      </c>
      <c r="G379" s="318">
        <v>1609487</v>
      </c>
      <c r="H379" s="313">
        <v>11022879.497725535</v>
      </c>
      <c r="I379" s="313">
        <v>618094.06948799896</v>
      </c>
      <c r="J379" s="313">
        <v>0</v>
      </c>
      <c r="K379" s="313">
        <v>98.527444914685873</v>
      </c>
      <c r="L379" s="313">
        <v>167.95243990234928</v>
      </c>
      <c r="M379" s="313">
        <v>0</v>
      </c>
      <c r="N379" s="313">
        <v>0</v>
      </c>
      <c r="O379" s="313">
        <v>0</v>
      </c>
      <c r="P379" s="313">
        <v>0</v>
      </c>
      <c r="Q379" s="314">
        <v>618360.54937281599</v>
      </c>
    </row>
    <row r="380" spans="2:17" x14ac:dyDescent="0.4">
      <c r="B380" s="168">
        <v>96</v>
      </c>
      <c r="C380" s="168">
        <v>36</v>
      </c>
      <c r="D380" s="161" t="s">
        <v>794</v>
      </c>
      <c r="E380" s="158">
        <v>376</v>
      </c>
      <c r="F380" s="390" t="s">
        <v>405</v>
      </c>
      <c r="G380" s="318">
        <v>208880</v>
      </c>
      <c r="H380" s="313">
        <v>22396899.076422121</v>
      </c>
      <c r="I380" s="313">
        <v>1408140.3753434494</v>
      </c>
      <c r="J380" s="313">
        <v>0</v>
      </c>
      <c r="K380" s="313">
        <v>200.19353749329227</v>
      </c>
      <c r="L380" s="313">
        <v>341.25510007688473</v>
      </c>
      <c r="M380" s="313">
        <v>0</v>
      </c>
      <c r="N380" s="313">
        <v>0</v>
      </c>
      <c r="O380" s="313">
        <v>0</v>
      </c>
      <c r="P380" s="313">
        <v>0</v>
      </c>
      <c r="Q380" s="314">
        <v>1408681.8239810194</v>
      </c>
    </row>
    <row r="381" spans="2:17" x14ac:dyDescent="0.4">
      <c r="B381" s="168">
        <v>96</v>
      </c>
      <c r="C381" s="168">
        <v>36</v>
      </c>
      <c r="D381" s="161" t="s">
        <v>795</v>
      </c>
      <c r="E381" s="158">
        <v>377</v>
      </c>
      <c r="F381" s="390" t="s">
        <v>406</v>
      </c>
      <c r="G381" s="318">
        <v>660320</v>
      </c>
      <c r="H381" s="313">
        <v>4577616.2059185896</v>
      </c>
      <c r="I381" s="313">
        <v>268103.94318658375</v>
      </c>
      <c r="J381" s="313">
        <v>0</v>
      </c>
      <c r="K381" s="313">
        <v>40.916788454621226</v>
      </c>
      <c r="L381" s="313">
        <v>69.747819603688953</v>
      </c>
      <c r="M381" s="313">
        <v>0</v>
      </c>
      <c r="N381" s="313">
        <v>0</v>
      </c>
      <c r="O381" s="313">
        <v>0</v>
      </c>
      <c r="P381" s="313">
        <v>0</v>
      </c>
      <c r="Q381" s="314">
        <v>268214.6077946421</v>
      </c>
    </row>
    <row r="382" spans="2:17" x14ac:dyDescent="0.4">
      <c r="B382" s="168">
        <v>97</v>
      </c>
      <c r="C382" s="168">
        <v>36</v>
      </c>
      <c r="D382" s="161" t="s">
        <v>796</v>
      </c>
      <c r="E382" s="158">
        <v>378</v>
      </c>
      <c r="F382" s="390" t="s">
        <v>407</v>
      </c>
      <c r="G382" s="318">
        <v>191750</v>
      </c>
      <c r="H382" s="313">
        <v>4606918.9043763811</v>
      </c>
      <c r="I382" s="313">
        <v>239741.50697589127</v>
      </c>
      <c r="J382" s="313">
        <v>0</v>
      </c>
      <c r="K382" s="313">
        <v>41.178709126869109</v>
      </c>
      <c r="L382" s="313">
        <v>70.194296379809415</v>
      </c>
      <c r="M382" s="313">
        <v>0</v>
      </c>
      <c r="N382" s="313">
        <v>0</v>
      </c>
      <c r="O382" s="313">
        <v>0</v>
      </c>
      <c r="P382" s="313">
        <v>0</v>
      </c>
      <c r="Q382" s="314">
        <v>239852.87998139794</v>
      </c>
    </row>
    <row r="383" spans="2:17" x14ac:dyDescent="0.4">
      <c r="B383" s="168">
        <v>97</v>
      </c>
      <c r="C383" s="168">
        <v>36</v>
      </c>
      <c r="D383" s="161" t="s">
        <v>797</v>
      </c>
      <c r="E383" s="158">
        <v>379</v>
      </c>
      <c r="F383" s="390" t="s">
        <v>408</v>
      </c>
      <c r="G383" s="318">
        <v>1087550</v>
      </c>
      <c r="H383" s="313">
        <v>2353989.0440945816</v>
      </c>
      <c r="I383" s="313">
        <v>125857.00821623385</v>
      </c>
      <c r="J383" s="313">
        <v>0</v>
      </c>
      <c r="K383" s="313">
        <v>21.041010737680661</v>
      </c>
      <c r="L383" s="313">
        <v>35.867053027356626</v>
      </c>
      <c r="M383" s="313">
        <v>0</v>
      </c>
      <c r="N383" s="313">
        <v>0</v>
      </c>
      <c r="O383" s="313">
        <v>0</v>
      </c>
      <c r="P383" s="313">
        <v>0</v>
      </c>
      <c r="Q383" s="314">
        <v>125913.91627999888</v>
      </c>
    </row>
    <row r="384" spans="2:17" x14ac:dyDescent="0.4">
      <c r="B384" s="168">
        <v>97</v>
      </c>
      <c r="C384" s="168">
        <v>36</v>
      </c>
      <c r="D384" s="161" t="s">
        <v>798</v>
      </c>
      <c r="E384" s="158">
        <v>380</v>
      </c>
      <c r="F384" s="390" t="s">
        <v>409</v>
      </c>
      <c r="G384" s="318">
        <v>1818300</v>
      </c>
      <c r="H384" s="313">
        <v>4208767.8442054987</v>
      </c>
      <c r="I384" s="313">
        <v>259011.70316417061</v>
      </c>
      <c r="J384" s="313">
        <v>0</v>
      </c>
      <c r="K384" s="313">
        <v>37.619856228513022</v>
      </c>
      <c r="L384" s="313">
        <v>64.127783358488173</v>
      </c>
      <c r="M384" s="313">
        <v>0</v>
      </c>
      <c r="N384" s="313">
        <v>0</v>
      </c>
      <c r="O384" s="313">
        <v>0</v>
      </c>
      <c r="P384" s="313">
        <v>0</v>
      </c>
      <c r="Q384" s="314">
        <v>259113.45080375759</v>
      </c>
    </row>
    <row r="385" spans="2:17" x14ac:dyDescent="0.4">
      <c r="B385" s="168">
        <v>97</v>
      </c>
      <c r="C385" s="168">
        <v>36</v>
      </c>
      <c r="D385" s="161" t="s">
        <v>799</v>
      </c>
      <c r="E385" s="158">
        <v>381</v>
      </c>
      <c r="F385" s="390" t="s">
        <v>410</v>
      </c>
      <c r="G385" s="318">
        <v>1970607</v>
      </c>
      <c r="H385" s="313">
        <v>6100645.7843987327</v>
      </c>
      <c r="I385" s="313">
        <v>375603.35369538871</v>
      </c>
      <c r="J385" s="313">
        <v>144.0626260453364</v>
      </c>
      <c r="K385" s="313">
        <v>54.530310486509798</v>
      </c>
      <c r="L385" s="313">
        <v>92.953782601104223</v>
      </c>
      <c r="M385" s="313">
        <v>0</v>
      </c>
      <c r="N385" s="313">
        <v>0</v>
      </c>
      <c r="O385" s="313">
        <v>0</v>
      </c>
      <c r="P385" s="313">
        <v>0</v>
      </c>
      <c r="Q385" s="314">
        <v>375894.90041452163</v>
      </c>
    </row>
    <row r="386" spans="2:17" x14ac:dyDescent="0.4">
      <c r="B386" s="168">
        <v>97</v>
      </c>
      <c r="C386" s="168">
        <v>36</v>
      </c>
      <c r="D386" s="161" t="s">
        <v>800</v>
      </c>
      <c r="E386" s="158">
        <v>382</v>
      </c>
      <c r="F386" s="390" t="s">
        <v>1456</v>
      </c>
      <c r="G386" s="318">
        <v>3406138</v>
      </c>
      <c r="H386" s="313">
        <v>13245486.418793092</v>
      </c>
      <c r="I386" s="313">
        <v>823077.03179254057</v>
      </c>
      <c r="J386" s="313">
        <v>2178.9212087521064</v>
      </c>
      <c r="K386" s="313">
        <v>118.3941032617783</v>
      </c>
      <c r="L386" s="313">
        <v>201.81766136414328</v>
      </c>
      <c r="M386" s="313">
        <v>0</v>
      </c>
      <c r="N386" s="313">
        <v>0</v>
      </c>
      <c r="O386" s="313">
        <v>0</v>
      </c>
      <c r="P386" s="313">
        <v>0</v>
      </c>
      <c r="Q386" s="314">
        <v>825576.16476591851</v>
      </c>
    </row>
    <row r="387" spans="2:17" x14ac:dyDescent="0.4">
      <c r="B387" s="168">
        <v>98</v>
      </c>
      <c r="C387" s="168">
        <v>36</v>
      </c>
      <c r="D387" s="161" t="s">
        <v>1491</v>
      </c>
      <c r="E387" s="158">
        <v>383</v>
      </c>
      <c r="F387" s="390" t="s">
        <v>58</v>
      </c>
      <c r="G387" s="318">
        <v>536690</v>
      </c>
      <c r="H387" s="313">
        <v>604435.60437049472</v>
      </c>
      <c r="I387" s="313">
        <v>31407.490156553569</v>
      </c>
      <c r="J387" s="313">
        <v>4429.4184881263291</v>
      </c>
      <c r="K387" s="313">
        <v>5.4027167516779153</v>
      </c>
      <c r="L387" s="313">
        <v>9.209611203571864</v>
      </c>
      <c r="M387" s="313">
        <v>0</v>
      </c>
      <c r="N387" s="313">
        <v>0</v>
      </c>
      <c r="O387" s="313">
        <v>0</v>
      </c>
      <c r="P387" s="313">
        <v>0</v>
      </c>
      <c r="Q387" s="314">
        <v>35851.520972635146</v>
      </c>
    </row>
    <row r="388" spans="2:17" x14ac:dyDescent="0.4">
      <c r="B388" s="168">
        <v>99</v>
      </c>
      <c r="C388" s="168">
        <v>36</v>
      </c>
      <c r="D388" s="161" t="s">
        <v>801</v>
      </c>
      <c r="E388" s="158">
        <v>384</v>
      </c>
      <c r="F388" s="390" t="s">
        <v>411</v>
      </c>
      <c r="G388" s="318">
        <v>237765</v>
      </c>
      <c r="H388" s="313">
        <v>186152.64867260892</v>
      </c>
      <c r="I388" s="313">
        <v>12064.089645655691</v>
      </c>
      <c r="J388" s="313">
        <v>221.61695902428917</v>
      </c>
      <c r="K388" s="313">
        <v>1.6639159342708834</v>
      </c>
      <c r="L388" s="313">
        <v>2.8363542888499031</v>
      </c>
      <c r="M388" s="313">
        <v>0</v>
      </c>
      <c r="N388" s="313">
        <v>0</v>
      </c>
      <c r="O388" s="313">
        <v>0</v>
      </c>
      <c r="P388" s="313">
        <v>0</v>
      </c>
      <c r="Q388" s="314">
        <v>12290.2068749031</v>
      </c>
    </row>
    <row r="389" spans="2:17" x14ac:dyDescent="0.4">
      <c r="B389" s="168">
        <v>99</v>
      </c>
      <c r="C389" s="168">
        <v>36</v>
      </c>
      <c r="D389" s="161" t="s">
        <v>802</v>
      </c>
      <c r="E389" s="158">
        <v>385</v>
      </c>
      <c r="F389" s="390" t="s">
        <v>412</v>
      </c>
      <c r="G389" s="318">
        <v>1819894</v>
      </c>
      <c r="H389" s="313">
        <v>4865540.9710161258</v>
      </c>
      <c r="I389" s="313">
        <v>302043.05484643474</v>
      </c>
      <c r="J389" s="313">
        <v>0</v>
      </c>
      <c r="K389" s="313">
        <v>43.490389249093738</v>
      </c>
      <c r="L389" s="313">
        <v>74.134846316302458</v>
      </c>
      <c r="M389" s="313">
        <v>0</v>
      </c>
      <c r="N389" s="313">
        <v>0</v>
      </c>
      <c r="O389" s="313">
        <v>0</v>
      </c>
      <c r="P389" s="313">
        <v>0</v>
      </c>
      <c r="Q389" s="314">
        <v>302160.68008200015</v>
      </c>
    </row>
    <row r="390" spans="2:17" x14ac:dyDescent="0.4">
      <c r="B390" s="168">
        <v>99</v>
      </c>
      <c r="C390" s="168">
        <v>36</v>
      </c>
      <c r="D390" s="161" t="s">
        <v>803</v>
      </c>
      <c r="E390" s="158">
        <v>386</v>
      </c>
      <c r="F390" s="390" t="s">
        <v>413</v>
      </c>
      <c r="G390" s="318">
        <v>2340639</v>
      </c>
      <c r="H390" s="313">
        <v>4949004.4225016125</v>
      </c>
      <c r="I390" s="313">
        <v>300587.16934357717</v>
      </c>
      <c r="J390" s="313">
        <v>0</v>
      </c>
      <c r="K390" s="313">
        <v>44.236423043650142</v>
      </c>
      <c r="L390" s="313">
        <v>75.406554885969001</v>
      </c>
      <c r="M390" s="313">
        <v>0</v>
      </c>
      <c r="N390" s="313">
        <v>0</v>
      </c>
      <c r="O390" s="313">
        <v>0</v>
      </c>
      <c r="P390" s="313">
        <v>0</v>
      </c>
      <c r="Q390" s="314">
        <v>300706.81232150679</v>
      </c>
    </row>
    <row r="391" spans="2:17" x14ac:dyDescent="0.4">
      <c r="B391" s="168">
        <v>99</v>
      </c>
      <c r="C391" s="168">
        <v>36</v>
      </c>
      <c r="D391" s="161" t="s">
        <v>804</v>
      </c>
      <c r="E391" s="158">
        <v>387</v>
      </c>
      <c r="F391" s="390" t="s">
        <v>414</v>
      </c>
      <c r="G391" s="318">
        <v>389882</v>
      </c>
      <c r="H391" s="313">
        <v>547050.26487294631</v>
      </c>
      <c r="I391" s="313">
        <v>40764.593884539885</v>
      </c>
      <c r="J391" s="313">
        <v>515.37897204951332</v>
      </c>
      <c r="K391" s="313">
        <v>4.8897808280454473</v>
      </c>
      <c r="L391" s="313">
        <v>8.3352473147870327</v>
      </c>
      <c r="M391" s="313">
        <v>0</v>
      </c>
      <c r="N391" s="313">
        <v>0</v>
      </c>
      <c r="O391" s="313">
        <v>0</v>
      </c>
      <c r="P391" s="313">
        <v>0</v>
      </c>
      <c r="Q391" s="314">
        <v>41293.197884732232</v>
      </c>
    </row>
    <row r="392" spans="2:17" x14ac:dyDescent="0.4">
      <c r="B392" s="168">
        <v>99</v>
      </c>
      <c r="C392" s="168">
        <v>36</v>
      </c>
      <c r="D392" s="161" t="s">
        <v>805</v>
      </c>
      <c r="E392" s="158">
        <v>388</v>
      </c>
      <c r="F392" s="390" t="s">
        <v>415</v>
      </c>
      <c r="G392" s="318">
        <v>1502153</v>
      </c>
      <c r="H392" s="313">
        <v>1812578.1508093153</v>
      </c>
      <c r="I392" s="313">
        <v>119672.26312499575</v>
      </c>
      <c r="J392" s="313">
        <v>0</v>
      </c>
      <c r="K392" s="313">
        <v>16.201637144294104</v>
      </c>
      <c r="L392" s="313">
        <v>27.617731193099626</v>
      </c>
      <c r="M392" s="313">
        <v>0</v>
      </c>
      <c r="N392" s="313">
        <v>0</v>
      </c>
      <c r="O392" s="313">
        <v>0</v>
      </c>
      <c r="P392" s="313">
        <v>0</v>
      </c>
      <c r="Q392" s="314">
        <v>119716.08249333313</v>
      </c>
    </row>
    <row r="393" spans="2:17" x14ac:dyDescent="0.4">
      <c r="B393" s="168">
        <v>100</v>
      </c>
      <c r="C393" s="168">
        <v>37</v>
      </c>
      <c r="D393" s="161" t="s">
        <v>806</v>
      </c>
      <c r="E393" s="158">
        <v>389</v>
      </c>
      <c r="F393" s="390" t="s">
        <v>32</v>
      </c>
      <c r="G393" s="318">
        <v>1482084</v>
      </c>
      <c r="H393" s="313">
        <v>0</v>
      </c>
      <c r="I393" s="313">
        <v>0</v>
      </c>
      <c r="J393" s="313">
        <v>0</v>
      </c>
      <c r="K393" s="313">
        <v>0</v>
      </c>
      <c r="L393" s="313">
        <v>0</v>
      </c>
      <c r="M393" s="313">
        <v>0</v>
      </c>
      <c r="N393" s="313">
        <v>0</v>
      </c>
      <c r="O393" s="313">
        <v>0</v>
      </c>
      <c r="P393" s="313">
        <v>0</v>
      </c>
      <c r="Q393" s="314">
        <v>0</v>
      </c>
    </row>
    <row r="394" spans="2:17" x14ac:dyDescent="0.4">
      <c r="B394" s="168">
        <v>101</v>
      </c>
      <c r="C394" s="168">
        <v>38</v>
      </c>
      <c r="D394" s="161" t="s">
        <v>807</v>
      </c>
      <c r="E394" s="158">
        <v>390</v>
      </c>
      <c r="F394" s="390" t="s">
        <v>33</v>
      </c>
      <c r="G394" s="318">
        <v>7735345</v>
      </c>
      <c r="H394" s="313">
        <v>39040667.149957202</v>
      </c>
      <c r="I394" s="313">
        <v>2651020.7045151694</v>
      </c>
      <c r="J394" s="313">
        <v>13950.765239464909</v>
      </c>
      <c r="K394" s="313">
        <v>348.9630076100986</v>
      </c>
      <c r="L394" s="313">
        <v>594.85140018121206</v>
      </c>
      <c r="M394" s="313">
        <v>0</v>
      </c>
      <c r="N394" s="313">
        <v>0</v>
      </c>
      <c r="O394" s="313">
        <v>0</v>
      </c>
      <c r="P394" s="313">
        <v>0</v>
      </c>
      <c r="Q394" s="314">
        <v>2665915.2841624259</v>
      </c>
    </row>
    <row r="395" spans="2:17" x14ac:dyDescent="0.4">
      <c r="B395" s="169"/>
      <c r="C395" s="169"/>
      <c r="D395" s="162" t="s">
        <v>808</v>
      </c>
      <c r="E395" s="159">
        <v>391</v>
      </c>
      <c r="F395" s="391" t="s">
        <v>35</v>
      </c>
      <c r="G395" s="319">
        <v>1027239730</v>
      </c>
      <c r="H395" s="320">
        <v>15908751202.167797</v>
      </c>
      <c r="I395" s="320">
        <v>939964906.81226826</v>
      </c>
      <c r="J395" s="320">
        <v>75559803.258016661</v>
      </c>
      <c r="K395" s="320">
        <v>30270479.148301788</v>
      </c>
      <c r="L395" s="320">
        <v>17350164.189603306</v>
      </c>
      <c r="M395" s="320">
        <v>36065134.413358636</v>
      </c>
      <c r="N395" s="320">
        <v>3214175.7339196447</v>
      </c>
      <c r="O395" s="320">
        <v>2246189.9554793332</v>
      </c>
      <c r="P395" s="320">
        <v>292790.7644857979</v>
      </c>
      <c r="Q395" s="321">
        <v>1104963644.2754333</v>
      </c>
    </row>
    <row r="396" spans="2:17" x14ac:dyDescent="0.4">
      <c r="B396" s="169"/>
      <c r="C396" s="169"/>
      <c r="D396" s="163" t="s">
        <v>809</v>
      </c>
      <c r="E396" s="160">
        <v>392</v>
      </c>
      <c r="F396" s="392" t="s">
        <v>416</v>
      </c>
      <c r="G396" s="322"/>
      <c r="H396" s="323">
        <v>12800831.183456603</v>
      </c>
      <c r="I396" s="323">
        <v>868379.74825489556</v>
      </c>
      <c r="J396" s="323">
        <v>0</v>
      </c>
      <c r="K396" s="323">
        <v>114.41957517093941</v>
      </c>
      <c r="L396" s="323">
        <v>195.04257762077788</v>
      </c>
      <c r="M396" s="323">
        <v>0</v>
      </c>
      <c r="N396" s="323">
        <v>0</v>
      </c>
      <c r="O396" s="323">
        <v>0</v>
      </c>
      <c r="P396" s="323">
        <v>0</v>
      </c>
      <c r="Q396" s="324">
        <v>868689.21040768735</v>
      </c>
    </row>
    <row r="397" spans="2:17" x14ac:dyDescent="0.4">
      <c r="B397" s="169"/>
      <c r="C397" s="169"/>
      <c r="D397" s="161" t="s">
        <v>810</v>
      </c>
      <c r="E397" s="158">
        <v>393</v>
      </c>
      <c r="F397" s="390" t="s">
        <v>417</v>
      </c>
      <c r="G397" s="318"/>
      <c r="H397" s="313">
        <v>1739230392.1572287</v>
      </c>
      <c r="I397" s="313">
        <v>109180147.77693169</v>
      </c>
      <c r="J397" s="313">
        <v>28125.476909081182</v>
      </c>
      <c r="K397" s="313">
        <v>192204.72117038621</v>
      </c>
      <c r="L397" s="313">
        <v>427929.05936837662</v>
      </c>
      <c r="M397" s="313">
        <v>10078506.462207841</v>
      </c>
      <c r="N397" s="313">
        <v>0</v>
      </c>
      <c r="O397" s="313">
        <v>0</v>
      </c>
      <c r="P397" s="313">
        <v>0</v>
      </c>
      <c r="Q397" s="314">
        <v>119906913.49658737</v>
      </c>
    </row>
    <row r="398" spans="2:17" x14ac:dyDescent="0.4">
      <c r="B398" s="169"/>
      <c r="C398" s="169"/>
      <c r="D398" s="162" t="s">
        <v>811</v>
      </c>
      <c r="E398" s="159">
        <v>394</v>
      </c>
      <c r="F398" s="391" t="s">
        <v>36</v>
      </c>
      <c r="G398" s="319"/>
      <c r="H398" s="320">
        <v>17660782425.508484</v>
      </c>
      <c r="I398" s="320">
        <v>1050013434.3374548</v>
      </c>
      <c r="J398" s="320">
        <v>75587928.734925747</v>
      </c>
      <c r="K398" s="320">
        <v>30462798.289047346</v>
      </c>
      <c r="L398" s="320">
        <v>17778288.291549303</v>
      </c>
      <c r="M398" s="320">
        <v>46143640.875566475</v>
      </c>
      <c r="N398" s="320">
        <v>3214175.7339196447</v>
      </c>
      <c r="O398" s="320">
        <v>2246189.9554793332</v>
      </c>
      <c r="P398" s="320">
        <v>292790.7644857979</v>
      </c>
      <c r="Q398" s="321">
        <v>1225739246.9824283</v>
      </c>
    </row>
    <row r="399" spans="2:17" x14ac:dyDescent="0.4">
      <c r="D399" s="15" t="s">
        <v>1383</v>
      </c>
    </row>
    <row r="400" spans="2:17" x14ac:dyDescent="0.4">
      <c r="H400" s="361"/>
      <c r="I400" s="361"/>
    </row>
  </sheetData>
  <sheetProtection sheet="1" objects="1" scenarios="1"/>
  <mergeCells count="4">
    <mergeCell ref="B3:C3"/>
    <mergeCell ref="S3:S4"/>
    <mergeCell ref="AF3:AF4"/>
    <mergeCell ref="D3:F3"/>
  </mergeCells>
  <phoneticPr fontId="2"/>
  <pageMargins left="0.7" right="0.7" top="0.75" bottom="0.75" header="0.3" footer="0.3"/>
  <pageSetup paperSize="9" orientation="portrait" r:id="rId1"/>
  <ignoredErrors>
    <ignoredError sqref="D39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0" tint="-0.499984740745262"/>
  </sheetPr>
  <dimension ref="B1:S106"/>
  <sheetViews>
    <sheetView workbookViewId="0"/>
  </sheetViews>
  <sheetFormatPr defaultRowHeight="13.5" x14ac:dyDescent="0.4"/>
  <cols>
    <col min="1" max="1" width="1.625" style="2" customWidth="1"/>
    <col min="2" max="2" width="3.625" style="2" customWidth="1"/>
    <col min="3" max="3" width="24.625" style="2" customWidth="1"/>
    <col min="4" max="11" width="10.625" style="2" customWidth="1"/>
    <col min="12" max="13" width="3.625" style="2" customWidth="1"/>
    <col min="14" max="14" width="24.625" style="2" customWidth="1"/>
    <col min="15" max="16" width="12.625" style="2" customWidth="1"/>
    <col min="17" max="17" width="9" style="2"/>
    <col min="18" max="18" width="9.5" style="638" customWidth="1"/>
    <col min="19" max="19" width="10.5" style="638" bestFit="1" customWidth="1"/>
    <col min="20" max="16384" width="9" style="2"/>
  </cols>
  <sheetData>
    <row r="1" spans="2:16" ht="9.75" customHeight="1" x14ac:dyDescent="0.4"/>
    <row r="2" spans="2:16" ht="20.100000000000001" customHeight="1" x14ac:dyDescent="0.4">
      <c r="B2" s="2" t="s">
        <v>1082</v>
      </c>
      <c r="D2" s="273"/>
      <c r="E2" s="273"/>
    </row>
    <row r="3" spans="2:16" ht="20.100000000000001" customHeight="1" x14ac:dyDescent="0.4">
      <c r="B3" s="713" t="s">
        <v>1376</v>
      </c>
      <c r="C3" s="714"/>
      <c r="D3" s="717" t="s">
        <v>1080</v>
      </c>
      <c r="E3" s="718"/>
      <c r="F3" s="717" t="s">
        <v>1081</v>
      </c>
      <c r="G3" s="738"/>
      <c r="H3" s="738"/>
      <c r="I3" s="738"/>
      <c r="J3" s="738"/>
      <c r="K3" s="718"/>
      <c r="M3" s="713" t="s">
        <v>1375</v>
      </c>
      <c r="N3" s="714"/>
      <c r="O3" s="736" t="s">
        <v>909</v>
      </c>
      <c r="P3" s="736" t="s">
        <v>910</v>
      </c>
    </row>
    <row r="4" spans="2:16" ht="20.100000000000001" customHeight="1" x14ac:dyDescent="0.4">
      <c r="B4" s="715"/>
      <c r="C4" s="716"/>
      <c r="D4" s="209" t="s">
        <v>1052</v>
      </c>
      <c r="E4" s="211" t="s">
        <v>1053</v>
      </c>
      <c r="F4" s="290" t="s">
        <v>1054</v>
      </c>
      <c r="G4" s="211" t="s">
        <v>1055</v>
      </c>
      <c r="H4" s="211" t="s">
        <v>1056</v>
      </c>
      <c r="I4" s="211" t="s">
        <v>1057</v>
      </c>
      <c r="J4" s="211" t="s">
        <v>1058</v>
      </c>
      <c r="K4" s="210" t="s">
        <v>335</v>
      </c>
      <c r="M4" s="739"/>
      <c r="N4" s="740"/>
      <c r="O4" s="737"/>
      <c r="P4" s="737"/>
    </row>
    <row r="5" spans="2:16" ht="20.100000000000001" customHeight="1" x14ac:dyDescent="0.4">
      <c r="B5" s="12">
        <v>1</v>
      </c>
      <c r="C5" s="21" t="s">
        <v>1468</v>
      </c>
      <c r="D5" s="340">
        <v>2.988111594674547E-2</v>
      </c>
      <c r="E5" s="357">
        <v>1.5696336579684545E-6</v>
      </c>
      <c r="F5" s="348">
        <v>1.9374511451523957E-3</v>
      </c>
      <c r="G5" s="348">
        <v>3.9337112313566763E-2</v>
      </c>
      <c r="H5" s="348">
        <v>3.4144764173007114E-3</v>
      </c>
      <c r="I5" s="348">
        <v>0</v>
      </c>
      <c r="J5" s="348">
        <v>3.7665975679049683E-3</v>
      </c>
      <c r="K5" s="342">
        <v>1.5923410248870649E-2</v>
      </c>
      <c r="M5" s="394">
        <v>1</v>
      </c>
      <c r="N5" s="395" t="s">
        <v>0</v>
      </c>
      <c r="O5" s="346">
        <v>0.29370043151397079</v>
      </c>
      <c r="P5" s="357">
        <v>6.4971810388847057E-2</v>
      </c>
    </row>
    <row r="6" spans="2:16" ht="20.100000000000001" customHeight="1" x14ac:dyDescent="0.4">
      <c r="B6" s="12">
        <v>2</v>
      </c>
      <c r="C6" s="21" t="s">
        <v>1469</v>
      </c>
      <c r="D6" s="340">
        <v>0.17590926139520194</v>
      </c>
      <c r="E6" s="342">
        <v>0.16518979547905016</v>
      </c>
      <c r="F6" s="348">
        <v>7.0623978311773895E-4</v>
      </c>
      <c r="G6" s="348">
        <v>3.4881364312753398E-2</v>
      </c>
      <c r="H6" s="348">
        <v>3.5475553274431451E-3</v>
      </c>
      <c r="I6" s="348">
        <v>1.5247183924091209E-4</v>
      </c>
      <c r="J6" s="348">
        <v>2.9594765196187642E-3</v>
      </c>
      <c r="K6" s="342">
        <v>2.2831200889638401E-2</v>
      </c>
      <c r="M6" s="19">
        <v>2</v>
      </c>
      <c r="N6" s="23" t="s">
        <v>1</v>
      </c>
      <c r="O6" s="341">
        <v>6.1209229986989487E-2</v>
      </c>
      <c r="P6" s="342">
        <v>2.2064325095914543E-2</v>
      </c>
    </row>
    <row r="7" spans="2:16" ht="20.100000000000001" customHeight="1" x14ac:dyDescent="0.4">
      <c r="B7" s="12">
        <v>3</v>
      </c>
      <c r="C7" s="21" t="s">
        <v>1</v>
      </c>
      <c r="D7" s="340">
        <v>3.6042787559112929E-2</v>
      </c>
      <c r="E7" s="342">
        <v>2.5166442427876554E-2</v>
      </c>
      <c r="F7" s="348">
        <v>8.2009166695209065E-6</v>
      </c>
      <c r="G7" s="348">
        <v>1.9643366254385682E-2</v>
      </c>
      <c r="H7" s="348">
        <v>2.4506268635980123E-4</v>
      </c>
      <c r="I7" s="348">
        <v>0</v>
      </c>
      <c r="J7" s="348">
        <v>1.0919279342035632E-3</v>
      </c>
      <c r="K7" s="342">
        <v>1.0757673042959778E-3</v>
      </c>
      <c r="M7" s="19">
        <v>3</v>
      </c>
      <c r="N7" s="23" t="s">
        <v>2</v>
      </c>
      <c r="O7" s="341">
        <v>0</v>
      </c>
      <c r="P7" s="342">
        <v>0</v>
      </c>
    </row>
    <row r="8" spans="2:16" ht="20.100000000000001" customHeight="1" x14ac:dyDescent="0.4">
      <c r="B8" s="12">
        <v>4</v>
      </c>
      <c r="C8" s="21" t="s">
        <v>2</v>
      </c>
      <c r="D8" s="340">
        <v>0</v>
      </c>
      <c r="E8" s="342">
        <v>0</v>
      </c>
      <c r="F8" s="348">
        <v>0</v>
      </c>
      <c r="G8" s="348">
        <v>0</v>
      </c>
      <c r="H8" s="348">
        <v>0</v>
      </c>
      <c r="I8" s="348">
        <v>0</v>
      </c>
      <c r="J8" s="348">
        <v>0</v>
      </c>
      <c r="K8" s="342">
        <v>0</v>
      </c>
      <c r="M8" s="19">
        <v>4</v>
      </c>
      <c r="N8" s="23" t="s">
        <v>3</v>
      </c>
      <c r="O8" s="341">
        <v>0.2414317513362782</v>
      </c>
      <c r="P8" s="342">
        <v>3.9969837268012239E-2</v>
      </c>
    </row>
    <row r="9" spans="2:16" ht="20.100000000000001" customHeight="1" x14ac:dyDescent="0.4">
      <c r="B9" s="12">
        <v>5</v>
      </c>
      <c r="C9" s="21" t="s">
        <v>3</v>
      </c>
      <c r="D9" s="340">
        <v>0.15659822414384991</v>
      </c>
      <c r="E9" s="342">
        <v>8.4833527192428274E-2</v>
      </c>
      <c r="F9" s="348">
        <v>2.7834735894747586E-5</v>
      </c>
      <c r="G9" s="348">
        <v>2.4053429197288392E-2</v>
      </c>
      <c r="H9" s="348">
        <v>7.8797606887494528E-3</v>
      </c>
      <c r="I9" s="348">
        <v>3.3739073811815252E-5</v>
      </c>
      <c r="J9" s="348">
        <v>1.1901458287117831E-3</v>
      </c>
      <c r="K9" s="342">
        <v>6.784927743556048E-3</v>
      </c>
      <c r="M9" s="19">
        <v>5</v>
      </c>
      <c r="N9" s="23" t="s">
        <v>4</v>
      </c>
      <c r="O9" s="341">
        <v>0.29613490948112331</v>
      </c>
      <c r="P9" s="342">
        <v>4.2867468785782126E-2</v>
      </c>
    </row>
    <row r="10" spans="2:16" ht="20.100000000000001" customHeight="1" x14ac:dyDescent="0.4">
      <c r="B10" s="12">
        <v>6</v>
      </c>
      <c r="C10" s="21" t="s">
        <v>4</v>
      </c>
      <c r="D10" s="340">
        <v>0.17258664145378308</v>
      </c>
      <c r="E10" s="342">
        <v>0.12354826802734022</v>
      </c>
      <c r="F10" s="348">
        <v>8.9923667652401348E-6</v>
      </c>
      <c r="G10" s="348">
        <v>2.6903020321892474E-2</v>
      </c>
      <c r="H10" s="348">
        <v>5.750832650341667E-4</v>
      </c>
      <c r="I10" s="348">
        <v>3.4856126413835572E-4</v>
      </c>
      <c r="J10" s="348">
        <v>3.3044806822551485E-3</v>
      </c>
      <c r="K10" s="342">
        <v>1.1727330885696741E-2</v>
      </c>
      <c r="M10" s="19">
        <v>6</v>
      </c>
      <c r="N10" s="23" t="s">
        <v>5</v>
      </c>
      <c r="O10" s="341">
        <v>1.277017230258868E-2</v>
      </c>
      <c r="P10" s="342">
        <v>7.5257662349945367E-2</v>
      </c>
    </row>
    <row r="11" spans="2:16" ht="20.100000000000001" customHeight="1" x14ac:dyDescent="0.4">
      <c r="B11" s="12">
        <v>7</v>
      </c>
      <c r="C11" s="21" t="s">
        <v>1120</v>
      </c>
      <c r="D11" s="340">
        <v>1.274671712921828E-2</v>
      </c>
      <c r="E11" s="342">
        <v>2.3455173370399673E-5</v>
      </c>
      <c r="F11" s="348">
        <v>1.2878217831672272E-4</v>
      </c>
      <c r="G11" s="348">
        <v>2.602556955293428E-2</v>
      </c>
      <c r="H11" s="348">
        <v>1.9104459985411007E-2</v>
      </c>
      <c r="I11" s="348">
        <v>0</v>
      </c>
      <c r="J11" s="348">
        <v>2.1571805136695612E-3</v>
      </c>
      <c r="K11" s="342">
        <v>2.7841670119613797E-2</v>
      </c>
      <c r="M11" s="19">
        <v>7</v>
      </c>
      <c r="N11" s="23" t="s">
        <v>6</v>
      </c>
      <c r="O11" s="341">
        <v>0.31897337124918018</v>
      </c>
      <c r="P11" s="342">
        <v>3.4973973027581803E-2</v>
      </c>
    </row>
    <row r="12" spans="2:16" ht="20.100000000000001" customHeight="1" x14ac:dyDescent="0.4">
      <c r="B12" s="12">
        <v>8</v>
      </c>
      <c r="C12" s="21" t="s">
        <v>1470</v>
      </c>
      <c r="D12" s="340">
        <v>0.12216645300503773</v>
      </c>
      <c r="E12" s="342">
        <v>0.16297005162988557</v>
      </c>
      <c r="F12" s="348">
        <v>1.4075414489326567E-4</v>
      </c>
      <c r="G12" s="348">
        <v>1.8108653343417023E-2</v>
      </c>
      <c r="H12" s="348">
        <v>2.704377390645891E-4</v>
      </c>
      <c r="I12" s="348">
        <v>2.0954971009390674E-5</v>
      </c>
      <c r="J12" s="348">
        <v>1.1284054200151128E-3</v>
      </c>
      <c r="K12" s="342">
        <v>8.8688554094348299E-3</v>
      </c>
      <c r="M12" s="19">
        <v>8</v>
      </c>
      <c r="N12" s="23" t="s">
        <v>7</v>
      </c>
      <c r="O12" s="341">
        <v>0.43288911114566259</v>
      </c>
      <c r="P12" s="342">
        <v>3.1827546858595429E-2</v>
      </c>
    </row>
    <row r="13" spans="2:16" ht="20.100000000000001" customHeight="1" x14ac:dyDescent="0.4">
      <c r="B13" s="12">
        <v>9</v>
      </c>
      <c r="C13" s="21" t="s">
        <v>1471</v>
      </c>
      <c r="D13" s="340">
        <v>0.11982046945850858</v>
      </c>
      <c r="E13" s="342">
        <v>0.21777615822775606</v>
      </c>
      <c r="F13" s="348">
        <v>7.1140445496011432E-5</v>
      </c>
      <c r="G13" s="348">
        <v>1.8488674697695877E-2</v>
      </c>
      <c r="H13" s="348">
        <v>4.9171021345840364E-4</v>
      </c>
      <c r="I13" s="348">
        <v>1.8177167937357631E-4</v>
      </c>
      <c r="J13" s="348">
        <v>1.6643157529467685E-3</v>
      </c>
      <c r="K13" s="342">
        <v>1.6187944217907035E-2</v>
      </c>
      <c r="M13" s="19">
        <v>9</v>
      </c>
      <c r="N13" s="23" t="s">
        <v>8</v>
      </c>
      <c r="O13" s="341">
        <v>0.22777404050280578</v>
      </c>
      <c r="P13" s="342">
        <v>6.8733145769724807E-2</v>
      </c>
    </row>
    <row r="14" spans="2:16" ht="20.100000000000001" customHeight="1" x14ac:dyDescent="0.4">
      <c r="B14" s="12">
        <v>10</v>
      </c>
      <c r="C14" s="21" t="s">
        <v>1472</v>
      </c>
      <c r="D14" s="340">
        <v>0.11531210513503708</v>
      </c>
      <c r="E14" s="342">
        <v>0.10087018463343407</v>
      </c>
      <c r="F14" s="348">
        <v>3.078098884341125E-4</v>
      </c>
      <c r="G14" s="348">
        <v>3.1305426157816951E-2</v>
      </c>
      <c r="H14" s="348">
        <v>5.2222683046721061E-4</v>
      </c>
      <c r="I14" s="348">
        <v>1.1052419692427739E-6</v>
      </c>
      <c r="J14" s="348">
        <v>1.870345722451084E-3</v>
      </c>
      <c r="K14" s="342">
        <v>3.3533041346825759E-3</v>
      </c>
      <c r="M14" s="19">
        <v>10</v>
      </c>
      <c r="N14" s="23" t="s">
        <v>9</v>
      </c>
      <c r="O14" s="341">
        <v>5.7291039147747663E-2</v>
      </c>
      <c r="P14" s="342">
        <v>4.8159365973106855E-2</v>
      </c>
    </row>
    <row r="15" spans="2:16" ht="20.100000000000001" customHeight="1" x14ac:dyDescent="0.4">
      <c r="B15" s="12">
        <v>11</v>
      </c>
      <c r="C15" s="21" t="s">
        <v>1473</v>
      </c>
      <c r="D15" s="340">
        <v>9.3503989459763723E-2</v>
      </c>
      <c r="E15" s="342">
        <v>0.26727748253535943</v>
      </c>
      <c r="F15" s="348">
        <v>3.3685493901509749E-4</v>
      </c>
      <c r="G15" s="348">
        <v>2.6291727913764086E-2</v>
      </c>
      <c r="H15" s="348">
        <v>5.2160404304585296E-4</v>
      </c>
      <c r="I15" s="348">
        <v>9.2751457230271054E-6</v>
      </c>
      <c r="J15" s="348">
        <v>1.6529424006895726E-3</v>
      </c>
      <c r="K15" s="342">
        <v>2.7391832300121431E-3</v>
      </c>
      <c r="M15" s="19">
        <v>11</v>
      </c>
      <c r="N15" s="23" t="s">
        <v>10</v>
      </c>
      <c r="O15" s="341">
        <v>0.21020511769673969</v>
      </c>
      <c r="P15" s="342">
        <v>2.985913057786839E-2</v>
      </c>
    </row>
    <row r="16" spans="2:16" ht="20.100000000000001" customHeight="1" x14ac:dyDescent="0.4">
      <c r="B16" s="12">
        <v>12</v>
      </c>
      <c r="C16" s="21" t="s">
        <v>844</v>
      </c>
      <c r="D16" s="340">
        <v>0.14382500120808647</v>
      </c>
      <c r="E16" s="342">
        <v>0.18141301167175253</v>
      </c>
      <c r="F16" s="348">
        <v>4.6190082260021684E-4</v>
      </c>
      <c r="G16" s="348">
        <v>3.6531443340347677E-2</v>
      </c>
      <c r="H16" s="348">
        <v>3.7090983348648995E-4</v>
      </c>
      <c r="I16" s="348">
        <v>1.6471651246323523E-5</v>
      </c>
      <c r="J16" s="348">
        <v>2.3887863379758582E-3</v>
      </c>
      <c r="K16" s="342">
        <v>4.5553046109410864E-3</v>
      </c>
      <c r="M16" s="19">
        <v>12</v>
      </c>
      <c r="N16" s="23" t="s">
        <v>11</v>
      </c>
      <c r="O16" s="341">
        <v>0.18250341317981927</v>
      </c>
      <c r="P16" s="342">
        <v>2.3246482054168363E-2</v>
      </c>
    </row>
    <row r="17" spans="2:16" ht="20.100000000000001" customHeight="1" x14ac:dyDescent="0.4">
      <c r="B17" s="12">
        <v>13</v>
      </c>
      <c r="C17" s="620" t="s">
        <v>1474</v>
      </c>
      <c r="D17" s="340">
        <v>4.4790543074869363E-2</v>
      </c>
      <c r="E17" s="342">
        <v>0.17670288951894159</v>
      </c>
      <c r="F17" s="348">
        <v>2.4913160671976816E-4</v>
      </c>
      <c r="G17" s="348">
        <v>3.2654732423044397E-2</v>
      </c>
      <c r="H17" s="348">
        <v>3.2433702745077939E-3</v>
      </c>
      <c r="I17" s="348">
        <v>9.4643801500788602E-6</v>
      </c>
      <c r="J17" s="348">
        <v>2.0809987862296471E-3</v>
      </c>
      <c r="K17" s="342">
        <v>6.6560801507777679E-3</v>
      </c>
      <c r="M17" s="19">
        <v>13</v>
      </c>
      <c r="N17" s="23" t="s">
        <v>12</v>
      </c>
      <c r="O17" s="341">
        <v>0.18507748312665584</v>
      </c>
      <c r="P17" s="342">
        <v>3.2260839046717366E-2</v>
      </c>
    </row>
    <row r="18" spans="2:16" ht="20.100000000000001" customHeight="1" x14ac:dyDescent="0.4">
      <c r="B18" s="12">
        <v>14</v>
      </c>
      <c r="C18" s="418" t="s">
        <v>1475</v>
      </c>
      <c r="D18" s="340">
        <v>0.13649601833852248</v>
      </c>
      <c r="E18" s="342">
        <v>5.4551452370329025E-2</v>
      </c>
      <c r="F18" s="348">
        <v>1.7282035758597135E-4</v>
      </c>
      <c r="G18" s="348">
        <v>1.2029492500520364E-2</v>
      </c>
      <c r="H18" s="348">
        <v>2.0760181320075803E-4</v>
      </c>
      <c r="I18" s="348">
        <v>8.1519036597156298E-6</v>
      </c>
      <c r="J18" s="348">
        <v>7.5269243791374304E-4</v>
      </c>
      <c r="K18" s="342">
        <v>8.5051528183033055E-3</v>
      </c>
      <c r="M18" s="19">
        <v>14</v>
      </c>
      <c r="N18" s="23" t="s">
        <v>13</v>
      </c>
      <c r="O18" s="341">
        <v>0.17883609489207672</v>
      </c>
      <c r="P18" s="342">
        <v>6.6271205902616259E-2</v>
      </c>
    </row>
    <row r="19" spans="2:16" ht="20.100000000000001" customHeight="1" x14ac:dyDescent="0.4">
      <c r="B19" s="12">
        <v>15</v>
      </c>
      <c r="C19" s="21" t="s">
        <v>1427</v>
      </c>
      <c r="D19" s="340">
        <v>0.14767868508450677</v>
      </c>
      <c r="E19" s="342">
        <v>0.32170478713000433</v>
      </c>
      <c r="F19" s="348">
        <v>1.9928230487125503E-5</v>
      </c>
      <c r="G19" s="348">
        <v>2.692968213160226E-2</v>
      </c>
      <c r="H19" s="348">
        <v>4.9148100950346973E-4</v>
      </c>
      <c r="I19" s="348">
        <v>6.4213187125182174E-5</v>
      </c>
      <c r="J19" s="348">
        <v>1.6384613864291375E-3</v>
      </c>
      <c r="K19" s="342">
        <v>4.2156818444061168E-3</v>
      </c>
      <c r="M19" s="19">
        <v>15</v>
      </c>
      <c r="N19" s="23" t="s">
        <v>14</v>
      </c>
      <c r="O19" s="341">
        <v>5.8625153608062315E-2</v>
      </c>
      <c r="P19" s="342">
        <v>3.2476118577080375E-2</v>
      </c>
    </row>
    <row r="20" spans="2:16" ht="20.100000000000001" customHeight="1" x14ac:dyDescent="0.4">
      <c r="B20" s="12">
        <v>16</v>
      </c>
      <c r="C20" s="21" t="s">
        <v>846</v>
      </c>
      <c r="D20" s="340">
        <v>0.13092614155956392</v>
      </c>
      <c r="E20" s="342">
        <v>1.3512646906342868E-2</v>
      </c>
      <c r="F20" s="348">
        <v>6.9531734307028183E-5</v>
      </c>
      <c r="G20" s="348">
        <v>5.9277212923788285E-2</v>
      </c>
      <c r="H20" s="348">
        <v>2.6868377601479334E-3</v>
      </c>
      <c r="I20" s="348">
        <v>6.5773262182323951E-6</v>
      </c>
      <c r="J20" s="348">
        <v>3.1911777383816817E-3</v>
      </c>
      <c r="K20" s="342">
        <v>5.7121729160270413E-3</v>
      </c>
      <c r="M20" s="19">
        <v>16</v>
      </c>
      <c r="N20" s="23" t="s">
        <v>15</v>
      </c>
      <c r="O20" s="341">
        <v>0.10045191089862339</v>
      </c>
      <c r="P20" s="342">
        <v>4.5402979811794537E-2</v>
      </c>
    </row>
    <row r="21" spans="2:16" ht="20.100000000000001" customHeight="1" x14ac:dyDescent="0.4">
      <c r="B21" s="12">
        <v>17</v>
      </c>
      <c r="C21" s="21" t="s">
        <v>847</v>
      </c>
      <c r="D21" s="340">
        <v>0.25027705893467489</v>
      </c>
      <c r="E21" s="342">
        <v>0.16486791365895481</v>
      </c>
      <c r="F21" s="348">
        <v>1.2003447444155256E-4</v>
      </c>
      <c r="G21" s="348">
        <v>2.4023785292781649E-2</v>
      </c>
      <c r="H21" s="348">
        <v>5.8260635155777947E-4</v>
      </c>
      <c r="I21" s="348">
        <v>3.4681630514069594E-5</v>
      </c>
      <c r="J21" s="348">
        <v>1.4356843800467122E-3</v>
      </c>
      <c r="K21" s="342">
        <v>2.9317238054036234E-3</v>
      </c>
      <c r="M21" s="19">
        <v>17</v>
      </c>
      <c r="N21" s="23" t="s">
        <v>1416</v>
      </c>
      <c r="O21" s="341">
        <v>0.14656380609209588</v>
      </c>
      <c r="P21" s="342">
        <v>1.4229729144417664E-2</v>
      </c>
    </row>
    <row r="22" spans="2:16" ht="20.100000000000001" customHeight="1" x14ac:dyDescent="0.4">
      <c r="B22" s="12">
        <v>18</v>
      </c>
      <c r="C22" s="21" t="s">
        <v>848</v>
      </c>
      <c r="D22" s="340">
        <v>0.15874621784499707</v>
      </c>
      <c r="E22" s="342">
        <v>2.6431763612727296E-2</v>
      </c>
      <c r="F22" s="348">
        <v>2.1883550629711425E-3</v>
      </c>
      <c r="G22" s="348">
        <v>5.5858944070101522E-2</v>
      </c>
      <c r="H22" s="348">
        <v>4.0991322169364958E-3</v>
      </c>
      <c r="I22" s="348">
        <v>0</v>
      </c>
      <c r="J22" s="348">
        <v>4.8136680289436922E-3</v>
      </c>
      <c r="K22" s="342">
        <v>1.4416758360675144E-2</v>
      </c>
      <c r="M22" s="19">
        <v>18</v>
      </c>
      <c r="N22" s="619" t="s">
        <v>1417</v>
      </c>
      <c r="O22" s="341">
        <v>0.15191153523939327</v>
      </c>
      <c r="P22" s="342">
        <v>1.0439561880862785E-2</v>
      </c>
    </row>
    <row r="23" spans="2:16" ht="20.100000000000001" customHeight="1" x14ac:dyDescent="0.4">
      <c r="B23" s="12">
        <v>19</v>
      </c>
      <c r="C23" s="21" t="s">
        <v>849</v>
      </c>
      <c r="D23" s="340">
        <v>0.11421798853559655</v>
      </c>
      <c r="E23" s="342">
        <v>6.6332990052518595E-2</v>
      </c>
      <c r="F23" s="348">
        <v>6.5155319541463491E-4</v>
      </c>
      <c r="G23" s="348">
        <v>6.4019262829385609E-2</v>
      </c>
      <c r="H23" s="348">
        <v>4.0848897719821427E-3</v>
      </c>
      <c r="I23" s="348">
        <v>0</v>
      </c>
      <c r="J23" s="348">
        <v>3.9798644698015593E-3</v>
      </c>
      <c r="K23" s="342">
        <v>1.4927662336916017E-2</v>
      </c>
      <c r="M23" s="19">
        <v>19</v>
      </c>
      <c r="N23" s="23" t="s">
        <v>16</v>
      </c>
      <c r="O23" s="341">
        <v>9.5805722682401659E-2</v>
      </c>
      <c r="P23" s="342">
        <v>1.8393509592828379E-2</v>
      </c>
    </row>
    <row r="24" spans="2:16" ht="20.100000000000001" customHeight="1" x14ac:dyDescent="0.4">
      <c r="B24" s="12">
        <v>20</v>
      </c>
      <c r="C24" s="21" t="s">
        <v>9</v>
      </c>
      <c r="D24" s="340">
        <v>4.1071198108964369E-2</v>
      </c>
      <c r="E24" s="342">
        <v>1.6219841038783295E-2</v>
      </c>
      <c r="F24" s="348">
        <v>5.8955514098514451E-5</v>
      </c>
      <c r="G24" s="348">
        <v>3.4015402181654157E-2</v>
      </c>
      <c r="H24" s="348">
        <v>0</v>
      </c>
      <c r="I24" s="348">
        <v>0</v>
      </c>
      <c r="J24" s="348">
        <v>1.7639489818275524E-3</v>
      </c>
      <c r="K24" s="342">
        <v>1.2321059295526626E-2</v>
      </c>
      <c r="M24" s="19">
        <v>20</v>
      </c>
      <c r="N24" s="23" t="s">
        <v>34</v>
      </c>
      <c r="O24" s="341">
        <v>0.40018770747096777</v>
      </c>
      <c r="P24" s="342">
        <v>4.8848852558213869E-2</v>
      </c>
    </row>
    <row r="25" spans="2:16" ht="20.100000000000001" customHeight="1" x14ac:dyDescent="0.4">
      <c r="B25" s="12">
        <v>21</v>
      </c>
      <c r="C25" s="21" t="s">
        <v>10</v>
      </c>
      <c r="D25" s="340">
        <v>0.14152671926518634</v>
      </c>
      <c r="E25" s="342">
        <v>6.8678398431553336E-2</v>
      </c>
      <c r="F25" s="348">
        <v>3.5837961072765359E-4</v>
      </c>
      <c r="G25" s="348">
        <v>2.225240802671816E-2</v>
      </c>
      <c r="H25" s="348">
        <v>1.7803145300255576E-3</v>
      </c>
      <c r="I25" s="348">
        <v>1.5069016303381624E-5</v>
      </c>
      <c r="J25" s="348">
        <v>1.6238221695785279E-3</v>
      </c>
      <c r="K25" s="342">
        <v>3.8291372245151107E-3</v>
      </c>
      <c r="M25" s="19">
        <v>21</v>
      </c>
      <c r="N25" s="23" t="s">
        <v>17</v>
      </c>
      <c r="O25" s="341">
        <v>0</v>
      </c>
      <c r="P25" s="342">
        <v>0</v>
      </c>
    </row>
    <row r="26" spans="2:16" ht="20.100000000000001" customHeight="1" x14ac:dyDescent="0.4">
      <c r="B26" s="12">
        <v>22</v>
      </c>
      <c r="C26" s="21" t="s">
        <v>1476</v>
      </c>
      <c r="D26" s="340">
        <v>4.6827399651493691E-2</v>
      </c>
      <c r="E26" s="342">
        <v>0.13567601352832556</v>
      </c>
      <c r="F26" s="348">
        <v>5.6410507393778479E-4</v>
      </c>
      <c r="G26" s="348">
        <v>1.1863285197046771E-2</v>
      </c>
      <c r="H26" s="348">
        <v>6.5194028694161759E-3</v>
      </c>
      <c r="I26" s="348">
        <v>3.0588616752161852E-7</v>
      </c>
      <c r="J26" s="348">
        <v>1.7222410852025527E-3</v>
      </c>
      <c r="K26" s="342">
        <v>2.5771419423975561E-3</v>
      </c>
      <c r="M26" s="19">
        <v>22</v>
      </c>
      <c r="N26" s="23" t="s">
        <v>18</v>
      </c>
      <c r="O26" s="341">
        <v>0</v>
      </c>
      <c r="P26" s="342">
        <v>0</v>
      </c>
    </row>
    <row r="27" spans="2:16" ht="20.100000000000001" customHeight="1" x14ac:dyDescent="0.4">
      <c r="B27" s="12">
        <v>23</v>
      </c>
      <c r="C27" s="21" t="s">
        <v>162</v>
      </c>
      <c r="D27" s="340">
        <v>0.14942372301550796</v>
      </c>
      <c r="E27" s="342">
        <v>3.0876726597647224E-2</v>
      </c>
      <c r="F27" s="348">
        <v>1.1626757069439708E-4</v>
      </c>
      <c r="G27" s="348">
        <v>2.4496285283412862E-2</v>
      </c>
      <c r="H27" s="348">
        <v>4.5473538760475304E-4</v>
      </c>
      <c r="I27" s="348">
        <v>7.3636128106451483E-6</v>
      </c>
      <c r="J27" s="348">
        <v>1.3560028397708211E-3</v>
      </c>
      <c r="K27" s="342">
        <v>6.995432170112891E-3</v>
      </c>
      <c r="M27" s="19">
        <v>23</v>
      </c>
      <c r="N27" s="23" t="s">
        <v>1418</v>
      </c>
      <c r="O27" s="341">
        <v>0</v>
      </c>
      <c r="P27" s="342">
        <v>0</v>
      </c>
    </row>
    <row r="28" spans="2:16" ht="20.100000000000001" customHeight="1" x14ac:dyDescent="0.4">
      <c r="B28" s="12">
        <v>24</v>
      </c>
      <c r="C28" s="21" t="s">
        <v>850</v>
      </c>
      <c r="D28" s="340">
        <v>0.10848095305711851</v>
      </c>
      <c r="E28" s="342">
        <v>9.3186331612570658E-2</v>
      </c>
      <c r="F28" s="348">
        <v>8.4344514140828874E-5</v>
      </c>
      <c r="G28" s="348">
        <v>2.2349726003705325E-2</v>
      </c>
      <c r="H28" s="348">
        <v>1.8710574267251426E-3</v>
      </c>
      <c r="I28" s="348">
        <v>2.3777974731191116E-5</v>
      </c>
      <c r="J28" s="348">
        <v>1.506087946652992E-3</v>
      </c>
      <c r="K28" s="342">
        <v>2.3791433962171036E-3</v>
      </c>
      <c r="M28" s="19">
        <v>24</v>
      </c>
      <c r="N28" s="23" t="s">
        <v>19</v>
      </c>
      <c r="O28" s="341">
        <v>0</v>
      </c>
      <c r="P28" s="342">
        <v>0</v>
      </c>
    </row>
    <row r="29" spans="2:16" ht="20.100000000000001" customHeight="1" x14ac:dyDescent="0.4">
      <c r="B29" s="12">
        <v>25</v>
      </c>
      <c r="C29" s="21" t="s">
        <v>851</v>
      </c>
      <c r="D29" s="340">
        <v>0.14139941158768579</v>
      </c>
      <c r="E29" s="342">
        <v>0.26529196610135902</v>
      </c>
      <c r="F29" s="348">
        <v>1.2517191580311083E-5</v>
      </c>
      <c r="G29" s="348">
        <v>1.6255659465630661E-2</v>
      </c>
      <c r="H29" s="348">
        <v>7.7502277868092789E-4</v>
      </c>
      <c r="I29" s="348">
        <v>3.3900727196675852E-5</v>
      </c>
      <c r="J29" s="348">
        <v>1.0180649151986347E-3</v>
      </c>
      <c r="K29" s="342">
        <v>3.2805472933398632E-3</v>
      </c>
      <c r="M29" s="19">
        <v>25</v>
      </c>
      <c r="N29" s="23" t="s">
        <v>20</v>
      </c>
      <c r="O29" s="341">
        <v>0</v>
      </c>
      <c r="P29" s="342">
        <v>0</v>
      </c>
    </row>
    <row r="30" spans="2:16" ht="20.100000000000001" customHeight="1" x14ac:dyDescent="0.4">
      <c r="B30" s="12">
        <v>26</v>
      </c>
      <c r="C30" s="21" t="s">
        <v>852</v>
      </c>
      <c r="D30" s="340">
        <v>8.9298470434022559E-2</v>
      </c>
      <c r="E30" s="342">
        <v>6.7763841575273154E-2</v>
      </c>
      <c r="F30" s="348">
        <v>2.4608210668012421E-4</v>
      </c>
      <c r="G30" s="348">
        <v>4.2051249179047276E-2</v>
      </c>
      <c r="H30" s="348">
        <v>4.8629735518774218E-3</v>
      </c>
      <c r="I30" s="348">
        <v>1.1951007388438703E-5</v>
      </c>
      <c r="J30" s="348">
        <v>2.6406294052363881E-3</v>
      </c>
      <c r="K30" s="342">
        <v>1.1130733699504956E-2</v>
      </c>
      <c r="M30" s="19">
        <v>26</v>
      </c>
      <c r="N30" s="23" t="s">
        <v>21</v>
      </c>
      <c r="O30" s="341">
        <v>-33.737110570626754</v>
      </c>
      <c r="P30" s="342">
        <v>0</v>
      </c>
    </row>
    <row r="31" spans="2:16" ht="20.100000000000001" customHeight="1" x14ac:dyDescent="0.4">
      <c r="B31" s="12">
        <v>27</v>
      </c>
      <c r="C31" s="21" t="s">
        <v>853</v>
      </c>
      <c r="D31" s="340">
        <v>0.21600371181673009</v>
      </c>
      <c r="E31" s="342">
        <v>2.1938606366105187E-4</v>
      </c>
      <c r="F31" s="348">
        <v>2.9525814898345552E-4</v>
      </c>
      <c r="G31" s="348">
        <v>4.7355240562091269E-2</v>
      </c>
      <c r="H31" s="348">
        <v>8.1784964107359769E-3</v>
      </c>
      <c r="I31" s="348">
        <v>0</v>
      </c>
      <c r="J31" s="348">
        <v>2.4749731425677633E-3</v>
      </c>
      <c r="K31" s="342">
        <v>5.2673230759417845E-4</v>
      </c>
      <c r="M31" s="19">
        <v>27</v>
      </c>
      <c r="N31" s="23" t="s">
        <v>22</v>
      </c>
      <c r="O31" s="341">
        <v>0</v>
      </c>
      <c r="P31" s="342">
        <v>0</v>
      </c>
    </row>
    <row r="32" spans="2:16" ht="20.100000000000001" customHeight="1" x14ac:dyDescent="0.4">
      <c r="B32" s="12">
        <v>28</v>
      </c>
      <c r="C32" s="21" t="s">
        <v>173</v>
      </c>
      <c r="D32" s="340">
        <v>0.12353257445566306</v>
      </c>
      <c r="E32" s="342">
        <v>5.7106039465597072E-2</v>
      </c>
      <c r="F32" s="348">
        <v>2.8587104357224457E-5</v>
      </c>
      <c r="G32" s="348">
        <v>2.3544778950215558E-2</v>
      </c>
      <c r="H32" s="348">
        <v>2.9059891083132398E-3</v>
      </c>
      <c r="I32" s="348">
        <v>2.1990080274788045E-6</v>
      </c>
      <c r="J32" s="348">
        <v>1.3919720813940831E-3</v>
      </c>
      <c r="K32" s="342">
        <v>1.1192950859867114E-3</v>
      </c>
      <c r="M32" s="19">
        <v>28</v>
      </c>
      <c r="N32" s="23" t="s">
        <v>23</v>
      </c>
      <c r="O32" s="341">
        <v>0</v>
      </c>
      <c r="P32" s="342">
        <v>0</v>
      </c>
    </row>
    <row r="33" spans="2:16" ht="20.100000000000001" customHeight="1" x14ac:dyDescent="0.4">
      <c r="B33" s="12">
        <v>29</v>
      </c>
      <c r="C33" s="21" t="s">
        <v>178</v>
      </c>
      <c r="D33" s="340">
        <v>0.12547747521864874</v>
      </c>
      <c r="E33" s="342">
        <v>1.6124376004443493E-2</v>
      </c>
      <c r="F33" s="348">
        <v>1.2257910618240954E-4</v>
      </c>
      <c r="G33" s="348">
        <v>6.7317519932163603E-2</v>
      </c>
      <c r="H33" s="348">
        <v>5.3492546876931623E-3</v>
      </c>
      <c r="I33" s="348">
        <v>2.7858887768729443E-6</v>
      </c>
      <c r="J33" s="348">
        <v>3.8511429979297363E-3</v>
      </c>
      <c r="K33" s="342">
        <v>1.4924354413805472E-2</v>
      </c>
      <c r="M33" s="19">
        <v>29</v>
      </c>
      <c r="N33" s="23" t="s">
        <v>24</v>
      </c>
      <c r="O33" s="341">
        <v>0</v>
      </c>
      <c r="P33" s="342">
        <v>-0.42498377757537042</v>
      </c>
    </row>
    <row r="34" spans="2:16" ht="20.100000000000001" customHeight="1" x14ac:dyDescent="0.4">
      <c r="B34" s="12">
        <v>30</v>
      </c>
      <c r="C34" s="21" t="s">
        <v>855</v>
      </c>
      <c r="D34" s="340">
        <v>6.8979375632882062E-2</v>
      </c>
      <c r="E34" s="342">
        <v>0</v>
      </c>
      <c r="F34" s="348">
        <v>1.2636646739421227E-5</v>
      </c>
      <c r="G34" s="348">
        <v>2.6567909939418474E-2</v>
      </c>
      <c r="H34" s="348">
        <v>6.7953167947353487E-3</v>
      </c>
      <c r="I34" s="348">
        <v>0</v>
      </c>
      <c r="J34" s="348">
        <v>1.547349395364446E-3</v>
      </c>
      <c r="K34" s="342">
        <v>5.5298925877029269E-3</v>
      </c>
      <c r="M34" s="19">
        <v>30</v>
      </c>
      <c r="N34" s="23" t="s">
        <v>25</v>
      </c>
      <c r="O34" s="341">
        <v>3.4860271439561788E-2</v>
      </c>
      <c r="P34" s="342">
        <v>4.8155258972889942E-3</v>
      </c>
    </row>
    <row r="35" spans="2:16" ht="20.100000000000001" customHeight="1" x14ac:dyDescent="0.4">
      <c r="B35" s="12">
        <v>31</v>
      </c>
      <c r="C35" s="21" t="s">
        <v>856</v>
      </c>
      <c r="D35" s="340">
        <v>2.5541087484340821E-2</v>
      </c>
      <c r="E35" s="342">
        <v>1.156725956583448E-5</v>
      </c>
      <c r="F35" s="348">
        <v>5.5522845916005505E-5</v>
      </c>
      <c r="G35" s="348">
        <v>3.1114193143159875E-2</v>
      </c>
      <c r="H35" s="348">
        <v>9.2734719939295013E-3</v>
      </c>
      <c r="I35" s="348">
        <v>0</v>
      </c>
      <c r="J35" s="348">
        <v>1.8698475088171436E-3</v>
      </c>
      <c r="K35" s="342">
        <v>6.5042700538687276E-3</v>
      </c>
      <c r="M35" s="19">
        <v>31</v>
      </c>
      <c r="N35" s="23" t="s">
        <v>26</v>
      </c>
      <c r="O35" s="341">
        <v>0</v>
      </c>
      <c r="P35" s="342">
        <v>0</v>
      </c>
    </row>
    <row r="36" spans="2:16" ht="20.100000000000001" customHeight="1" x14ac:dyDescent="0.4">
      <c r="B36" s="12">
        <v>32</v>
      </c>
      <c r="C36" s="21" t="s">
        <v>192</v>
      </c>
      <c r="D36" s="340">
        <v>1.4846786060653677E-2</v>
      </c>
      <c r="E36" s="342">
        <v>0</v>
      </c>
      <c r="F36" s="348">
        <v>3.3025345690702493E-5</v>
      </c>
      <c r="G36" s="348">
        <v>1.2199499592389404E-2</v>
      </c>
      <c r="H36" s="348">
        <v>2.9863747310248617E-3</v>
      </c>
      <c r="I36" s="348">
        <v>0</v>
      </c>
      <c r="J36" s="348">
        <v>7.323422995043358E-4</v>
      </c>
      <c r="K36" s="342">
        <v>2.5227577762330891E-3</v>
      </c>
      <c r="M36" s="19">
        <v>32</v>
      </c>
      <c r="N36" s="23" t="s">
        <v>27</v>
      </c>
      <c r="O36" s="341">
        <v>0</v>
      </c>
      <c r="P36" s="342">
        <v>1.4399715311367549E-5</v>
      </c>
    </row>
    <row r="37" spans="2:16" ht="20.100000000000001" customHeight="1" x14ac:dyDescent="0.4">
      <c r="B37" s="12">
        <v>33</v>
      </c>
      <c r="C37" s="21" t="s">
        <v>857</v>
      </c>
      <c r="D37" s="340">
        <v>6.559119311612531E-2</v>
      </c>
      <c r="E37" s="342">
        <v>1.8116484459995197E-2</v>
      </c>
      <c r="F37" s="348">
        <v>6.008856792389112E-5</v>
      </c>
      <c r="G37" s="348">
        <v>1.938162592226654E-2</v>
      </c>
      <c r="H37" s="348">
        <v>1.1215560372202008E-3</v>
      </c>
      <c r="I37" s="348">
        <v>4.3024581401815243E-6</v>
      </c>
      <c r="J37" s="348">
        <v>1.0691973093447714E-3</v>
      </c>
      <c r="K37" s="342">
        <v>1.1213956065776855E-2</v>
      </c>
      <c r="M37" s="19">
        <v>33</v>
      </c>
      <c r="N37" s="23" t="s">
        <v>28</v>
      </c>
      <c r="O37" s="341">
        <v>0</v>
      </c>
      <c r="P37" s="342">
        <v>0</v>
      </c>
    </row>
    <row r="38" spans="2:16" ht="20.100000000000001" customHeight="1" x14ac:dyDescent="0.4">
      <c r="B38" s="12">
        <v>34</v>
      </c>
      <c r="C38" s="21" t="s">
        <v>858</v>
      </c>
      <c r="D38" s="340">
        <v>6.9181820524493842E-2</v>
      </c>
      <c r="E38" s="342">
        <v>4.3558930396763356E-3</v>
      </c>
      <c r="F38" s="348">
        <v>1.1355729833271773E-4</v>
      </c>
      <c r="G38" s="348">
        <v>5.8264686428957969E-2</v>
      </c>
      <c r="H38" s="348">
        <v>3.3414363881563691E-4</v>
      </c>
      <c r="I38" s="348">
        <v>0</v>
      </c>
      <c r="J38" s="348">
        <v>3.0617521496001444E-3</v>
      </c>
      <c r="K38" s="342">
        <v>1.370590205897764E-3</v>
      </c>
      <c r="M38" s="19">
        <v>34</v>
      </c>
      <c r="N38" s="23" t="s">
        <v>29</v>
      </c>
      <c r="O38" s="341">
        <v>0</v>
      </c>
      <c r="P38" s="342">
        <v>0</v>
      </c>
    </row>
    <row r="39" spans="2:16" ht="20.100000000000001" customHeight="1" x14ac:dyDescent="0.4">
      <c r="B39" s="12">
        <v>35</v>
      </c>
      <c r="C39" s="21" t="s">
        <v>211</v>
      </c>
      <c r="D39" s="340">
        <v>8.3201259085851215E-2</v>
      </c>
      <c r="E39" s="342">
        <v>3.3557927213262874E-2</v>
      </c>
      <c r="F39" s="348">
        <v>1.2803204340182181E-4</v>
      </c>
      <c r="G39" s="348">
        <v>2.7365548138486951E-2</v>
      </c>
      <c r="H39" s="348">
        <v>1.7813108607604687E-3</v>
      </c>
      <c r="I39" s="348">
        <v>3.3309149502912988E-6</v>
      </c>
      <c r="J39" s="348">
        <v>1.6525501797132708E-3</v>
      </c>
      <c r="K39" s="342">
        <v>3.7225056391349196E-3</v>
      </c>
      <c r="M39" s="19">
        <v>35</v>
      </c>
      <c r="N39" s="23" t="s">
        <v>30</v>
      </c>
      <c r="O39" s="341">
        <v>0</v>
      </c>
      <c r="P39" s="342">
        <v>0</v>
      </c>
    </row>
    <row r="40" spans="2:16" ht="20.100000000000001" customHeight="1" x14ac:dyDescent="0.4">
      <c r="B40" s="12">
        <v>36</v>
      </c>
      <c r="C40" s="21" t="s">
        <v>819</v>
      </c>
      <c r="D40" s="340">
        <v>0.12284493804145899</v>
      </c>
      <c r="E40" s="342">
        <v>7.7413289902440697E-4</v>
      </c>
      <c r="F40" s="348">
        <v>1.870271448153357E-5</v>
      </c>
      <c r="G40" s="348">
        <v>1.2118996528326747E-2</v>
      </c>
      <c r="H40" s="348">
        <v>4.0261579934278082E-4</v>
      </c>
      <c r="I40" s="348">
        <v>1.1018653492996523E-5</v>
      </c>
      <c r="J40" s="348">
        <v>6.6546867806386895E-4</v>
      </c>
      <c r="K40" s="342">
        <v>2.0238076856412953E-3</v>
      </c>
      <c r="M40" s="19">
        <v>36</v>
      </c>
      <c r="N40" s="23" t="s">
        <v>31</v>
      </c>
      <c r="O40" s="341">
        <v>2.4065710635694622E-5</v>
      </c>
      <c r="P40" s="342">
        <v>9.9211704282147083E-6</v>
      </c>
    </row>
    <row r="41" spans="2:16" ht="20.100000000000001" customHeight="1" x14ac:dyDescent="0.4">
      <c r="B41" s="12">
        <v>37</v>
      </c>
      <c r="C41" s="21" t="s">
        <v>820</v>
      </c>
      <c r="D41" s="340">
        <v>0.11929472608025894</v>
      </c>
      <c r="E41" s="342">
        <v>1.378032889557957E-2</v>
      </c>
      <c r="F41" s="348">
        <v>1.6006146360202318E-5</v>
      </c>
      <c r="G41" s="348">
        <v>1.0349510028469844E-2</v>
      </c>
      <c r="H41" s="348">
        <v>3.3383592938656927E-4</v>
      </c>
      <c r="I41" s="348">
        <v>2.2014184105722384E-6</v>
      </c>
      <c r="J41" s="348">
        <v>5.448969195001826E-4</v>
      </c>
      <c r="K41" s="342">
        <v>1.7561815370340033E-3</v>
      </c>
      <c r="M41" s="19">
        <v>37</v>
      </c>
      <c r="N41" s="23" t="s">
        <v>32</v>
      </c>
      <c r="O41" s="341">
        <v>0</v>
      </c>
      <c r="P41" s="342">
        <v>0</v>
      </c>
    </row>
    <row r="42" spans="2:16" ht="20.100000000000001" customHeight="1" x14ac:dyDescent="0.4">
      <c r="B42" s="12">
        <v>38</v>
      </c>
      <c r="C42" s="21" t="s">
        <v>821</v>
      </c>
      <c r="D42" s="340">
        <v>0.16461410255738479</v>
      </c>
      <c r="E42" s="342">
        <v>4.2319793070454456E-2</v>
      </c>
      <c r="F42" s="348">
        <v>4.5478151850955837E-6</v>
      </c>
      <c r="G42" s="348">
        <v>1.2815644326051853E-2</v>
      </c>
      <c r="H42" s="348">
        <v>3.2704723113687371E-4</v>
      </c>
      <c r="I42" s="348">
        <v>2.0168571690423893E-5</v>
      </c>
      <c r="J42" s="348">
        <v>7.7243652263373473E-4</v>
      </c>
      <c r="K42" s="342">
        <v>1.5564403143252124E-3</v>
      </c>
      <c r="M42" s="20">
        <v>38</v>
      </c>
      <c r="N42" s="24" t="s">
        <v>33</v>
      </c>
      <c r="O42" s="349">
        <v>1.5753233448746726E-2</v>
      </c>
      <c r="P42" s="359">
        <v>3.6043000647173973E-2</v>
      </c>
    </row>
    <row r="43" spans="2:16" ht="20.100000000000001" customHeight="1" x14ac:dyDescent="0.4">
      <c r="B43" s="12">
        <v>39</v>
      </c>
      <c r="C43" s="21" t="s">
        <v>859</v>
      </c>
      <c r="D43" s="340">
        <v>7.4668457612558775E-2</v>
      </c>
      <c r="E43" s="342">
        <v>3.8370924919792848E-5</v>
      </c>
      <c r="F43" s="348">
        <v>4.5409378603305145E-6</v>
      </c>
      <c r="G43" s="348">
        <v>6.4364388466789796E-3</v>
      </c>
      <c r="H43" s="348">
        <v>2.6394201313171113E-4</v>
      </c>
      <c r="I43" s="348">
        <v>1.4689933978169215E-4</v>
      </c>
      <c r="J43" s="348">
        <v>5.9679275829393791E-4</v>
      </c>
      <c r="K43" s="342">
        <v>1.3643247801363031E-3</v>
      </c>
      <c r="M43" s="2" t="s">
        <v>1467</v>
      </c>
    </row>
    <row r="44" spans="2:16" ht="20.100000000000001" customHeight="1" x14ac:dyDescent="0.4">
      <c r="B44" s="12">
        <v>40</v>
      </c>
      <c r="C44" s="21" t="s">
        <v>247</v>
      </c>
      <c r="D44" s="340">
        <v>5.7450602508058703E-2</v>
      </c>
      <c r="E44" s="342">
        <v>4.1541939096759219E-3</v>
      </c>
      <c r="F44" s="348">
        <v>6.6640798571737209E-6</v>
      </c>
      <c r="G44" s="348">
        <v>9.7493338607271794E-3</v>
      </c>
      <c r="H44" s="348">
        <v>3.7845524479207532E-4</v>
      </c>
      <c r="I44" s="348">
        <v>3.8479686917228904E-5</v>
      </c>
      <c r="J44" s="348">
        <v>6.8263824472435965E-4</v>
      </c>
      <c r="K44" s="342">
        <v>2.2032307889088215E-3</v>
      </c>
    </row>
    <row r="45" spans="2:16" ht="20.100000000000001" customHeight="1" x14ac:dyDescent="0.4">
      <c r="B45" s="12">
        <v>41</v>
      </c>
      <c r="C45" s="21" t="s">
        <v>860</v>
      </c>
      <c r="D45" s="340">
        <v>9.6076928380597726E-2</v>
      </c>
      <c r="E45" s="342">
        <v>9.4426420484194191E-4</v>
      </c>
      <c r="F45" s="348">
        <v>3.6734467819287518E-6</v>
      </c>
      <c r="G45" s="348">
        <v>8.3666989050868012E-3</v>
      </c>
      <c r="H45" s="348">
        <v>2.7692137279155204E-4</v>
      </c>
      <c r="I45" s="348">
        <v>3.5792558388023734E-6</v>
      </c>
      <c r="J45" s="348">
        <v>4.1453434069919069E-4</v>
      </c>
      <c r="K45" s="342">
        <v>1.4095674638862504E-3</v>
      </c>
    </row>
    <row r="46" spans="2:16" ht="20.100000000000001" customHeight="1" x14ac:dyDescent="0.4">
      <c r="B46" s="12">
        <v>42</v>
      </c>
      <c r="C46" s="21" t="s">
        <v>861</v>
      </c>
      <c r="D46" s="340">
        <v>0.15089887197715149</v>
      </c>
      <c r="E46" s="342">
        <v>0.21237880072502166</v>
      </c>
      <c r="F46" s="348">
        <v>3.0062039897931731E-5</v>
      </c>
      <c r="G46" s="348">
        <v>6.3206712700651377E-3</v>
      </c>
      <c r="H46" s="348">
        <v>2.1026443725220048E-4</v>
      </c>
      <c r="I46" s="348">
        <v>9.6809958993339476E-6</v>
      </c>
      <c r="J46" s="348">
        <v>4.0048751457244644E-4</v>
      </c>
      <c r="K46" s="342">
        <v>1.2259197965156566E-3</v>
      </c>
    </row>
    <row r="47" spans="2:16" ht="20.100000000000001" customHeight="1" x14ac:dyDescent="0.4">
      <c r="B47" s="12">
        <v>43</v>
      </c>
      <c r="C47" s="21" t="s">
        <v>862</v>
      </c>
      <c r="D47" s="340">
        <v>0.12589792251210152</v>
      </c>
      <c r="E47" s="342">
        <v>1.7257529061678938E-5</v>
      </c>
      <c r="F47" s="348">
        <v>7.9650134130825876E-6</v>
      </c>
      <c r="G47" s="348">
        <v>1.0335666905263068E-2</v>
      </c>
      <c r="H47" s="348">
        <v>2.7718246677527404E-4</v>
      </c>
      <c r="I47" s="348">
        <v>1.5930026826165175E-5</v>
      </c>
      <c r="J47" s="348">
        <v>5.6551595232886371E-4</v>
      </c>
      <c r="K47" s="342">
        <v>1.5937991839578259E-3</v>
      </c>
    </row>
    <row r="48" spans="2:16" ht="20.100000000000001" customHeight="1" x14ac:dyDescent="0.4">
      <c r="B48" s="12">
        <v>44</v>
      </c>
      <c r="C48" s="21" t="s">
        <v>863</v>
      </c>
      <c r="D48" s="340">
        <v>0.1667836513466705</v>
      </c>
      <c r="E48" s="342">
        <v>5.7218798208337633E-2</v>
      </c>
      <c r="F48" s="348">
        <v>1.2439146525703847E-4</v>
      </c>
      <c r="G48" s="348">
        <v>1.0661730699919943E-2</v>
      </c>
      <c r="H48" s="348">
        <v>5.1989253427941725E-4</v>
      </c>
      <c r="I48" s="348">
        <v>1.3013260980736333E-4</v>
      </c>
      <c r="J48" s="348">
        <v>9.2602535246906427E-4</v>
      </c>
      <c r="K48" s="342">
        <v>2.1556934611553094E-3</v>
      </c>
    </row>
    <row r="49" spans="2:11" ht="20.100000000000001" customHeight="1" x14ac:dyDescent="0.4">
      <c r="B49" s="12">
        <v>45</v>
      </c>
      <c r="C49" s="21" t="s">
        <v>864</v>
      </c>
      <c r="D49" s="340">
        <v>0.12964733239175183</v>
      </c>
      <c r="E49" s="342">
        <v>7.6584524984153829E-2</v>
      </c>
      <c r="F49" s="348">
        <v>1.9602359455816227E-5</v>
      </c>
      <c r="G49" s="348">
        <v>7.5669562581145138E-3</v>
      </c>
      <c r="H49" s="348">
        <v>3.2087725904662813E-4</v>
      </c>
      <c r="I49" s="348">
        <v>1.325386804114847E-5</v>
      </c>
      <c r="J49" s="348">
        <v>4.5085426748377319E-4</v>
      </c>
      <c r="K49" s="342">
        <v>1.4535817798741906E-3</v>
      </c>
    </row>
    <row r="50" spans="2:11" ht="20.100000000000001" customHeight="1" x14ac:dyDescent="0.4">
      <c r="B50" s="12">
        <v>46</v>
      </c>
      <c r="C50" s="21" t="s">
        <v>865</v>
      </c>
      <c r="D50" s="340">
        <v>0.1144978491944789</v>
      </c>
      <c r="E50" s="342">
        <v>5.9468178366782275E-2</v>
      </c>
      <c r="F50" s="348">
        <v>9.5232345666205524E-6</v>
      </c>
      <c r="G50" s="348">
        <v>5.2527440945317073E-3</v>
      </c>
      <c r="H50" s="348">
        <v>3.0083217764913852E-4</v>
      </c>
      <c r="I50" s="348">
        <v>2.0406931214186898E-5</v>
      </c>
      <c r="J50" s="348">
        <v>3.6018233593039875E-4</v>
      </c>
      <c r="K50" s="342">
        <v>1.1370061841504467E-3</v>
      </c>
    </row>
    <row r="51" spans="2:11" ht="20.100000000000001" customHeight="1" x14ac:dyDescent="0.4">
      <c r="B51" s="12">
        <v>47</v>
      </c>
      <c r="C51" s="21" t="s">
        <v>1477</v>
      </c>
      <c r="D51" s="340">
        <v>4.0621536216049414E-2</v>
      </c>
      <c r="E51" s="342">
        <v>0.14241540781141479</v>
      </c>
      <c r="F51" s="348">
        <v>1.3022772097469548E-5</v>
      </c>
      <c r="G51" s="348">
        <v>1.636977713712974E-2</v>
      </c>
      <c r="H51" s="348">
        <v>2.3771137396197441E-3</v>
      </c>
      <c r="I51" s="348">
        <v>0</v>
      </c>
      <c r="J51" s="348">
        <v>9.3540130206355493E-4</v>
      </c>
      <c r="K51" s="342">
        <v>1.5813511461794467E-3</v>
      </c>
    </row>
    <row r="52" spans="2:11" ht="20.100000000000001" customHeight="1" x14ac:dyDescent="0.4">
      <c r="B52" s="12">
        <v>48</v>
      </c>
      <c r="C52" s="21" t="s">
        <v>1478</v>
      </c>
      <c r="D52" s="340">
        <v>7.8765197289534336E-2</v>
      </c>
      <c r="E52" s="342">
        <v>3.8955626908877723E-2</v>
      </c>
      <c r="F52" s="348">
        <v>4.2775971431054368E-6</v>
      </c>
      <c r="G52" s="348">
        <v>1.3169595920162928E-2</v>
      </c>
      <c r="H52" s="348">
        <v>1.8879962969516942E-3</v>
      </c>
      <c r="I52" s="348">
        <v>0</v>
      </c>
      <c r="J52" s="348">
        <v>7.4970518350216337E-4</v>
      </c>
      <c r="K52" s="342">
        <v>1.6272880079140049E-3</v>
      </c>
    </row>
    <row r="53" spans="2:11" ht="20.100000000000001" customHeight="1" x14ac:dyDescent="0.4">
      <c r="B53" s="12">
        <v>49</v>
      </c>
      <c r="C53" s="21" t="s">
        <v>866</v>
      </c>
      <c r="D53" s="340">
        <v>2.4400817911865293E-2</v>
      </c>
      <c r="E53" s="342">
        <v>1.9814472005526379E-4</v>
      </c>
      <c r="F53" s="348">
        <v>1.0832339465852887E-4</v>
      </c>
      <c r="G53" s="348">
        <v>1.2622103623467719E-2</v>
      </c>
      <c r="H53" s="348">
        <v>3.2241360737693958E-3</v>
      </c>
      <c r="I53" s="348">
        <v>2.8415325460629284E-5</v>
      </c>
      <c r="J53" s="348">
        <v>1.0166505780271192E-3</v>
      </c>
      <c r="K53" s="342">
        <v>2.2815339074299334E-3</v>
      </c>
    </row>
    <row r="54" spans="2:11" ht="20.100000000000001" customHeight="1" x14ac:dyDescent="0.4">
      <c r="B54" s="12">
        <v>50</v>
      </c>
      <c r="C54" s="21" t="s">
        <v>867</v>
      </c>
      <c r="D54" s="340">
        <v>5.9599044186769229E-2</v>
      </c>
      <c r="E54" s="342">
        <v>1.4110621530783231E-3</v>
      </c>
      <c r="F54" s="348">
        <v>9.3113807186911612E-6</v>
      </c>
      <c r="G54" s="348">
        <v>3.4929316920990221E-3</v>
      </c>
      <c r="H54" s="348">
        <v>1.051410072818877E-4</v>
      </c>
      <c r="I54" s="348">
        <v>0</v>
      </c>
      <c r="J54" s="348">
        <v>1.8351179499753831E-4</v>
      </c>
      <c r="K54" s="342">
        <v>5.493714624027785E-4</v>
      </c>
    </row>
    <row r="55" spans="2:11" ht="20.100000000000001" customHeight="1" x14ac:dyDescent="0.4">
      <c r="B55" s="12">
        <v>51</v>
      </c>
      <c r="C55" s="21" t="s">
        <v>868</v>
      </c>
      <c r="D55" s="340">
        <v>8.1329152222893164E-2</v>
      </c>
      <c r="E55" s="342">
        <v>2.2697464238259767E-2</v>
      </c>
      <c r="F55" s="348">
        <v>3.4623762001977681E-5</v>
      </c>
      <c r="G55" s="348">
        <v>9.5666407359042381E-3</v>
      </c>
      <c r="H55" s="348">
        <v>5.8066272421665325E-4</v>
      </c>
      <c r="I55" s="348">
        <v>2.239426808384795E-5</v>
      </c>
      <c r="J55" s="348">
        <v>6.5785147803757598E-4</v>
      </c>
      <c r="K55" s="342">
        <v>1.4433979315319871E-3</v>
      </c>
    </row>
    <row r="56" spans="2:11" ht="20.100000000000001" customHeight="1" x14ac:dyDescent="0.4">
      <c r="B56" s="12">
        <v>52</v>
      </c>
      <c r="C56" s="21" t="s">
        <v>34</v>
      </c>
      <c r="D56" s="340">
        <v>0.12235950829849372</v>
      </c>
      <c r="E56" s="342">
        <v>0.31220106907190992</v>
      </c>
      <c r="F56" s="348">
        <v>7.7698702519188371E-5</v>
      </c>
      <c r="G56" s="348">
        <v>5.1208793431532562E-2</v>
      </c>
      <c r="H56" s="348">
        <v>9.24507590550593E-4</v>
      </c>
      <c r="I56" s="348">
        <v>7.4781354489681927E-5</v>
      </c>
      <c r="J56" s="348">
        <v>2.8511242292366505E-3</v>
      </c>
      <c r="K56" s="342">
        <v>3.1781589433443232E-3</v>
      </c>
    </row>
    <row r="57" spans="2:11" ht="20.100000000000001" customHeight="1" x14ac:dyDescent="0.4">
      <c r="B57" s="12">
        <v>53</v>
      </c>
      <c r="C57" s="21" t="s">
        <v>295</v>
      </c>
      <c r="D57" s="340">
        <v>0</v>
      </c>
      <c r="E57" s="342">
        <v>0</v>
      </c>
      <c r="F57" s="348">
        <v>0</v>
      </c>
      <c r="G57" s="348">
        <v>0</v>
      </c>
      <c r="H57" s="348">
        <v>0</v>
      </c>
      <c r="I57" s="348">
        <v>0</v>
      </c>
      <c r="J57" s="348">
        <v>0</v>
      </c>
      <c r="K57" s="342">
        <v>0</v>
      </c>
    </row>
    <row r="58" spans="2:11" ht="20.100000000000001" customHeight="1" x14ac:dyDescent="0.4">
      <c r="B58" s="12">
        <v>54</v>
      </c>
      <c r="C58" s="21" t="s">
        <v>17</v>
      </c>
      <c r="D58" s="340">
        <v>0</v>
      </c>
      <c r="E58" s="342">
        <v>0</v>
      </c>
      <c r="F58" s="348">
        <v>0</v>
      </c>
      <c r="G58" s="348">
        <v>0</v>
      </c>
      <c r="H58" s="348">
        <v>0</v>
      </c>
      <c r="I58" s="348">
        <v>0</v>
      </c>
      <c r="J58" s="348">
        <v>0</v>
      </c>
      <c r="K58" s="342">
        <v>0</v>
      </c>
    </row>
    <row r="59" spans="2:11" ht="20.100000000000001" customHeight="1" x14ac:dyDescent="0.4">
      <c r="B59" s="12">
        <v>55</v>
      </c>
      <c r="C59" s="21" t="s">
        <v>300</v>
      </c>
      <c r="D59" s="340">
        <v>0</v>
      </c>
      <c r="E59" s="342">
        <v>0</v>
      </c>
      <c r="F59" s="348">
        <v>0</v>
      </c>
      <c r="G59" s="348">
        <v>0</v>
      </c>
      <c r="H59" s="348">
        <v>0</v>
      </c>
      <c r="I59" s="348">
        <v>0</v>
      </c>
      <c r="J59" s="348">
        <v>0</v>
      </c>
      <c r="K59" s="342">
        <v>0</v>
      </c>
    </row>
    <row r="60" spans="2:11" ht="20.100000000000001" customHeight="1" x14ac:dyDescent="0.4">
      <c r="B60" s="12">
        <v>56</v>
      </c>
      <c r="C60" s="21" t="s">
        <v>869</v>
      </c>
      <c r="D60" s="340">
        <v>0</v>
      </c>
      <c r="E60" s="342">
        <v>0</v>
      </c>
      <c r="F60" s="348">
        <v>0</v>
      </c>
      <c r="G60" s="348">
        <v>0</v>
      </c>
      <c r="H60" s="348">
        <v>0</v>
      </c>
      <c r="I60" s="348">
        <v>0</v>
      </c>
      <c r="J60" s="348">
        <v>0</v>
      </c>
      <c r="K60" s="342">
        <v>0</v>
      </c>
    </row>
    <row r="61" spans="2:11" ht="20.100000000000001" customHeight="1" x14ac:dyDescent="0.4">
      <c r="B61" s="12">
        <v>57</v>
      </c>
      <c r="C61" s="21" t="s">
        <v>307</v>
      </c>
      <c r="D61" s="340">
        <v>0</v>
      </c>
      <c r="E61" s="342">
        <v>0</v>
      </c>
      <c r="F61" s="348">
        <v>0</v>
      </c>
      <c r="G61" s="348">
        <v>0</v>
      </c>
      <c r="H61" s="348">
        <v>0</v>
      </c>
      <c r="I61" s="348">
        <v>0</v>
      </c>
      <c r="J61" s="348">
        <v>0</v>
      </c>
      <c r="K61" s="342">
        <v>0</v>
      </c>
    </row>
    <row r="62" spans="2:11" ht="20.100000000000001" customHeight="1" x14ac:dyDescent="0.4">
      <c r="B62" s="12">
        <v>58</v>
      </c>
      <c r="C62" s="21" t="s">
        <v>1479</v>
      </c>
      <c r="D62" s="340">
        <v>0</v>
      </c>
      <c r="E62" s="342">
        <v>0</v>
      </c>
      <c r="F62" s="348">
        <v>0</v>
      </c>
      <c r="G62" s="348">
        <v>0</v>
      </c>
      <c r="H62" s="348">
        <v>0</v>
      </c>
      <c r="I62" s="348">
        <v>0</v>
      </c>
      <c r="J62" s="348">
        <v>0</v>
      </c>
      <c r="K62" s="342">
        <v>0</v>
      </c>
    </row>
    <row r="63" spans="2:11" ht="20.100000000000001" customHeight="1" x14ac:dyDescent="0.4">
      <c r="B63" s="12">
        <v>59</v>
      </c>
      <c r="C63" s="21" t="s">
        <v>870</v>
      </c>
      <c r="D63" s="340">
        <v>0</v>
      </c>
      <c r="E63" s="342">
        <v>0</v>
      </c>
      <c r="F63" s="348">
        <v>0</v>
      </c>
      <c r="G63" s="348">
        <v>0</v>
      </c>
      <c r="H63" s="348">
        <v>0</v>
      </c>
      <c r="I63" s="348">
        <v>0</v>
      </c>
      <c r="J63" s="348">
        <v>0</v>
      </c>
      <c r="K63" s="342">
        <v>0</v>
      </c>
    </row>
    <row r="64" spans="2:11" ht="20.100000000000001" customHeight="1" x14ac:dyDescent="0.4">
      <c r="B64" s="12">
        <v>60</v>
      </c>
      <c r="C64" s="21" t="s">
        <v>19</v>
      </c>
      <c r="D64" s="340">
        <v>0</v>
      </c>
      <c r="E64" s="342">
        <v>0</v>
      </c>
      <c r="F64" s="348">
        <v>0</v>
      </c>
      <c r="G64" s="348">
        <v>0</v>
      </c>
      <c r="H64" s="348">
        <v>0</v>
      </c>
      <c r="I64" s="348">
        <v>0</v>
      </c>
      <c r="J64" s="348">
        <v>0</v>
      </c>
      <c r="K64" s="342">
        <v>0</v>
      </c>
    </row>
    <row r="65" spans="2:11" ht="20.100000000000001" customHeight="1" x14ac:dyDescent="0.4">
      <c r="B65" s="12">
        <v>61</v>
      </c>
      <c r="C65" s="21" t="s">
        <v>20</v>
      </c>
      <c r="D65" s="340">
        <v>0</v>
      </c>
      <c r="E65" s="342">
        <v>0</v>
      </c>
      <c r="F65" s="348">
        <v>0</v>
      </c>
      <c r="G65" s="348">
        <v>0</v>
      </c>
      <c r="H65" s="348">
        <v>0</v>
      </c>
      <c r="I65" s="348">
        <v>0</v>
      </c>
      <c r="J65" s="348">
        <v>0</v>
      </c>
      <c r="K65" s="342">
        <v>0</v>
      </c>
    </row>
    <row r="66" spans="2:11" ht="20.100000000000001" customHeight="1" x14ac:dyDescent="0.4">
      <c r="B66" s="12">
        <v>62</v>
      </c>
      <c r="C66" s="21" t="s">
        <v>1480</v>
      </c>
      <c r="D66" s="340">
        <v>-32.803761376324296</v>
      </c>
      <c r="E66" s="342">
        <v>0</v>
      </c>
      <c r="F66" s="348">
        <v>0</v>
      </c>
      <c r="G66" s="348">
        <v>0</v>
      </c>
      <c r="H66" s="348">
        <v>0</v>
      </c>
      <c r="I66" s="348">
        <v>0</v>
      </c>
      <c r="J66" s="348">
        <v>0</v>
      </c>
      <c r="K66" s="342">
        <v>0</v>
      </c>
    </row>
    <row r="67" spans="2:11" ht="20.100000000000001" customHeight="1" x14ac:dyDescent="0.4">
      <c r="B67" s="12">
        <v>63</v>
      </c>
      <c r="C67" s="21" t="s">
        <v>1053</v>
      </c>
      <c r="D67" s="340">
        <v>0</v>
      </c>
      <c r="E67" s="342">
        <v>-34.847174264412537</v>
      </c>
      <c r="F67" s="348">
        <v>0</v>
      </c>
      <c r="G67" s="348">
        <v>0</v>
      </c>
      <c r="H67" s="348">
        <v>0</v>
      </c>
      <c r="I67" s="348">
        <v>0</v>
      </c>
      <c r="J67" s="348">
        <v>0</v>
      </c>
      <c r="K67" s="342">
        <v>0</v>
      </c>
    </row>
    <row r="68" spans="2:11" ht="20.100000000000001" customHeight="1" x14ac:dyDescent="0.4">
      <c r="B68" s="12">
        <v>64</v>
      </c>
      <c r="C68" s="21" t="s">
        <v>22</v>
      </c>
      <c r="D68" s="340">
        <v>0</v>
      </c>
      <c r="E68" s="342">
        <v>0</v>
      </c>
      <c r="F68" s="348">
        <v>0</v>
      </c>
      <c r="G68" s="348">
        <v>0</v>
      </c>
      <c r="H68" s="348">
        <v>0</v>
      </c>
      <c r="I68" s="348">
        <v>0</v>
      </c>
      <c r="J68" s="348">
        <v>0</v>
      </c>
      <c r="K68" s="342">
        <v>0</v>
      </c>
    </row>
    <row r="69" spans="2:11" ht="20.100000000000001" customHeight="1" x14ac:dyDescent="0.4">
      <c r="B69" s="12">
        <v>65</v>
      </c>
      <c r="C69" s="21" t="s">
        <v>871</v>
      </c>
      <c r="D69" s="340">
        <v>0</v>
      </c>
      <c r="E69" s="342">
        <v>0</v>
      </c>
      <c r="F69" s="348">
        <v>0</v>
      </c>
      <c r="G69" s="348">
        <v>0</v>
      </c>
      <c r="H69" s="348">
        <v>0</v>
      </c>
      <c r="I69" s="348">
        <v>0</v>
      </c>
      <c r="J69" s="348">
        <v>0</v>
      </c>
      <c r="K69" s="342">
        <v>0</v>
      </c>
    </row>
    <row r="70" spans="2:11" ht="20.100000000000001" customHeight="1" x14ac:dyDescent="0.4">
      <c r="B70" s="12">
        <v>66</v>
      </c>
      <c r="C70" s="21" t="s">
        <v>321</v>
      </c>
      <c r="D70" s="340">
        <v>0</v>
      </c>
      <c r="E70" s="342">
        <v>0</v>
      </c>
      <c r="F70" s="348">
        <v>0</v>
      </c>
      <c r="G70" s="348">
        <v>0</v>
      </c>
      <c r="H70" s="348">
        <v>0</v>
      </c>
      <c r="I70" s="348">
        <v>0</v>
      </c>
      <c r="J70" s="348">
        <v>0</v>
      </c>
      <c r="K70" s="342">
        <v>0</v>
      </c>
    </row>
    <row r="71" spans="2:11" ht="20.100000000000001" customHeight="1" x14ac:dyDescent="0.4">
      <c r="B71" s="12">
        <v>67</v>
      </c>
      <c r="C71" s="21" t="s">
        <v>322</v>
      </c>
      <c r="D71" s="340">
        <v>0</v>
      </c>
      <c r="E71" s="342">
        <v>0</v>
      </c>
      <c r="F71" s="348">
        <v>0</v>
      </c>
      <c r="G71" s="348">
        <v>0</v>
      </c>
      <c r="H71" s="348">
        <v>0</v>
      </c>
      <c r="I71" s="348">
        <v>0</v>
      </c>
      <c r="J71" s="348">
        <v>0</v>
      </c>
      <c r="K71" s="342">
        <v>0</v>
      </c>
    </row>
    <row r="72" spans="2:11" ht="20.100000000000001" customHeight="1" x14ac:dyDescent="0.4">
      <c r="B72" s="12">
        <v>68</v>
      </c>
      <c r="C72" s="21" t="s">
        <v>872</v>
      </c>
      <c r="D72" s="340">
        <v>0</v>
      </c>
      <c r="E72" s="342">
        <v>0</v>
      </c>
      <c r="F72" s="348">
        <v>-2.3352630947567656E-2</v>
      </c>
      <c r="G72" s="348">
        <v>0</v>
      </c>
      <c r="H72" s="348">
        <v>0</v>
      </c>
      <c r="I72" s="348">
        <v>0</v>
      </c>
      <c r="J72" s="348">
        <v>0</v>
      </c>
      <c r="K72" s="342">
        <v>0</v>
      </c>
    </row>
    <row r="73" spans="2:11" ht="20.100000000000001" customHeight="1" x14ac:dyDescent="0.4">
      <c r="B73" s="12">
        <v>69</v>
      </c>
      <c r="C73" s="21" t="s">
        <v>873</v>
      </c>
      <c r="D73" s="340">
        <v>0</v>
      </c>
      <c r="E73" s="342">
        <v>0</v>
      </c>
      <c r="F73" s="348">
        <v>0</v>
      </c>
      <c r="G73" s="348">
        <v>-1.9678504758837783</v>
      </c>
      <c r="H73" s="348">
        <v>0</v>
      </c>
      <c r="I73" s="348">
        <v>0</v>
      </c>
      <c r="J73" s="348">
        <v>0</v>
      </c>
      <c r="K73" s="342">
        <v>0</v>
      </c>
    </row>
    <row r="74" spans="2:11" ht="20.100000000000001" customHeight="1" x14ac:dyDescent="0.4">
      <c r="B74" s="12">
        <v>70</v>
      </c>
      <c r="C74" s="21" t="s">
        <v>874</v>
      </c>
      <c r="D74" s="340">
        <v>0</v>
      </c>
      <c r="E74" s="342">
        <v>0</v>
      </c>
      <c r="F74" s="348">
        <v>0</v>
      </c>
      <c r="G74" s="348">
        <v>0</v>
      </c>
      <c r="H74" s="348">
        <v>0</v>
      </c>
      <c r="I74" s="348">
        <v>0</v>
      </c>
      <c r="J74" s="348">
        <v>0</v>
      </c>
      <c r="K74" s="342">
        <v>0</v>
      </c>
    </row>
    <row r="75" spans="2:11" ht="20.100000000000001" customHeight="1" x14ac:dyDescent="0.4">
      <c r="B75" s="12">
        <v>71</v>
      </c>
      <c r="C75" s="21" t="s">
        <v>875</v>
      </c>
      <c r="D75" s="340">
        <v>0</v>
      </c>
      <c r="E75" s="342">
        <v>0</v>
      </c>
      <c r="F75" s="348">
        <v>0</v>
      </c>
      <c r="G75" s="348">
        <v>0</v>
      </c>
      <c r="H75" s="348">
        <v>-0.1953541895146704</v>
      </c>
      <c r="I75" s="348">
        <v>0</v>
      </c>
      <c r="J75" s="348">
        <v>0</v>
      </c>
      <c r="K75" s="342">
        <v>0</v>
      </c>
    </row>
    <row r="76" spans="2:11" ht="20.100000000000001" customHeight="1" x14ac:dyDescent="0.4">
      <c r="B76" s="12">
        <v>72</v>
      </c>
      <c r="C76" s="21" t="s">
        <v>333</v>
      </c>
      <c r="D76" s="340">
        <v>0</v>
      </c>
      <c r="E76" s="342">
        <v>0</v>
      </c>
      <c r="F76" s="348">
        <v>0</v>
      </c>
      <c r="G76" s="348">
        <v>0</v>
      </c>
      <c r="H76" s="348">
        <v>0</v>
      </c>
      <c r="I76" s="348">
        <v>-6.4466070263401905E-3</v>
      </c>
      <c r="J76" s="348">
        <v>0</v>
      </c>
      <c r="K76" s="342">
        <v>0</v>
      </c>
    </row>
    <row r="77" spans="2:11" ht="20.100000000000001" customHeight="1" x14ac:dyDescent="0.4">
      <c r="B77" s="12">
        <v>73</v>
      </c>
      <c r="C77" s="21" t="s">
        <v>334</v>
      </c>
      <c r="D77" s="340">
        <v>0</v>
      </c>
      <c r="E77" s="342">
        <v>0</v>
      </c>
      <c r="F77" s="348">
        <v>0</v>
      </c>
      <c r="G77" s="348">
        <v>0</v>
      </c>
      <c r="H77" s="348">
        <v>0</v>
      </c>
      <c r="I77" s="348">
        <v>0</v>
      </c>
      <c r="J77" s="348">
        <v>-9.7122779698593256</v>
      </c>
      <c r="K77" s="342">
        <v>0</v>
      </c>
    </row>
    <row r="78" spans="2:11" ht="20.100000000000001" customHeight="1" x14ac:dyDescent="0.4">
      <c r="B78" s="12">
        <v>74</v>
      </c>
      <c r="C78" s="21" t="s">
        <v>335</v>
      </c>
      <c r="D78" s="340">
        <v>0</v>
      </c>
      <c r="E78" s="342">
        <v>0</v>
      </c>
      <c r="F78" s="348">
        <v>0</v>
      </c>
      <c r="G78" s="348">
        <v>0</v>
      </c>
      <c r="H78" s="348">
        <v>0</v>
      </c>
      <c r="I78" s="348">
        <v>0</v>
      </c>
      <c r="J78" s="348">
        <v>0</v>
      </c>
      <c r="K78" s="342">
        <v>-12.312681696371975</v>
      </c>
    </row>
    <row r="79" spans="2:11" ht="20.100000000000001" customHeight="1" x14ac:dyDescent="0.4">
      <c r="B79" s="12">
        <v>75</v>
      </c>
      <c r="C79" s="21" t="s">
        <v>876</v>
      </c>
      <c r="D79" s="340">
        <v>0</v>
      </c>
      <c r="E79" s="342">
        <v>0</v>
      </c>
      <c r="F79" s="348">
        <v>0</v>
      </c>
      <c r="G79" s="348">
        <v>0</v>
      </c>
      <c r="H79" s="348">
        <v>0</v>
      </c>
      <c r="I79" s="348">
        <v>0</v>
      </c>
      <c r="J79" s="348">
        <v>0</v>
      </c>
      <c r="K79" s="342">
        <v>0</v>
      </c>
    </row>
    <row r="80" spans="2:11" ht="20.100000000000001" customHeight="1" x14ac:dyDescent="0.4">
      <c r="B80" s="12">
        <v>76</v>
      </c>
      <c r="C80" s="21" t="s">
        <v>345</v>
      </c>
      <c r="D80" s="340">
        <v>0</v>
      </c>
      <c r="E80" s="342">
        <v>0</v>
      </c>
      <c r="F80" s="348">
        <v>0</v>
      </c>
      <c r="G80" s="348">
        <v>0</v>
      </c>
      <c r="H80" s="348">
        <v>0</v>
      </c>
      <c r="I80" s="348">
        <v>0</v>
      </c>
      <c r="J80" s="348">
        <v>0</v>
      </c>
      <c r="K80" s="342">
        <v>0</v>
      </c>
    </row>
    <row r="81" spans="2:11" ht="20.100000000000001" customHeight="1" x14ac:dyDescent="0.4">
      <c r="B81" s="12">
        <v>77</v>
      </c>
      <c r="C81" s="21" t="s">
        <v>877</v>
      </c>
      <c r="D81" s="340">
        <v>0</v>
      </c>
      <c r="E81" s="342">
        <v>0</v>
      </c>
      <c r="F81" s="348">
        <v>0</v>
      </c>
      <c r="G81" s="348">
        <v>0</v>
      </c>
      <c r="H81" s="348">
        <v>0</v>
      </c>
      <c r="I81" s="348">
        <v>0</v>
      </c>
      <c r="J81" s="348">
        <v>0</v>
      </c>
      <c r="K81" s="342">
        <v>0</v>
      </c>
    </row>
    <row r="82" spans="2:11" ht="20.100000000000001" customHeight="1" x14ac:dyDescent="0.4">
      <c r="B82" s="12">
        <v>78</v>
      </c>
      <c r="C82" s="21" t="s">
        <v>878</v>
      </c>
      <c r="D82" s="340">
        <v>0</v>
      </c>
      <c r="E82" s="342">
        <v>0</v>
      </c>
      <c r="F82" s="348">
        <v>0</v>
      </c>
      <c r="G82" s="348">
        <v>0</v>
      </c>
      <c r="H82" s="348">
        <v>0</v>
      </c>
      <c r="I82" s="348">
        <v>0</v>
      </c>
      <c r="J82" s="348">
        <v>0</v>
      </c>
      <c r="K82" s="342">
        <v>0</v>
      </c>
    </row>
    <row r="83" spans="2:11" ht="20.100000000000001" customHeight="1" x14ac:dyDescent="0.4">
      <c r="B83" s="12">
        <v>79</v>
      </c>
      <c r="C83" s="21" t="s">
        <v>352</v>
      </c>
      <c r="D83" s="340">
        <v>1.2173679525746316E-2</v>
      </c>
      <c r="E83" s="342">
        <v>2.0642441266727353E-2</v>
      </c>
      <c r="F83" s="348">
        <v>1.0968755437098601E-5</v>
      </c>
      <c r="G83" s="348">
        <v>3.0193075311222674E-3</v>
      </c>
      <c r="H83" s="348">
        <v>0</v>
      </c>
      <c r="I83" s="348">
        <v>7.9428918682438146E-6</v>
      </c>
      <c r="J83" s="348">
        <v>1.7307309225605866E-4</v>
      </c>
      <c r="K83" s="342">
        <v>1.040266679442535E-3</v>
      </c>
    </row>
    <row r="84" spans="2:11" ht="20.100000000000001" customHeight="1" x14ac:dyDescent="0.4">
      <c r="B84" s="12">
        <v>80</v>
      </c>
      <c r="C84" s="21" t="s">
        <v>353</v>
      </c>
      <c r="D84" s="340">
        <v>0</v>
      </c>
      <c r="E84" s="342">
        <v>0</v>
      </c>
      <c r="F84" s="348">
        <v>0</v>
      </c>
      <c r="G84" s="348">
        <v>0</v>
      </c>
      <c r="H84" s="348">
        <v>0</v>
      </c>
      <c r="I84" s="348">
        <v>0</v>
      </c>
      <c r="J84" s="348">
        <v>0</v>
      </c>
      <c r="K84" s="342">
        <v>0</v>
      </c>
    </row>
    <row r="85" spans="2:11" ht="20.100000000000001" customHeight="1" x14ac:dyDescent="0.4">
      <c r="B85" s="12">
        <v>81</v>
      </c>
      <c r="C85" s="21" t="s">
        <v>879</v>
      </c>
      <c r="D85" s="340">
        <v>3.0233025288674654E-2</v>
      </c>
      <c r="E85" s="342">
        <v>0.1338838504655919</v>
      </c>
      <c r="F85" s="348">
        <v>1.3975326149315233E-4</v>
      </c>
      <c r="G85" s="348">
        <v>1.8269942745224043E-2</v>
      </c>
      <c r="H85" s="348">
        <v>4.971013343329589E-5</v>
      </c>
      <c r="I85" s="348">
        <v>2.4516133988693655E-5</v>
      </c>
      <c r="J85" s="348">
        <v>1.1702217320501793E-3</v>
      </c>
      <c r="K85" s="342">
        <v>4.0259559202170435E-3</v>
      </c>
    </row>
    <row r="86" spans="2:11" ht="20.100000000000001" customHeight="1" x14ac:dyDescent="0.4">
      <c r="B86" s="12">
        <v>82</v>
      </c>
      <c r="C86" s="21" t="s">
        <v>26</v>
      </c>
      <c r="D86" s="340">
        <v>0</v>
      </c>
      <c r="E86" s="342">
        <v>0</v>
      </c>
      <c r="F86" s="348">
        <v>0</v>
      </c>
      <c r="G86" s="348">
        <v>0</v>
      </c>
      <c r="H86" s="348">
        <v>0</v>
      </c>
      <c r="I86" s="348">
        <v>0</v>
      </c>
      <c r="J86" s="348">
        <v>0</v>
      </c>
      <c r="K86" s="342">
        <v>0</v>
      </c>
    </row>
    <row r="87" spans="2:11" ht="20.100000000000001" customHeight="1" x14ac:dyDescent="0.4">
      <c r="B87" s="12">
        <v>83</v>
      </c>
      <c r="C87" s="21" t="s">
        <v>880</v>
      </c>
      <c r="D87" s="340">
        <v>0</v>
      </c>
      <c r="E87" s="342">
        <v>0</v>
      </c>
      <c r="F87" s="348">
        <v>0</v>
      </c>
      <c r="G87" s="348">
        <v>2.6817030664458393E-5</v>
      </c>
      <c r="H87" s="348">
        <v>0</v>
      </c>
      <c r="I87" s="348">
        <v>0</v>
      </c>
      <c r="J87" s="348">
        <v>0</v>
      </c>
      <c r="K87" s="342">
        <v>0</v>
      </c>
    </row>
    <row r="88" spans="2:11" ht="20.100000000000001" customHeight="1" x14ac:dyDescent="0.4">
      <c r="B88" s="12">
        <v>84</v>
      </c>
      <c r="C88" s="21" t="s">
        <v>911</v>
      </c>
      <c r="D88" s="340">
        <v>0</v>
      </c>
      <c r="E88" s="342">
        <v>0</v>
      </c>
      <c r="F88" s="348">
        <v>0</v>
      </c>
      <c r="G88" s="348">
        <v>0</v>
      </c>
      <c r="H88" s="348">
        <v>0</v>
      </c>
      <c r="I88" s="348">
        <v>0</v>
      </c>
      <c r="J88" s="348">
        <v>0</v>
      </c>
      <c r="K88" s="342">
        <v>0</v>
      </c>
    </row>
    <row r="89" spans="2:11" ht="20.100000000000001" customHeight="1" x14ac:dyDescent="0.4">
      <c r="B89" s="12">
        <v>85</v>
      </c>
      <c r="C89" s="21" t="s">
        <v>881</v>
      </c>
      <c r="D89" s="340">
        <v>0</v>
      </c>
      <c r="E89" s="342">
        <v>0</v>
      </c>
      <c r="F89" s="348">
        <v>0</v>
      </c>
      <c r="G89" s="348">
        <v>0</v>
      </c>
      <c r="H89" s="348">
        <v>0</v>
      </c>
      <c r="I89" s="348">
        <v>0</v>
      </c>
      <c r="J89" s="348">
        <v>0</v>
      </c>
      <c r="K89" s="342">
        <v>0</v>
      </c>
    </row>
    <row r="90" spans="2:11" ht="20.100000000000001" customHeight="1" x14ac:dyDescent="0.4">
      <c r="B90" s="12">
        <v>86</v>
      </c>
      <c r="C90" s="21" t="s">
        <v>378</v>
      </c>
      <c r="D90" s="340">
        <v>0</v>
      </c>
      <c r="E90" s="342">
        <v>0</v>
      </c>
      <c r="F90" s="348">
        <v>0</v>
      </c>
      <c r="G90" s="348">
        <v>0</v>
      </c>
      <c r="H90" s="348">
        <v>0</v>
      </c>
      <c r="I90" s="348">
        <v>0</v>
      </c>
      <c r="J90" s="348">
        <v>0</v>
      </c>
      <c r="K90" s="342">
        <v>0</v>
      </c>
    </row>
    <row r="91" spans="2:11" ht="20.100000000000001" customHeight="1" x14ac:dyDescent="0.4">
      <c r="B91" s="12">
        <v>87</v>
      </c>
      <c r="C91" s="21" t="s">
        <v>882</v>
      </c>
      <c r="D91" s="340">
        <v>0</v>
      </c>
      <c r="E91" s="342">
        <v>0</v>
      </c>
      <c r="F91" s="348">
        <v>0</v>
      </c>
      <c r="G91" s="348">
        <v>0</v>
      </c>
      <c r="H91" s="348">
        <v>0</v>
      </c>
      <c r="I91" s="348">
        <v>0</v>
      </c>
      <c r="J91" s="348">
        <v>0</v>
      </c>
      <c r="K91" s="342">
        <v>0</v>
      </c>
    </row>
    <row r="92" spans="2:11" ht="20.100000000000001" customHeight="1" x14ac:dyDescent="0.4">
      <c r="B92" s="12">
        <v>88</v>
      </c>
      <c r="C92" s="21" t="s">
        <v>883</v>
      </c>
      <c r="D92" s="340">
        <v>0</v>
      </c>
      <c r="E92" s="342">
        <v>0</v>
      </c>
      <c r="F92" s="348">
        <v>0</v>
      </c>
      <c r="G92" s="348">
        <v>0</v>
      </c>
      <c r="H92" s="348">
        <v>0</v>
      </c>
      <c r="I92" s="348">
        <v>0</v>
      </c>
      <c r="J92" s="348">
        <v>0</v>
      </c>
      <c r="K92" s="342">
        <v>0</v>
      </c>
    </row>
    <row r="93" spans="2:11" ht="20.100000000000001" customHeight="1" x14ac:dyDescent="0.4">
      <c r="B93" s="12">
        <v>89</v>
      </c>
      <c r="C93" s="21" t="s">
        <v>29</v>
      </c>
      <c r="D93" s="340">
        <v>0</v>
      </c>
      <c r="E93" s="342">
        <v>0</v>
      </c>
      <c r="F93" s="348">
        <v>0</v>
      </c>
      <c r="G93" s="348">
        <v>0</v>
      </c>
      <c r="H93" s="348">
        <v>0</v>
      </c>
      <c r="I93" s="348">
        <v>0</v>
      </c>
      <c r="J93" s="348">
        <v>0</v>
      </c>
      <c r="K93" s="342">
        <v>0</v>
      </c>
    </row>
    <row r="94" spans="2:11" ht="20.100000000000001" customHeight="1" x14ac:dyDescent="0.4">
      <c r="B94" s="12">
        <v>90</v>
      </c>
      <c r="C94" s="21" t="s">
        <v>884</v>
      </c>
      <c r="D94" s="340">
        <v>0</v>
      </c>
      <c r="E94" s="342">
        <v>0</v>
      </c>
      <c r="F94" s="348">
        <v>0</v>
      </c>
      <c r="G94" s="348">
        <v>0</v>
      </c>
      <c r="H94" s="348">
        <v>0</v>
      </c>
      <c r="I94" s="348">
        <v>0</v>
      </c>
      <c r="J94" s="348">
        <v>0</v>
      </c>
      <c r="K94" s="342">
        <v>0</v>
      </c>
    </row>
    <row r="95" spans="2:11" ht="20.100000000000001" customHeight="1" x14ac:dyDescent="0.4">
      <c r="B95" s="12">
        <v>91</v>
      </c>
      <c r="C95" s="21" t="s">
        <v>390</v>
      </c>
      <c r="D95" s="340">
        <v>0</v>
      </c>
      <c r="E95" s="342">
        <v>0</v>
      </c>
      <c r="F95" s="348">
        <v>0</v>
      </c>
      <c r="G95" s="348">
        <v>0</v>
      </c>
      <c r="H95" s="348">
        <v>0</v>
      </c>
      <c r="I95" s="348">
        <v>0</v>
      </c>
      <c r="J95" s="348">
        <v>0</v>
      </c>
      <c r="K95" s="342">
        <v>0</v>
      </c>
    </row>
    <row r="96" spans="2:11" ht="20.100000000000001" customHeight="1" x14ac:dyDescent="0.4">
      <c r="B96" s="12">
        <v>92</v>
      </c>
      <c r="C96" s="21" t="s">
        <v>885</v>
      </c>
      <c r="D96" s="340">
        <v>0</v>
      </c>
      <c r="E96" s="342">
        <v>0</v>
      </c>
      <c r="F96" s="348">
        <v>0</v>
      </c>
      <c r="G96" s="348">
        <v>0</v>
      </c>
      <c r="H96" s="348">
        <v>0</v>
      </c>
      <c r="I96" s="348">
        <v>0</v>
      </c>
      <c r="J96" s="348">
        <v>0</v>
      </c>
      <c r="K96" s="342">
        <v>0</v>
      </c>
    </row>
    <row r="97" spans="2:11" ht="20.100000000000001" customHeight="1" x14ac:dyDescent="0.4">
      <c r="B97" s="12">
        <v>93</v>
      </c>
      <c r="C97" s="21" t="s">
        <v>398</v>
      </c>
      <c r="D97" s="340">
        <v>0</v>
      </c>
      <c r="E97" s="342">
        <v>0</v>
      </c>
      <c r="F97" s="348">
        <v>0</v>
      </c>
      <c r="G97" s="348">
        <v>0</v>
      </c>
      <c r="H97" s="348">
        <v>0</v>
      </c>
      <c r="I97" s="348">
        <v>0</v>
      </c>
      <c r="J97" s="348">
        <v>0</v>
      </c>
      <c r="K97" s="342">
        <v>0</v>
      </c>
    </row>
    <row r="98" spans="2:11" ht="20.100000000000001" customHeight="1" x14ac:dyDescent="0.4">
      <c r="B98" s="12">
        <v>94</v>
      </c>
      <c r="C98" s="21" t="s">
        <v>399</v>
      </c>
      <c r="D98" s="340">
        <v>0</v>
      </c>
      <c r="E98" s="342">
        <v>0</v>
      </c>
      <c r="F98" s="348">
        <v>0</v>
      </c>
      <c r="G98" s="348">
        <v>0</v>
      </c>
      <c r="H98" s="348">
        <v>0</v>
      </c>
      <c r="I98" s="348">
        <v>0</v>
      </c>
      <c r="J98" s="348">
        <v>0</v>
      </c>
      <c r="K98" s="342">
        <v>0</v>
      </c>
    </row>
    <row r="99" spans="2:11" ht="20.100000000000001" customHeight="1" x14ac:dyDescent="0.4">
      <c r="B99" s="12">
        <v>95</v>
      </c>
      <c r="C99" s="21" t="s">
        <v>886</v>
      </c>
      <c r="D99" s="340">
        <v>0</v>
      </c>
      <c r="E99" s="342">
        <v>0</v>
      </c>
      <c r="F99" s="348">
        <v>0</v>
      </c>
      <c r="G99" s="348">
        <v>0</v>
      </c>
      <c r="H99" s="348">
        <v>0</v>
      </c>
      <c r="I99" s="348">
        <v>0</v>
      </c>
      <c r="J99" s="348">
        <v>0</v>
      </c>
      <c r="K99" s="342">
        <v>0</v>
      </c>
    </row>
    <row r="100" spans="2:11" ht="20.100000000000001" customHeight="1" x14ac:dyDescent="0.4">
      <c r="B100" s="12">
        <v>96</v>
      </c>
      <c r="C100" s="21" t="s">
        <v>887</v>
      </c>
      <c r="D100" s="340">
        <v>0</v>
      </c>
      <c r="E100" s="342">
        <v>0</v>
      </c>
      <c r="F100" s="348">
        <v>0</v>
      </c>
      <c r="G100" s="348">
        <v>0</v>
      </c>
      <c r="H100" s="348">
        <v>0</v>
      </c>
      <c r="I100" s="348">
        <v>0</v>
      </c>
      <c r="J100" s="348">
        <v>0</v>
      </c>
      <c r="K100" s="342">
        <v>0</v>
      </c>
    </row>
    <row r="101" spans="2:11" ht="20.100000000000001" customHeight="1" x14ac:dyDescent="0.4">
      <c r="B101" s="12">
        <v>97</v>
      </c>
      <c r="C101" s="21" t="s">
        <v>888</v>
      </c>
      <c r="D101" s="340">
        <v>0</v>
      </c>
      <c r="E101" s="342">
        <v>0</v>
      </c>
      <c r="F101" s="348">
        <v>0</v>
      </c>
      <c r="G101" s="348">
        <v>0</v>
      </c>
      <c r="H101" s="348">
        <v>0</v>
      </c>
      <c r="I101" s="348">
        <v>0</v>
      </c>
      <c r="J101" s="348">
        <v>0</v>
      </c>
      <c r="K101" s="342">
        <v>0</v>
      </c>
    </row>
    <row r="102" spans="2:11" ht="20.100000000000001" customHeight="1" x14ac:dyDescent="0.4">
      <c r="B102" s="12">
        <v>98</v>
      </c>
      <c r="C102" s="21" t="s">
        <v>1481</v>
      </c>
      <c r="D102" s="340">
        <v>0</v>
      </c>
      <c r="E102" s="342">
        <v>0</v>
      </c>
      <c r="F102" s="348">
        <v>0</v>
      </c>
      <c r="G102" s="348">
        <v>0</v>
      </c>
      <c r="H102" s="348">
        <v>0</v>
      </c>
      <c r="I102" s="348">
        <v>0</v>
      </c>
      <c r="J102" s="348">
        <v>0</v>
      </c>
      <c r="K102" s="342">
        <v>0</v>
      </c>
    </row>
    <row r="103" spans="2:11" ht="20.100000000000001" customHeight="1" x14ac:dyDescent="0.4">
      <c r="B103" s="12">
        <v>99</v>
      </c>
      <c r="C103" s="21" t="s">
        <v>415</v>
      </c>
      <c r="D103" s="340">
        <v>1.5183378315865352E-4</v>
      </c>
      <c r="E103" s="342">
        <v>0</v>
      </c>
      <c r="F103" s="348">
        <v>0</v>
      </c>
      <c r="G103" s="348">
        <v>5.9598307408069609E-5</v>
      </c>
      <c r="H103" s="348">
        <v>0</v>
      </c>
      <c r="I103" s="348">
        <v>0</v>
      </c>
      <c r="J103" s="348">
        <v>2.9956821183950334E-6</v>
      </c>
      <c r="K103" s="342">
        <v>0</v>
      </c>
    </row>
    <row r="104" spans="2:11" ht="20.100000000000001" customHeight="1" x14ac:dyDescent="0.4">
      <c r="B104" s="12">
        <v>100</v>
      </c>
      <c r="C104" s="21" t="s">
        <v>32</v>
      </c>
      <c r="D104" s="340">
        <v>0</v>
      </c>
      <c r="E104" s="342">
        <v>0</v>
      </c>
      <c r="F104" s="348">
        <v>0</v>
      </c>
      <c r="G104" s="348">
        <v>0</v>
      </c>
      <c r="H104" s="348">
        <v>0</v>
      </c>
      <c r="I104" s="348">
        <v>0</v>
      </c>
      <c r="J104" s="348">
        <v>0</v>
      </c>
      <c r="K104" s="342">
        <v>0</v>
      </c>
    </row>
    <row r="105" spans="2:11" ht="20.100000000000001" customHeight="1" x14ac:dyDescent="0.4">
      <c r="B105" s="289">
        <v>101</v>
      </c>
      <c r="C105" s="22" t="s">
        <v>33</v>
      </c>
      <c r="D105" s="358">
        <v>8.2831531393832529E-3</v>
      </c>
      <c r="E105" s="359">
        <v>7.4700803093634745E-3</v>
      </c>
      <c r="F105" s="350">
        <v>1.7530961821788415E-3</v>
      </c>
      <c r="G105" s="350">
        <v>2.5709059719799354E-3</v>
      </c>
      <c r="H105" s="350">
        <v>5.017598331916456E-3</v>
      </c>
      <c r="I105" s="350">
        <v>2.2632141177401881E-5</v>
      </c>
      <c r="J105" s="350">
        <v>3.0180749753362292E-3</v>
      </c>
      <c r="K105" s="359">
        <v>2.3660693044585106E-2</v>
      </c>
    </row>
    <row r="106" spans="2:11" ht="20.100000000000001" customHeight="1" x14ac:dyDescent="0.4">
      <c r="B106" s="2" t="s">
        <v>1467</v>
      </c>
    </row>
  </sheetData>
  <sheetProtection sheet="1" objects="1" scenarios="1"/>
  <mergeCells count="6">
    <mergeCell ref="O3:O4"/>
    <mergeCell ref="P3:P4"/>
    <mergeCell ref="D3:E3"/>
    <mergeCell ref="F3:K3"/>
    <mergeCell ref="B3:C4"/>
    <mergeCell ref="M3:N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L50"/>
  <sheetViews>
    <sheetView zoomScaleNormal="100" workbookViewId="0">
      <pane ySplit="10" topLeftCell="A11" activePane="bottomLeft" state="frozen"/>
      <selection activeCell="AP27" sqref="AP27"/>
      <selection pane="bottomLeft"/>
    </sheetView>
  </sheetViews>
  <sheetFormatPr defaultRowHeight="13.5" x14ac:dyDescent="0.4"/>
  <cols>
    <col min="1" max="1" width="1.625" style="2" customWidth="1"/>
    <col min="2" max="2" width="3.625" style="2" customWidth="1"/>
    <col min="3" max="3" width="24.625" style="2" customWidth="1"/>
    <col min="4" max="11" width="15.625" style="2" customWidth="1"/>
    <col min="12" max="16384" width="9" style="2"/>
  </cols>
  <sheetData>
    <row r="1" spans="1:11" ht="9.75" customHeight="1" x14ac:dyDescent="0.4"/>
    <row r="2" spans="1:11" ht="20.100000000000001" customHeight="1" x14ac:dyDescent="0.4">
      <c r="B2" s="48" t="s">
        <v>1386</v>
      </c>
    </row>
    <row r="3" spans="1:11" ht="20.100000000000001" customHeight="1" x14ac:dyDescent="0.4">
      <c r="A3" s="48"/>
      <c r="B3" s="49"/>
    </row>
    <row r="4" spans="1:11" ht="20.100000000000001" customHeight="1" x14ac:dyDescent="0.4">
      <c r="A4" s="48"/>
      <c r="B4" s="2" t="s">
        <v>1059</v>
      </c>
    </row>
    <row r="5" spans="1:11" ht="20.100000000000001" customHeight="1" x14ac:dyDescent="0.4">
      <c r="A5" s="48"/>
      <c r="B5" s="2" t="s">
        <v>1016</v>
      </c>
      <c r="D5" s="155"/>
      <c r="E5" s="155"/>
      <c r="F5" s="18"/>
    </row>
    <row r="6" spans="1:11" ht="20.100000000000001" customHeight="1" x14ac:dyDescent="0.4">
      <c r="A6" s="48" t="s">
        <v>1017</v>
      </c>
      <c r="B6" s="2" t="s">
        <v>1015</v>
      </c>
      <c r="D6" s="155"/>
      <c r="E6" s="155"/>
      <c r="F6" s="18"/>
    </row>
    <row r="7" spans="1:11" ht="20.100000000000001" customHeight="1" x14ac:dyDescent="0.4">
      <c r="A7" s="48"/>
      <c r="B7" s="2" t="s">
        <v>1415</v>
      </c>
      <c r="D7" s="155"/>
      <c r="E7" s="155"/>
      <c r="F7" s="18"/>
    </row>
    <row r="8" spans="1:11" ht="20.100000000000001" customHeight="1" x14ac:dyDescent="0.4">
      <c r="A8" s="48"/>
      <c r="D8" s="155"/>
      <c r="E8" s="155"/>
      <c r="F8" s="18"/>
    </row>
    <row r="9" spans="1:11" ht="20.100000000000001" customHeight="1" thickBot="1" x14ac:dyDescent="0.45">
      <c r="F9" s="15"/>
      <c r="G9" s="15"/>
      <c r="K9" s="32" t="s">
        <v>958</v>
      </c>
    </row>
    <row r="10" spans="1:11" ht="30" customHeight="1" thickBot="1" x14ac:dyDescent="0.45">
      <c r="B10" s="642" t="s">
        <v>963</v>
      </c>
      <c r="C10" s="643"/>
      <c r="D10" s="114" t="s">
        <v>945</v>
      </c>
      <c r="E10" s="115" t="s">
        <v>946</v>
      </c>
      <c r="F10" s="109" t="s">
        <v>914</v>
      </c>
      <c r="G10" s="109" t="s">
        <v>915</v>
      </c>
      <c r="H10" s="115" t="s">
        <v>971</v>
      </c>
      <c r="I10" s="109" t="s">
        <v>972</v>
      </c>
      <c r="J10" s="116" t="s">
        <v>1378</v>
      </c>
      <c r="K10" s="117" t="s">
        <v>1410</v>
      </c>
    </row>
    <row r="11" spans="1:11" ht="20.100000000000001" customHeight="1" thickTop="1" x14ac:dyDescent="0.4">
      <c r="B11" s="94">
        <v>1</v>
      </c>
      <c r="C11" s="127" t="s">
        <v>0</v>
      </c>
      <c r="D11" s="427"/>
      <c r="E11" s="428"/>
      <c r="F11" s="110">
        <f t="array" ref="F11:F48">'マージン率表(38・101部門)'!O5:O42</f>
        <v>0.29370043151397079</v>
      </c>
      <c r="G11" s="110">
        <f t="array" ref="G11:G48">'マージン率表(38・101部門)'!P5:P42</f>
        <v>6.4971810388847057E-2</v>
      </c>
      <c r="H11" s="111">
        <f>D11*F11</f>
        <v>0</v>
      </c>
      <c r="I11" s="112">
        <f>D11*G11</f>
        <v>0</v>
      </c>
      <c r="J11" s="113">
        <f>D11-H11-I11</f>
        <v>0</v>
      </c>
      <c r="K11" s="118">
        <f>J11+E11</f>
        <v>0</v>
      </c>
    </row>
    <row r="12" spans="1:11" ht="20.100000000000001" customHeight="1" x14ac:dyDescent="0.4">
      <c r="B12" s="95">
        <v>2</v>
      </c>
      <c r="C12" s="128" t="s">
        <v>1</v>
      </c>
      <c r="D12" s="429"/>
      <c r="E12" s="430"/>
      <c r="F12" s="30">
        <v>6.1209229986989487E-2</v>
      </c>
      <c r="G12" s="30">
        <v>2.2064325095914543E-2</v>
      </c>
      <c r="H12" s="25">
        <f t="shared" ref="H12:H48" si="0">D12*F12</f>
        <v>0</v>
      </c>
      <c r="I12" s="26">
        <f t="shared" ref="I12:I48" si="1">D12*G12</f>
        <v>0</v>
      </c>
      <c r="J12" s="27">
        <f t="shared" ref="J12:J48" si="2">D12-H12-I12</f>
        <v>0</v>
      </c>
      <c r="K12" s="119">
        <f t="shared" ref="K12:K48" si="3">J12+E12</f>
        <v>0</v>
      </c>
    </row>
    <row r="13" spans="1:11" ht="20.100000000000001" customHeight="1" x14ac:dyDescent="0.4">
      <c r="B13" s="95">
        <v>3</v>
      </c>
      <c r="C13" s="128" t="s">
        <v>2</v>
      </c>
      <c r="D13" s="429"/>
      <c r="E13" s="430"/>
      <c r="F13" s="30">
        <v>0</v>
      </c>
      <c r="G13" s="30">
        <v>0</v>
      </c>
      <c r="H13" s="25">
        <f t="shared" si="0"/>
        <v>0</v>
      </c>
      <c r="I13" s="26">
        <f t="shared" si="1"/>
        <v>0</v>
      </c>
      <c r="J13" s="27">
        <f t="shared" si="2"/>
        <v>0</v>
      </c>
      <c r="K13" s="119">
        <f t="shared" si="3"/>
        <v>0</v>
      </c>
    </row>
    <row r="14" spans="1:11" ht="20.100000000000001" customHeight="1" x14ac:dyDescent="0.4">
      <c r="B14" s="95">
        <v>4</v>
      </c>
      <c r="C14" s="128" t="s">
        <v>3</v>
      </c>
      <c r="D14" s="429"/>
      <c r="E14" s="430"/>
      <c r="F14" s="30">
        <v>0.2414317513362782</v>
      </c>
      <c r="G14" s="30">
        <v>3.9969837268012239E-2</v>
      </c>
      <c r="H14" s="25">
        <f t="shared" si="0"/>
        <v>0</v>
      </c>
      <c r="I14" s="26">
        <f t="shared" si="1"/>
        <v>0</v>
      </c>
      <c r="J14" s="27">
        <f t="shared" si="2"/>
        <v>0</v>
      </c>
      <c r="K14" s="119">
        <f t="shared" si="3"/>
        <v>0</v>
      </c>
    </row>
    <row r="15" spans="1:11" ht="20.100000000000001" customHeight="1" x14ac:dyDescent="0.4">
      <c r="B15" s="96">
        <v>5</v>
      </c>
      <c r="C15" s="129" t="s">
        <v>4</v>
      </c>
      <c r="D15" s="431"/>
      <c r="E15" s="432"/>
      <c r="F15" s="31">
        <v>0.29613490948112331</v>
      </c>
      <c r="G15" s="31">
        <v>4.2867468785782126E-2</v>
      </c>
      <c r="H15" s="28">
        <f t="shared" si="0"/>
        <v>0</v>
      </c>
      <c r="I15" s="29">
        <f t="shared" si="1"/>
        <v>0</v>
      </c>
      <c r="J15" s="277">
        <f t="shared" si="2"/>
        <v>0</v>
      </c>
      <c r="K15" s="120">
        <f t="shared" si="3"/>
        <v>0</v>
      </c>
    </row>
    <row r="16" spans="1:11" ht="20.100000000000001" customHeight="1" x14ac:dyDescent="0.4">
      <c r="B16" s="97">
        <v>6</v>
      </c>
      <c r="C16" s="130" t="s">
        <v>5</v>
      </c>
      <c r="D16" s="433"/>
      <c r="E16" s="434"/>
      <c r="F16" s="283">
        <v>1.277017230258868E-2</v>
      </c>
      <c r="G16" s="283">
        <v>7.5257662349945367E-2</v>
      </c>
      <c r="H16" s="284">
        <f t="shared" si="0"/>
        <v>0</v>
      </c>
      <c r="I16" s="285">
        <f t="shared" si="1"/>
        <v>0</v>
      </c>
      <c r="J16" s="286">
        <f t="shared" si="2"/>
        <v>0</v>
      </c>
      <c r="K16" s="287">
        <f t="shared" si="3"/>
        <v>0</v>
      </c>
    </row>
    <row r="17" spans="2:11" ht="20.100000000000001" customHeight="1" x14ac:dyDescent="0.4">
      <c r="B17" s="98">
        <v>7</v>
      </c>
      <c r="C17" s="131" t="s">
        <v>6</v>
      </c>
      <c r="D17" s="429"/>
      <c r="E17" s="430"/>
      <c r="F17" s="30">
        <v>0.31897337124918018</v>
      </c>
      <c r="G17" s="30">
        <v>3.4973973027581803E-2</v>
      </c>
      <c r="H17" s="25">
        <f t="shared" si="0"/>
        <v>0</v>
      </c>
      <c r="I17" s="26">
        <f t="shared" si="1"/>
        <v>0</v>
      </c>
      <c r="J17" s="27">
        <f t="shared" si="2"/>
        <v>0</v>
      </c>
      <c r="K17" s="119">
        <f t="shared" si="3"/>
        <v>0</v>
      </c>
    </row>
    <row r="18" spans="2:11" ht="20.100000000000001" customHeight="1" x14ac:dyDescent="0.4">
      <c r="B18" s="98">
        <v>8</v>
      </c>
      <c r="C18" s="131" t="s">
        <v>7</v>
      </c>
      <c r="D18" s="429"/>
      <c r="E18" s="430"/>
      <c r="F18" s="30">
        <v>0.43288911114566259</v>
      </c>
      <c r="G18" s="30">
        <v>3.1827546858595429E-2</v>
      </c>
      <c r="H18" s="25">
        <f t="shared" si="0"/>
        <v>0</v>
      </c>
      <c r="I18" s="26">
        <f t="shared" si="1"/>
        <v>0</v>
      </c>
      <c r="J18" s="27">
        <f t="shared" si="2"/>
        <v>0</v>
      </c>
      <c r="K18" s="119">
        <f t="shared" si="3"/>
        <v>0</v>
      </c>
    </row>
    <row r="19" spans="2:11" ht="20.100000000000001" customHeight="1" x14ac:dyDescent="0.4">
      <c r="B19" s="98">
        <v>9</v>
      </c>
      <c r="C19" s="131" t="s">
        <v>8</v>
      </c>
      <c r="D19" s="429"/>
      <c r="E19" s="430"/>
      <c r="F19" s="30">
        <v>0.22777404050280578</v>
      </c>
      <c r="G19" s="30">
        <v>6.8733145769724807E-2</v>
      </c>
      <c r="H19" s="25">
        <f t="shared" si="0"/>
        <v>0</v>
      </c>
      <c r="I19" s="26">
        <f t="shared" si="1"/>
        <v>0</v>
      </c>
      <c r="J19" s="27">
        <f t="shared" si="2"/>
        <v>0</v>
      </c>
      <c r="K19" s="119">
        <f t="shared" si="3"/>
        <v>0</v>
      </c>
    </row>
    <row r="20" spans="2:11" ht="20.100000000000001" customHeight="1" x14ac:dyDescent="0.4">
      <c r="B20" s="98">
        <v>10</v>
      </c>
      <c r="C20" s="131" t="s">
        <v>9</v>
      </c>
      <c r="D20" s="429"/>
      <c r="E20" s="430"/>
      <c r="F20" s="30">
        <v>5.7291039147747663E-2</v>
      </c>
      <c r="G20" s="30">
        <v>4.8159365973106855E-2</v>
      </c>
      <c r="H20" s="25">
        <f t="shared" si="0"/>
        <v>0</v>
      </c>
      <c r="I20" s="26">
        <f t="shared" si="1"/>
        <v>0</v>
      </c>
      <c r="J20" s="27">
        <f t="shared" si="2"/>
        <v>0</v>
      </c>
      <c r="K20" s="119">
        <f t="shared" si="3"/>
        <v>0</v>
      </c>
    </row>
    <row r="21" spans="2:11" ht="20.100000000000001" customHeight="1" x14ac:dyDescent="0.4">
      <c r="B21" s="98">
        <v>11</v>
      </c>
      <c r="C21" s="131" t="s">
        <v>10</v>
      </c>
      <c r="D21" s="429"/>
      <c r="E21" s="430"/>
      <c r="F21" s="30">
        <v>0.21020511769673969</v>
      </c>
      <c r="G21" s="30">
        <v>2.985913057786839E-2</v>
      </c>
      <c r="H21" s="25">
        <f t="shared" si="0"/>
        <v>0</v>
      </c>
      <c r="I21" s="26">
        <f t="shared" si="1"/>
        <v>0</v>
      </c>
      <c r="J21" s="27">
        <f t="shared" si="2"/>
        <v>0</v>
      </c>
      <c r="K21" s="119">
        <f t="shared" si="3"/>
        <v>0</v>
      </c>
    </row>
    <row r="22" spans="2:11" ht="20.100000000000001" customHeight="1" x14ac:dyDescent="0.4">
      <c r="B22" s="98">
        <v>12</v>
      </c>
      <c r="C22" s="131" t="s">
        <v>11</v>
      </c>
      <c r="D22" s="429"/>
      <c r="E22" s="430"/>
      <c r="F22" s="30">
        <v>0.18250341317981927</v>
      </c>
      <c r="G22" s="30">
        <v>2.3246482054168363E-2</v>
      </c>
      <c r="H22" s="25">
        <f t="shared" si="0"/>
        <v>0</v>
      </c>
      <c r="I22" s="26">
        <f t="shared" si="1"/>
        <v>0</v>
      </c>
      <c r="J22" s="27">
        <f t="shared" si="2"/>
        <v>0</v>
      </c>
      <c r="K22" s="119">
        <f t="shared" si="3"/>
        <v>0</v>
      </c>
    </row>
    <row r="23" spans="2:11" ht="20.100000000000001" customHeight="1" x14ac:dyDescent="0.4">
      <c r="B23" s="98">
        <v>13</v>
      </c>
      <c r="C23" s="131" t="s">
        <v>12</v>
      </c>
      <c r="D23" s="429"/>
      <c r="E23" s="430"/>
      <c r="F23" s="30">
        <v>0.18507748312665584</v>
      </c>
      <c r="G23" s="30">
        <v>3.2260839046717366E-2</v>
      </c>
      <c r="H23" s="25">
        <f t="shared" si="0"/>
        <v>0</v>
      </c>
      <c r="I23" s="26">
        <f t="shared" si="1"/>
        <v>0</v>
      </c>
      <c r="J23" s="27">
        <f t="shared" si="2"/>
        <v>0</v>
      </c>
      <c r="K23" s="119">
        <f t="shared" si="3"/>
        <v>0</v>
      </c>
    </row>
    <row r="24" spans="2:11" ht="20.100000000000001" customHeight="1" x14ac:dyDescent="0.4">
      <c r="B24" s="98">
        <v>14</v>
      </c>
      <c r="C24" s="131" t="s">
        <v>13</v>
      </c>
      <c r="D24" s="429"/>
      <c r="E24" s="430"/>
      <c r="F24" s="30">
        <v>0.17883609489207672</v>
      </c>
      <c r="G24" s="30">
        <v>6.6271205902616259E-2</v>
      </c>
      <c r="H24" s="25">
        <f t="shared" si="0"/>
        <v>0</v>
      </c>
      <c r="I24" s="26">
        <f t="shared" si="1"/>
        <v>0</v>
      </c>
      <c r="J24" s="27">
        <f t="shared" si="2"/>
        <v>0</v>
      </c>
      <c r="K24" s="119">
        <f t="shared" si="3"/>
        <v>0</v>
      </c>
    </row>
    <row r="25" spans="2:11" ht="20.100000000000001" customHeight="1" x14ac:dyDescent="0.4">
      <c r="B25" s="98">
        <v>15</v>
      </c>
      <c r="C25" s="131" t="s">
        <v>14</v>
      </c>
      <c r="D25" s="429"/>
      <c r="E25" s="430"/>
      <c r="F25" s="30">
        <v>5.8625153608062315E-2</v>
      </c>
      <c r="G25" s="30">
        <v>3.2476118577080375E-2</v>
      </c>
      <c r="H25" s="25">
        <f t="shared" si="0"/>
        <v>0</v>
      </c>
      <c r="I25" s="26">
        <f t="shared" si="1"/>
        <v>0</v>
      </c>
      <c r="J25" s="27">
        <f t="shared" si="2"/>
        <v>0</v>
      </c>
      <c r="K25" s="119">
        <f t="shared" si="3"/>
        <v>0</v>
      </c>
    </row>
    <row r="26" spans="2:11" ht="20.100000000000001" customHeight="1" x14ac:dyDescent="0.4">
      <c r="B26" s="98">
        <v>16</v>
      </c>
      <c r="C26" s="131" t="s">
        <v>15</v>
      </c>
      <c r="D26" s="429"/>
      <c r="E26" s="430"/>
      <c r="F26" s="30">
        <v>0.10045191089862339</v>
      </c>
      <c r="G26" s="30">
        <v>4.5402979811794537E-2</v>
      </c>
      <c r="H26" s="25">
        <f t="shared" si="0"/>
        <v>0</v>
      </c>
      <c r="I26" s="26">
        <f t="shared" si="1"/>
        <v>0</v>
      </c>
      <c r="J26" s="27">
        <f t="shared" si="2"/>
        <v>0</v>
      </c>
      <c r="K26" s="119">
        <f t="shared" si="3"/>
        <v>0</v>
      </c>
    </row>
    <row r="27" spans="2:11" ht="20.100000000000001" customHeight="1" x14ac:dyDescent="0.4">
      <c r="B27" s="98">
        <v>17</v>
      </c>
      <c r="C27" s="131" t="s">
        <v>1416</v>
      </c>
      <c r="D27" s="429"/>
      <c r="E27" s="430"/>
      <c r="F27" s="30">
        <v>0.14656380609209588</v>
      </c>
      <c r="G27" s="30">
        <v>1.4229729144417664E-2</v>
      </c>
      <c r="H27" s="25">
        <f t="shared" si="0"/>
        <v>0</v>
      </c>
      <c r="I27" s="26">
        <f t="shared" si="1"/>
        <v>0</v>
      </c>
      <c r="J27" s="27">
        <f t="shared" si="2"/>
        <v>0</v>
      </c>
      <c r="K27" s="119">
        <f t="shared" si="3"/>
        <v>0</v>
      </c>
    </row>
    <row r="28" spans="2:11" ht="20.100000000000001" customHeight="1" x14ac:dyDescent="0.4">
      <c r="B28" s="98">
        <v>18</v>
      </c>
      <c r="C28" s="500" t="s">
        <v>1417</v>
      </c>
      <c r="D28" s="429"/>
      <c r="E28" s="430"/>
      <c r="F28" s="30">
        <v>0.15191153523939327</v>
      </c>
      <c r="G28" s="30">
        <v>1.0439561880862785E-2</v>
      </c>
      <c r="H28" s="25">
        <f t="shared" si="0"/>
        <v>0</v>
      </c>
      <c r="I28" s="26">
        <f t="shared" si="1"/>
        <v>0</v>
      </c>
      <c r="J28" s="27">
        <f t="shared" si="2"/>
        <v>0</v>
      </c>
      <c r="K28" s="119">
        <f t="shared" si="3"/>
        <v>0</v>
      </c>
    </row>
    <row r="29" spans="2:11" ht="20.100000000000001" customHeight="1" x14ac:dyDescent="0.4">
      <c r="B29" s="98">
        <v>19</v>
      </c>
      <c r="C29" s="131" t="s">
        <v>16</v>
      </c>
      <c r="D29" s="429"/>
      <c r="E29" s="430"/>
      <c r="F29" s="30">
        <v>9.5805722682401659E-2</v>
      </c>
      <c r="G29" s="30">
        <v>1.8393509592828379E-2</v>
      </c>
      <c r="H29" s="25">
        <f t="shared" si="0"/>
        <v>0</v>
      </c>
      <c r="I29" s="26">
        <f t="shared" si="1"/>
        <v>0</v>
      </c>
      <c r="J29" s="27">
        <f t="shared" si="2"/>
        <v>0</v>
      </c>
      <c r="K29" s="119">
        <f t="shared" si="3"/>
        <v>0</v>
      </c>
    </row>
    <row r="30" spans="2:11" ht="20.100000000000001" customHeight="1" x14ac:dyDescent="0.4">
      <c r="B30" s="98">
        <v>20</v>
      </c>
      <c r="C30" s="131" t="s">
        <v>34</v>
      </c>
      <c r="D30" s="429"/>
      <c r="E30" s="430"/>
      <c r="F30" s="30">
        <v>0.40018770747096777</v>
      </c>
      <c r="G30" s="30">
        <v>4.8848852558213869E-2</v>
      </c>
      <c r="H30" s="25">
        <f t="shared" si="0"/>
        <v>0</v>
      </c>
      <c r="I30" s="26">
        <f t="shared" si="1"/>
        <v>0</v>
      </c>
      <c r="J30" s="27">
        <f t="shared" si="2"/>
        <v>0</v>
      </c>
      <c r="K30" s="119">
        <f t="shared" si="3"/>
        <v>0</v>
      </c>
    </row>
    <row r="31" spans="2:11" ht="20.100000000000001" customHeight="1" x14ac:dyDescent="0.4">
      <c r="B31" s="98">
        <v>21</v>
      </c>
      <c r="C31" s="131" t="s">
        <v>17</v>
      </c>
      <c r="D31" s="429"/>
      <c r="E31" s="430"/>
      <c r="F31" s="30">
        <v>0</v>
      </c>
      <c r="G31" s="30">
        <v>0</v>
      </c>
      <c r="H31" s="25">
        <f t="shared" si="0"/>
        <v>0</v>
      </c>
      <c r="I31" s="26">
        <f t="shared" si="1"/>
        <v>0</v>
      </c>
      <c r="J31" s="27">
        <f t="shared" si="2"/>
        <v>0</v>
      </c>
      <c r="K31" s="119">
        <f t="shared" si="3"/>
        <v>0</v>
      </c>
    </row>
    <row r="32" spans="2:11" ht="20.100000000000001" customHeight="1" x14ac:dyDescent="0.4">
      <c r="B32" s="99">
        <v>22</v>
      </c>
      <c r="C32" s="132" t="s">
        <v>18</v>
      </c>
      <c r="D32" s="431"/>
      <c r="E32" s="432"/>
      <c r="F32" s="31">
        <v>0</v>
      </c>
      <c r="G32" s="31">
        <v>0</v>
      </c>
      <c r="H32" s="28">
        <f t="shared" si="0"/>
        <v>0</v>
      </c>
      <c r="I32" s="29">
        <f t="shared" si="1"/>
        <v>0</v>
      </c>
      <c r="J32" s="277">
        <f t="shared" si="2"/>
        <v>0</v>
      </c>
      <c r="K32" s="120">
        <f t="shared" si="3"/>
        <v>0</v>
      </c>
    </row>
    <row r="33" spans="2:11" ht="20.100000000000001" customHeight="1" x14ac:dyDescent="0.4">
      <c r="B33" s="100">
        <v>23</v>
      </c>
      <c r="C33" s="133" t="s">
        <v>1418</v>
      </c>
      <c r="D33" s="433"/>
      <c r="E33" s="434"/>
      <c r="F33" s="283">
        <v>0</v>
      </c>
      <c r="G33" s="283">
        <v>0</v>
      </c>
      <c r="H33" s="284">
        <f t="shared" si="0"/>
        <v>0</v>
      </c>
      <c r="I33" s="285">
        <f t="shared" si="1"/>
        <v>0</v>
      </c>
      <c r="J33" s="286">
        <f t="shared" si="2"/>
        <v>0</v>
      </c>
      <c r="K33" s="287">
        <f t="shared" si="3"/>
        <v>0</v>
      </c>
    </row>
    <row r="34" spans="2:11" ht="20.100000000000001" customHeight="1" x14ac:dyDescent="0.4">
      <c r="B34" s="101">
        <v>24</v>
      </c>
      <c r="C34" s="134" t="s">
        <v>19</v>
      </c>
      <c r="D34" s="429"/>
      <c r="E34" s="430"/>
      <c r="F34" s="30">
        <v>0</v>
      </c>
      <c r="G34" s="30">
        <v>0</v>
      </c>
      <c r="H34" s="25">
        <f t="shared" si="0"/>
        <v>0</v>
      </c>
      <c r="I34" s="26">
        <f t="shared" si="1"/>
        <v>0</v>
      </c>
      <c r="J34" s="27">
        <f t="shared" si="2"/>
        <v>0</v>
      </c>
      <c r="K34" s="119">
        <f t="shared" si="3"/>
        <v>0</v>
      </c>
    </row>
    <row r="35" spans="2:11" ht="20.100000000000001" customHeight="1" x14ac:dyDescent="0.4">
      <c r="B35" s="101">
        <v>25</v>
      </c>
      <c r="C35" s="134" t="s">
        <v>20</v>
      </c>
      <c r="D35" s="429"/>
      <c r="E35" s="430"/>
      <c r="F35" s="30">
        <v>0</v>
      </c>
      <c r="G35" s="30">
        <v>0</v>
      </c>
      <c r="H35" s="25">
        <f t="shared" si="0"/>
        <v>0</v>
      </c>
      <c r="I35" s="26">
        <f t="shared" si="1"/>
        <v>0</v>
      </c>
      <c r="J35" s="27">
        <f t="shared" si="2"/>
        <v>0</v>
      </c>
      <c r="K35" s="119">
        <f t="shared" si="3"/>
        <v>0</v>
      </c>
    </row>
    <row r="36" spans="2:11" ht="20.100000000000001" customHeight="1" x14ac:dyDescent="0.4">
      <c r="B36" s="101">
        <v>26</v>
      </c>
      <c r="C36" s="134" t="s">
        <v>21</v>
      </c>
      <c r="D36" s="429"/>
      <c r="E36" s="430"/>
      <c r="F36" s="30">
        <v>-33.737110570626754</v>
      </c>
      <c r="G36" s="30">
        <v>0</v>
      </c>
      <c r="H36" s="125">
        <f>H49</f>
        <v>0</v>
      </c>
      <c r="I36" s="26">
        <f t="shared" si="1"/>
        <v>0</v>
      </c>
      <c r="J36" s="265">
        <f>D36+H36</f>
        <v>0</v>
      </c>
      <c r="K36" s="119">
        <f>J36+E36</f>
        <v>0</v>
      </c>
    </row>
    <row r="37" spans="2:11" ht="20.100000000000001" customHeight="1" x14ac:dyDescent="0.4">
      <c r="B37" s="101">
        <v>27</v>
      </c>
      <c r="C37" s="134" t="s">
        <v>22</v>
      </c>
      <c r="D37" s="429"/>
      <c r="E37" s="435"/>
      <c r="F37" s="30">
        <v>0</v>
      </c>
      <c r="G37" s="30">
        <v>0</v>
      </c>
      <c r="H37" s="25">
        <f>D37*F37</f>
        <v>0</v>
      </c>
      <c r="I37" s="26">
        <f>D37*G37</f>
        <v>0</v>
      </c>
      <c r="J37" s="27">
        <f>D37-H37-I37</f>
        <v>0</v>
      </c>
      <c r="K37" s="119">
        <f>J37+E37</f>
        <v>0</v>
      </c>
    </row>
    <row r="38" spans="2:11" ht="20.100000000000001" customHeight="1" x14ac:dyDescent="0.4">
      <c r="B38" s="101">
        <v>28</v>
      </c>
      <c r="C38" s="134" t="s">
        <v>23</v>
      </c>
      <c r="D38" s="429"/>
      <c r="E38" s="430"/>
      <c r="F38" s="30">
        <v>0</v>
      </c>
      <c r="G38" s="30">
        <v>0</v>
      </c>
      <c r="H38" s="25">
        <f t="shared" si="0"/>
        <v>0</v>
      </c>
      <c r="I38" s="26">
        <f t="shared" si="1"/>
        <v>0</v>
      </c>
      <c r="J38" s="27">
        <f>D38-H38-I38</f>
        <v>0</v>
      </c>
      <c r="K38" s="119">
        <f>J38+E38</f>
        <v>0</v>
      </c>
    </row>
    <row r="39" spans="2:11" ht="20.100000000000001" customHeight="1" x14ac:dyDescent="0.4">
      <c r="B39" s="101">
        <v>29</v>
      </c>
      <c r="C39" s="134" t="s">
        <v>24</v>
      </c>
      <c r="D39" s="429"/>
      <c r="E39" s="430"/>
      <c r="F39" s="30">
        <v>0</v>
      </c>
      <c r="G39" s="30">
        <v>-0.42498377757537042</v>
      </c>
      <c r="H39" s="25">
        <f t="shared" si="0"/>
        <v>0</v>
      </c>
      <c r="I39" s="126">
        <f>I49</f>
        <v>0</v>
      </c>
      <c r="J39" s="265">
        <f>D39+I39</f>
        <v>0</v>
      </c>
      <c r="K39" s="119">
        <f>J39+E39</f>
        <v>0</v>
      </c>
    </row>
    <row r="40" spans="2:11" ht="20.100000000000001" customHeight="1" x14ac:dyDescent="0.4">
      <c r="B40" s="101">
        <v>30</v>
      </c>
      <c r="C40" s="134" t="s">
        <v>25</v>
      </c>
      <c r="D40" s="429"/>
      <c r="E40" s="430"/>
      <c r="F40" s="30">
        <v>3.4860271439561788E-2</v>
      </c>
      <c r="G40" s="30">
        <v>4.8155258972889942E-3</v>
      </c>
      <c r="H40" s="25">
        <f t="shared" si="0"/>
        <v>0</v>
      </c>
      <c r="I40" s="26">
        <f t="shared" si="1"/>
        <v>0</v>
      </c>
      <c r="J40" s="27">
        <f t="shared" si="2"/>
        <v>0</v>
      </c>
      <c r="K40" s="119">
        <f t="shared" si="3"/>
        <v>0</v>
      </c>
    </row>
    <row r="41" spans="2:11" ht="20.100000000000001" customHeight="1" x14ac:dyDescent="0.4">
      <c r="B41" s="101">
        <v>31</v>
      </c>
      <c r="C41" s="134" t="s">
        <v>26</v>
      </c>
      <c r="D41" s="429"/>
      <c r="E41" s="430"/>
      <c r="F41" s="30">
        <v>0</v>
      </c>
      <c r="G41" s="30">
        <v>0</v>
      </c>
      <c r="H41" s="25">
        <f t="shared" si="0"/>
        <v>0</v>
      </c>
      <c r="I41" s="26">
        <f t="shared" si="1"/>
        <v>0</v>
      </c>
      <c r="J41" s="27">
        <f t="shared" si="2"/>
        <v>0</v>
      </c>
      <c r="K41" s="119">
        <f t="shared" si="3"/>
        <v>0</v>
      </c>
    </row>
    <row r="42" spans="2:11" ht="20.100000000000001" customHeight="1" x14ac:dyDescent="0.4">
      <c r="B42" s="101">
        <v>32</v>
      </c>
      <c r="C42" s="134" t="s">
        <v>27</v>
      </c>
      <c r="D42" s="429"/>
      <c r="E42" s="430"/>
      <c r="F42" s="30">
        <v>0</v>
      </c>
      <c r="G42" s="30">
        <v>1.4399715311367549E-5</v>
      </c>
      <c r="H42" s="25">
        <f t="shared" si="0"/>
        <v>0</v>
      </c>
      <c r="I42" s="26">
        <f t="shared" si="1"/>
        <v>0</v>
      </c>
      <c r="J42" s="27">
        <f t="shared" si="2"/>
        <v>0</v>
      </c>
      <c r="K42" s="119">
        <f t="shared" si="3"/>
        <v>0</v>
      </c>
    </row>
    <row r="43" spans="2:11" ht="20.100000000000001" customHeight="1" x14ac:dyDescent="0.4">
      <c r="B43" s="101">
        <v>33</v>
      </c>
      <c r="C43" s="134" t="s">
        <v>28</v>
      </c>
      <c r="D43" s="429"/>
      <c r="E43" s="430"/>
      <c r="F43" s="30">
        <v>0</v>
      </c>
      <c r="G43" s="30">
        <v>0</v>
      </c>
      <c r="H43" s="25">
        <f t="shared" si="0"/>
        <v>0</v>
      </c>
      <c r="I43" s="26">
        <f t="shared" si="1"/>
        <v>0</v>
      </c>
      <c r="J43" s="27">
        <f t="shared" si="2"/>
        <v>0</v>
      </c>
      <c r="K43" s="119">
        <f>J43+E43</f>
        <v>0</v>
      </c>
    </row>
    <row r="44" spans="2:11" ht="20.100000000000001" customHeight="1" x14ac:dyDescent="0.4">
      <c r="B44" s="101">
        <v>34</v>
      </c>
      <c r="C44" s="134" t="s">
        <v>29</v>
      </c>
      <c r="D44" s="429"/>
      <c r="E44" s="430"/>
      <c r="F44" s="30">
        <v>0</v>
      </c>
      <c r="G44" s="30">
        <v>0</v>
      </c>
      <c r="H44" s="25">
        <f t="shared" si="0"/>
        <v>0</v>
      </c>
      <c r="I44" s="26">
        <f t="shared" si="1"/>
        <v>0</v>
      </c>
      <c r="J44" s="27">
        <f t="shared" si="2"/>
        <v>0</v>
      </c>
      <c r="K44" s="119">
        <f t="shared" si="3"/>
        <v>0</v>
      </c>
    </row>
    <row r="45" spans="2:11" ht="20.100000000000001" customHeight="1" x14ac:dyDescent="0.4">
      <c r="B45" s="101">
        <v>35</v>
      </c>
      <c r="C45" s="134" t="s">
        <v>30</v>
      </c>
      <c r="D45" s="429"/>
      <c r="E45" s="430"/>
      <c r="F45" s="30">
        <v>0</v>
      </c>
      <c r="G45" s="30">
        <v>0</v>
      </c>
      <c r="H45" s="25">
        <f t="shared" si="0"/>
        <v>0</v>
      </c>
      <c r="I45" s="26">
        <f t="shared" si="1"/>
        <v>0</v>
      </c>
      <c r="J45" s="27">
        <f t="shared" si="2"/>
        <v>0</v>
      </c>
      <c r="K45" s="119">
        <f t="shared" si="3"/>
        <v>0</v>
      </c>
    </row>
    <row r="46" spans="2:11" ht="20.100000000000001" customHeight="1" x14ac:dyDescent="0.4">
      <c r="B46" s="102">
        <v>36</v>
      </c>
      <c r="C46" s="135" t="s">
        <v>31</v>
      </c>
      <c r="D46" s="431"/>
      <c r="E46" s="432"/>
      <c r="F46" s="31">
        <v>2.4065710635694622E-5</v>
      </c>
      <c r="G46" s="31">
        <v>9.9211704282147083E-6</v>
      </c>
      <c r="H46" s="28">
        <f t="shared" si="0"/>
        <v>0</v>
      </c>
      <c r="I46" s="29">
        <f t="shared" si="1"/>
        <v>0</v>
      </c>
      <c r="J46" s="277">
        <f t="shared" si="2"/>
        <v>0</v>
      </c>
      <c r="K46" s="120">
        <f t="shared" si="3"/>
        <v>0</v>
      </c>
    </row>
    <row r="47" spans="2:11" ht="20.100000000000001" customHeight="1" x14ac:dyDescent="0.4">
      <c r="B47" s="103">
        <v>37</v>
      </c>
      <c r="C47" s="136" t="s">
        <v>32</v>
      </c>
      <c r="D47" s="436"/>
      <c r="E47" s="437"/>
      <c r="F47" s="278">
        <v>0</v>
      </c>
      <c r="G47" s="278">
        <v>0</v>
      </c>
      <c r="H47" s="279">
        <f t="shared" si="0"/>
        <v>0</v>
      </c>
      <c r="I47" s="280">
        <f t="shared" si="1"/>
        <v>0</v>
      </c>
      <c r="J47" s="282">
        <f t="shared" si="2"/>
        <v>0</v>
      </c>
      <c r="K47" s="281">
        <f t="shared" si="3"/>
        <v>0</v>
      </c>
    </row>
    <row r="48" spans="2:11" ht="20.100000000000001" customHeight="1" x14ac:dyDescent="0.4">
      <c r="B48" s="104">
        <v>38</v>
      </c>
      <c r="C48" s="137" t="s">
        <v>33</v>
      </c>
      <c r="D48" s="436"/>
      <c r="E48" s="437"/>
      <c r="F48" s="278">
        <v>1.5753233448746726E-2</v>
      </c>
      <c r="G48" s="278">
        <v>3.6043000647173973E-2</v>
      </c>
      <c r="H48" s="279">
        <f t="shared" si="0"/>
        <v>0</v>
      </c>
      <c r="I48" s="280">
        <f t="shared" si="1"/>
        <v>0</v>
      </c>
      <c r="J48" s="280">
        <f t="shared" si="2"/>
        <v>0</v>
      </c>
      <c r="K48" s="281">
        <f t="shared" si="3"/>
        <v>0</v>
      </c>
    </row>
    <row r="49" spans="2:12" ht="20.100000000000001" customHeight="1" thickBot="1" x14ac:dyDescent="0.45">
      <c r="B49" s="640" t="s">
        <v>822</v>
      </c>
      <c r="C49" s="641"/>
      <c r="D49" s="425">
        <f>SUM(D11:D48)</f>
        <v>0</v>
      </c>
      <c r="E49" s="426">
        <f>SUM(E11:E48)</f>
        <v>0</v>
      </c>
      <c r="F49" s="121" t="s">
        <v>913</v>
      </c>
      <c r="G49" s="121" t="s">
        <v>913</v>
      </c>
      <c r="H49" s="122">
        <f>SUM(H11:H35,H37:H48)</f>
        <v>0</v>
      </c>
      <c r="I49" s="123">
        <f>SUM(I11:I38,I40:I48)</f>
        <v>0</v>
      </c>
      <c r="J49" s="123">
        <f>SUM(J11:J48)</f>
        <v>0</v>
      </c>
      <c r="K49" s="124">
        <f>SUM(K11:K48)</f>
        <v>0</v>
      </c>
      <c r="L49" s="18"/>
    </row>
    <row r="50" spans="2:12" ht="20.100000000000001" customHeight="1" x14ac:dyDescent="0.4">
      <c r="H50" s="2" t="s">
        <v>1044</v>
      </c>
    </row>
  </sheetData>
  <sheetProtection sheet="1" objects="1" scenarios="1"/>
  <mergeCells count="2">
    <mergeCell ref="B49:C49"/>
    <mergeCell ref="B10:C10"/>
  </mergeCells>
  <phoneticPr fontId="2"/>
  <dataValidations count="1">
    <dataValidation type="custom" allowBlank="1" showErrorMessage="1" errorTitle="入力エラー" error="購入者価格または生産者価格どちらか一方のみを入力して下さい。" sqref="D11:E48" xr:uid="{00000000-0002-0000-0100-000000000000}">
      <formula1>COUNTA($D11:$E11)&lt;2</formula1>
    </dataValidation>
  </dataValidations>
  <pageMargins left="0.7" right="0.7" top="0.75" bottom="0.75" header="0.3" footer="0.3"/>
  <pageSetup paperSize="9" scale="6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pageSetUpPr fitToPage="1"/>
  </sheetPr>
  <dimension ref="A1:F47"/>
  <sheetViews>
    <sheetView workbookViewId="0">
      <pane ySplit="8" topLeftCell="A9" activePane="bottomLeft" state="frozen"/>
      <selection activeCell="AP27" sqref="AP27"/>
      <selection pane="bottomLeft"/>
    </sheetView>
  </sheetViews>
  <sheetFormatPr defaultRowHeight="18.75" x14ac:dyDescent="0.4"/>
  <cols>
    <col min="1" max="1" width="1.625" style="1" customWidth="1"/>
    <col min="2" max="2" width="3.625" style="1" customWidth="1"/>
    <col min="3" max="3" width="24.625" style="1" customWidth="1"/>
    <col min="4" max="5" width="15.625" style="1" customWidth="1"/>
    <col min="6" max="6" width="20.625" style="1" customWidth="1"/>
    <col min="7" max="16384" width="9" style="1"/>
  </cols>
  <sheetData>
    <row r="1" spans="1:6" ht="9.75" customHeight="1" x14ac:dyDescent="0.4"/>
    <row r="2" spans="1:6" ht="20.100000000000001" customHeight="1" x14ac:dyDescent="0.4">
      <c r="B2" s="48" t="s">
        <v>1385</v>
      </c>
    </row>
    <row r="3" spans="1:6" ht="20.100000000000001" customHeight="1" x14ac:dyDescent="0.4">
      <c r="B3" s="411"/>
      <c r="C3" s="174"/>
      <c r="D3" s="174"/>
    </row>
    <row r="4" spans="1:6" ht="20.100000000000001" customHeight="1" x14ac:dyDescent="0.4">
      <c r="A4" s="48"/>
      <c r="B4" s="2" t="s">
        <v>1083</v>
      </c>
    </row>
    <row r="5" spans="1:6" ht="20.100000000000001" customHeight="1" x14ac:dyDescent="0.4">
      <c r="A5" s="48"/>
      <c r="B5" s="2" t="s">
        <v>1393</v>
      </c>
    </row>
    <row r="6" spans="1:6" ht="20.100000000000001" customHeight="1" x14ac:dyDescent="0.4">
      <c r="A6" s="48"/>
      <c r="B6" s="2" t="s">
        <v>1394</v>
      </c>
    </row>
    <row r="7" spans="1:6" ht="20.100000000000001" customHeight="1" thickBot="1" x14ac:dyDescent="0.45">
      <c r="A7" s="48"/>
      <c r="F7" s="32" t="s">
        <v>958</v>
      </c>
    </row>
    <row r="8" spans="1:6" ht="50.1" customHeight="1" thickBot="1" x14ac:dyDescent="0.45">
      <c r="B8" s="642" t="s">
        <v>908</v>
      </c>
      <c r="C8" s="643"/>
      <c r="D8" s="140" t="s">
        <v>943</v>
      </c>
      <c r="E8" s="138" t="s">
        <v>1388</v>
      </c>
      <c r="F8" s="139" t="s">
        <v>965</v>
      </c>
    </row>
    <row r="9" spans="1:6" ht="20.100000000000001" customHeight="1" thickTop="1" x14ac:dyDescent="0.4">
      <c r="B9" s="94">
        <v>1</v>
      </c>
      <c r="C9" s="127" t="s">
        <v>0</v>
      </c>
      <c r="D9" s="153">
        <f>'取引基本表(38・101部門)'!BG5</f>
        <v>0.22293562973955106</v>
      </c>
      <c r="E9" s="438"/>
      <c r="F9" s="419">
        <f>IF(E9="",D9*入力シート①!K11,E9*入力シート①!K11)</f>
        <v>0</v>
      </c>
    </row>
    <row r="10" spans="1:6" ht="20.100000000000001" customHeight="1" x14ac:dyDescent="0.4">
      <c r="B10" s="95">
        <v>2</v>
      </c>
      <c r="C10" s="128" t="s">
        <v>1</v>
      </c>
      <c r="D10" s="153">
        <f>'取引基本表(38・101部門)'!BG6</f>
        <v>0.40602478741178527</v>
      </c>
      <c r="E10" s="438"/>
      <c r="F10" s="419">
        <f>IF(E10="",D10*入力シート①!K12,E10*入力シート①!K12)</f>
        <v>0</v>
      </c>
    </row>
    <row r="11" spans="1:6" ht="20.100000000000001" customHeight="1" x14ac:dyDescent="0.4">
      <c r="B11" s="95">
        <v>3</v>
      </c>
      <c r="C11" s="128" t="s">
        <v>2</v>
      </c>
      <c r="D11" s="153">
        <f>'取引基本表(38・101部門)'!BG7</f>
        <v>1</v>
      </c>
      <c r="E11" s="438"/>
      <c r="F11" s="419">
        <f>IF(E11="",D11*入力シート①!K13,E11*入力シート①!K13)</f>
        <v>0</v>
      </c>
    </row>
    <row r="12" spans="1:6" ht="20.100000000000001" customHeight="1" x14ac:dyDescent="0.4">
      <c r="B12" s="95">
        <v>4</v>
      </c>
      <c r="C12" s="128" t="s">
        <v>3</v>
      </c>
      <c r="D12" s="153">
        <f>'取引基本表(38・101部門)'!BG8</f>
        <v>0.30825496342737724</v>
      </c>
      <c r="E12" s="438"/>
      <c r="F12" s="419">
        <f>IF(E12="",D12*入力シート①!K14,E12*入力シート①!K14)</f>
        <v>0</v>
      </c>
    </row>
    <row r="13" spans="1:6" ht="20.100000000000001" customHeight="1" x14ac:dyDescent="0.4">
      <c r="B13" s="96">
        <v>5</v>
      </c>
      <c r="C13" s="129" t="s">
        <v>4</v>
      </c>
      <c r="D13" s="153">
        <f>'取引基本表(38・101部門)'!BG9</f>
        <v>0.59257060821070651</v>
      </c>
      <c r="E13" s="439"/>
      <c r="F13" s="420">
        <f>IF(E13="",D13*入力シート①!K15,E13*入力シート①!K15)</f>
        <v>0</v>
      </c>
    </row>
    <row r="14" spans="1:6" ht="20.100000000000001" customHeight="1" x14ac:dyDescent="0.4">
      <c r="B14" s="97">
        <v>6</v>
      </c>
      <c r="C14" s="130" t="s">
        <v>5</v>
      </c>
      <c r="D14" s="153">
        <f>'取引基本表(38・101部門)'!BG10</f>
        <v>1.5739063665320741E-2</v>
      </c>
      <c r="E14" s="440"/>
      <c r="F14" s="421">
        <f>IF(E14="",D14*入力シート①!K16,E14*入力シート①!K16)</f>
        <v>0</v>
      </c>
    </row>
    <row r="15" spans="1:6" ht="20.100000000000001" customHeight="1" x14ac:dyDescent="0.4">
      <c r="B15" s="98">
        <v>7</v>
      </c>
      <c r="C15" s="131" t="s">
        <v>6</v>
      </c>
      <c r="D15" s="153">
        <f>'取引基本表(38・101部門)'!BG11</f>
        <v>0.24229557865255047</v>
      </c>
      <c r="E15" s="438"/>
      <c r="F15" s="419">
        <f>IF(E15="",D15*入力シート①!K17,E15*入力シート①!K17)</f>
        <v>0</v>
      </c>
    </row>
    <row r="16" spans="1:6" ht="20.100000000000001" customHeight="1" x14ac:dyDescent="0.4">
      <c r="B16" s="98">
        <v>8</v>
      </c>
      <c r="C16" s="131" t="s">
        <v>7</v>
      </c>
      <c r="D16" s="153">
        <f>'取引基本表(38・101部門)'!BG12</f>
        <v>1.9214948322001657E-2</v>
      </c>
      <c r="E16" s="438"/>
      <c r="F16" s="419">
        <f>IF(E16="",D16*入力シート①!K18,E16*入力シート①!K18)</f>
        <v>0</v>
      </c>
    </row>
    <row r="17" spans="2:6" ht="20.100000000000001" customHeight="1" x14ac:dyDescent="0.4">
      <c r="B17" s="98">
        <v>9</v>
      </c>
      <c r="C17" s="131" t="s">
        <v>8</v>
      </c>
      <c r="D17" s="153">
        <f>'取引基本表(38・101部門)'!BG13</f>
        <v>0.22605334981853664</v>
      </c>
      <c r="E17" s="438"/>
      <c r="F17" s="419">
        <f>IF(E17="",D17*入力シート①!K19,E17*入力シート①!K19)</f>
        <v>0</v>
      </c>
    </row>
    <row r="18" spans="2:6" ht="20.100000000000001" customHeight="1" x14ac:dyDescent="0.4">
      <c r="B18" s="98">
        <v>10</v>
      </c>
      <c r="C18" s="131" t="s">
        <v>9</v>
      </c>
      <c r="D18" s="153">
        <f>'取引基本表(38・101部門)'!BG14</f>
        <v>0.46788350967917536</v>
      </c>
      <c r="E18" s="438"/>
      <c r="F18" s="419">
        <f>IF(E18="",D18*入力シート①!K20,E18*入力シート①!K20)</f>
        <v>0</v>
      </c>
    </row>
    <row r="19" spans="2:6" ht="20.100000000000001" customHeight="1" x14ac:dyDescent="0.4">
      <c r="B19" s="98">
        <v>11</v>
      </c>
      <c r="C19" s="131" t="s">
        <v>10</v>
      </c>
      <c r="D19" s="153">
        <f>'取引基本表(38・101部門)'!BG15</f>
        <v>3.1133032679772632E-2</v>
      </c>
      <c r="E19" s="438"/>
      <c r="F19" s="419">
        <f>IF(E19="",D19*入力シート①!K21,E19*入力シート①!K21)</f>
        <v>0</v>
      </c>
    </row>
    <row r="20" spans="2:6" ht="20.100000000000001" customHeight="1" x14ac:dyDescent="0.4">
      <c r="B20" s="98">
        <v>12</v>
      </c>
      <c r="C20" s="131" t="s">
        <v>11</v>
      </c>
      <c r="D20" s="153">
        <f>'取引基本表(38・101部門)'!BG16</f>
        <v>0.27826955428718991</v>
      </c>
      <c r="E20" s="438"/>
      <c r="F20" s="419">
        <f>IF(E20="",D20*入力シート①!K22,E20*入力シート①!K22)</f>
        <v>0</v>
      </c>
    </row>
    <row r="21" spans="2:6" ht="20.100000000000001" customHeight="1" x14ac:dyDescent="0.4">
      <c r="B21" s="98">
        <v>13</v>
      </c>
      <c r="C21" s="131" t="s">
        <v>12</v>
      </c>
      <c r="D21" s="153">
        <f>'取引基本表(38・101部門)'!BG17</f>
        <v>0.1266709102482495</v>
      </c>
      <c r="E21" s="438"/>
      <c r="F21" s="419">
        <f>IF(E21="",D21*入力シート①!K23,E21*入力シート①!K23)</f>
        <v>0</v>
      </c>
    </row>
    <row r="22" spans="2:6" ht="20.100000000000001" customHeight="1" x14ac:dyDescent="0.4">
      <c r="B22" s="98">
        <v>14</v>
      </c>
      <c r="C22" s="131" t="s">
        <v>13</v>
      </c>
      <c r="D22" s="153">
        <f>'取引基本表(38・101部門)'!BG18</f>
        <v>0.40155554878420374</v>
      </c>
      <c r="E22" s="438"/>
      <c r="F22" s="419">
        <f>IF(E22="",D22*入力シート①!K24,E22*入力シート①!K24)</f>
        <v>0</v>
      </c>
    </row>
    <row r="23" spans="2:6" ht="20.100000000000001" customHeight="1" x14ac:dyDescent="0.4">
      <c r="B23" s="98">
        <v>15</v>
      </c>
      <c r="C23" s="131" t="s">
        <v>14</v>
      </c>
      <c r="D23" s="153">
        <f>'取引基本表(38・101部門)'!BG19</f>
        <v>6.706071871890984E-2</v>
      </c>
      <c r="E23" s="438"/>
      <c r="F23" s="419">
        <f>IF(E23="",D23*入力シート①!K25,E23*入力シート①!K25)</f>
        <v>0</v>
      </c>
    </row>
    <row r="24" spans="2:6" ht="20.100000000000001" customHeight="1" x14ac:dyDescent="0.4">
      <c r="B24" s="98">
        <v>16</v>
      </c>
      <c r="C24" s="131" t="s">
        <v>15</v>
      </c>
      <c r="D24" s="153">
        <f>'取引基本表(38・101部門)'!BG20</f>
        <v>0.15674741634267109</v>
      </c>
      <c r="E24" s="438"/>
      <c r="F24" s="419">
        <f>IF(E24="",D24*入力シート①!K26,E24*入力シート①!K26)</f>
        <v>0</v>
      </c>
    </row>
    <row r="25" spans="2:6" ht="20.100000000000001" customHeight="1" x14ac:dyDescent="0.4">
      <c r="B25" s="98">
        <v>17</v>
      </c>
      <c r="C25" s="131" t="s">
        <v>1416</v>
      </c>
      <c r="D25" s="153">
        <f>'取引基本表(38・101部門)'!BG21</f>
        <v>3.3745171849792421E-2</v>
      </c>
      <c r="E25" s="438"/>
      <c r="F25" s="419">
        <f>IF(E25="",D25*入力シート①!K27,E25*入力シート①!K27)</f>
        <v>0</v>
      </c>
    </row>
    <row r="26" spans="2:6" ht="20.100000000000001" customHeight="1" x14ac:dyDescent="0.4">
      <c r="B26" s="98">
        <v>18</v>
      </c>
      <c r="C26" s="500" t="s">
        <v>1417</v>
      </c>
      <c r="D26" s="153">
        <f>'取引基本表(38・101部門)'!BG22</f>
        <v>5.8876984257402953E-2</v>
      </c>
      <c r="E26" s="438"/>
      <c r="F26" s="419">
        <f>IF(E26="",D26*入力シート①!K28,E26*入力シート①!K28)</f>
        <v>0</v>
      </c>
    </row>
    <row r="27" spans="2:6" ht="20.100000000000001" customHeight="1" x14ac:dyDescent="0.4">
      <c r="B27" s="98">
        <v>19</v>
      </c>
      <c r="C27" s="131" t="s">
        <v>16</v>
      </c>
      <c r="D27" s="153">
        <f>'取引基本表(38・101部門)'!BG23</f>
        <v>4.6954642268830837E-2</v>
      </c>
      <c r="E27" s="438"/>
      <c r="F27" s="419">
        <f>IF(E27="",D27*入力シート①!K29,E27*入力シート①!K29)</f>
        <v>0</v>
      </c>
    </row>
    <row r="28" spans="2:6" ht="20.100000000000001" customHeight="1" x14ac:dyDescent="0.4">
      <c r="B28" s="98">
        <v>20</v>
      </c>
      <c r="C28" s="131" t="s">
        <v>34</v>
      </c>
      <c r="D28" s="153">
        <f>'取引基本表(38・101部門)'!BG24</f>
        <v>0.11496697177962012</v>
      </c>
      <c r="E28" s="438"/>
      <c r="F28" s="419">
        <f>IF(E28="",D28*入力シート①!K30,E28*入力シート①!K30)</f>
        <v>0</v>
      </c>
    </row>
    <row r="29" spans="2:6" ht="20.100000000000001" customHeight="1" x14ac:dyDescent="0.4">
      <c r="B29" s="98">
        <v>21</v>
      </c>
      <c r="C29" s="131" t="s">
        <v>17</v>
      </c>
      <c r="D29" s="153">
        <f>'取引基本表(38・101部門)'!BG25</f>
        <v>1</v>
      </c>
      <c r="E29" s="438"/>
      <c r="F29" s="419">
        <f>IF(E29="",D29*入力シート①!K31,E29*入力シート①!K31)</f>
        <v>0</v>
      </c>
    </row>
    <row r="30" spans="2:6" ht="20.100000000000001" customHeight="1" x14ac:dyDescent="0.4">
      <c r="B30" s="99">
        <v>22</v>
      </c>
      <c r="C30" s="132" t="s">
        <v>18</v>
      </c>
      <c r="D30" s="153">
        <f>'取引基本表(38・101部門)'!BG26</f>
        <v>1</v>
      </c>
      <c r="E30" s="439"/>
      <c r="F30" s="420">
        <f>IF(E30="",D30*入力シート①!K32,E30*入力シート①!K32)</f>
        <v>0</v>
      </c>
    </row>
    <row r="31" spans="2:6" ht="20.100000000000001" customHeight="1" x14ac:dyDescent="0.4">
      <c r="B31" s="100">
        <v>23</v>
      </c>
      <c r="C31" s="133" t="s">
        <v>1418</v>
      </c>
      <c r="D31" s="153">
        <f>'取引基本表(38・101部門)'!BG27</f>
        <v>0.91623321563714133</v>
      </c>
      <c r="E31" s="440"/>
      <c r="F31" s="421">
        <f>IF(E31="",D31*入力シート①!K33,E31*入力シート①!K33)</f>
        <v>0</v>
      </c>
    </row>
    <row r="32" spans="2:6" ht="20.100000000000001" customHeight="1" x14ac:dyDescent="0.4">
      <c r="B32" s="101">
        <v>24</v>
      </c>
      <c r="C32" s="134" t="s">
        <v>19</v>
      </c>
      <c r="D32" s="153">
        <f>'取引基本表(38・101部門)'!BG28</f>
        <v>0.99985208413454429</v>
      </c>
      <c r="E32" s="438"/>
      <c r="F32" s="419">
        <f>IF(E32="",D32*入力シート①!K34,E32*入力シート①!K34)</f>
        <v>0</v>
      </c>
    </row>
    <row r="33" spans="2:6" ht="20.100000000000001" customHeight="1" x14ac:dyDescent="0.4">
      <c r="B33" s="101">
        <v>25</v>
      </c>
      <c r="C33" s="134" t="s">
        <v>20</v>
      </c>
      <c r="D33" s="153">
        <f>'取引基本表(38・101部門)'!BG29</f>
        <v>0.99993956486704272</v>
      </c>
      <c r="E33" s="438"/>
      <c r="F33" s="419">
        <f>IF(E33="",D33*入力シート①!K35,E33*入力シート①!K35)</f>
        <v>0</v>
      </c>
    </row>
    <row r="34" spans="2:6" ht="20.100000000000001" customHeight="1" x14ac:dyDescent="0.4">
      <c r="B34" s="101">
        <v>26</v>
      </c>
      <c r="C34" s="134" t="s">
        <v>21</v>
      </c>
      <c r="D34" s="153">
        <f>'取引基本表(38・101部門)'!BG30</f>
        <v>0.34001693203292327</v>
      </c>
      <c r="E34" s="438"/>
      <c r="F34" s="419">
        <f>IF(E34="",D34*入力シート①!K36,E34*入力シート①!K36)</f>
        <v>0</v>
      </c>
    </row>
    <row r="35" spans="2:6" ht="20.100000000000001" customHeight="1" x14ac:dyDescent="0.4">
      <c r="B35" s="101">
        <v>27</v>
      </c>
      <c r="C35" s="134" t="s">
        <v>22</v>
      </c>
      <c r="D35" s="153">
        <f>'取引基本表(38・101部門)'!BG31</f>
        <v>0.6426538540442146</v>
      </c>
      <c r="E35" s="438"/>
      <c r="F35" s="419">
        <f>IF(E35="",D35*入力シート①!K37,E35*入力シート①!K37)</f>
        <v>0</v>
      </c>
    </row>
    <row r="36" spans="2:6" ht="20.100000000000001" customHeight="1" x14ac:dyDescent="0.4">
      <c r="B36" s="101">
        <v>28</v>
      </c>
      <c r="C36" s="134" t="s">
        <v>23</v>
      </c>
      <c r="D36" s="153">
        <f>'取引基本表(38・101部門)'!BG32</f>
        <v>0.99998257091860943</v>
      </c>
      <c r="E36" s="438"/>
      <c r="F36" s="419">
        <f>IF(E36="",D36*入力シート①!K38,E36*入力シート①!K38)</f>
        <v>0</v>
      </c>
    </row>
    <row r="37" spans="2:6" ht="20.100000000000001" customHeight="1" x14ac:dyDescent="0.4">
      <c r="B37" s="101">
        <v>29</v>
      </c>
      <c r="C37" s="134" t="s">
        <v>24</v>
      </c>
      <c r="D37" s="153">
        <f>'取引基本表(38・101部門)'!BG33</f>
        <v>0.67642980101053896</v>
      </c>
      <c r="E37" s="438"/>
      <c r="F37" s="419">
        <f>IF(E37="",D37*入力シート①!K39,E37*入力シート①!K39)</f>
        <v>0</v>
      </c>
    </row>
    <row r="38" spans="2:6" ht="20.100000000000001" customHeight="1" x14ac:dyDescent="0.4">
      <c r="B38" s="101">
        <v>30</v>
      </c>
      <c r="C38" s="134" t="s">
        <v>25</v>
      </c>
      <c r="D38" s="153">
        <f>'取引基本表(38・101部門)'!BG34</f>
        <v>0.6544038918225441</v>
      </c>
      <c r="E38" s="438"/>
      <c r="F38" s="419">
        <f>IF(E38="",D38*入力シート①!K40,E38*入力シート①!K40)</f>
        <v>0</v>
      </c>
    </row>
    <row r="39" spans="2:6" ht="20.100000000000001" customHeight="1" x14ac:dyDescent="0.4">
      <c r="B39" s="101">
        <v>31</v>
      </c>
      <c r="C39" s="134" t="s">
        <v>26</v>
      </c>
      <c r="D39" s="153">
        <f>'取引基本表(38・101部門)'!BG35</f>
        <v>1</v>
      </c>
      <c r="E39" s="438"/>
      <c r="F39" s="419">
        <f>IF(E39="",D39*入力シート①!K41,E39*入力シート①!K41)</f>
        <v>0</v>
      </c>
    </row>
    <row r="40" spans="2:6" ht="20.100000000000001" customHeight="1" x14ac:dyDescent="0.4">
      <c r="B40" s="101">
        <v>32</v>
      </c>
      <c r="C40" s="134" t="s">
        <v>27</v>
      </c>
      <c r="D40" s="153">
        <f>'取引基本表(38・101部門)'!BG36</f>
        <v>0.87374697050092498</v>
      </c>
      <c r="E40" s="438"/>
      <c r="F40" s="419">
        <f>IF(E40="",D40*入力シート①!K42,E40*入力シート①!K42)</f>
        <v>0</v>
      </c>
    </row>
    <row r="41" spans="2:6" ht="20.100000000000001" customHeight="1" x14ac:dyDescent="0.4">
      <c r="B41" s="101">
        <v>33</v>
      </c>
      <c r="C41" s="134" t="s">
        <v>28</v>
      </c>
      <c r="D41" s="153">
        <f>'取引基本表(38・101部門)'!BG37</f>
        <v>0.98894248889516101</v>
      </c>
      <c r="E41" s="438"/>
      <c r="F41" s="419">
        <f>IF(E41="",D41*入力シート①!K43,E41*入力シート①!K43)</f>
        <v>0</v>
      </c>
    </row>
    <row r="42" spans="2:6" ht="20.100000000000001" customHeight="1" x14ac:dyDescent="0.4">
      <c r="B42" s="101">
        <v>34</v>
      </c>
      <c r="C42" s="134" t="s">
        <v>29</v>
      </c>
      <c r="D42" s="153">
        <f>'取引基本表(38・101部門)'!BG38</f>
        <v>0.6881119405784597</v>
      </c>
      <c r="E42" s="438"/>
      <c r="F42" s="419">
        <f>IF(E42="",D42*入力シート①!K44,E42*入力シート①!K44)</f>
        <v>0</v>
      </c>
    </row>
    <row r="43" spans="2:6" ht="20.100000000000001" customHeight="1" x14ac:dyDescent="0.4">
      <c r="B43" s="101">
        <v>35</v>
      </c>
      <c r="C43" s="134" t="s">
        <v>30</v>
      </c>
      <c r="D43" s="153">
        <f>'取引基本表(38・101部門)'!BG39</f>
        <v>0.77378273764505046</v>
      </c>
      <c r="E43" s="438"/>
      <c r="F43" s="419">
        <f>IF(E43="",D43*入力シート①!K45,E43*入力シート①!K45)</f>
        <v>0</v>
      </c>
    </row>
    <row r="44" spans="2:6" ht="20.100000000000001" customHeight="1" x14ac:dyDescent="0.4">
      <c r="B44" s="102">
        <v>36</v>
      </c>
      <c r="C44" s="135" t="s">
        <v>31</v>
      </c>
      <c r="D44" s="153">
        <f>'取引基本表(38・101部門)'!BG40</f>
        <v>0.91478391948221638</v>
      </c>
      <c r="E44" s="439"/>
      <c r="F44" s="420">
        <f>IF(E44="",D44*入力シート①!K46,E44*入力シート①!K46)</f>
        <v>0</v>
      </c>
    </row>
    <row r="45" spans="2:6" ht="20.100000000000001" customHeight="1" x14ac:dyDescent="0.4">
      <c r="B45" s="275">
        <v>37</v>
      </c>
      <c r="C45" s="276" t="s">
        <v>32</v>
      </c>
      <c r="D45" s="153">
        <f>'取引基本表(38・101部門)'!BG41</f>
        <v>1</v>
      </c>
      <c r="E45" s="441"/>
      <c r="F45" s="422">
        <f>IF(E45="",D45*入力シート①!K47,E45*入力シート①!K47)</f>
        <v>0</v>
      </c>
    </row>
    <row r="46" spans="2:6" ht="20.100000000000001" customHeight="1" x14ac:dyDescent="0.4">
      <c r="B46" s="104">
        <v>38</v>
      </c>
      <c r="C46" s="137" t="s">
        <v>33</v>
      </c>
      <c r="D46" s="288">
        <f>'取引基本表(38・101部門)'!BG42</f>
        <v>0.56382920008830673</v>
      </c>
      <c r="E46" s="442"/>
      <c r="F46" s="423">
        <f>IF(E46="",D46*入力シート①!K48,E46*入力シート①!K48)</f>
        <v>0</v>
      </c>
    </row>
    <row r="47" spans="2:6" ht="20.100000000000001" customHeight="1" thickBot="1" x14ac:dyDescent="0.45">
      <c r="B47" s="640" t="s">
        <v>959</v>
      </c>
      <c r="C47" s="641"/>
      <c r="D47" s="154">
        <f>'取引基本表(38・101部門)'!BG43</f>
        <v>0.62430713691402318</v>
      </c>
      <c r="E47" s="152"/>
      <c r="F47" s="424">
        <f>SUM(F9:F46)</f>
        <v>0</v>
      </c>
    </row>
  </sheetData>
  <sheetProtection sheet="1" objects="1" scenarios="1"/>
  <mergeCells count="2">
    <mergeCell ref="B47:C47"/>
    <mergeCell ref="B8:C8"/>
  </mergeCells>
  <phoneticPr fontId="2"/>
  <pageMargins left="0.7" right="0.7" top="0.75" bottom="0.75" header="0.3" footer="0.3"/>
  <pageSetup paperSize="9" scale="8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FFFF00"/>
    <pageSetUpPr fitToPage="1"/>
  </sheetPr>
  <dimension ref="A1:F21"/>
  <sheetViews>
    <sheetView workbookViewId="0"/>
  </sheetViews>
  <sheetFormatPr defaultRowHeight="13.5" x14ac:dyDescent="0.4"/>
  <cols>
    <col min="1" max="1" width="1.625" style="2" customWidth="1"/>
    <col min="2" max="6" width="15.625" style="2" customWidth="1"/>
    <col min="7" max="7" width="18.125" style="2" bestFit="1" customWidth="1"/>
    <col min="8" max="16384" width="9" style="2"/>
  </cols>
  <sheetData>
    <row r="1" spans="1:6" ht="9.75" customHeight="1" x14ac:dyDescent="0.4"/>
    <row r="2" spans="1:6" ht="20.100000000000001" customHeight="1" x14ac:dyDescent="0.4">
      <c r="B2" s="48" t="s">
        <v>1384</v>
      </c>
    </row>
    <row r="3" spans="1:6" ht="20.100000000000001" customHeight="1" x14ac:dyDescent="0.4">
      <c r="B3" s="411"/>
      <c r="C3" s="174"/>
    </row>
    <row r="4" spans="1:6" ht="20.100000000000001" customHeight="1" x14ac:dyDescent="0.4">
      <c r="A4" s="48"/>
      <c r="B4" s="2" t="s">
        <v>1084</v>
      </c>
    </row>
    <row r="5" spans="1:6" ht="20.100000000000001" customHeight="1" x14ac:dyDescent="0.4">
      <c r="A5" s="48"/>
      <c r="B5" s="2" t="s">
        <v>1391</v>
      </c>
    </row>
    <row r="6" spans="1:6" ht="20.100000000000001" customHeight="1" x14ac:dyDescent="0.4">
      <c r="A6" s="48"/>
      <c r="B6" s="2" t="s">
        <v>1408</v>
      </c>
    </row>
    <row r="7" spans="1:6" ht="20.100000000000001" customHeight="1" x14ac:dyDescent="0.4">
      <c r="A7" s="48"/>
      <c r="B7" s="2" t="s">
        <v>1389</v>
      </c>
    </row>
    <row r="8" spans="1:6" ht="20.100000000000001" customHeight="1" thickBot="1" x14ac:dyDescent="0.45">
      <c r="A8" s="48"/>
      <c r="C8" s="355"/>
      <c r="D8" s="355"/>
      <c r="E8" s="32"/>
    </row>
    <row r="9" spans="1:6" ht="20.100000000000001" customHeight="1" thickBot="1" x14ac:dyDescent="0.45">
      <c r="B9" s="207"/>
      <c r="C9" s="140" t="s">
        <v>1007</v>
      </c>
      <c r="D9" s="138" t="s">
        <v>1390</v>
      </c>
      <c r="E9" s="139" t="s">
        <v>1008</v>
      </c>
    </row>
    <row r="10" spans="1:6" ht="20.100000000000001" customHeight="1" thickTop="1" thickBot="1" x14ac:dyDescent="0.45">
      <c r="B10" s="206" t="s">
        <v>1006</v>
      </c>
      <c r="C10" s="443">
        <v>0.53947183338654847</v>
      </c>
      <c r="D10" s="444"/>
      <c r="E10" s="208">
        <f>IF(D10="",C10,D10)</f>
        <v>0.53947183338654847</v>
      </c>
    </row>
    <row r="11" spans="1:6" ht="20.100000000000001" customHeight="1" x14ac:dyDescent="0.4"/>
    <row r="12" spans="1:6" ht="20.100000000000001" customHeight="1" thickBot="1" x14ac:dyDescent="0.45">
      <c r="B12" s="2" t="s">
        <v>1013</v>
      </c>
      <c r="F12" s="32" t="s">
        <v>1014</v>
      </c>
    </row>
    <row r="13" spans="1:6" ht="20.100000000000001" customHeight="1" thickBot="1" x14ac:dyDescent="0.45">
      <c r="B13" s="495"/>
      <c r="C13" s="496" t="s">
        <v>1009</v>
      </c>
      <c r="D13" s="497" t="s">
        <v>1010</v>
      </c>
      <c r="E13" s="497" t="s">
        <v>1012</v>
      </c>
      <c r="F13" s="498" t="s">
        <v>1395</v>
      </c>
    </row>
    <row r="14" spans="1:6" ht="20.100000000000001" hidden="1" customHeight="1" thickTop="1" x14ac:dyDescent="0.4">
      <c r="B14" s="34" t="s">
        <v>1011</v>
      </c>
      <c r="C14" s="377">
        <v>488407</v>
      </c>
      <c r="D14" s="267">
        <v>298333</v>
      </c>
      <c r="E14" s="363">
        <f t="shared" ref="E14:E20" si="0">D14/C14</f>
        <v>0.6108286736267089</v>
      </c>
      <c r="F14" s="269"/>
    </row>
    <row r="15" spans="1:6" ht="20.100000000000001" hidden="1" customHeight="1" x14ac:dyDescent="0.4">
      <c r="B15" s="376" t="s">
        <v>1387</v>
      </c>
      <c r="C15" s="378">
        <v>493635</v>
      </c>
      <c r="D15" s="266">
        <v>285393</v>
      </c>
      <c r="E15" s="362">
        <f t="shared" si="0"/>
        <v>0.57814579598286187</v>
      </c>
      <c r="F15" s="268"/>
    </row>
    <row r="16" spans="1:6" ht="20.100000000000001" customHeight="1" thickTop="1" x14ac:dyDescent="0.4">
      <c r="B16" s="34" t="s">
        <v>1399</v>
      </c>
      <c r="C16" s="377">
        <v>523549</v>
      </c>
      <c r="D16" s="267">
        <v>297733</v>
      </c>
      <c r="E16" s="363">
        <f t="shared" si="0"/>
        <v>0.56868220548601944</v>
      </c>
      <c r="F16" s="269">
        <f>SUM(E14:E16)/3</f>
        <v>0.58588555836519673</v>
      </c>
    </row>
    <row r="17" spans="2:6" ht="20.100000000000001" customHeight="1" x14ac:dyDescent="0.4">
      <c r="B17" s="34" t="s">
        <v>1400</v>
      </c>
      <c r="C17" s="377">
        <v>552466</v>
      </c>
      <c r="D17" s="267">
        <v>293496</v>
      </c>
      <c r="E17" s="363">
        <f t="shared" si="0"/>
        <v>0.53124717177165659</v>
      </c>
      <c r="F17" s="269">
        <f>SUM(E15:E17)/3</f>
        <v>0.55935839108017926</v>
      </c>
    </row>
    <row r="18" spans="2:6" ht="20.100000000000001" customHeight="1" x14ac:dyDescent="0.4">
      <c r="B18" s="376" t="s">
        <v>1409</v>
      </c>
      <c r="C18" s="378">
        <v>619449</v>
      </c>
      <c r="D18" s="266">
        <v>343401</v>
      </c>
      <c r="E18" s="363">
        <f t="shared" si="0"/>
        <v>0.55436525040802387</v>
      </c>
      <c r="F18" s="269">
        <f>SUM(E16:E18)/3</f>
        <v>0.5514315425552333</v>
      </c>
    </row>
    <row r="19" spans="2:6" ht="20.100000000000001" customHeight="1" x14ac:dyDescent="0.4">
      <c r="B19" s="629" t="s">
        <v>1411</v>
      </c>
      <c r="C19" s="630">
        <v>651796</v>
      </c>
      <c r="D19" s="631">
        <v>342537</v>
      </c>
      <c r="E19" s="632">
        <f t="shared" si="0"/>
        <v>0.52552792591547048</v>
      </c>
      <c r="F19" s="633">
        <f>SUM(E17:E19)/3</f>
        <v>0.53704678269838357</v>
      </c>
    </row>
    <row r="20" spans="2:6" ht="20.100000000000001" customHeight="1" thickBot="1" x14ac:dyDescent="0.45">
      <c r="B20" s="624" t="s">
        <v>1495</v>
      </c>
      <c r="C20" s="625">
        <v>613761</v>
      </c>
      <c r="D20" s="626">
        <v>330524</v>
      </c>
      <c r="E20" s="627">
        <f t="shared" si="0"/>
        <v>0.53852232383615117</v>
      </c>
      <c r="F20" s="628">
        <f>SUM(E18:E20)/3</f>
        <v>0.53947183338654847</v>
      </c>
    </row>
    <row r="21" spans="2:6" ht="20.100000000000001" customHeight="1" x14ac:dyDescent="0.4">
      <c r="B21" s="2" t="s">
        <v>1379</v>
      </c>
    </row>
  </sheetData>
  <sheetProtection sheet="1" objects="1" scenarios="1"/>
  <phoneticPr fontId="2"/>
  <dataValidations count="1">
    <dataValidation type="list" allowBlank="1" showInputMessage="1" showErrorMessage="1" sqref="C10" xr:uid="{00000000-0002-0000-0300-000000000000}">
      <formula1>$F$16:$F$20</formula1>
    </dataValidation>
  </dataValidations>
  <pageMargins left="0.7" right="0.7" top="0.75" bottom="0.75" header="0.3" footer="0.3"/>
  <pageSetup paperSize="9" scale="8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F0"/>
    <pageSetUpPr fitToPage="1"/>
  </sheetPr>
  <dimension ref="B1:AI43"/>
  <sheetViews>
    <sheetView zoomScaleNormal="100" workbookViewId="0">
      <pane xSplit="3" ySplit="4" topLeftCell="D5" activePane="bottomRight" state="frozen"/>
      <selection activeCell="AP27" sqref="AP27"/>
      <selection pane="topRight" activeCell="AP27" sqref="AP27"/>
      <selection pane="bottomLeft" activeCell="AP27" sqref="AP27"/>
      <selection pane="bottomRight"/>
    </sheetView>
  </sheetViews>
  <sheetFormatPr defaultRowHeight="13.5" x14ac:dyDescent="0.4"/>
  <cols>
    <col min="1" max="1" width="1.625" style="2" customWidth="1"/>
    <col min="2" max="2" width="3.625" style="2" customWidth="1"/>
    <col min="3" max="3" width="24.625" style="2" customWidth="1"/>
    <col min="4" max="30" width="12.625" style="2" customWidth="1"/>
    <col min="31" max="16384" width="9" style="2"/>
  </cols>
  <sheetData>
    <row r="1" spans="2:35" ht="20.100000000000001" customHeight="1" x14ac:dyDescent="0.4">
      <c r="B1" s="48" t="s">
        <v>960</v>
      </c>
    </row>
    <row r="2" spans="2:35" ht="20.100000000000001" customHeight="1" thickBot="1" x14ac:dyDescent="0.2">
      <c r="B2" s="2" t="s">
        <v>1406</v>
      </c>
      <c r="L2" s="644"/>
      <c r="M2" s="644"/>
      <c r="V2" s="645"/>
      <c r="W2" s="645"/>
    </row>
    <row r="3" spans="2:35" ht="27" customHeight="1" x14ac:dyDescent="0.4">
      <c r="B3" s="655" t="s">
        <v>964</v>
      </c>
      <c r="C3" s="656"/>
      <c r="D3" s="649" t="s">
        <v>967</v>
      </c>
      <c r="E3" s="649"/>
      <c r="F3" s="653"/>
      <c r="G3" s="653"/>
      <c r="H3" s="653"/>
      <c r="I3" s="653"/>
      <c r="J3" s="654"/>
      <c r="K3" s="646" t="s">
        <v>1402</v>
      </c>
      <c r="L3" s="646" t="s">
        <v>1403</v>
      </c>
      <c r="M3" s="649" t="s">
        <v>1085</v>
      </c>
      <c r="N3" s="653"/>
      <c r="O3" s="653"/>
      <c r="P3" s="653"/>
      <c r="Q3" s="646" t="s">
        <v>956</v>
      </c>
      <c r="R3" s="646" t="s">
        <v>944</v>
      </c>
      <c r="S3" s="646" t="s">
        <v>957</v>
      </c>
      <c r="T3" s="646" t="s">
        <v>942</v>
      </c>
      <c r="U3" s="646" t="s">
        <v>973</v>
      </c>
      <c r="V3" s="646" t="s">
        <v>974</v>
      </c>
      <c r="W3" s="648" t="s">
        <v>962</v>
      </c>
      <c r="X3" s="649"/>
      <c r="Y3" s="649"/>
      <c r="Z3" s="649"/>
      <c r="AA3" s="648" t="s">
        <v>975</v>
      </c>
      <c r="AB3" s="649"/>
      <c r="AC3" s="649"/>
      <c r="AD3" s="650"/>
    </row>
    <row r="4" spans="2:35" ht="60" customHeight="1" thickBot="1" x14ac:dyDescent="0.45">
      <c r="B4" s="657"/>
      <c r="C4" s="658"/>
      <c r="D4" s="106" t="s">
        <v>966</v>
      </c>
      <c r="E4" s="105" t="s">
        <v>940</v>
      </c>
      <c r="F4" s="105" t="s">
        <v>968</v>
      </c>
      <c r="G4" s="105" t="s">
        <v>939</v>
      </c>
      <c r="H4" s="105" t="s">
        <v>969</v>
      </c>
      <c r="I4" s="105" t="s">
        <v>941</v>
      </c>
      <c r="J4" s="105" t="s">
        <v>970</v>
      </c>
      <c r="K4" s="651"/>
      <c r="L4" s="652"/>
      <c r="M4" s="106" t="s">
        <v>1405</v>
      </c>
      <c r="N4" s="105" t="s">
        <v>947</v>
      </c>
      <c r="O4" s="105" t="s">
        <v>948</v>
      </c>
      <c r="P4" s="107" t="s">
        <v>949</v>
      </c>
      <c r="Q4" s="647"/>
      <c r="R4" s="662"/>
      <c r="S4" s="647"/>
      <c r="T4" s="652"/>
      <c r="U4" s="647"/>
      <c r="V4" s="647"/>
      <c r="W4" s="106" t="s">
        <v>1404</v>
      </c>
      <c r="X4" s="105" t="s">
        <v>950</v>
      </c>
      <c r="Y4" s="105" t="s">
        <v>951</v>
      </c>
      <c r="Z4" s="105" t="s">
        <v>952</v>
      </c>
      <c r="AA4" s="106" t="s">
        <v>955</v>
      </c>
      <c r="AB4" s="105" t="s">
        <v>953</v>
      </c>
      <c r="AC4" s="105" t="s">
        <v>961</v>
      </c>
      <c r="AD4" s="108" t="s">
        <v>954</v>
      </c>
      <c r="AE4" s="198"/>
      <c r="AF4" s="18"/>
      <c r="AG4" s="18"/>
      <c r="AH4" s="18"/>
    </row>
    <row r="5" spans="2:35" s="83" customFormat="1" ht="20.100000000000001" customHeight="1" thickTop="1" x14ac:dyDescent="0.4">
      <c r="B5" s="94">
        <v>1</v>
      </c>
      <c r="C5" s="141" t="s">
        <v>0</v>
      </c>
      <c r="D5" s="88">
        <f>入力シート②!F9</f>
        <v>0</v>
      </c>
      <c r="E5" s="364">
        <f t="array" ref="E5:E43">TRANSPOSE('投入係数表(38･101部門)'!D50:AP50)</f>
        <v>0.53491681953317727</v>
      </c>
      <c r="F5" s="88">
        <f>D5*E5</f>
        <v>0</v>
      </c>
      <c r="G5" s="364">
        <f t="array" ref="G5:G43">TRANSPOSE('投入係数表(38･101部門)'!D45:AP45)</f>
        <v>0.12889018913277248</v>
      </c>
      <c r="H5" s="88">
        <f>D5*G5</f>
        <v>0</v>
      </c>
      <c r="I5" s="364" cm="1">
        <f t="array" ref="I5:I42">'雇用表(38・101部門)'!N6:N43</f>
        <v>3.7692137390094249E-2</v>
      </c>
      <c r="J5" s="88">
        <f>D5*I5</f>
        <v>0</v>
      </c>
      <c r="K5" s="88">
        <f t="array" ref="K5:K42">MMULT('投入係数表(38･101部門)'!D5:AO42,D5:D42)</f>
        <v>0</v>
      </c>
      <c r="L5" s="88">
        <f>K5*入力シート②!D9</f>
        <v>0</v>
      </c>
      <c r="M5" s="88">
        <f t="array" ref="M5:M42">MMULT('逆行列係数表(38・101部門)'!D5:AO42,計算シート!L5:L42)</f>
        <v>0</v>
      </c>
      <c r="N5" s="88">
        <f>M5*E5</f>
        <v>0</v>
      </c>
      <c r="O5" s="88">
        <f>M5*G5</f>
        <v>0</v>
      </c>
      <c r="P5" s="88">
        <f>M5*I5</f>
        <v>0</v>
      </c>
      <c r="Q5" s="659"/>
      <c r="R5" s="659"/>
      <c r="S5" s="659"/>
      <c r="T5" s="364">
        <f t="array" ref="T5:T43">'取引基本表(38・101部門)'!BH5:BH43</f>
        <v>1.1256608165402398E-2</v>
      </c>
      <c r="U5" s="88">
        <f>T5*$S$43</f>
        <v>0</v>
      </c>
      <c r="V5" s="88">
        <f>U5*入力シート②!D9</f>
        <v>0</v>
      </c>
      <c r="W5" s="88">
        <f t="array" ref="W5:W42">MMULT('逆行列係数表(38・101部門)'!D5:AO42,計算シート!V5:V42)</f>
        <v>0</v>
      </c>
      <c r="X5" s="88">
        <f>W5*E5</f>
        <v>0</v>
      </c>
      <c r="Y5" s="88">
        <f>G5*W5</f>
        <v>0</v>
      </c>
      <c r="Z5" s="88">
        <f>W5*I5</f>
        <v>0</v>
      </c>
      <c r="AA5" s="88">
        <f>D5+M5+W5</f>
        <v>0</v>
      </c>
      <c r="AB5" s="88">
        <f>F5+N5+X5</f>
        <v>0</v>
      </c>
      <c r="AC5" s="88">
        <f>H5+O5+Y5</f>
        <v>0</v>
      </c>
      <c r="AD5" s="89">
        <f>J5+P5+Z5</f>
        <v>0</v>
      </c>
      <c r="AE5" s="501"/>
      <c r="AG5" s="21"/>
      <c r="AH5" s="21"/>
      <c r="AI5" s="21"/>
    </row>
    <row r="6" spans="2:35" s="83" customFormat="1" ht="20.100000000000001" customHeight="1" x14ac:dyDescent="0.4">
      <c r="B6" s="95">
        <v>2</v>
      </c>
      <c r="C6" s="142" t="s">
        <v>1</v>
      </c>
      <c r="D6" s="84">
        <f>入力シート②!F10</f>
        <v>0</v>
      </c>
      <c r="E6" s="365">
        <v>0.25423280131478804</v>
      </c>
      <c r="F6" s="84">
        <f t="shared" ref="F6:F42" si="0">D6*E6</f>
        <v>0</v>
      </c>
      <c r="G6" s="365">
        <v>0.10023052911395197</v>
      </c>
      <c r="H6" s="84">
        <f t="shared" ref="H6:H42" si="1">D6*G6</f>
        <v>0</v>
      </c>
      <c r="I6" s="365">
        <v>2.9306978744995091E-2</v>
      </c>
      <c r="J6" s="84">
        <f t="shared" ref="J6:J42" si="2">D6*I6</f>
        <v>0</v>
      </c>
      <c r="K6" s="84">
        <v>0</v>
      </c>
      <c r="L6" s="84">
        <f>K6*入力シート②!D10</f>
        <v>0</v>
      </c>
      <c r="M6" s="84">
        <v>0</v>
      </c>
      <c r="N6" s="84">
        <f t="shared" ref="N6:N42" si="3">M6*E6</f>
        <v>0</v>
      </c>
      <c r="O6" s="84">
        <f t="shared" ref="O6:O42" si="4">M6*G6</f>
        <v>0</v>
      </c>
      <c r="P6" s="84">
        <f t="shared" ref="P6:P42" si="5">M6*I6</f>
        <v>0</v>
      </c>
      <c r="Q6" s="660"/>
      <c r="R6" s="660"/>
      <c r="S6" s="660"/>
      <c r="T6" s="365">
        <v>7.9578590794737052E-4</v>
      </c>
      <c r="U6" s="84">
        <f t="shared" ref="U6:U42" si="6">T6*$S$43</f>
        <v>0</v>
      </c>
      <c r="V6" s="84">
        <f>U6*入力シート②!D10</f>
        <v>0</v>
      </c>
      <c r="W6" s="84">
        <v>0</v>
      </c>
      <c r="X6" s="84">
        <f t="shared" ref="X6:X42" si="7">W6*E6</f>
        <v>0</v>
      </c>
      <c r="Y6" s="84">
        <f t="shared" ref="Y6:Y42" si="8">G6*W6</f>
        <v>0</v>
      </c>
      <c r="Z6" s="84">
        <f t="shared" ref="Z6:Z42" si="9">W6*I6</f>
        <v>0</v>
      </c>
      <c r="AA6" s="84">
        <f t="shared" ref="AA6:AA42" si="10">D6+M6+W6</f>
        <v>0</v>
      </c>
      <c r="AB6" s="84">
        <f t="shared" ref="AB6:AB42" si="11">F6+N6+X6</f>
        <v>0</v>
      </c>
      <c r="AC6" s="84">
        <f t="shared" ref="AC6:AC42" si="12">H6+O6+Y6</f>
        <v>0</v>
      </c>
      <c r="AD6" s="90">
        <f t="shared" ref="AD6:AD42" si="13">J6+P6+Z6</f>
        <v>0</v>
      </c>
    </row>
    <row r="7" spans="2:35" s="83" customFormat="1" ht="20.100000000000001" customHeight="1" x14ac:dyDescent="0.4">
      <c r="B7" s="95">
        <v>3</v>
      </c>
      <c r="C7" s="142" t="s">
        <v>2</v>
      </c>
      <c r="D7" s="84">
        <f>入力シート②!F11</f>
        <v>0</v>
      </c>
      <c r="E7" s="365">
        <v>0.60721321412335205</v>
      </c>
      <c r="F7" s="84">
        <f t="shared" si="0"/>
        <v>0</v>
      </c>
      <c r="G7" s="365">
        <v>0.21586604030913775</v>
      </c>
      <c r="H7" s="84">
        <f t="shared" si="1"/>
        <v>0</v>
      </c>
      <c r="I7" s="365">
        <v>7.1980603121685111E-2</v>
      </c>
      <c r="J7" s="84">
        <f t="shared" si="2"/>
        <v>0</v>
      </c>
      <c r="K7" s="84">
        <v>0</v>
      </c>
      <c r="L7" s="84">
        <f>K7*入力シート②!D11</f>
        <v>0</v>
      </c>
      <c r="M7" s="84">
        <v>0</v>
      </c>
      <c r="N7" s="84">
        <f t="shared" si="3"/>
        <v>0</v>
      </c>
      <c r="O7" s="84">
        <f t="shared" si="4"/>
        <v>0</v>
      </c>
      <c r="P7" s="84">
        <f t="shared" si="5"/>
        <v>0</v>
      </c>
      <c r="Q7" s="660"/>
      <c r="R7" s="660"/>
      <c r="S7" s="660"/>
      <c r="T7" s="365">
        <v>0</v>
      </c>
      <c r="U7" s="84">
        <f t="shared" si="6"/>
        <v>0</v>
      </c>
      <c r="V7" s="84">
        <f>U7*入力シート②!D11</f>
        <v>0</v>
      </c>
      <c r="W7" s="84">
        <v>0</v>
      </c>
      <c r="X7" s="84">
        <f t="shared" si="7"/>
        <v>0</v>
      </c>
      <c r="Y7" s="84">
        <f t="shared" si="8"/>
        <v>0</v>
      </c>
      <c r="Z7" s="84">
        <f t="shared" si="9"/>
        <v>0</v>
      </c>
      <c r="AA7" s="84">
        <f t="shared" si="10"/>
        <v>0</v>
      </c>
      <c r="AB7" s="84">
        <f t="shared" si="11"/>
        <v>0</v>
      </c>
      <c r="AC7" s="84">
        <f t="shared" si="12"/>
        <v>0</v>
      </c>
      <c r="AD7" s="90">
        <f t="shared" si="13"/>
        <v>0</v>
      </c>
    </row>
    <row r="8" spans="2:35" s="83" customFormat="1" ht="20.100000000000001" customHeight="1" x14ac:dyDescent="0.4">
      <c r="B8" s="95">
        <v>4</v>
      </c>
      <c r="C8" s="142" t="s">
        <v>3</v>
      </c>
      <c r="D8" s="84">
        <f>入力シート②!F12</f>
        <v>0</v>
      </c>
      <c r="E8" s="365">
        <v>0.55145812635146985</v>
      </c>
      <c r="F8" s="84">
        <f t="shared" si="0"/>
        <v>0</v>
      </c>
      <c r="G8" s="365">
        <v>0.2477938168429665</v>
      </c>
      <c r="H8" s="84">
        <f t="shared" si="1"/>
        <v>0</v>
      </c>
      <c r="I8" s="365">
        <v>8.1175851791245396E-2</v>
      </c>
      <c r="J8" s="84">
        <f t="shared" si="2"/>
        <v>0</v>
      </c>
      <c r="K8" s="84">
        <v>0</v>
      </c>
      <c r="L8" s="84">
        <f>K8*入力シート②!D12</f>
        <v>0</v>
      </c>
      <c r="M8" s="84">
        <v>0</v>
      </c>
      <c r="N8" s="84">
        <f t="shared" si="3"/>
        <v>0</v>
      </c>
      <c r="O8" s="84">
        <f t="shared" si="4"/>
        <v>0</v>
      </c>
      <c r="P8" s="84">
        <f t="shared" si="5"/>
        <v>0</v>
      </c>
      <c r="Q8" s="660"/>
      <c r="R8" s="660"/>
      <c r="S8" s="660"/>
      <c r="T8" s="365">
        <v>6.8564543891292198E-4</v>
      </c>
      <c r="U8" s="84">
        <f t="shared" si="6"/>
        <v>0</v>
      </c>
      <c r="V8" s="84">
        <f>U8*入力シート②!D12</f>
        <v>0</v>
      </c>
      <c r="W8" s="84">
        <v>0</v>
      </c>
      <c r="X8" s="84">
        <f t="shared" si="7"/>
        <v>0</v>
      </c>
      <c r="Y8" s="84">
        <f t="shared" si="8"/>
        <v>0</v>
      </c>
      <c r="Z8" s="84">
        <f t="shared" si="9"/>
        <v>0</v>
      </c>
      <c r="AA8" s="84">
        <f t="shared" si="10"/>
        <v>0</v>
      </c>
      <c r="AB8" s="84">
        <f t="shared" si="11"/>
        <v>0</v>
      </c>
      <c r="AC8" s="84">
        <f t="shared" si="12"/>
        <v>0</v>
      </c>
      <c r="AD8" s="90">
        <f t="shared" si="13"/>
        <v>0</v>
      </c>
    </row>
    <row r="9" spans="2:35" s="83" customFormat="1" ht="20.100000000000001" customHeight="1" x14ac:dyDescent="0.4">
      <c r="B9" s="96">
        <v>5</v>
      </c>
      <c r="C9" s="143" t="s">
        <v>4</v>
      </c>
      <c r="D9" s="85">
        <f>入力シート②!F13</f>
        <v>0</v>
      </c>
      <c r="E9" s="366">
        <v>0.55464848905397501</v>
      </c>
      <c r="F9" s="85">
        <f t="shared" si="0"/>
        <v>0</v>
      </c>
      <c r="G9" s="366">
        <v>0.18362654257996924</v>
      </c>
      <c r="H9" s="85">
        <f t="shared" si="1"/>
        <v>0</v>
      </c>
      <c r="I9" s="366">
        <v>3.4994625630978132E-2</v>
      </c>
      <c r="J9" s="85">
        <f t="shared" si="2"/>
        <v>0</v>
      </c>
      <c r="K9" s="85">
        <v>0</v>
      </c>
      <c r="L9" s="85">
        <f>K9*入力シート②!D13</f>
        <v>0</v>
      </c>
      <c r="M9" s="85">
        <v>0</v>
      </c>
      <c r="N9" s="85">
        <f t="shared" si="3"/>
        <v>0</v>
      </c>
      <c r="O9" s="85">
        <f t="shared" si="4"/>
        <v>0</v>
      </c>
      <c r="P9" s="85">
        <f t="shared" si="5"/>
        <v>0</v>
      </c>
      <c r="Q9" s="660"/>
      <c r="R9" s="660"/>
      <c r="S9" s="660"/>
      <c r="T9" s="366">
        <v>1.1444939959781913E-3</v>
      </c>
      <c r="U9" s="85">
        <f t="shared" si="6"/>
        <v>0</v>
      </c>
      <c r="V9" s="85">
        <f>U9*入力シート②!D13</f>
        <v>0</v>
      </c>
      <c r="W9" s="85">
        <v>0</v>
      </c>
      <c r="X9" s="85">
        <f t="shared" si="7"/>
        <v>0</v>
      </c>
      <c r="Y9" s="85">
        <f t="shared" si="8"/>
        <v>0</v>
      </c>
      <c r="Z9" s="85">
        <f t="shared" si="9"/>
        <v>0</v>
      </c>
      <c r="AA9" s="85">
        <f t="shared" si="10"/>
        <v>0</v>
      </c>
      <c r="AB9" s="85">
        <f t="shared" si="11"/>
        <v>0</v>
      </c>
      <c r="AC9" s="85">
        <f t="shared" si="12"/>
        <v>0</v>
      </c>
      <c r="AD9" s="91">
        <f t="shared" si="13"/>
        <v>0</v>
      </c>
    </row>
    <row r="10" spans="2:35" s="83" customFormat="1" ht="20.100000000000001" customHeight="1" x14ac:dyDescent="0.4">
      <c r="B10" s="97">
        <v>6</v>
      </c>
      <c r="C10" s="144" t="s">
        <v>5</v>
      </c>
      <c r="D10" s="87">
        <f>入力シート②!F14</f>
        <v>0</v>
      </c>
      <c r="E10" s="367">
        <v>0.52079453755431404</v>
      </c>
      <c r="F10" s="87">
        <f t="shared" si="0"/>
        <v>0</v>
      </c>
      <c r="G10" s="367">
        <v>0.19723774053382992</v>
      </c>
      <c r="H10" s="87">
        <f t="shared" si="1"/>
        <v>0</v>
      </c>
      <c r="I10" s="367">
        <v>9.0471756672873993E-2</v>
      </c>
      <c r="J10" s="87">
        <f t="shared" si="2"/>
        <v>0</v>
      </c>
      <c r="K10" s="87">
        <v>0</v>
      </c>
      <c r="L10" s="87">
        <f>K10*入力シート②!D14</f>
        <v>0</v>
      </c>
      <c r="M10" s="87">
        <v>0</v>
      </c>
      <c r="N10" s="87">
        <f t="shared" si="3"/>
        <v>0</v>
      </c>
      <c r="O10" s="87">
        <f t="shared" si="4"/>
        <v>0</v>
      </c>
      <c r="P10" s="87">
        <f t="shared" si="5"/>
        <v>0</v>
      </c>
      <c r="Q10" s="660"/>
      <c r="R10" s="660"/>
      <c r="S10" s="660"/>
      <c r="T10" s="367">
        <v>2.101917347985659E-7</v>
      </c>
      <c r="U10" s="87">
        <f t="shared" si="6"/>
        <v>0</v>
      </c>
      <c r="V10" s="87">
        <f>U10*入力シート②!D14</f>
        <v>0</v>
      </c>
      <c r="W10" s="87">
        <v>0</v>
      </c>
      <c r="X10" s="87">
        <f t="shared" si="7"/>
        <v>0</v>
      </c>
      <c r="Y10" s="87">
        <f t="shared" si="8"/>
        <v>0</v>
      </c>
      <c r="Z10" s="87">
        <f t="shared" si="9"/>
        <v>0</v>
      </c>
      <c r="AA10" s="87">
        <f t="shared" si="10"/>
        <v>0</v>
      </c>
      <c r="AB10" s="87">
        <f t="shared" si="11"/>
        <v>0</v>
      </c>
      <c r="AC10" s="87">
        <f t="shared" si="12"/>
        <v>0</v>
      </c>
      <c r="AD10" s="92">
        <f t="shared" si="13"/>
        <v>0</v>
      </c>
    </row>
    <row r="11" spans="2:35" s="83" customFormat="1" ht="20.100000000000001" customHeight="1" x14ac:dyDescent="0.4">
      <c r="B11" s="98">
        <v>7</v>
      </c>
      <c r="C11" s="145" t="s">
        <v>6</v>
      </c>
      <c r="D11" s="84">
        <f>入力シート②!F15</f>
        <v>0</v>
      </c>
      <c r="E11" s="365">
        <v>0.33281880384218537</v>
      </c>
      <c r="F11" s="84">
        <f t="shared" si="0"/>
        <v>0</v>
      </c>
      <c r="G11" s="365">
        <v>0.10702174288159209</v>
      </c>
      <c r="H11" s="84">
        <f t="shared" si="1"/>
        <v>0</v>
      </c>
      <c r="I11" s="365">
        <v>3.66716711017935E-2</v>
      </c>
      <c r="J11" s="84">
        <f t="shared" si="2"/>
        <v>0</v>
      </c>
      <c r="K11" s="84">
        <v>0</v>
      </c>
      <c r="L11" s="84">
        <f>K11*入力シート②!D15</f>
        <v>0</v>
      </c>
      <c r="M11" s="84">
        <v>0</v>
      </c>
      <c r="N11" s="84">
        <f t="shared" si="3"/>
        <v>0</v>
      </c>
      <c r="O11" s="84">
        <f t="shared" si="4"/>
        <v>0</v>
      </c>
      <c r="P11" s="84">
        <f t="shared" si="5"/>
        <v>0</v>
      </c>
      <c r="Q11" s="660"/>
      <c r="R11" s="660"/>
      <c r="S11" s="660"/>
      <c r="T11" s="365">
        <v>9.6424827763637713E-2</v>
      </c>
      <c r="U11" s="84">
        <f t="shared" si="6"/>
        <v>0</v>
      </c>
      <c r="V11" s="84">
        <f>U11*入力シート②!D15</f>
        <v>0</v>
      </c>
      <c r="W11" s="84">
        <v>0</v>
      </c>
      <c r="X11" s="84">
        <f t="shared" si="7"/>
        <v>0</v>
      </c>
      <c r="Y11" s="84">
        <f t="shared" si="8"/>
        <v>0</v>
      </c>
      <c r="Z11" s="84">
        <f t="shared" si="9"/>
        <v>0</v>
      </c>
      <c r="AA11" s="84">
        <f t="shared" si="10"/>
        <v>0</v>
      </c>
      <c r="AB11" s="84">
        <f t="shared" si="11"/>
        <v>0</v>
      </c>
      <c r="AC11" s="84">
        <f t="shared" si="12"/>
        <v>0</v>
      </c>
      <c r="AD11" s="90">
        <f t="shared" si="13"/>
        <v>0</v>
      </c>
    </row>
    <row r="12" spans="2:35" s="83" customFormat="1" ht="20.100000000000001" customHeight="1" x14ac:dyDescent="0.4">
      <c r="B12" s="98">
        <v>8</v>
      </c>
      <c r="C12" s="145" t="s">
        <v>7</v>
      </c>
      <c r="D12" s="84">
        <f>入力シート②!F16</f>
        <v>0</v>
      </c>
      <c r="E12" s="365">
        <v>0.44486381719881668</v>
      </c>
      <c r="F12" s="84">
        <f t="shared" si="0"/>
        <v>0</v>
      </c>
      <c r="G12" s="365">
        <v>0.64745486075691117</v>
      </c>
      <c r="H12" s="84">
        <f t="shared" si="1"/>
        <v>0</v>
      </c>
      <c r="I12" s="365">
        <v>0.44588391308783026</v>
      </c>
      <c r="J12" s="84">
        <f t="shared" si="2"/>
        <v>0</v>
      </c>
      <c r="K12" s="84">
        <v>0</v>
      </c>
      <c r="L12" s="84">
        <f>K12*入力シート②!D16</f>
        <v>0</v>
      </c>
      <c r="M12" s="84">
        <v>0</v>
      </c>
      <c r="N12" s="84">
        <f t="shared" si="3"/>
        <v>0</v>
      </c>
      <c r="O12" s="84">
        <f t="shared" si="4"/>
        <v>0</v>
      </c>
      <c r="P12" s="84">
        <f t="shared" si="5"/>
        <v>0</v>
      </c>
      <c r="Q12" s="660"/>
      <c r="R12" s="660"/>
      <c r="S12" s="660"/>
      <c r="T12" s="365">
        <v>1.0645580792342967E-2</v>
      </c>
      <c r="U12" s="84">
        <f t="shared" si="6"/>
        <v>0</v>
      </c>
      <c r="V12" s="84">
        <f>U12*入力シート②!D16</f>
        <v>0</v>
      </c>
      <c r="W12" s="84">
        <v>0</v>
      </c>
      <c r="X12" s="84">
        <f t="shared" si="7"/>
        <v>0</v>
      </c>
      <c r="Y12" s="84">
        <f t="shared" si="8"/>
        <v>0</v>
      </c>
      <c r="Z12" s="84">
        <f t="shared" si="9"/>
        <v>0</v>
      </c>
      <c r="AA12" s="84">
        <f t="shared" si="10"/>
        <v>0</v>
      </c>
      <c r="AB12" s="84">
        <f t="shared" si="11"/>
        <v>0</v>
      </c>
      <c r="AC12" s="84">
        <f t="shared" si="12"/>
        <v>0</v>
      </c>
      <c r="AD12" s="90">
        <f t="shared" si="13"/>
        <v>0</v>
      </c>
    </row>
    <row r="13" spans="2:35" s="83" customFormat="1" ht="20.100000000000001" customHeight="1" x14ac:dyDescent="0.4">
      <c r="B13" s="98">
        <v>9</v>
      </c>
      <c r="C13" s="145" t="s">
        <v>8</v>
      </c>
      <c r="D13" s="84">
        <f>入力シート②!F17</f>
        <v>0</v>
      </c>
      <c r="E13" s="365">
        <v>0.35355728548321552</v>
      </c>
      <c r="F13" s="84">
        <f t="shared" si="0"/>
        <v>0</v>
      </c>
      <c r="G13" s="365">
        <v>8.3531867764117196E-2</v>
      </c>
      <c r="H13" s="84">
        <f t="shared" si="1"/>
        <v>0</v>
      </c>
      <c r="I13" s="365">
        <v>3.162474203803893E-2</v>
      </c>
      <c r="J13" s="84">
        <f t="shared" si="2"/>
        <v>0</v>
      </c>
      <c r="K13" s="84">
        <v>0</v>
      </c>
      <c r="L13" s="84">
        <f>K13*入力シート②!D17</f>
        <v>0</v>
      </c>
      <c r="M13" s="84">
        <v>0</v>
      </c>
      <c r="N13" s="84">
        <f t="shared" si="3"/>
        <v>0</v>
      </c>
      <c r="O13" s="84">
        <f t="shared" si="4"/>
        <v>0</v>
      </c>
      <c r="P13" s="84">
        <f t="shared" si="5"/>
        <v>0</v>
      </c>
      <c r="Q13" s="660"/>
      <c r="R13" s="660"/>
      <c r="S13" s="660"/>
      <c r="T13" s="365">
        <v>1.6956167246200311E-3</v>
      </c>
      <c r="U13" s="84">
        <f t="shared" si="6"/>
        <v>0</v>
      </c>
      <c r="V13" s="84">
        <f>U13*入力シート②!D17</f>
        <v>0</v>
      </c>
      <c r="W13" s="84">
        <v>0</v>
      </c>
      <c r="X13" s="84">
        <f t="shared" si="7"/>
        <v>0</v>
      </c>
      <c r="Y13" s="84">
        <f t="shared" si="8"/>
        <v>0</v>
      </c>
      <c r="Z13" s="84">
        <f t="shared" si="9"/>
        <v>0</v>
      </c>
      <c r="AA13" s="84">
        <f t="shared" si="10"/>
        <v>0</v>
      </c>
      <c r="AB13" s="84">
        <f t="shared" si="11"/>
        <v>0</v>
      </c>
      <c r="AC13" s="84">
        <f t="shared" si="12"/>
        <v>0</v>
      </c>
      <c r="AD13" s="90">
        <f t="shared" si="13"/>
        <v>0</v>
      </c>
    </row>
    <row r="14" spans="2:35" s="83" customFormat="1" ht="20.100000000000001" customHeight="1" x14ac:dyDescent="0.4">
      <c r="B14" s="98">
        <v>10</v>
      </c>
      <c r="C14" s="145" t="s">
        <v>9</v>
      </c>
      <c r="D14" s="84">
        <f>入力シート②!F18</f>
        <v>0</v>
      </c>
      <c r="E14" s="365">
        <v>0.6034032185172814</v>
      </c>
      <c r="F14" s="84">
        <f t="shared" si="0"/>
        <v>0</v>
      </c>
      <c r="G14" s="365">
        <v>0.24307861591967461</v>
      </c>
      <c r="H14" s="84">
        <f t="shared" si="1"/>
        <v>0</v>
      </c>
      <c r="I14" s="365">
        <v>0.11172459866779322</v>
      </c>
      <c r="J14" s="84">
        <f t="shared" si="2"/>
        <v>0</v>
      </c>
      <c r="K14" s="84">
        <v>0</v>
      </c>
      <c r="L14" s="84">
        <f>K14*入力シート②!D18</f>
        <v>0</v>
      </c>
      <c r="M14" s="84">
        <v>0</v>
      </c>
      <c r="N14" s="84">
        <f t="shared" si="3"/>
        <v>0</v>
      </c>
      <c r="O14" s="84">
        <f t="shared" si="4"/>
        <v>0</v>
      </c>
      <c r="P14" s="84">
        <f t="shared" si="5"/>
        <v>0</v>
      </c>
      <c r="Q14" s="660"/>
      <c r="R14" s="660"/>
      <c r="S14" s="660"/>
      <c r="T14" s="365">
        <v>9.3535321985361826E-5</v>
      </c>
      <c r="U14" s="84">
        <f t="shared" si="6"/>
        <v>0</v>
      </c>
      <c r="V14" s="84">
        <f>U14*入力シート②!D18</f>
        <v>0</v>
      </c>
      <c r="W14" s="84">
        <v>0</v>
      </c>
      <c r="X14" s="84">
        <f t="shared" si="7"/>
        <v>0</v>
      </c>
      <c r="Y14" s="84">
        <f t="shared" si="8"/>
        <v>0</v>
      </c>
      <c r="Z14" s="84">
        <f t="shared" si="9"/>
        <v>0</v>
      </c>
      <c r="AA14" s="84">
        <f t="shared" si="10"/>
        <v>0</v>
      </c>
      <c r="AB14" s="84">
        <f t="shared" si="11"/>
        <v>0</v>
      </c>
      <c r="AC14" s="84">
        <f t="shared" si="12"/>
        <v>0</v>
      </c>
      <c r="AD14" s="90">
        <f t="shared" si="13"/>
        <v>0</v>
      </c>
    </row>
    <row r="15" spans="2:35" s="83" customFormat="1" ht="20.100000000000001" customHeight="1" x14ac:dyDescent="0.4">
      <c r="B15" s="98">
        <v>11</v>
      </c>
      <c r="C15" s="145" t="s">
        <v>10</v>
      </c>
      <c r="D15" s="84">
        <f>入力シート②!F19</f>
        <v>0</v>
      </c>
      <c r="E15" s="365">
        <v>0.35994579421159617</v>
      </c>
      <c r="F15" s="84">
        <f t="shared" si="0"/>
        <v>0</v>
      </c>
      <c r="G15" s="365">
        <v>8.0040654341302878E-2</v>
      </c>
      <c r="H15" s="84">
        <f t="shared" si="1"/>
        <v>0</v>
      </c>
      <c r="I15" s="365">
        <v>3.3888297357467817E-2</v>
      </c>
      <c r="J15" s="84">
        <f t="shared" si="2"/>
        <v>0</v>
      </c>
      <c r="K15" s="84">
        <v>0</v>
      </c>
      <c r="L15" s="84">
        <f>K15*入力シート②!D19</f>
        <v>0</v>
      </c>
      <c r="M15" s="84">
        <v>0</v>
      </c>
      <c r="N15" s="84">
        <f t="shared" si="3"/>
        <v>0</v>
      </c>
      <c r="O15" s="84">
        <f t="shared" si="4"/>
        <v>0</v>
      </c>
      <c r="P15" s="84">
        <f t="shared" si="5"/>
        <v>0</v>
      </c>
      <c r="Q15" s="660"/>
      <c r="R15" s="660"/>
      <c r="S15" s="660"/>
      <c r="T15" s="365">
        <v>6.9813082795995678E-3</v>
      </c>
      <c r="U15" s="84">
        <f t="shared" si="6"/>
        <v>0</v>
      </c>
      <c r="V15" s="84">
        <f>U15*入力シート②!D19</f>
        <v>0</v>
      </c>
      <c r="W15" s="84">
        <v>0</v>
      </c>
      <c r="X15" s="84">
        <f t="shared" si="7"/>
        <v>0</v>
      </c>
      <c r="Y15" s="84">
        <f t="shared" si="8"/>
        <v>0</v>
      </c>
      <c r="Z15" s="84">
        <f t="shared" si="9"/>
        <v>0</v>
      </c>
      <c r="AA15" s="84">
        <f t="shared" si="10"/>
        <v>0</v>
      </c>
      <c r="AB15" s="84">
        <f t="shared" si="11"/>
        <v>0</v>
      </c>
      <c r="AC15" s="84">
        <f t="shared" si="12"/>
        <v>0</v>
      </c>
      <c r="AD15" s="90">
        <f t="shared" si="13"/>
        <v>0</v>
      </c>
    </row>
    <row r="16" spans="2:35" s="83" customFormat="1" ht="20.100000000000001" customHeight="1" x14ac:dyDescent="0.4">
      <c r="B16" s="98">
        <v>12</v>
      </c>
      <c r="C16" s="145" t="s">
        <v>11</v>
      </c>
      <c r="D16" s="84">
        <f>入力シート②!F20</f>
        <v>0</v>
      </c>
      <c r="E16" s="365">
        <v>0.41590054667099774</v>
      </c>
      <c r="F16" s="84">
        <f t="shared" si="0"/>
        <v>0</v>
      </c>
      <c r="G16" s="365">
        <v>2.8051197212003091E-3</v>
      </c>
      <c r="H16" s="84">
        <f t="shared" si="1"/>
        <v>0</v>
      </c>
      <c r="I16" s="365">
        <v>1.7122813378960594E-3</v>
      </c>
      <c r="J16" s="84">
        <f t="shared" si="2"/>
        <v>0</v>
      </c>
      <c r="K16" s="84">
        <v>0</v>
      </c>
      <c r="L16" s="84">
        <f>K16*入力シート②!D20</f>
        <v>0</v>
      </c>
      <c r="M16" s="84">
        <v>0</v>
      </c>
      <c r="N16" s="84">
        <f t="shared" si="3"/>
        <v>0</v>
      </c>
      <c r="O16" s="84">
        <f t="shared" si="4"/>
        <v>0</v>
      </c>
      <c r="P16" s="84">
        <f t="shared" si="5"/>
        <v>0</v>
      </c>
      <c r="Q16" s="660"/>
      <c r="R16" s="660"/>
      <c r="S16" s="660"/>
      <c r="T16" s="365">
        <v>1.4683994593027813E-2</v>
      </c>
      <c r="U16" s="84">
        <f t="shared" si="6"/>
        <v>0</v>
      </c>
      <c r="V16" s="84">
        <f>U16*入力シート②!D20</f>
        <v>0</v>
      </c>
      <c r="W16" s="84">
        <v>0</v>
      </c>
      <c r="X16" s="84">
        <f t="shared" si="7"/>
        <v>0</v>
      </c>
      <c r="Y16" s="84">
        <f t="shared" si="8"/>
        <v>0</v>
      </c>
      <c r="Z16" s="84">
        <f t="shared" si="9"/>
        <v>0</v>
      </c>
      <c r="AA16" s="84">
        <f t="shared" si="10"/>
        <v>0</v>
      </c>
      <c r="AB16" s="84">
        <f t="shared" si="11"/>
        <v>0</v>
      </c>
      <c r="AC16" s="84">
        <f t="shared" si="12"/>
        <v>0</v>
      </c>
      <c r="AD16" s="90">
        <f t="shared" si="13"/>
        <v>0</v>
      </c>
    </row>
    <row r="17" spans="2:30" s="83" customFormat="1" ht="20.100000000000001" customHeight="1" x14ac:dyDescent="0.4">
      <c r="B17" s="98">
        <v>13</v>
      </c>
      <c r="C17" s="145" t="s">
        <v>12</v>
      </c>
      <c r="D17" s="84">
        <f>入力シート②!F21</f>
        <v>0</v>
      </c>
      <c r="E17" s="365">
        <v>0.43851444475666707</v>
      </c>
      <c r="F17" s="84">
        <f t="shared" si="0"/>
        <v>0</v>
      </c>
      <c r="G17" s="365">
        <v>0.15336598289912087</v>
      </c>
      <c r="H17" s="84">
        <f t="shared" si="1"/>
        <v>0</v>
      </c>
      <c r="I17" s="365">
        <v>5.4326736515327899E-2</v>
      </c>
      <c r="J17" s="84">
        <f t="shared" si="2"/>
        <v>0</v>
      </c>
      <c r="K17" s="84">
        <v>0</v>
      </c>
      <c r="L17" s="84">
        <f>K17*入力シート②!D21</f>
        <v>0</v>
      </c>
      <c r="M17" s="84">
        <v>0</v>
      </c>
      <c r="N17" s="84">
        <f t="shared" si="3"/>
        <v>0</v>
      </c>
      <c r="O17" s="84">
        <f t="shared" si="4"/>
        <v>0</v>
      </c>
      <c r="P17" s="84">
        <f t="shared" si="5"/>
        <v>0</v>
      </c>
      <c r="Q17" s="660"/>
      <c r="R17" s="660"/>
      <c r="S17" s="660"/>
      <c r="T17" s="365">
        <v>2.1744334964911641E-3</v>
      </c>
      <c r="U17" s="84">
        <f t="shared" si="6"/>
        <v>0</v>
      </c>
      <c r="V17" s="84">
        <f>U17*入力シート②!D21</f>
        <v>0</v>
      </c>
      <c r="W17" s="84">
        <v>0</v>
      </c>
      <c r="X17" s="84">
        <f t="shared" si="7"/>
        <v>0</v>
      </c>
      <c r="Y17" s="84">
        <f t="shared" si="8"/>
        <v>0</v>
      </c>
      <c r="Z17" s="84">
        <f t="shared" si="9"/>
        <v>0</v>
      </c>
      <c r="AA17" s="84">
        <f t="shared" si="10"/>
        <v>0</v>
      </c>
      <c r="AB17" s="84">
        <f t="shared" si="11"/>
        <v>0</v>
      </c>
      <c r="AC17" s="84">
        <f t="shared" si="12"/>
        <v>0</v>
      </c>
      <c r="AD17" s="90">
        <f t="shared" si="13"/>
        <v>0</v>
      </c>
    </row>
    <row r="18" spans="2:30" s="83" customFormat="1" ht="20.100000000000001" customHeight="1" x14ac:dyDescent="0.4">
      <c r="B18" s="98">
        <v>14</v>
      </c>
      <c r="C18" s="145" t="s">
        <v>13</v>
      </c>
      <c r="D18" s="84">
        <f>入力シート②!F22</f>
        <v>0</v>
      </c>
      <c r="E18" s="365">
        <v>0.48929825490092282</v>
      </c>
      <c r="F18" s="84">
        <f t="shared" si="0"/>
        <v>0</v>
      </c>
      <c r="G18" s="365">
        <v>0.14543080479240555</v>
      </c>
      <c r="H18" s="84">
        <f t="shared" si="1"/>
        <v>0</v>
      </c>
      <c r="I18" s="365">
        <v>4.3265752651174279E-2</v>
      </c>
      <c r="J18" s="84">
        <f t="shared" si="2"/>
        <v>0</v>
      </c>
      <c r="K18" s="84">
        <v>0</v>
      </c>
      <c r="L18" s="84">
        <f>K18*入力シート②!D22</f>
        <v>0</v>
      </c>
      <c r="M18" s="84">
        <v>0</v>
      </c>
      <c r="N18" s="84">
        <f t="shared" si="3"/>
        <v>0</v>
      </c>
      <c r="O18" s="84">
        <f t="shared" si="4"/>
        <v>0</v>
      </c>
      <c r="P18" s="84">
        <f t="shared" si="5"/>
        <v>0</v>
      </c>
      <c r="Q18" s="660"/>
      <c r="R18" s="660"/>
      <c r="S18" s="660"/>
      <c r="T18" s="365">
        <v>2.5979698421102747E-4</v>
      </c>
      <c r="U18" s="84">
        <f t="shared" si="6"/>
        <v>0</v>
      </c>
      <c r="V18" s="84">
        <f>U18*入力シート②!D22</f>
        <v>0</v>
      </c>
      <c r="W18" s="84">
        <v>0</v>
      </c>
      <c r="X18" s="84">
        <f t="shared" si="7"/>
        <v>0</v>
      </c>
      <c r="Y18" s="84">
        <f t="shared" si="8"/>
        <v>0</v>
      </c>
      <c r="Z18" s="84">
        <f t="shared" si="9"/>
        <v>0</v>
      </c>
      <c r="AA18" s="84">
        <f t="shared" si="10"/>
        <v>0</v>
      </c>
      <c r="AB18" s="84">
        <f t="shared" si="11"/>
        <v>0</v>
      </c>
      <c r="AC18" s="84">
        <f t="shared" si="12"/>
        <v>0</v>
      </c>
      <c r="AD18" s="90">
        <f t="shared" si="13"/>
        <v>0</v>
      </c>
    </row>
    <row r="19" spans="2:30" s="83" customFormat="1" ht="20.100000000000001" customHeight="1" x14ac:dyDescent="0.4">
      <c r="B19" s="98">
        <v>15</v>
      </c>
      <c r="C19" s="145" t="s">
        <v>14</v>
      </c>
      <c r="D19" s="84">
        <f>入力シート②!F23</f>
        <v>0</v>
      </c>
      <c r="E19" s="365">
        <v>0.24339679059104954</v>
      </c>
      <c r="F19" s="84">
        <f t="shared" si="0"/>
        <v>0</v>
      </c>
      <c r="G19" s="365">
        <v>6.8413125574493056E-2</v>
      </c>
      <c r="H19" s="84">
        <f t="shared" si="1"/>
        <v>0</v>
      </c>
      <c r="I19" s="365">
        <v>2.5742826450491158E-2</v>
      </c>
      <c r="J19" s="84">
        <f t="shared" si="2"/>
        <v>0</v>
      </c>
      <c r="K19" s="84">
        <v>0</v>
      </c>
      <c r="L19" s="84">
        <f>K19*入力シート②!D23</f>
        <v>0</v>
      </c>
      <c r="M19" s="84">
        <v>0</v>
      </c>
      <c r="N19" s="84">
        <f t="shared" si="3"/>
        <v>0</v>
      </c>
      <c r="O19" s="84">
        <f t="shared" si="4"/>
        <v>0</v>
      </c>
      <c r="P19" s="84">
        <f t="shared" si="5"/>
        <v>0</v>
      </c>
      <c r="Q19" s="660"/>
      <c r="R19" s="660"/>
      <c r="S19" s="660"/>
      <c r="T19" s="365">
        <v>4.4350456042497406E-5</v>
      </c>
      <c r="U19" s="84">
        <f t="shared" si="6"/>
        <v>0</v>
      </c>
      <c r="V19" s="84">
        <f>U19*入力シート②!D23</f>
        <v>0</v>
      </c>
      <c r="W19" s="84">
        <v>0</v>
      </c>
      <c r="X19" s="84">
        <f t="shared" si="7"/>
        <v>0</v>
      </c>
      <c r="Y19" s="84">
        <f t="shared" si="8"/>
        <v>0</v>
      </c>
      <c r="Z19" s="84">
        <f t="shared" si="9"/>
        <v>0</v>
      </c>
      <c r="AA19" s="84">
        <f t="shared" si="10"/>
        <v>0</v>
      </c>
      <c r="AB19" s="84">
        <f t="shared" si="11"/>
        <v>0</v>
      </c>
      <c r="AC19" s="84">
        <f t="shared" si="12"/>
        <v>0</v>
      </c>
      <c r="AD19" s="90">
        <f t="shared" si="13"/>
        <v>0</v>
      </c>
    </row>
    <row r="20" spans="2:30" s="83" customFormat="1" ht="20.100000000000001" customHeight="1" x14ac:dyDescent="0.4">
      <c r="B20" s="98">
        <v>16</v>
      </c>
      <c r="C20" s="145" t="s">
        <v>15</v>
      </c>
      <c r="D20" s="84">
        <f>入力シート②!F24</f>
        <v>0</v>
      </c>
      <c r="E20" s="365">
        <v>0.5054335849264503</v>
      </c>
      <c r="F20" s="84">
        <f t="shared" si="0"/>
        <v>0</v>
      </c>
      <c r="G20" s="365">
        <v>0.2436780342680844</v>
      </c>
      <c r="H20" s="84">
        <f t="shared" si="1"/>
        <v>0</v>
      </c>
      <c r="I20" s="365">
        <v>7.3370613189355963E-2</v>
      </c>
      <c r="J20" s="84">
        <f t="shared" si="2"/>
        <v>0</v>
      </c>
      <c r="K20" s="84">
        <v>0</v>
      </c>
      <c r="L20" s="84">
        <f>K20*入力シート②!D24</f>
        <v>0</v>
      </c>
      <c r="M20" s="84">
        <v>0</v>
      </c>
      <c r="N20" s="84">
        <f t="shared" si="3"/>
        <v>0</v>
      </c>
      <c r="O20" s="84">
        <f t="shared" si="4"/>
        <v>0</v>
      </c>
      <c r="P20" s="84">
        <f t="shared" si="5"/>
        <v>0</v>
      </c>
      <c r="Q20" s="660"/>
      <c r="R20" s="660"/>
      <c r="S20" s="660"/>
      <c r="T20" s="365">
        <v>7.4260739904333337E-4</v>
      </c>
      <c r="U20" s="84">
        <f t="shared" si="6"/>
        <v>0</v>
      </c>
      <c r="V20" s="84">
        <f>U20*入力シート②!D24</f>
        <v>0</v>
      </c>
      <c r="W20" s="84">
        <v>0</v>
      </c>
      <c r="X20" s="84">
        <f t="shared" si="7"/>
        <v>0</v>
      </c>
      <c r="Y20" s="84">
        <f t="shared" si="8"/>
        <v>0</v>
      </c>
      <c r="Z20" s="84">
        <f t="shared" si="9"/>
        <v>0</v>
      </c>
      <c r="AA20" s="84">
        <f t="shared" si="10"/>
        <v>0</v>
      </c>
      <c r="AB20" s="84">
        <f t="shared" si="11"/>
        <v>0</v>
      </c>
      <c r="AC20" s="84">
        <f t="shared" si="12"/>
        <v>0</v>
      </c>
      <c r="AD20" s="90">
        <f t="shared" si="13"/>
        <v>0</v>
      </c>
    </row>
    <row r="21" spans="2:30" s="83" customFormat="1" ht="20.100000000000001" customHeight="1" x14ac:dyDescent="0.4">
      <c r="B21" s="98">
        <v>17</v>
      </c>
      <c r="C21" s="145" t="s">
        <v>1416</v>
      </c>
      <c r="D21" s="84">
        <f>入力シート②!F25</f>
        <v>0</v>
      </c>
      <c r="E21" s="365">
        <v>0.52013166786562903</v>
      </c>
      <c r="F21" s="84">
        <f t="shared" si="0"/>
        <v>0</v>
      </c>
      <c r="G21" s="365">
        <v>9.8073303831593017E-2</v>
      </c>
      <c r="H21" s="84">
        <f t="shared" si="1"/>
        <v>0</v>
      </c>
      <c r="I21" s="365">
        <v>2.7399922975751896E-2</v>
      </c>
      <c r="J21" s="84">
        <f t="shared" si="2"/>
        <v>0</v>
      </c>
      <c r="K21" s="84">
        <v>0</v>
      </c>
      <c r="L21" s="84">
        <f>K21*入力シート②!D25</f>
        <v>0</v>
      </c>
      <c r="M21" s="84">
        <v>0</v>
      </c>
      <c r="N21" s="84">
        <f t="shared" si="3"/>
        <v>0</v>
      </c>
      <c r="O21" s="84">
        <f t="shared" si="4"/>
        <v>0</v>
      </c>
      <c r="P21" s="84">
        <f t="shared" si="5"/>
        <v>0</v>
      </c>
      <c r="Q21" s="660"/>
      <c r="R21" s="660"/>
      <c r="S21" s="660"/>
      <c r="T21" s="365">
        <v>1.7992412498757241E-4</v>
      </c>
      <c r="U21" s="84">
        <f t="shared" si="6"/>
        <v>0</v>
      </c>
      <c r="V21" s="84">
        <f>U21*入力シート②!D25</f>
        <v>0</v>
      </c>
      <c r="W21" s="84">
        <v>0</v>
      </c>
      <c r="X21" s="84">
        <f t="shared" si="7"/>
        <v>0</v>
      </c>
      <c r="Y21" s="84">
        <f t="shared" si="8"/>
        <v>0</v>
      </c>
      <c r="Z21" s="84">
        <f t="shared" si="9"/>
        <v>0</v>
      </c>
      <c r="AA21" s="84">
        <f t="shared" si="10"/>
        <v>0</v>
      </c>
      <c r="AB21" s="84">
        <f t="shared" si="11"/>
        <v>0</v>
      </c>
      <c r="AC21" s="84">
        <f t="shared" si="12"/>
        <v>0</v>
      </c>
      <c r="AD21" s="90">
        <f t="shared" si="13"/>
        <v>0</v>
      </c>
    </row>
    <row r="22" spans="2:30" s="83" customFormat="1" ht="20.100000000000001" customHeight="1" x14ac:dyDescent="0.4">
      <c r="B22" s="98">
        <v>18</v>
      </c>
      <c r="C22" s="500" t="s">
        <v>1417</v>
      </c>
      <c r="D22" s="84">
        <f>入力シート②!F26</f>
        <v>0</v>
      </c>
      <c r="E22" s="365">
        <v>0.35290722484612214</v>
      </c>
      <c r="F22" s="84">
        <f t="shared" si="0"/>
        <v>0</v>
      </c>
      <c r="G22" s="365">
        <v>0.16647451522143225</v>
      </c>
      <c r="H22" s="84">
        <f t="shared" si="1"/>
        <v>0</v>
      </c>
      <c r="I22" s="365">
        <v>4.2285854808728547E-2</v>
      </c>
      <c r="J22" s="84">
        <f t="shared" si="2"/>
        <v>0</v>
      </c>
      <c r="K22" s="84">
        <v>0</v>
      </c>
      <c r="L22" s="84">
        <f>K22*入力シート②!D26</f>
        <v>0</v>
      </c>
      <c r="M22" s="84">
        <v>0</v>
      </c>
      <c r="N22" s="84">
        <f t="shared" si="3"/>
        <v>0</v>
      </c>
      <c r="O22" s="84">
        <f t="shared" si="4"/>
        <v>0</v>
      </c>
      <c r="P22" s="84">
        <f t="shared" si="5"/>
        <v>0</v>
      </c>
      <c r="Q22" s="660"/>
      <c r="R22" s="660"/>
      <c r="S22" s="660"/>
      <c r="T22" s="365">
        <v>1.5726545597628701E-2</v>
      </c>
      <c r="U22" s="84">
        <f t="shared" si="6"/>
        <v>0</v>
      </c>
      <c r="V22" s="84">
        <f>U22*入力シート②!D26</f>
        <v>0</v>
      </c>
      <c r="W22" s="84">
        <v>0</v>
      </c>
      <c r="X22" s="84">
        <f t="shared" si="7"/>
        <v>0</v>
      </c>
      <c r="Y22" s="84">
        <f t="shared" si="8"/>
        <v>0</v>
      </c>
      <c r="Z22" s="84">
        <f t="shared" si="9"/>
        <v>0</v>
      </c>
      <c r="AA22" s="84">
        <f t="shared" si="10"/>
        <v>0</v>
      </c>
      <c r="AB22" s="84">
        <f t="shared" si="11"/>
        <v>0</v>
      </c>
      <c r="AC22" s="84">
        <f t="shared" si="12"/>
        <v>0</v>
      </c>
      <c r="AD22" s="90">
        <f t="shared" si="13"/>
        <v>0</v>
      </c>
    </row>
    <row r="23" spans="2:30" s="83" customFormat="1" ht="20.100000000000001" customHeight="1" x14ac:dyDescent="0.4">
      <c r="B23" s="98">
        <v>19</v>
      </c>
      <c r="C23" s="145" t="s">
        <v>16</v>
      </c>
      <c r="D23" s="84">
        <f>入力シート②!F27</f>
        <v>0</v>
      </c>
      <c r="E23" s="365">
        <v>0.19738838918811472</v>
      </c>
      <c r="F23" s="84">
        <f t="shared" si="0"/>
        <v>0</v>
      </c>
      <c r="G23" s="365">
        <v>9.8331046135144748E-2</v>
      </c>
      <c r="H23" s="84">
        <f t="shared" si="1"/>
        <v>0</v>
      </c>
      <c r="I23" s="365">
        <v>2.2144410762955799E-2</v>
      </c>
      <c r="J23" s="84">
        <f t="shared" si="2"/>
        <v>0</v>
      </c>
      <c r="K23" s="84">
        <v>0</v>
      </c>
      <c r="L23" s="84">
        <f>K23*入力シート②!D27</f>
        <v>0</v>
      </c>
      <c r="M23" s="84">
        <v>0</v>
      </c>
      <c r="N23" s="84">
        <f t="shared" si="3"/>
        <v>0</v>
      </c>
      <c r="O23" s="84">
        <f t="shared" si="4"/>
        <v>0</v>
      </c>
      <c r="P23" s="84">
        <f t="shared" si="5"/>
        <v>0</v>
      </c>
      <c r="Q23" s="660"/>
      <c r="R23" s="660"/>
      <c r="S23" s="660"/>
      <c r="T23" s="365">
        <v>5.5576796598088814E-3</v>
      </c>
      <c r="U23" s="84">
        <f t="shared" si="6"/>
        <v>0</v>
      </c>
      <c r="V23" s="84">
        <f>U23*入力シート②!D27</f>
        <v>0</v>
      </c>
      <c r="W23" s="84">
        <v>0</v>
      </c>
      <c r="X23" s="84">
        <f t="shared" si="7"/>
        <v>0</v>
      </c>
      <c r="Y23" s="84">
        <f t="shared" si="8"/>
        <v>0</v>
      </c>
      <c r="Z23" s="84">
        <f t="shared" si="9"/>
        <v>0</v>
      </c>
      <c r="AA23" s="84">
        <f t="shared" si="10"/>
        <v>0</v>
      </c>
      <c r="AB23" s="84">
        <f t="shared" si="11"/>
        <v>0</v>
      </c>
      <c r="AC23" s="84">
        <f t="shared" si="12"/>
        <v>0</v>
      </c>
      <c r="AD23" s="90">
        <f t="shared" si="13"/>
        <v>0</v>
      </c>
    </row>
    <row r="24" spans="2:30" s="83" customFormat="1" ht="20.100000000000001" customHeight="1" x14ac:dyDescent="0.4">
      <c r="B24" s="98">
        <v>20</v>
      </c>
      <c r="C24" s="145" t="s">
        <v>34</v>
      </c>
      <c r="D24" s="84">
        <f>入力シート②!F28</f>
        <v>0</v>
      </c>
      <c r="E24" s="365">
        <v>0.36273993121047376</v>
      </c>
      <c r="F24" s="84">
        <f t="shared" si="0"/>
        <v>0</v>
      </c>
      <c r="G24" s="365">
        <v>0.21556363031177189</v>
      </c>
      <c r="H24" s="84">
        <f t="shared" si="1"/>
        <v>0</v>
      </c>
      <c r="I24" s="365">
        <v>6.8928214800843227E-2</v>
      </c>
      <c r="J24" s="84">
        <f t="shared" si="2"/>
        <v>0</v>
      </c>
      <c r="K24" s="84">
        <v>0</v>
      </c>
      <c r="L24" s="84">
        <f>K24*入力シート②!D28</f>
        <v>0</v>
      </c>
      <c r="M24" s="84">
        <v>0</v>
      </c>
      <c r="N24" s="84">
        <f t="shared" si="3"/>
        <v>0</v>
      </c>
      <c r="O24" s="84">
        <f t="shared" si="4"/>
        <v>0</v>
      </c>
      <c r="P24" s="84">
        <f t="shared" si="5"/>
        <v>0</v>
      </c>
      <c r="Q24" s="660"/>
      <c r="R24" s="660"/>
      <c r="S24" s="660"/>
      <c r="T24" s="365">
        <v>6.484625210270557E-3</v>
      </c>
      <c r="U24" s="84">
        <f t="shared" si="6"/>
        <v>0</v>
      </c>
      <c r="V24" s="84">
        <f>U24*入力シート②!D28</f>
        <v>0</v>
      </c>
      <c r="W24" s="84">
        <v>0</v>
      </c>
      <c r="X24" s="84">
        <f t="shared" si="7"/>
        <v>0</v>
      </c>
      <c r="Y24" s="84">
        <f t="shared" si="8"/>
        <v>0</v>
      </c>
      <c r="Z24" s="84">
        <f t="shared" si="9"/>
        <v>0</v>
      </c>
      <c r="AA24" s="84">
        <f t="shared" si="10"/>
        <v>0</v>
      </c>
      <c r="AB24" s="84">
        <f t="shared" si="11"/>
        <v>0</v>
      </c>
      <c r="AC24" s="84">
        <f t="shared" si="12"/>
        <v>0</v>
      </c>
      <c r="AD24" s="90">
        <f t="shared" si="13"/>
        <v>0</v>
      </c>
    </row>
    <row r="25" spans="2:30" s="83" customFormat="1" ht="20.100000000000001" customHeight="1" x14ac:dyDescent="0.4">
      <c r="B25" s="98">
        <v>21</v>
      </c>
      <c r="C25" s="145" t="s">
        <v>17</v>
      </c>
      <c r="D25" s="84">
        <f>入力シート②!F29</f>
        <v>0</v>
      </c>
      <c r="E25" s="365">
        <v>0.47334307833630773</v>
      </c>
      <c r="F25" s="84">
        <f t="shared" si="0"/>
        <v>0</v>
      </c>
      <c r="G25" s="365">
        <v>0.34704183259453197</v>
      </c>
      <c r="H25" s="84">
        <f t="shared" si="1"/>
        <v>0</v>
      </c>
      <c r="I25" s="365">
        <v>7.2629473794869351E-2</v>
      </c>
      <c r="J25" s="84">
        <f t="shared" si="2"/>
        <v>0</v>
      </c>
      <c r="K25" s="84">
        <v>0</v>
      </c>
      <c r="L25" s="84">
        <f>K25*入力シート②!D29</f>
        <v>0</v>
      </c>
      <c r="M25" s="84">
        <v>0</v>
      </c>
      <c r="N25" s="84">
        <f t="shared" si="3"/>
        <v>0</v>
      </c>
      <c r="O25" s="84">
        <f t="shared" si="4"/>
        <v>0</v>
      </c>
      <c r="P25" s="84">
        <f t="shared" si="5"/>
        <v>0</v>
      </c>
      <c r="Q25" s="660"/>
      <c r="R25" s="660"/>
      <c r="S25" s="660"/>
      <c r="T25" s="365">
        <v>0</v>
      </c>
      <c r="U25" s="84">
        <f t="shared" si="6"/>
        <v>0</v>
      </c>
      <c r="V25" s="84">
        <f>U25*入力シート②!D29</f>
        <v>0</v>
      </c>
      <c r="W25" s="84">
        <v>0</v>
      </c>
      <c r="X25" s="84">
        <f t="shared" si="7"/>
        <v>0</v>
      </c>
      <c r="Y25" s="84">
        <f t="shared" si="8"/>
        <v>0</v>
      </c>
      <c r="Z25" s="84">
        <f t="shared" si="9"/>
        <v>0</v>
      </c>
      <c r="AA25" s="84">
        <f t="shared" si="10"/>
        <v>0</v>
      </c>
      <c r="AB25" s="84">
        <f t="shared" si="11"/>
        <v>0</v>
      </c>
      <c r="AC25" s="84">
        <f t="shared" si="12"/>
        <v>0</v>
      </c>
      <c r="AD25" s="90">
        <f t="shared" si="13"/>
        <v>0</v>
      </c>
    </row>
    <row r="26" spans="2:30" s="83" customFormat="1" ht="20.100000000000001" customHeight="1" x14ac:dyDescent="0.4">
      <c r="B26" s="99">
        <v>22</v>
      </c>
      <c r="C26" s="146" t="s">
        <v>18</v>
      </c>
      <c r="D26" s="85">
        <f>入力シート②!F30</f>
        <v>0</v>
      </c>
      <c r="E26" s="366">
        <v>0.50695499416384637</v>
      </c>
      <c r="F26" s="85">
        <f t="shared" si="0"/>
        <v>0</v>
      </c>
      <c r="G26" s="366">
        <v>0.36765861727149551</v>
      </c>
      <c r="H26" s="85">
        <f t="shared" si="1"/>
        <v>0</v>
      </c>
      <c r="I26" s="366">
        <v>7.2629319193613665E-2</v>
      </c>
      <c r="J26" s="85">
        <f t="shared" si="2"/>
        <v>0</v>
      </c>
      <c r="K26" s="85">
        <v>0</v>
      </c>
      <c r="L26" s="85">
        <f>K26*入力シート②!D30</f>
        <v>0</v>
      </c>
      <c r="M26" s="85">
        <v>0</v>
      </c>
      <c r="N26" s="85">
        <f t="shared" si="3"/>
        <v>0</v>
      </c>
      <c r="O26" s="85">
        <f t="shared" si="4"/>
        <v>0</v>
      </c>
      <c r="P26" s="85">
        <f t="shared" si="5"/>
        <v>0</v>
      </c>
      <c r="Q26" s="660"/>
      <c r="R26" s="660"/>
      <c r="S26" s="660"/>
      <c r="T26" s="366">
        <v>0</v>
      </c>
      <c r="U26" s="85">
        <f t="shared" si="6"/>
        <v>0</v>
      </c>
      <c r="V26" s="85">
        <f>U26*入力シート②!D30</f>
        <v>0</v>
      </c>
      <c r="W26" s="85">
        <v>0</v>
      </c>
      <c r="X26" s="85">
        <f t="shared" si="7"/>
        <v>0</v>
      </c>
      <c r="Y26" s="85">
        <f t="shared" si="8"/>
        <v>0</v>
      </c>
      <c r="Z26" s="85">
        <f t="shared" si="9"/>
        <v>0</v>
      </c>
      <c r="AA26" s="85">
        <f t="shared" si="10"/>
        <v>0</v>
      </c>
      <c r="AB26" s="85">
        <f t="shared" si="11"/>
        <v>0</v>
      </c>
      <c r="AC26" s="85">
        <f t="shared" si="12"/>
        <v>0</v>
      </c>
      <c r="AD26" s="91">
        <f t="shared" si="13"/>
        <v>0</v>
      </c>
    </row>
    <row r="27" spans="2:30" s="83" customFormat="1" ht="20.100000000000001" customHeight="1" x14ac:dyDescent="0.4">
      <c r="B27" s="100">
        <v>23</v>
      </c>
      <c r="C27" s="147" t="s">
        <v>1418</v>
      </c>
      <c r="D27" s="87">
        <f>入力シート②!F31</f>
        <v>0</v>
      </c>
      <c r="E27" s="367">
        <v>0.43515842992798137</v>
      </c>
      <c r="F27" s="87">
        <f t="shared" si="0"/>
        <v>0</v>
      </c>
      <c r="G27" s="367">
        <v>0.13941337362552525</v>
      </c>
      <c r="H27" s="87">
        <f t="shared" si="1"/>
        <v>0</v>
      </c>
      <c r="I27" s="367">
        <v>1.7522140485932657E-2</v>
      </c>
      <c r="J27" s="87">
        <f t="shared" si="2"/>
        <v>0</v>
      </c>
      <c r="K27" s="87">
        <v>0</v>
      </c>
      <c r="L27" s="87">
        <f>K27*入力シート②!D31</f>
        <v>0</v>
      </c>
      <c r="M27" s="87">
        <v>0</v>
      </c>
      <c r="N27" s="87">
        <f t="shared" si="3"/>
        <v>0</v>
      </c>
      <c r="O27" s="87">
        <f t="shared" si="4"/>
        <v>0</v>
      </c>
      <c r="P27" s="87">
        <f t="shared" si="5"/>
        <v>0</v>
      </c>
      <c r="Q27" s="660"/>
      <c r="R27" s="660"/>
      <c r="S27" s="660"/>
      <c r="T27" s="367">
        <v>2.6413323969992186E-2</v>
      </c>
      <c r="U27" s="87">
        <f t="shared" si="6"/>
        <v>0</v>
      </c>
      <c r="V27" s="87">
        <f>U27*入力シート②!D31</f>
        <v>0</v>
      </c>
      <c r="W27" s="87">
        <v>0</v>
      </c>
      <c r="X27" s="87">
        <f t="shared" si="7"/>
        <v>0</v>
      </c>
      <c r="Y27" s="87">
        <f t="shared" si="8"/>
        <v>0</v>
      </c>
      <c r="Z27" s="87">
        <f t="shared" si="9"/>
        <v>0</v>
      </c>
      <c r="AA27" s="87">
        <f t="shared" si="10"/>
        <v>0</v>
      </c>
      <c r="AB27" s="87">
        <f t="shared" si="11"/>
        <v>0</v>
      </c>
      <c r="AC27" s="87">
        <f t="shared" si="12"/>
        <v>0</v>
      </c>
      <c r="AD27" s="92">
        <f t="shared" si="13"/>
        <v>0</v>
      </c>
    </row>
    <row r="28" spans="2:30" s="83" customFormat="1" ht="20.100000000000001" customHeight="1" x14ac:dyDescent="0.4">
      <c r="B28" s="101">
        <v>24</v>
      </c>
      <c r="C28" s="148" t="s">
        <v>19</v>
      </c>
      <c r="D28" s="84">
        <f>入力シート②!F32</f>
        <v>0</v>
      </c>
      <c r="E28" s="365">
        <v>0.48675382847263832</v>
      </c>
      <c r="F28" s="84">
        <f t="shared" si="0"/>
        <v>0</v>
      </c>
      <c r="G28" s="365">
        <v>0.12213785448365962</v>
      </c>
      <c r="H28" s="84">
        <f t="shared" si="1"/>
        <v>0</v>
      </c>
      <c r="I28" s="365">
        <v>1.7514218637957626E-2</v>
      </c>
      <c r="J28" s="84">
        <f t="shared" si="2"/>
        <v>0</v>
      </c>
      <c r="K28" s="84">
        <v>0</v>
      </c>
      <c r="L28" s="84">
        <f>K28*入力シート②!D32</f>
        <v>0</v>
      </c>
      <c r="M28" s="84">
        <v>0</v>
      </c>
      <c r="N28" s="84">
        <f t="shared" si="3"/>
        <v>0</v>
      </c>
      <c r="O28" s="84">
        <f t="shared" si="4"/>
        <v>0</v>
      </c>
      <c r="P28" s="84">
        <f t="shared" si="5"/>
        <v>0</v>
      </c>
      <c r="Q28" s="660"/>
      <c r="R28" s="660"/>
      <c r="S28" s="660"/>
      <c r="T28" s="365">
        <v>1.1377048029441977E-2</v>
      </c>
      <c r="U28" s="84">
        <f t="shared" si="6"/>
        <v>0</v>
      </c>
      <c r="V28" s="84">
        <f>U28*入力シート②!D32</f>
        <v>0</v>
      </c>
      <c r="W28" s="84">
        <v>0</v>
      </c>
      <c r="X28" s="84">
        <f t="shared" si="7"/>
        <v>0</v>
      </c>
      <c r="Y28" s="84">
        <f t="shared" si="8"/>
        <v>0</v>
      </c>
      <c r="Z28" s="84">
        <f t="shared" si="9"/>
        <v>0</v>
      </c>
      <c r="AA28" s="84">
        <f t="shared" si="10"/>
        <v>0</v>
      </c>
      <c r="AB28" s="84">
        <f t="shared" si="11"/>
        <v>0</v>
      </c>
      <c r="AC28" s="84">
        <f t="shared" si="12"/>
        <v>0</v>
      </c>
      <c r="AD28" s="90">
        <f t="shared" si="13"/>
        <v>0</v>
      </c>
    </row>
    <row r="29" spans="2:30" s="83" customFormat="1" ht="20.100000000000001" customHeight="1" x14ac:dyDescent="0.4">
      <c r="B29" s="101">
        <v>25</v>
      </c>
      <c r="C29" s="148" t="s">
        <v>20</v>
      </c>
      <c r="D29" s="84">
        <f>入力シート②!F33</f>
        <v>0</v>
      </c>
      <c r="E29" s="365">
        <v>0.64081251744348311</v>
      </c>
      <c r="F29" s="84">
        <f t="shared" si="0"/>
        <v>0</v>
      </c>
      <c r="G29" s="365">
        <v>0.37636059168294728</v>
      </c>
      <c r="H29" s="84">
        <f t="shared" si="1"/>
        <v>0</v>
      </c>
      <c r="I29" s="365">
        <v>6.6320122802121129E-2</v>
      </c>
      <c r="J29" s="84">
        <f t="shared" si="2"/>
        <v>0</v>
      </c>
      <c r="K29" s="84">
        <v>0</v>
      </c>
      <c r="L29" s="84">
        <f>K29*入力シート②!D33</f>
        <v>0</v>
      </c>
      <c r="M29" s="84">
        <v>0</v>
      </c>
      <c r="N29" s="84">
        <f t="shared" si="3"/>
        <v>0</v>
      </c>
      <c r="O29" s="84">
        <f t="shared" si="4"/>
        <v>0</v>
      </c>
      <c r="P29" s="84">
        <f t="shared" si="5"/>
        <v>0</v>
      </c>
      <c r="Q29" s="660"/>
      <c r="R29" s="660"/>
      <c r="S29" s="660"/>
      <c r="T29" s="365">
        <v>7.5732082047923297E-4</v>
      </c>
      <c r="U29" s="84">
        <f t="shared" si="6"/>
        <v>0</v>
      </c>
      <c r="V29" s="84">
        <f>U29*入力シート②!D33</f>
        <v>0</v>
      </c>
      <c r="W29" s="84">
        <v>0</v>
      </c>
      <c r="X29" s="84">
        <f t="shared" si="7"/>
        <v>0</v>
      </c>
      <c r="Y29" s="84">
        <f t="shared" si="8"/>
        <v>0</v>
      </c>
      <c r="Z29" s="84">
        <f t="shared" si="9"/>
        <v>0</v>
      </c>
      <c r="AA29" s="84">
        <f t="shared" si="10"/>
        <v>0</v>
      </c>
      <c r="AB29" s="84">
        <f t="shared" si="11"/>
        <v>0</v>
      </c>
      <c r="AC29" s="84">
        <f t="shared" si="12"/>
        <v>0</v>
      </c>
      <c r="AD29" s="90">
        <f t="shared" si="13"/>
        <v>0</v>
      </c>
    </row>
    <row r="30" spans="2:30" s="83" customFormat="1" ht="20.100000000000001" customHeight="1" x14ac:dyDescent="0.4">
      <c r="B30" s="101">
        <v>26</v>
      </c>
      <c r="C30" s="148" t="s">
        <v>21</v>
      </c>
      <c r="D30" s="84">
        <f>入力シート②!F34</f>
        <v>0</v>
      </c>
      <c r="E30" s="365">
        <v>0.69660746000652063</v>
      </c>
      <c r="F30" s="84">
        <f t="shared" si="0"/>
        <v>0</v>
      </c>
      <c r="G30" s="365">
        <v>0.42334712396930824</v>
      </c>
      <c r="H30" s="84">
        <f t="shared" si="1"/>
        <v>0</v>
      </c>
      <c r="I30" s="365">
        <v>0.11876529810797409</v>
      </c>
      <c r="J30" s="84">
        <f t="shared" si="2"/>
        <v>0</v>
      </c>
      <c r="K30" s="84">
        <v>0</v>
      </c>
      <c r="L30" s="84">
        <f>K30*入力シート②!D34</f>
        <v>0</v>
      </c>
      <c r="M30" s="84">
        <v>0</v>
      </c>
      <c r="N30" s="84">
        <f t="shared" si="3"/>
        <v>0</v>
      </c>
      <c r="O30" s="84">
        <f t="shared" si="4"/>
        <v>0</v>
      </c>
      <c r="P30" s="84">
        <f t="shared" si="5"/>
        <v>0</v>
      </c>
      <c r="Q30" s="660"/>
      <c r="R30" s="660"/>
      <c r="S30" s="660"/>
      <c r="T30" s="365">
        <v>0.1988193109872895</v>
      </c>
      <c r="U30" s="84">
        <f t="shared" si="6"/>
        <v>0</v>
      </c>
      <c r="V30" s="84">
        <f>U30*入力シート②!D34</f>
        <v>0</v>
      </c>
      <c r="W30" s="84">
        <v>0</v>
      </c>
      <c r="X30" s="84">
        <f t="shared" si="7"/>
        <v>0</v>
      </c>
      <c r="Y30" s="84">
        <f t="shared" si="8"/>
        <v>0</v>
      </c>
      <c r="Z30" s="84">
        <f t="shared" si="9"/>
        <v>0</v>
      </c>
      <c r="AA30" s="84">
        <f t="shared" si="10"/>
        <v>0</v>
      </c>
      <c r="AB30" s="84">
        <f t="shared" si="11"/>
        <v>0</v>
      </c>
      <c r="AC30" s="84">
        <f t="shared" si="12"/>
        <v>0</v>
      </c>
      <c r="AD30" s="90">
        <f t="shared" si="13"/>
        <v>0</v>
      </c>
    </row>
    <row r="31" spans="2:30" s="83" customFormat="1" ht="20.100000000000001" customHeight="1" x14ac:dyDescent="0.4">
      <c r="B31" s="101">
        <v>27</v>
      </c>
      <c r="C31" s="148" t="s">
        <v>22</v>
      </c>
      <c r="D31" s="84">
        <f>入力シート②!F35</f>
        <v>0</v>
      </c>
      <c r="E31" s="365">
        <v>0.63023269145333038</v>
      </c>
      <c r="F31" s="84">
        <f t="shared" si="0"/>
        <v>0</v>
      </c>
      <c r="G31" s="365">
        <v>0.30228153229543359</v>
      </c>
      <c r="H31" s="84">
        <f t="shared" si="1"/>
        <v>0</v>
      </c>
      <c r="I31" s="365">
        <v>6.171506642526501E-2</v>
      </c>
      <c r="J31" s="84">
        <f t="shared" si="2"/>
        <v>0</v>
      </c>
      <c r="K31" s="84">
        <v>0</v>
      </c>
      <c r="L31" s="84">
        <f>K31*入力シート②!D35</f>
        <v>0</v>
      </c>
      <c r="M31" s="84">
        <v>0</v>
      </c>
      <c r="N31" s="84">
        <f t="shared" si="3"/>
        <v>0</v>
      </c>
      <c r="O31" s="84">
        <f t="shared" si="4"/>
        <v>0</v>
      </c>
      <c r="P31" s="84">
        <f t="shared" si="5"/>
        <v>0</v>
      </c>
      <c r="Q31" s="660"/>
      <c r="R31" s="660"/>
      <c r="S31" s="660"/>
      <c r="T31" s="365">
        <v>5.3985645165663669E-2</v>
      </c>
      <c r="U31" s="84">
        <f t="shared" si="6"/>
        <v>0</v>
      </c>
      <c r="V31" s="84">
        <f>U31*入力シート②!D35</f>
        <v>0</v>
      </c>
      <c r="W31" s="84">
        <v>0</v>
      </c>
      <c r="X31" s="84">
        <f t="shared" si="7"/>
        <v>0</v>
      </c>
      <c r="Y31" s="84">
        <f t="shared" si="8"/>
        <v>0</v>
      </c>
      <c r="Z31" s="84">
        <f t="shared" si="9"/>
        <v>0</v>
      </c>
      <c r="AA31" s="84">
        <f t="shared" si="10"/>
        <v>0</v>
      </c>
      <c r="AB31" s="84">
        <f t="shared" si="11"/>
        <v>0</v>
      </c>
      <c r="AC31" s="84">
        <f t="shared" si="12"/>
        <v>0</v>
      </c>
      <c r="AD31" s="90">
        <f t="shared" si="13"/>
        <v>0</v>
      </c>
    </row>
    <row r="32" spans="2:30" s="83" customFormat="1" ht="20.100000000000001" customHeight="1" x14ac:dyDescent="0.4">
      <c r="B32" s="101">
        <v>28</v>
      </c>
      <c r="C32" s="148" t="s">
        <v>23</v>
      </c>
      <c r="D32" s="84">
        <f>入力シート②!F36</f>
        <v>0</v>
      </c>
      <c r="E32" s="365">
        <v>0.81299935219175123</v>
      </c>
      <c r="F32" s="84">
        <f t="shared" si="0"/>
        <v>0</v>
      </c>
      <c r="G32" s="365">
        <v>6.9719432013641197E-2</v>
      </c>
      <c r="H32" s="84">
        <f t="shared" si="1"/>
        <v>0</v>
      </c>
      <c r="I32" s="365">
        <v>1.7932002472095847E-2</v>
      </c>
      <c r="J32" s="84">
        <f t="shared" si="2"/>
        <v>0</v>
      </c>
      <c r="K32" s="84">
        <v>0</v>
      </c>
      <c r="L32" s="84">
        <f>K32*入力シート②!D36</f>
        <v>0</v>
      </c>
      <c r="M32" s="84">
        <v>0</v>
      </c>
      <c r="N32" s="84">
        <f t="shared" si="3"/>
        <v>0</v>
      </c>
      <c r="O32" s="84">
        <f t="shared" si="4"/>
        <v>0</v>
      </c>
      <c r="P32" s="84">
        <f t="shared" si="5"/>
        <v>0</v>
      </c>
      <c r="Q32" s="660"/>
      <c r="R32" s="660"/>
      <c r="S32" s="660"/>
      <c r="T32" s="365">
        <v>0.25449468750899884</v>
      </c>
      <c r="U32" s="84">
        <f t="shared" si="6"/>
        <v>0</v>
      </c>
      <c r="V32" s="84">
        <f>U32*入力シート②!D36</f>
        <v>0</v>
      </c>
      <c r="W32" s="84">
        <v>0</v>
      </c>
      <c r="X32" s="84">
        <f t="shared" si="7"/>
        <v>0</v>
      </c>
      <c r="Y32" s="84">
        <f t="shared" si="8"/>
        <v>0</v>
      </c>
      <c r="Z32" s="84">
        <f t="shared" si="9"/>
        <v>0</v>
      </c>
      <c r="AA32" s="84">
        <f t="shared" si="10"/>
        <v>0</v>
      </c>
      <c r="AB32" s="84">
        <f t="shared" si="11"/>
        <v>0</v>
      </c>
      <c r="AC32" s="84">
        <f t="shared" si="12"/>
        <v>0</v>
      </c>
      <c r="AD32" s="90">
        <f t="shared" si="13"/>
        <v>0</v>
      </c>
    </row>
    <row r="33" spans="2:30" s="83" customFormat="1" ht="20.100000000000001" customHeight="1" x14ac:dyDescent="0.4">
      <c r="B33" s="101">
        <v>29</v>
      </c>
      <c r="C33" s="148" t="s">
        <v>24</v>
      </c>
      <c r="D33" s="84">
        <f>入力シート②!F37</f>
        <v>0</v>
      </c>
      <c r="E33" s="365">
        <v>0.53339204668251572</v>
      </c>
      <c r="F33" s="84">
        <f t="shared" si="0"/>
        <v>0</v>
      </c>
      <c r="G33" s="365">
        <v>0.39730494921115195</v>
      </c>
      <c r="H33" s="84">
        <f t="shared" si="1"/>
        <v>0</v>
      </c>
      <c r="I33" s="365">
        <v>7.5095094013399616E-2</v>
      </c>
      <c r="J33" s="84">
        <f t="shared" si="2"/>
        <v>0</v>
      </c>
      <c r="K33" s="84">
        <v>0</v>
      </c>
      <c r="L33" s="84">
        <f>K33*入力シート②!D37</f>
        <v>0</v>
      </c>
      <c r="M33" s="84">
        <v>0</v>
      </c>
      <c r="N33" s="84">
        <f t="shared" si="3"/>
        <v>0</v>
      </c>
      <c r="O33" s="84">
        <f t="shared" si="4"/>
        <v>0</v>
      </c>
      <c r="P33" s="84">
        <f t="shared" si="5"/>
        <v>0</v>
      </c>
      <c r="Q33" s="660"/>
      <c r="R33" s="660"/>
      <c r="S33" s="660"/>
      <c r="T33" s="365">
        <v>3.5213631522538542E-2</v>
      </c>
      <c r="U33" s="84">
        <f t="shared" si="6"/>
        <v>0</v>
      </c>
      <c r="V33" s="84">
        <f>U33*入力シート②!D37</f>
        <v>0</v>
      </c>
      <c r="W33" s="84">
        <v>0</v>
      </c>
      <c r="X33" s="84">
        <f t="shared" si="7"/>
        <v>0</v>
      </c>
      <c r="Y33" s="84">
        <f t="shared" si="8"/>
        <v>0</v>
      </c>
      <c r="Z33" s="84">
        <f t="shared" si="9"/>
        <v>0</v>
      </c>
      <c r="AA33" s="84">
        <f t="shared" si="10"/>
        <v>0</v>
      </c>
      <c r="AB33" s="84">
        <f t="shared" si="11"/>
        <v>0</v>
      </c>
      <c r="AC33" s="84">
        <f t="shared" si="12"/>
        <v>0</v>
      </c>
      <c r="AD33" s="90">
        <f t="shared" si="13"/>
        <v>0</v>
      </c>
    </row>
    <row r="34" spans="2:30" s="83" customFormat="1" ht="20.100000000000001" customHeight="1" x14ac:dyDescent="0.4">
      <c r="B34" s="101">
        <v>30</v>
      </c>
      <c r="C34" s="148" t="s">
        <v>25</v>
      </c>
      <c r="D34" s="84">
        <f>入力シート②!F38</f>
        <v>0</v>
      </c>
      <c r="E34" s="365">
        <v>0.49090120561749756</v>
      </c>
      <c r="F34" s="84">
        <f t="shared" si="0"/>
        <v>0</v>
      </c>
      <c r="G34" s="365">
        <v>0.17246083704549614</v>
      </c>
      <c r="H34" s="84">
        <f t="shared" si="1"/>
        <v>0</v>
      </c>
      <c r="I34" s="365">
        <v>2.7322535370882115E-2</v>
      </c>
      <c r="J34" s="84">
        <f t="shared" si="2"/>
        <v>0</v>
      </c>
      <c r="K34" s="84">
        <v>0</v>
      </c>
      <c r="L34" s="84">
        <f>K34*入力シート②!D38</f>
        <v>0</v>
      </c>
      <c r="M34" s="84">
        <v>0</v>
      </c>
      <c r="N34" s="84">
        <f t="shared" si="3"/>
        <v>0</v>
      </c>
      <c r="O34" s="84">
        <f t="shared" si="4"/>
        <v>0</v>
      </c>
      <c r="P34" s="84">
        <f t="shared" si="5"/>
        <v>0</v>
      </c>
      <c r="Q34" s="660"/>
      <c r="R34" s="660"/>
      <c r="S34" s="660"/>
      <c r="T34" s="365">
        <v>4.9257802474839525E-2</v>
      </c>
      <c r="U34" s="84">
        <f t="shared" si="6"/>
        <v>0</v>
      </c>
      <c r="V34" s="84">
        <f>U34*入力シート②!D38</f>
        <v>0</v>
      </c>
      <c r="W34" s="84">
        <v>0</v>
      </c>
      <c r="X34" s="84">
        <f t="shared" si="7"/>
        <v>0</v>
      </c>
      <c r="Y34" s="84">
        <f t="shared" si="8"/>
        <v>0</v>
      </c>
      <c r="Z34" s="84">
        <f t="shared" si="9"/>
        <v>0</v>
      </c>
      <c r="AA34" s="84">
        <f t="shared" si="10"/>
        <v>0</v>
      </c>
      <c r="AB34" s="84">
        <f t="shared" si="11"/>
        <v>0</v>
      </c>
      <c r="AC34" s="84">
        <f t="shared" si="12"/>
        <v>0</v>
      </c>
      <c r="AD34" s="90">
        <f t="shared" si="13"/>
        <v>0</v>
      </c>
    </row>
    <row r="35" spans="2:30" s="83" customFormat="1" ht="20.100000000000001" customHeight="1" x14ac:dyDescent="0.4">
      <c r="B35" s="101">
        <v>31</v>
      </c>
      <c r="C35" s="148" t="s">
        <v>26</v>
      </c>
      <c r="D35" s="84">
        <f>入力シート②!F39</f>
        <v>0</v>
      </c>
      <c r="E35" s="365">
        <v>0.69938397361272797</v>
      </c>
      <c r="F35" s="84">
        <f t="shared" si="0"/>
        <v>0</v>
      </c>
      <c r="G35" s="365">
        <v>0.33403970217306944</v>
      </c>
      <c r="H35" s="84">
        <f t="shared" si="1"/>
        <v>0</v>
      </c>
      <c r="I35" s="365">
        <v>4.5875573987841159E-2</v>
      </c>
      <c r="J35" s="84">
        <f t="shared" si="2"/>
        <v>0</v>
      </c>
      <c r="K35" s="84">
        <v>0</v>
      </c>
      <c r="L35" s="84">
        <f>K35*入力シート②!D39</f>
        <v>0</v>
      </c>
      <c r="M35" s="84">
        <v>0</v>
      </c>
      <c r="N35" s="84">
        <f t="shared" si="3"/>
        <v>0</v>
      </c>
      <c r="O35" s="84">
        <f t="shared" si="4"/>
        <v>0</v>
      </c>
      <c r="P35" s="84">
        <f t="shared" si="5"/>
        <v>0</v>
      </c>
      <c r="Q35" s="660"/>
      <c r="R35" s="660"/>
      <c r="S35" s="660"/>
      <c r="T35" s="365">
        <v>3.5341638289030871E-3</v>
      </c>
      <c r="U35" s="84">
        <f t="shared" si="6"/>
        <v>0</v>
      </c>
      <c r="V35" s="84">
        <f>U35*入力シート②!D39</f>
        <v>0</v>
      </c>
      <c r="W35" s="84">
        <v>0</v>
      </c>
      <c r="X35" s="84">
        <f t="shared" si="7"/>
        <v>0</v>
      </c>
      <c r="Y35" s="84">
        <f t="shared" si="8"/>
        <v>0</v>
      </c>
      <c r="Z35" s="84">
        <f t="shared" si="9"/>
        <v>0</v>
      </c>
      <c r="AA35" s="84">
        <f t="shared" si="10"/>
        <v>0</v>
      </c>
      <c r="AB35" s="84">
        <f t="shared" si="11"/>
        <v>0</v>
      </c>
      <c r="AC35" s="84">
        <f t="shared" si="12"/>
        <v>0</v>
      </c>
      <c r="AD35" s="90">
        <f t="shared" si="13"/>
        <v>0</v>
      </c>
    </row>
    <row r="36" spans="2:30" s="83" customFormat="1" ht="20.100000000000001" customHeight="1" x14ac:dyDescent="0.4">
      <c r="B36" s="101">
        <v>32</v>
      </c>
      <c r="C36" s="148" t="s">
        <v>27</v>
      </c>
      <c r="D36" s="84">
        <f>入力シート②!F40</f>
        <v>0</v>
      </c>
      <c r="E36" s="365">
        <v>0.71235128704304562</v>
      </c>
      <c r="F36" s="84">
        <f t="shared" si="0"/>
        <v>0</v>
      </c>
      <c r="G36" s="365">
        <v>0.46753314174469268</v>
      </c>
      <c r="H36" s="84">
        <f t="shared" si="1"/>
        <v>0</v>
      </c>
      <c r="I36" s="365">
        <v>8.5404035722011065E-2</v>
      </c>
      <c r="J36" s="84">
        <f t="shared" si="2"/>
        <v>0</v>
      </c>
      <c r="K36" s="84">
        <v>0</v>
      </c>
      <c r="L36" s="84">
        <f>K36*入力シート②!D40</f>
        <v>0</v>
      </c>
      <c r="M36" s="84">
        <v>0</v>
      </c>
      <c r="N36" s="84">
        <f t="shared" si="3"/>
        <v>0</v>
      </c>
      <c r="O36" s="84">
        <f t="shared" si="4"/>
        <v>0</v>
      </c>
      <c r="P36" s="84">
        <f t="shared" si="5"/>
        <v>0</v>
      </c>
      <c r="Q36" s="660"/>
      <c r="R36" s="660"/>
      <c r="S36" s="660"/>
      <c r="T36" s="365">
        <v>2.4320234674868067E-2</v>
      </c>
      <c r="U36" s="84">
        <f t="shared" si="6"/>
        <v>0</v>
      </c>
      <c r="V36" s="84">
        <f>U36*入力シート②!D40</f>
        <v>0</v>
      </c>
      <c r="W36" s="84">
        <v>0</v>
      </c>
      <c r="X36" s="84">
        <f t="shared" si="7"/>
        <v>0</v>
      </c>
      <c r="Y36" s="84">
        <f t="shared" si="8"/>
        <v>0</v>
      </c>
      <c r="Z36" s="84">
        <f t="shared" si="9"/>
        <v>0</v>
      </c>
      <c r="AA36" s="84">
        <f t="shared" si="10"/>
        <v>0</v>
      </c>
      <c r="AB36" s="84">
        <f t="shared" si="11"/>
        <v>0</v>
      </c>
      <c r="AC36" s="84">
        <f t="shared" si="12"/>
        <v>0</v>
      </c>
      <c r="AD36" s="90">
        <f t="shared" si="13"/>
        <v>0</v>
      </c>
    </row>
    <row r="37" spans="2:30" s="83" customFormat="1" ht="20.100000000000001" customHeight="1" x14ac:dyDescent="0.4">
      <c r="B37" s="101">
        <v>33</v>
      </c>
      <c r="C37" s="148" t="s">
        <v>28</v>
      </c>
      <c r="D37" s="84">
        <f>入力シート②!F41</f>
        <v>0</v>
      </c>
      <c r="E37" s="365">
        <v>0.58819639773823384</v>
      </c>
      <c r="F37" s="84">
        <f t="shared" si="0"/>
        <v>0</v>
      </c>
      <c r="G37" s="365">
        <v>0.52936022700315988</v>
      </c>
      <c r="H37" s="84">
        <f t="shared" si="1"/>
        <v>0</v>
      </c>
      <c r="I37" s="365">
        <v>0.1137321868560674</v>
      </c>
      <c r="J37" s="84">
        <f t="shared" si="2"/>
        <v>0</v>
      </c>
      <c r="K37" s="84">
        <v>0</v>
      </c>
      <c r="L37" s="84">
        <f>K37*入力シート②!D41</f>
        <v>0</v>
      </c>
      <c r="M37" s="84">
        <v>0</v>
      </c>
      <c r="N37" s="84">
        <f t="shared" si="3"/>
        <v>0</v>
      </c>
      <c r="O37" s="84">
        <f t="shared" si="4"/>
        <v>0</v>
      </c>
      <c r="P37" s="84">
        <f t="shared" si="5"/>
        <v>0</v>
      </c>
      <c r="Q37" s="660"/>
      <c r="R37" s="660"/>
      <c r="S37" s="660"/>
      <c r="T37" s="365">
        <v>4.5877078612339389E-2</v>
      </c>
      <c r="U37" s="84">
        <f t="shared" si="6"/>
        <v>0</v>
      </c>
      <c r="V37" s="84">
        <f>U37*入力シート②!D41</f>
        <v>0</v>
      </c>
      <c r="W37" s="84">
        <v>0</v>
      </c>
      <c r="X37" s="84">
        <f t="shared" si="7"/>
        <v>0</v>
      </c>
      <c r="Y37" s="84">
        <f t="shared" si="8"/>
        <v>0</v>
      </c>
      <c r="Z37" s="84">
        <f t="shared" si="9"/>
        <v>0</v>
      </c>
      <c r="AA37" s="84">
        <f t="shared" si="10"/>
        <v>0</v>
      </c>
      <c r="AB37" s="84">
        <f t="shared" si="11"/>
        <v>0</v>
      </c>
      <c r="AC37" s="84">
        <f t="shared" si="12"/>
        <v>0</v>
      </c>
      <c r="AD37" s="90">
        <f t="shared" si="13"/>
        <v>0</v>
      </c>
    </row>
    <row r="38" spans="2:30" s="83" customFormat="1" ht="20.100000000000001" customHeight="1" x14ac:dyDescent="0.4">
      <c r="B38" s="101">
        <v>34</v>
      </c>
      <c r="C38" s="148" t="s">
        <v>29</v>
      </c>
      <c r="D38" s="84">
        <f>入力シート②!F42</f>
        <v>0</v>
      </c>
      <c r="E38" s="365">
        <v>0.52384768219190114</v>
      </c>
      <c r="F38" s="84">
        <f t="shared" si="0"/>
        <v>0</v>
      </c>
      <c r="G38" s="365">
        <v>0.49723926717088002</v>
      </c>
      <c r="H38" s="84">
        <f t="shared" si="1"/>
        <v>0</v>
      </c>
      <c r="I38" s="365">
        <v>0.15399729964104986</v>
      </c>
      <c r="J38" s="84">
        <f t="shared" si="2"/>
        <v>0</v>
      </c>
      <c r="K38" s="84">
        <v>0</v>
      </c>
      <c r="L38" s="84">
        <f>K38*入力シート②!D42</f>
        <v>0</v>
      </c>
      <c r="M38" s="84">
        <v>0</v>
      </c>
      <c r="N38" s="84">
        <f t="shared" si="3"/>
        <v>0</v>
      </c>
      <c r="O38" s="84">
        <f t="shared" si="4"/>
        <v>0</v>
      </c>
      <c r="P38" s="84">
        <f t="shared" si="5"/>
        <v>0</v>
      </c>
      <c r="Q38" s="660"/>
      <c r="R38" s="660"/>
      <c r="S38" s="660"/>
      <c r="T38" s="365">
        <v>1.2798154348415081E-2</v>
      </c>
      <c r="U38" s="84">
        <f t="shared" si="6"/>
        <v>0</v>
      </c>
      <c r="V38" s="84">
        <f>U38*入力シート②!D42</f>
        <v>0</v>
      </c>
      <c r="W38" s="84">
        <v>0</v>
      </c>
      <c r="X38" s="84">
        <f t="shared" si="7"/>
        <v>0</v>
      </c>
      <c r="Y38" s="84">
        <f t="shared" si="8"/>
        <v>0</v>
      </c>
      <c r="Z38" s="84">
        <f t="shared" si="9"/>
        <v>0</v>
      </c>
      <c r="AA38" s="84">
        <f t="shared" si="10"/>
        <v>0</v>
      </c>
      <c r="AB38" s="84">
        <f t="shared" si="11"/>
        <v>0</v>
      </c>
      <c r="AC38" s="84">
        <f t="shared" si="12"/>
        <v>0</v>
      </c>
      <c r="AD38" s="90">
        <f t="shared" si="13"/>
        <v>0</v>
      </c>
    </row>
    <row r="39" spans="2:30" s="83" customFormat="1" ht="20.100000000000001" customHeight="1" x14ac:dyDescent="0.4">
      <c r="B39" s="101">
        <v>35</v>
      </c>
      <c r="C39" s="148" t="s">
        <v>30</v>
      </c>
      <c r="D39" s="84">
        <f>入力シート②!F43</f>
        <v>0</v>
      </c>
      <c r="E39" s="365">
        <v>0.60690739411935646</v>
      </c>
      <c r="F39" s="84">
        <f t="shared" si="0"/>
        <v>0</v>
      </c>
      <c r="G39" s="365">
        <v>0.3340444608491937</v>
      </c>
      <c r="H39" s="84">
        <f t="shared" si="1"/>
        <v>0</v>
      </c>
      <c r="I39" s="365">
        <v>7.9884778060729092E-2</v>
      </c>
      <c r="J39" s="84">
        <f t="shared" si="2"/>
        <v>0</v>
      </c>
      <c r="K39" s="84">
        <v>0</v>
      </c>
      <c r="L39" s="84">
        <f>K39*入力シート②!D43</f>
        <v>0</v>
      </c>
      <c r="M39" s="84">
        <v>0</v>
      </c>
      <c r="N39" s="84">
        <f t="shared" si="3"/>
        <v>0</v>
      </c>
      <c r="O39" s="84">
        <f t="shared" si="4"/>
        <v>0</v>
      </c>
      <c r="P39" s="84">
        <f t="shared" si="5"/>
        <v>0</v>
      </c>
      <c r="Q39" s="660"/>
      <c r="R39" s="660"/>
      <c r="S39" s="660"/>
      <c r="T39" s="365">
        <v>1.0663867473270442E-2</v>
      </c>
      <c r="U39" s="84">
        <f t="shared" si="6"/>
        <v>0</v>
      </c>
      <c r="V39" s="84">
        <f>U39*入力シート②!D43</f>
        <v>0</v>
      </c>
      <c r="W39" s="84">
        <v>0</v>
      </c>
      <c r="X39" s="84">
        <f t="shared" si="7"/>
        <v>0</v>
      </c>
      <c r="Y39" s="84">
        <f t="shared" si="8"/>
        <v>0</v>
      </c>
      <c r="Z39" s="84">
        <f t="shared" si="9"/>
        <v>0</v>
      </c>
      <c r="AA39" s="84">
        <f t="shared" si="10"/>
        <v>0</v>
      </c>
      <c r="AB39" s="84">
        <f t="shared" si="11"/>
        <v>0</v>
      </c>
      <c r="AC39" s="84">
        <f t="shared" si="12"/>
        <v>0</v>
      </c>
      <c r="AD39" s="90">
        <f t="shared" si="13"/>
        <v>0</v>
      </c>
    </row>
    <row r="40" spans="2:30" s="83" customFormat="1" ht="20.100000000000001" customHeight="1" x14ac:dyDescent="0.4">
      <c r="B40" s="102">
        <v>36</v>
      </c>
      <c r="C40" s="149" t="s">
        <v>31</v>
      </c>
      <c r="D40" s="85">
        <f>入力シート②!F44</f>
        <v>0</v>
      </c>
      <c r="E40" s="366">
        <v>0.53769983549162692</v>
      </c>
      <c r="F40" s="85">
        <f t="shared" si="0"/>
        <v>0</v>
      </c>
      <c r="G40" s="366">
        <v>0.33666668675315908</v>
      </c>
      <c r="H40" s="85">
        <f t="shared" si="1"/>
        <v>0</v>
      </c>
      <c r="I40" s="366">
        <v>0.17498147021072738</v>
      </c>
      <c r="J40" s="85">
        <f t="shared" si="2"/>
        <v>0</v>
      </c>
      <c r="K40" s="85">
        <v>0</v>
      </c>
      <c r="L40" s="85">
        <f>K40*入力シート②!D44</f>
        <v>0</v>
      </c>
      <c r="M40" s="85">
        <v>0</v>
      </c>
      <c r="N40" s="85">
        <f t="shared" si="3"/>
        <v>0</v>
      </c>
      <c r="O40" s="85">
        <f t="shared" si="4"/>
        <v>0</v>
      </c>
      <c r="P40" s="85">
        <f t="shared" si="5"/>
        <v>0</v>
      </c>
      <c r="Q40" s="660"/>
      <c r="R40" s="660"/>
      <c r="S40" s="660"/>
      <c r="T40" s="366">
        <v>9.6905746452856836E-2</v>
      </c>
      <c r="U40" s="85">
        <f t="shared" si="6"/>
        <v>0</v>
      </c>
      <c r="V40" s="85">
        <f>U40*入力シート②!D44</f>
        <v>0</v>
      </c>
      <c r="W40" s="85">
        <v>0</v>
      </c>
      <c r="X40" s="85">
        <f t="shared" si="7"/>
        <v>0</v>
      </c>
      <c r="Y40" s="85">
        <f t="shared" si="8"/>
        <v>0</v>
      </c>
      <c r="Z40" s="85">
        <f t="shared" si="9"/>
        <v>0</v>
      </c>
      <c r="AA40" s="85">
        <f t="shared" si="10"/>
        <v>0</v>
      </c>
      <c r="AB40" s="85">
        <f t="shared" si="11"/>
        <v>0</v>
      </c>
      <c r="AC40" s="85">
        <f t="shared" si="12"/>
        <v>0</v>
      </c>
      <c r="AD40" s="91">
        <f t="shared" si="13"/>
        <v>0</v>
      </c>
    </row>
    <row r="41" spans="2:30" s="83" customFormat="1" ht="20.100000000000001" customHeight="1" x14ac:dyDescent="0.4">
      <c r="B41" s="103">
        <v>37</v>
      </c>
      <c r="C41" s="150" t="s">
        <v>32</v>
      </c>
      <c r="D41" s="86">
        <f>入力シート②!F45</f>
        <v>0</v>
      </c>
      <c r="E41" s="368">
        <v>0</v>
      </c>
      <c r="F41" s="86">
        <f t="shared" si="0"/>
        <v>0</v>
      </c>
      <c r="G41" s="368">
        <v>0</v>
      </c>
      <c r="H41" s="86">
        <f t="shared" si="1"/>
        <v>0</v>
      </c>
      <c r="I41" s="368">
        <v>0</v>
      </c>
      <c r="J41" s="86">
        <f t="shared" si="2"/>
        <v>0</v>
      </c>
      <c r="K41" s="86">
        <v>0</v>
      </c>
      <c r="L41" s="86">
        <f>K41*入力シート②!D45</f>
        <v>0</v>
      </c>
      <c r="M41" s="86">
        <v>0</v>
      </c>
      <c r="N41" s="86">
        <f t="shared" si="3"/>
        <v>0</v>
      </c>
      <c r="O41" s="86">
        <f t="shared" si="4"/>
        <v>0</v>
      </c>
      <c r="P41" s="86">
        <f t="shared" si="5"/>
        <v>0</v>
      </c>
      <c r="Q41" s="660"/>
      <c r="R41" s="660"/>
      <c r="S41" s="660"/>
      <c r="T41" s="368">
        <v>0</v>
      </c>
      <c r="U41" s="86">
        <f t="shared" si="6"/>
        <v>0</v>
      </c>
      <c r="V41" s="86">
        <f>U41*入力シート②!D45</f>
        <v>0</v>
      </c>
      <c r="W41" s="86">
        <v>0</v>
      </c>
      <c r="X41" s="86">
        <f t="shared" si="7"/>
        <v>0</v>
      </c>
      <c r="Y41" s="86">
        <f t="shared" si="8"/>
        <v>0</v>
      </c>
      <c r="Z41" s="86">
        <f t="shared" si="9"/>
        <v>0</v>
      </c>
      <c r="AA41" s="86">
        <f t="shared" si="10"/>
        <v>0</v>
      </c>
      <c r="AB41" s="86">
        <f t="shared" si="11"/>
        <v>0</v>
      </c>
      <c r="AC41" s="86">
        <f t="shared" si="12"/>
        <v>0</v>
      </c>
      <c r="AD41" s="93">
        <f t="shared" si="13"/>
        <v>0</v>
      </c>
    </row>
    <row r="42" spans="2:30" s="83" customFormat="1" ht="20.100000000000001" customHeight="1" x14ac:dyDescent="0.4">
      <c r="B42" s="104">
        <v>38</v>
      </c>
      <c r="C42" s="151" t="s">
        <v>33</v>
      </c>
      <c r="D42" s="86">
        <f>入力シート②!F46</f>
        <v>0</v>
      </c>
      <c r="E42" s="368">
        <v>0.64895415170082404</v>
      </c>
      <c r="F42" s="86">
        <f t="shared" si="0"/>
        <v>0</v>
      </c>
      <c r="G42" s="368">
        <v>6.244571213935254E-3</v>
      </c>
      <c r="H42" s="86">
        <f t="shared" si="1"/>
        <v>0</v>
      </c>
      <c r="I42" s="368">
        <v>1.73721154071883E-3</v>
      </c>
      <c r="J42" s="86">
        <f t="shared" si="2"/>
        <v>0</v>
      </c>
      <c r="K42" s="86">
        <v>0</v>
      </c>
      <c r="L42" s="86">
        <f>K42*入力シート②!D46</f>
        <v>0</v>
      </c>
      <c r="M42" s="86">
        <v>0</v>
      </c>
      <c r="N42" s="86">
        <f t="shared" si="3"/>
        <v>0</v>
      </c>
      <c r="O42" s="86">
        <f t="shared" si="4"/>
        <v>0</v>
      </c>
      <c r="P42" s="86">
        <f t="shared" si="5"/>
        <v>0</v>
      </c>
      <c r="Q42" s="661"/>
      <c r="R42" s="661"/>
      <c r="S42" s="661"/>
      <c r="T42" s="368">
        <v>4.4140264307698843E-6</v>
      </c>
      <c r="U42" s="86">
        <f t="shared" si="6"/>
        <v>0</v>
      </c>
      <c r="V42" s="86">
        <f>U42*入力シート②!D46</f>
        <v>0</v>
      </c>
      <c r="W42" s="86">
        <v>0</v>
      </c>
      <c r="X42" s="86">
        <f t="shared" si="7"/>
        <v>0</v>
      </c>
      <c r="Y42" s="86">
        <f t="shared" si="8"/>
        <v>0</v>
      </c>
      <c r="Z42" s="86">
        <f t="shared" si="9"/>
        <v>0</v>
      </c>
      <c r="AA42" s="86">
        <f t="shared" si="10"/>
        <v>0</v>
      </c>
      <c r="AB42" s="86">
        <f t="shared" si="11"/>
        <v>0</v>
      </c>
      <c r="AC42" s="86">
        <f t="shared" si="12"/>
        <v>0</v>
      </c>
      <c r="AD42" s="93">
        <f t="shared" si="13"/>
        <v>0</v>
      </c>
    </row>
    <row r="43" spans="2:30" s="83" customFormat="1" ht="20.100000000000001" customHeight="1" thickBot="1" x14ac:dyDescent="0.45">
      <c r="B43" s="640" t="s">
        <v>822</v>
      </c>
      <c r="C43" s="641"/>
      <c r="D43" s="156">
        <f t="shared" ref="D43:AD43" si="14">SUM(D5:D42)</f>
        <v>0</v>
      </c>
      <c r="E43" s="369">
        <v>0.55860623131449205</v>
      </c>
      <c r="F43" s="156">
        <f t="shared" si="14"/>
        <v>0</v>
      </c>
      <c r="G43" s="369">
        <v>0.2735414206309989</v>
      </c>
      <c r="H43" s="156">
        <f t="shared" si="14"/>
        <v>0</v>
      </c>
      <c r="I43" s="741"/>
      <c r="J43" s="156">
        <f t="shared" si="14"/>
        <v>0</v>
      </c>
      <c r="K43" s="156">
        <f t="shared" si="14"/>
        <v>0</v>
      </c>
      <c r="L43" s="156">
        <f t="shared" si="14"/>
        <v>0</v>
      </c>
      <c r="M43" s="156">
        <f t="shared" si="14"/>
        <v>0</v>
      </c>
      <c r="N43" s="156">
        <f t="shared" si="14"/>
        <v>0</v>
      </c>
      <c r="O43" s="156">
        <f t="shared" si="14"/>
        <v>0</v>
      </c>
      <c r="P43" s="156">
        <f t="shared" si="14"/>
        <v>0</v>
      </c>
      <c r="Q43" s="156">
        <f>H43+O43</f>
        <v>0</v>
      </c>
      <c r="R43" s="369">
        <f>入力シート③!E10</f>
        <v>0.53947183338654847</v>
      </c>
      <c r="S43" s="156">
        <f>Q43*R43</f>
        <v>0</v>
      </c>
      <c r="T43" s="369">
        <v>1</v>
      </c>
      <c r="U43" s="156">
        <f t="shared" si="14"/>
        <v>0</v>
      </c>
      <c r="V43" s="156">
        <f t="shared" si="14"/>
        <v>0</v>
      </c>
      <c r="W43" s="156">
        <f t="shared" si="14"/>
        <v>0</v>
      </c>
      <c r="X43" s="156">
        <f t="shared" si="14"/>
        <v>0</v>
      </c>
      <c r="Y43" s="156">
        <f t="shared" si="14"/>
        <v>0</v>
      </c>
      <c r="Z43" s="156">
        <f t="shared" si="14"/>
        <v>0</v>
      </c>
      <c r="AA43" s="156">
        <f t="shared" si="14"/>
        <v>0</v>
      </c>
      <c r="AB43" s="156">
        <f t="shared" si="14"/>
        <v>0</v>
      </c>
      <c r="AC43" s="156">
        <f t="shared" si="14"/>
        <v>0</v>
      </c>
      <c r="AD43" s="157">
        <f t="shared" si="14"/>
        <v>0</v>
      </c>
    </row>
  </sheetData>
  <sheetProtection sheet="1" objects="1" scenarios="1"/>
  <mergeCells count="19">
    <mergeCell ref="AA3:AD3"/>
    <mergeCell ref="B43:C43"/>
    <mergeCell ref="K3:K4"/>
    <mergeCell ref="L3:L4"/>
    <mergeCell ref="D3:J3"/>
    <mergeCell ref="M3:P3"/>
    <mergeCell ref="T3:T4"/>
    <mergeCell ref="B3:C4"/>
    <mergeCell ref="Q5:Q42"/>
    <mergeCell ref="R5:R42"/>
    <mergeCell ref="Q3:Q4"/>
    <mergeCell ref="R3:R4"/>
    <mergeCell ref="S3:S4"/>
    <mergeCell ref="S5:S42"/>
    <mergeCell ref="L2:M2"/>
    <mergeCell ref="V2:W2"/>
    <mergeCell ref="U3:U4"/>
    <mergeCell ref="V3:V4"/>
    <mergeCell ref="W3:Z3"/>
  </mergeCells>
  <phoneticPr fontId="2"/>
  <pageMargins left="0.7" right="0.7" top="0.75" bottom="0.75" header="0.3" footer="0.3"/>
  <pageSetup paperSize="9" scale="54"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FFC000"/>
    <pageSetUpPr fitToPage="1"/>
  </sheetPr>
  <dimension ref="B1:R105"/>
  <sheetViews>
    <sheetView zoomScaleNormal="100" workbookViewId="0"/>
  </sheetViews>
  <sheetFormatPr defaultColWidth="8.75" defaultRowHeight="13.5" x14ac:dyDescent="0.4"/>
  <cols>
    <col min="1" max="1" width="1.625" style="2" customWidth="1"/>
    <col min="2" max="2" width="9.375" style="2" customWidth="1"/>
    <col min="3" max="3" width="3.625" style="2" customWidth="1"/>
    <col min="4" max="4" width="24.625" style="2" customWidth="1"/>
    <col min="5" max="13" width="9.375" style="2" customWidth="1"/>
    <col min="14" max="14" width="7.5" style="2" customWidth="1"/>
    <col min="15" max="18" width="8.75" style="2" hidden="1" customWidth="1"/>
    <col min="19" max="16384" width="8.75" style="2"/>
  </cols>
  <sheetData>
    <row r="1" spans="2:18" ht="9.75" customHeight="1" x14ac:dyDescent="0.4"/>
    <row r="2" spans="2:18" ht="26.25" customHeight="1" x14ac:dyDescent="0.4">
      <c r="B2" s="380" t="s">
        <v>1001</v>
      </c>
      <c r="C2" s="18"/>
      <c r="D2" s="18"/>
      <c r="E2" s="18"/>
      <c r="F2" s="18"/>
      <c r="G2" s="18"/>
      <c r="H2" s="18"/>
      <c r="I2" s="18"/>
      <c r="J2" s="18"/>
      <c r="K2" s="18"/>
      <c r="L2" s="18"/>
    </row>
    <row r="3" spans="2:18" ht="112.5" customHeight="1" x14ac:dyDescent="0.4">
      <c r="B3" s="671" t="s">
        <v>1050</v>
      </c>
      <c r="C3" s="671"/>
      <c r="D3" s="671"/>
      <c r="E3" s="671"/>
      <c r="F3" s="671"/>
      <c r="G3" s="671"/>
      <c r="H3" s="671"/>
      <c r="I3" s="671"/>
      <c r="J3" s="671"/>
      <c r="K3" s="671"/>
      <c r="L3" s="671"/>
    </row>
    <row r="4" spans="2:18" ht="15.75" customHeight="1" thickBot="1" x14ac:dyDescent="0.45">
      <c r="B4" s="48"/>
    </row>
    <row r="5" spans="2:18" ht="26.25" customHeight="1" x14ac:dyDescent="0.4">
      <c r="B5" s="381" t="s">
        <v>1019</v>
      </c>
      <c r="C5" s="379"/>
      <c r="D5" s="379"/>
      <c r="E5" s="379"/>
      <c r="F5" s="379"/>
      <c r="G5" s="379"/>
      <c r="H5" s="379"/>
      <c r="I5" s="379"/>
      <c r="J5" s="379"/>
      <c r="K5" s="197"/>
    </row>
    <row r="6" spans="2:18" ht="26.25" customHeight="1" x14ac:dyDescent="0.4">
      <c r="B6" s="198"/>
      <c r="C6" s="45"/>
      <c r="D6" s="45"/>
      <c r="E6" s="45"/>
      <c r="F6" s="45"/>
      <c r="G6" s="45"/>
      <c r="H6" s="45"/>
      <c r="I6" s="18"/>
      <c r="J6" s="45"/>
      <c r="K6" s="199"/>
    </row>
    <row r="7" spans="2:18" ht="26.25" customHeight="1" x14ac:dyDescent="0.4">
      <c r="B7" s="44"/>
      <c r="C7" s="45"/>
      <c r="D7" s="45"/>
      <c r="E7" s="45"/>
      <c r="F7" s="45"/>
      <c r="G7" s="45"/>
      <c r="H7" s="45"/>
      <c r="I7" s="18"/>
      <c r="J7" s="18"/>
      <c r="K7" s="199"/>
      <c r="O7" s="220" t="s">
        <v>926</v>
      </c>
      <c r="P7" s="203" t="s">
        <v>994</v>
      </c>
      <c r="Q7" s="489">
        <f>E104</f>
        <v>0</v>
      </c>
      <c r="R7" s="203" t="s">
        <v>929</v>
      </c>
    </row>
    <row r="8" spans="2:18" ht="26.25" customHeight="1" x14ac:dyDescent="0.4">
      <c r="B8" s="44"/>
      <c r="C8" s="45"/>
      <c r="D8" s="45"/>
      <c r="E8" s="45"/>
      <c r="F8" s="45"/>
      <c r="G8" s="45"/>
      <c r="H8" s="45"/>
      <c r="I8" s="18"/>
      <c r="J8" s="18"/>
      <c r="K8" s="199"/>
      <c r="O8" s="203"/>
      <c r="P8" s="203" t="s">
        <v>995</v>
      </c>
      <c r="Q8" s="489">
        <f>計算シート!J43</f>
        <v>0</v>
      </c>
      <c r="R8" s="203" t="s">
        <v>996</v>
      </c>
    </row>
    <row r="9" spans="2:18" ht="26.25" customHeight="1" x14ac:dyDescent="0.4">
      <c r="B9" s="44"/>
      <c r="C9" s="45"/>
      <c r="D9" s="45"/>
      <c r="E9" s="45"/>
      <c r="F9" s="45"/>
      <c r="G9" s="45"/>
      <c r="H9" s="45"/>
      <c r="I9" s="18"/>
      <c r="J9" s="18"/>
      <c r="K9" s="199"/>
      <c r="O9" s="220" t="s">
        <v>927</v>
      </c>
      <c r="P9" s="203" t="s">
        <v>994</v>
      </c>
      <c r="Q9" s="489">
        <f>F104</f>
        <v>0</v>
      </c>
      <c r="R9" s="203" t="s">
        <v>929</v>
      </c>
    </row>
    <row r="10" spans="2:18" ht="26.25" customHeight="1" x14ac:dyDescent="0.4">
      <c r="B10" s="44"/>
      <c r="C10" s="45"/>
      <c r="D10" s="45"/>
      <c r="E10" s="45"/>
      <c r="F10" s="45"/>
      <c r="G10" s="45"/>
      <c r="H10" s="45"/>
      <c r="I10" s="45" t="s">
        <v>931</v>
      </c>
      <c r="K10" s="199"/>
      <c r="O10" s="203"/>
      <c r="P10" s="203" t="s">
        <v>995</v>
      </c>
      <c r="Q10" s="489">
        <f>計算シート!P43</f>
        <v>0</v>
      </c>
      <c r="R10" s="203" t="s">
        <v>996</v>
      </c>
    </row>
    <row r="11" spans="2:18" ht="26.25" customHeight="1" x14ac:dyDescent="0.4">
      <c r="B11" s="44"/>
      <c r="C11" s="45"/>
      <c r="D11" s="45"/>
      <c r="E11" s="45"/>
      <c r="F11" s="45"/>
      <c r="G11" s="45"/>
      <c r="H11" s="45"/>
      <c r="I11" s="194" t="s">
        <v>923</v>
      </c>
      <c r="J11" s="445">
        <f>Q13</f>
        <v>0</v>
      </c>
      <c r="K11" s="200" t="s">
        <v>997</v>
      </c>
      <c r="O11" s="220" t="s">
        <v>928</v>
      </c>
      <c r="P11" s="203" t="s">
        <v>994</v>
      </c>
      <c r="Q11" s="489">
        <f>G104</f>
        <v>0</v>
      </c>
      <c r="R11" s="203" t="s">
        <v>929</v>
      </c>
    </row>
    <row r="12" spans="2:18" ht="26.25" customHeight="1" x14ac:dyDescent="0.4">
      <c r="B12" s="44"/>
      <c r="C12" s="45"/>
      <c r="D12" s="45"/>
      <c r="E12" s="45"/>
      <c r="F12" s="45"/>
      <c r="G12" s="45"/>
      <c r="H12" s="45"/>
      <c r="I12" s="49" t="s">
        <v>925</v>
      </c>
      <c r="J12" s="445">
        <f>Q14</f>
        <v>0</v>
      </c>
      <c r="K12" s="200" t="s">
        <v>996</v>
      </c>
      <c r="O12" s="203"/>
      <c r="P12" s="203" t="s">
        <v>995</v>
      </c>
      <c r="Q12" s="489">
        <f>計算シート!Z43</f>
        <v>0</v>
      </c>
      <c r="R12" s="203" t="s">
        <v>996</v>
      </c>
    </row>
    <row r="13" spans="2:18" ht="26.25" customHeight="1" x14ac:dyDescent="0.4">
      <c r="B13" s="44"/>
      <c r="C13" s="45"/>
      <c r="D13" s="45"/>
      <c r="E13" s="45"/>
      <c r="F13" s="45"/>
      <c r="G13" s="45"/>
      <c r="H13" s="45"/>
      <c r="I13" s="195" t="s">
        <v>998</v>
      </c>
      <c r="J13" s="18"/>
      <c r="K13" s="199"/>
      <c r="O13" s="203" t="s">
        <v>924</v>
      </c>
      <c r="P13" s="203" t="s">
        <v>994</v>
      </c>
      <c r="Q13" s="489">
        <f>H104</f>
        <v>0</v>
      </c>
      <c r="R13" s="203" t="s">
        <v>929</v>
      </c>
    </row>
    <row r="14" spans="2:18" ht="26.25" customHeight="1" x14ac:dyDescent="0.4">
      <c r="B14" s="44"/>
      <c r="C14" s="45"/>
      <c r="D14" s="45"/>
      <c r="E14" s="45"/>
      <c r="F14" s="45"/>
      <c r="G14" s="45"/>
      <c r="H14" s="45"/>
      <c r="I14" s="45"/>
      <c r="J14" s="45"/>
      <c r="K14" s="199"/>
      <c r="O14" s="203"/>
      <c r="P14" s="203" t="s">
        <v>995</v>
      </c>
      <c r="Q14" s="489">
        <f>K104</f>
        <v>0</v>
      </c>
      <c r="R14" s="203" t="s">
        <v>996</v>
      </c>
    </row>
    <row r="15" spans="2:18" ht="26.25" customHeight="1" x14ac:dyDescent="0.4">
      <c r="B15" s="44"/>
      <c r="C15" s="45"/>
      <c r="D15" s="45"/>
      <c r="E15" s="45"/>
      <c r="F15" s="45"/>
      <c r="G15" s="45"/>
      <c r="H15" s="45"/>
      <c r="I15" s="45"/>
      <c r="K15" s="199"/>
    </row>
    <row r="16" spans="2:18" ht="26.25" customHeight="1" thickBot="1" x14ac:dyDescent="0.45">
      <c r="B16" s="46"/>
      <c r="C16" s="47"/>
      <c r="D16" s="47"/>
      <c r="E16" s="47"/>
      <c r="F16" s="47"/>
      <c r="G16" s="47"/>
      <c r="H16" s="47"/>
      <c r="I16" s="47"/>
      <c r="J16" s="47"/>
      <c r="K16" s="202"/>
    </row>
    <row r="17" spans="2:12" ht="12.75" customHeight="1" thickBot="1" x14ac:dyDescent="0.45">
      <c r="B17" s="45"/>
      <c r="C17" s="45"/>
      <c r="D17" s="45"/>
      <c r="E17" s="45"/>
      <c r="F17" s="45"/>
      <c r="G17" s="45"/>
      <c r="H17" s="45"/>
      <c r="I17" s="45"/>
      <c r="J17" s="45"/>
      <c r="K17" s="18"/>
      <c r="L17" s="18"/>
    </row>
    <row r="18" spans="2:12" ht="20.100000000000001" customHeight="1" x14ac:dyDescent="0.4">
      <c r="B18" s="382" t="s">
        <v>1038</v>
      </c>
      <c r="C18" s="204"/>
      <c r="D18" s="204"/>
      <c r="E18" s="204"/>
      <c r="F18" s="204"/>
      <c r="G18" s="204"/>
      <c r="H18" s="204"/>
      <c r="I18" s="204"/>
      <c r="J18" s="215"/>
      <c r="K18" s="215"/>
      <c r="L18" s="216"/>
    </row>
    <row r="19" spans="2:12" ht="20.100000000000001" customHeight="1" x14ac:dyDescent="0.4">
      <c r="B19" s="198"/>
      <c r="C19" s="270" t="s">
        <v>926</v>
      </c>
      <c r="D19" s="221"/>
      <c r="E19" s="221"/>
      <c r="F19" s="221"/>
      <c r="G19" s="412" t="s">
        <v>1049</v>
      </c>
      <c r="H19" s="221"/>
      <c r="I19" s="221"/>
      <c r="J19" s="222"/>
      <c r="K19" s="223"/>
      <c r="L19" s="200"/>
    </row>
    <row r="20" spans="2:12" ht="20.100000000000001" customHeight="1" x14ac:dyDescent="0.4">
      <c r="B20" s="198"/>
      <c r="C20" s="683" t="s">
        <v>1020</v>
      </c>
      <c r="D20" s="684"/>
      <c r="E20" s="446">
        <f>入力シート①!K49</f>
        <v>0</v>
      </c>
      <c r="F20" s="224" t="s">
        <v>1021</v>
      </c>
      <c r="G20" s="225"/>
      <c r="H20" s="683" t="s">
        <v>1046</v>
      </c>
      <c r="I20" s="684"/>
      <c r="J20" s="447">
        <f>計算シート!J43</f>
        <v>0</v>
      </c>
      <c r="K20" s="229" t="s">
        <v>1047</v>
      </c>
      <c r="L20" s="200"/>
    </row>
    <row r="21" spans="2:12" ht="20.100000000000001" customHeight="1" x14ac:dyDescent="0.4">
      <c r="B21" s="198"/>
      <c r="C21" s="687" t="s">
        <v>1380</v>
      </c>
      <c r="D21" s="688"/>
      <c r="E21" s="226"/>
      <c r="F21" s="225"/>
      <c r="G21" s="413" t="s">
        <v>1031</v>
      </c>
      <c r="H21" s="225"/>
      <c r="I21" s="225"/>
      <c r="J21" s="226"/>
      <c r="K21" s="227"/>
      <c r="L21" s="200"/>
    </row>
    <row r="22" spans="2:12" ht="20.100000000000001" customHeight="1" x14ac:dyDescent="0.4">
      <c r="B22" s="198"/>
      <c r="C22" s="685" t="s">
        <v>1045</v>
      </c>
      <c r="D22" s="686"/>
      <c r="E22" s="446">
        <f>入力シート②!F47</f>
        <v>0</v>
      </c>
      <c r="F22" s="224" t="s">
        <v>1021</v>
      </c>
      <c r="G22" s="228" t="s">
        <v>1024</v>
      </c>
      <c r="H22" s="683" t="s">
        <v>1025</v>
      </c>
      <c r="I22" s="684"/>
      <c r="J22" s="447">
        <f>計算シート!H43</f>
        <v>0</v>
      </c>
      <c r="K22" s="229" t="s">
        <v>1021</v>
      </c>
      <c r="L22" s="219" t="s">
        <v>1024</v>
      </c>
    </row>
    <row r="23" spans="2:12" ht="20.100000000000001" customHeight="1" x14ac:dyDescent="0.4">
      <c r="B23" s="213"/>
      <c r="C23" s="214" t="s">
        <v>1022</v>
      </c>
      <c r="D23" s="414" t="s">
        <v>1026</v>
      </c>
      <c r="E23" s="49"/>
      <c r="F23" s="49"/>
      <c r="G23" s="49"/>
      <c r="H23" s="49"/>
      <c r="I23" s="194"/>
      <c r="J23" s="194"/>
      <c r="K23" s="194"/>
      <c r="L23" s="218" t="s">
        <v>1022</v>
      </c>
    </row>
    <row r="24" spans="2:12" ht="20.100000000000001" customHeight="1" x14ac:dyDescent="0.4">
      <c r="B24" s="198"/>
      <c r="C24" s="663" t="s">
        <v>1027</v>
      </c>
      <c r="D24" s="664"/>
      <c r="E24" s="448">
        <f>計算シート!K43</f>
        <v>0</v>
      </c>
      <c r="F24" s="217" t="s">
        <v>1021</v>
      </c>
      <c r="G24" s="49"/>
      <c r="H24" s="49"/>
      <c r="I24" s="194"/>
      <c r="J24" s="194"/>
      <c r="K24" s="194"/>
      <c r="L24" s="218" t="s">
        <v>1022</v>
      </c>
    </row>
    <row r="25" spans="2:12" ht="20.100000000000001" customHeight="1" x14ac:dyDescent="0.4">
      <c r="B25" s="213"/>
      <c r="C25" s="214" t="s">
        <v>1022</v>
      </c>
      <c r="D25" s="414" t="s">
        <v>1023</v>
      </c>
      <c r="E25" s="49"/>
      <c r="F25" s="49"/>
      <c r="G25" s="49"/>
      <c r="H25" s="49"/>
      <c r="I25" s="194"/>
      <c r="J25" s="194"/>
      <c r="K25" s="194"/>
      <c r="L25" s="218" t="s">
        <v>1022</v>
      </c>
    </row>
    <row r="26" spans="2:12" ht="20.100000000000001" customHeight="1" x14ac:dyDescent="0.4">
      <c r="B26" s="198"/>
      <c r="C26" s="271" t="s">
        <v>1035</v>
      </c>
      <c r="D26" s="230"/>
      <c r="E26" s="230"/>
      <c r="F26" s="230"/>
      <c r="G26" s="415" t="s">
        <v>1049</v>
      </c>
      <c r="H26" s="230"/>
      <c r="I26" s="230"/>
      <c r="J26" s="231"/>
      <c r="K26" s="232"/>
      <c r="L26" s="218" t="s">
        <v>1022</v>
      </c>
    </row>
    <row r="27" spans="2:12" ht="20.100000000000001" customHeight="1" x14ac:dyDescent="0.4">
      <c r="B27" s="198"/>
      <c r="C27" s="689" t="s">
        <v>1028</v>
      </c>
      <c r="D27" s="690"/>
      <c r="E27" s="449">
        <f>計算シート!L43</f>
        <v>0</v>
      </c>
      <c r="F27" s="233" t="s">
        <v>1021</v>
      </c>
      <c r="G27" s="234"/>
      <c r="H27" s="689" t="s">
        <v>1048</v>
      </c>
      <c r="I27" s="690"/>
      <c r="J27" s="449">
        <f>計算シート!P43</f>
        <v>0</v>
      </c>
      <c r="K27" s="238" t="s">
        <v>1047</v>
      </c>
      <c r="L27" s="218" t="s">
        <v>1022</v>
      </c>
    </row>
    <row r="28" spans="2:12" ht="20.100000000000001" customHeight="1" x14ac:dyDescent="0.4">
      <c r="B28" s="198"/>
      <c r="C28" s="689" t="s">
        <v>1381</v>
      </c>
      <c r="D28" s="690"/>
      <c r="E28" s="234"/>
      <c r="F28" s="234"/>
      <c r="G28" s="416" t="s">
        <v>1031</v>
      </c>
      <c r="H28" s="234"/>
      <c r="I28" s="234"/>
      <c r="J28" s="235"/>
      <c r="K28" s="236"/>
      <c r="L28" s="218" t="s">
        <v>1022</v>
      </c>
    </row>
    <row r="29" spans="2:12" ht="20.100000000000001" customHeight="1" x14ac:dyDescent="0.4">
      <c r="B29" s="198"/>
      <c r="C29" s="689" t="s">
        <v>1029</v>
      </c>
      <c r="D29" s="690"/>
      <c r="E29" s="449">
        <f>計算シート!M43</f>
        <v>0</v>
      </c>
      <c r="F29" s="233" t="s">
        <v>1021</v>
      </c>
      <c r="G29" s="237" t="s">
        <v>1024</v>
      </c>
      <c r="H29" s="689" t="s">
        <v>1030</v>
      </c>
      <c r="I29" s="690"/>
      <c r="J29" s="449">
        <f>計算シート!O43</f>
        <v>0</v>
      </c>
      <c r="K29" s="238" t="s">
        <v>1021</v>
      </c>
      <c r="L29" s="219" t="s">
        <v>1024</v>
      </c>
    </row>
    <row r="30" spans="2:12" ht="20.100000000000001" customHeight="1" x14ac:dyDescent="0.4">
      <c r="B30" s="213"/>
      <c r="C30" s="49"/>
      <c r="D30" s="49"/>
      <c r="E30" s="49"/>
      <c r="F30" s="49"/>
      <c r="G30" s="49"/>
      <c r="H30" s="49"/>
      <c r="I30" s="194"/>
      <c r="J30" s="194"/>
      <c r="K30" s="194"/>
      <c r="L30" s="218" t="s">
        <v>1022</v>
      </c>
    </row>
    <row r="31" spans="2:12" ht="20.100000000000001" customHeight="1" x14ac:dyDescent="0.4">
      <c r="B31" s="212"/>
      <c r="C31" s="49" t="s">
        <v>1022</v>
      </c>
      <c r="D31" s="214" t="s">
        <v>1086</v>
      </c>
      <c r="E31" s="49" t="s">
        <v>1032</v>
      </c>
      <c r="F31" s="49" t="s">
        <v>1032</v>
      </c>
      <c r="G31" s="691" t="s">
        <v>1039</v>
      </c>
      <c r="H31" s="691"/>
      <c r="I31" s="49" t="s">
        <v>1032</v>
      </c>
      <c r="J31" s="49" t="s">
        <v>1032</v>
      </c>
      <c r="K31" s="49" t="s">
        <v>1033</v>
      </c>
      <c r="L31" s="219" t="s">
        <v>1033</v>
      </c>
    </row>
    <row r="32" spans="2:12" ht="20.100000000000001" customHeight="1" x14ac:dyDescent="0.4">
      <c r="B32" s="198"/>
      <c r="C32" s="272" t="s">
        <v>1036</v>
      </c>
      <c r="D32" s="239"/>
      <c r="E32" s="239"/>
      <c r="F32" s="239"/>
      <c r="G32" s="239"/>
      <c r="H32" s="239"/>
      <c r="I32" s="239"/>
      <c r="J32" s="240"/>
      <c r="K32" s="241"/>
      <c r="L32" s="200"/>
    </row>
    <row r="33" spans="2:12" ht="20.100000000000001" customHeight="1" x14ac:dyDescent="0.4">
      <c r="B33" s="198"/>
      <c r="C33" s="681" t="s">
        <v>1041</v>
      </c>
      <c r="D33" s="682"/>
      <c r="E33" s="450">
        <f>計算シート!U43</f>
        <v>0</v>
      </c>
      <c r="F33" s="242" t="s">
        <v>1021</v>
      </c>
      <c r="G33" s="243"/>
      <c r="H33" s="243"/>
      <c r="I33" s="243"/>
      <c r="J33" s="244"/>
      <c r="K33" s="245"/>
      <c r="L33" s="200"/>
    </row>
    <row r="34" spans="2:12" ht="20.100000000000001" customHeight="1" x14ac:dyDescent="0.4">
      <c r="B34" s="198"/>
      <c r="C34" s="246"/>
      <c r="D34" s="243" t="s">
        <v>1382</v>
      </c>
      <c r="E34" s="243"/>
      <c r="F34" s="243"/>
      <c r="G34" s="417" t="s">
        <v>1049</v>
      </c>
      <c r="H34" s="243"/>
      <c r="I34" s="243"/>
      <c r="J34" s="244"/>
      <c r="K34" s="245"/>
      <c r="L34" s="200"/>
    </row>
    <row r="35" spans="2:12" ht="20.100000000000001" customHeight="1" x14ac:dyDescent="0.4">
      <c r="B35" s="198"/>
      <c r="C35" s="681" t="s">
        <v>1040</v>
      </c>
      <c r="D35" s="682"/>
      <c r="E35" s="450">
        <f>計算シート!V43</f>
        <v>0</v>
      </c>
      <c r="F35" s="242" t="s">
        <v>1021</v>
      </c>
      <c r="G35" s="247"/>
      <c r="H35" s="681" t="s">
        <v>1048</v>
      </c>
      <c r="I35" s="682"/>
      <c r="J35" s="450">
        <f>計算シート!Z43</f>
        <v>0</v>
      </c>
      <c r="K35" s="249" t="s">
        <v>1047</v>
      </c>
      <c r="L35" s="200"/>
    </row>
    <row r="36" spans="2:12" ht="20.100000000000001" customHeight="1" x14ac:dyDescent="0.4">
      <c r="B36" s="198"/>
      <c r="C36" s="246"/>
      <c r="D36" s="247" t="s">
        <v>1381</v>
      </c>
      <c r="E36" s="243"/>
      <c r="F36" s="243"/>
      <c r="G36" s="417" t="s">
        <v>1031</v>
      </c>
      <c r="H36" s="243"/>
      <c r="I36" s="243"/>
      <c r="J36" s="244"/>
      <c r="K36" s="245"/>
      <c r="L36" s="200"/>
    </row>
    <row r="37" spans="2:12" ht="20.100000000000001" customHeight="1" x14ac:dyDescent="0.4">
      <c r="B37" s="198"/>
      <c r="C37" s="681" t="s">
        <v>1034</v>
      </c>
      <c r="D37" s="682"/>
      <c r="E37" s="450">
        <f>計算シート!W43</f>
        <v>0</v>
      </c>
      <c r="F37" s="242" t="s">
        <v>1037</v>
      </c>
      <c r="G37" s="248" t="s">
        <v>1024</v>
      </c>
      <c r="H37" s="681" t="s">
        <v>1030</v>
      </c>
      <c r="I37" s="682"/>
      <c r="J37" s="450">
        <f>計算シート!Y43</f>
        <v>0</v>
      </c>
      <c r="K37" s="249" t="s">
        <v>1021</v>
      </c>
      <c r="L37" s="200"/>
    </row>
    <row r="38" spans="2:12" ht="20.100000000000001" customHeight="1" thickBot="1" x14ac:dyDescent="0.45">
      <c r="B38" s="46"/>
      <c r="C38" s="47"/>
      <c r="D38" s="47"/>
      <c r="E38" s="47"/>
      <c r="F38" s="47"/>
      <c r="G38" s="47"/>
      <c r="H38" s="47"/>
      <c r="I38" s="47"/>
      <c r="J38" s="201"/>
      <c r="K38" s="201"/>
      <c r="L38" s="202"/>
    </row>
    <row r="39" spans="2:12" ht="18" customHeight="1" x14ac:dyDescent="0.4">
      <c r="B39" s="45"/>
      <c r="C39" s="45"/>
      <c r="D39" s="45"/>
      <c r="E39" s="45"/>
      <c r="F39" s="45"/>
      <c r="G39" s="45"/>
      <c r="H39" s="45"/>
      <c r="I39" s="45"/>
      <c r="J39" s="45"/>
      <c r="K39" s="18"/>
      <c r="L39" s="18"/>
    </row>
    <row r="40" spans="2:12" ht="26.25" customHeight="1" x14ac:dyDescent="0.4">
      <c r="B40" s="45"/>
      <c r="C40" s="45"/>
      <c r="D40" s="45"/>
      <c r="E40" s="45"/>
      <c r="F40" s="45"/>
      <c r="G40" s="45"/>
      <c r="H40" s="45"/>
      <c r="I40" s="45"/>
      <c r="J40" s="45"/>
      <c r="K40" s="18"/>
      <c r="L40" s="18"/>
    </row>
    <row r="41" spans="2:12" ht="26.25" customHeight="1" x14ac:dyDescent="0.4">
      <c r="B41" s="45"/>
      <c r="C41" s="45"/>
      <c r="D41" s="45"/>
      <c r="E41" s="45"/>
      <c r="F41" s="45"/>
      <c r="G41" s="45"/>
      <c r="H41" s="45"/>
      <c r="I41" s="45"/>
      <c r="J41" s="45"/>
      <c r="K41" s="18"/>
      <c r="L41" s="18"/>
    </row>
    <row r="42" spans="2:12" ht="26.25" customHeight="1" x14ac:dyDescent="0.4">
      <c r="B42" s="45"/>
      <c r="C42" s="45"/>
      <c r="D42" s="45"/>
      <c r="E42" s="45"/>
      <c r="F42" s="45"/>
      <c r="G42" s="45"/>
      <c r="H42" s="45"/>
      <c r="I42" s="45"/>
      <c r="J42" s="45"/>
      <c r="K42" s="18"/>
      <c r="L42" s="18"/>
    </row>
    <row r="43" spans="2:12" ht="26.25" customHeight="1" x14ac:dyDescent="0.4">
      <c r="B43" s="45"/>
      <c r="C43" s="45"/>
      <c r="D43" s="45"/>
      <c r="E43" s="45"/>
      <c r="F43" s="45"/>
      <c r="G43" s="45"/>
      <c r="H43" s="45"/>
      <c r="I43" s="45"/>
      <c r="J43" s="45"/>
      <c r="K43" s="18"/>
      <c r="L43" s="18"/>
    </row>
    <row r="44" spans="2:12" ht="26.25" customHeight="1" x14ac:dyDescent="0.4">
      <c r="B44" s="45"/>
      <c r="C44" s="45"/>
      <c r="D44" s="45"/>
      <c r="E44" s="45"/>
      <c r="F44" s="45"/>
      <c r="G44" s="45"/>
      <c r="H44" s="45"/>
      <c r="I44" s="45"/>
      <c r="J44" s="45"/>
      <c r="K44" s="18"/>
      <c r="L44" s="18"/>
    </row>
    <row r="45" spans="2:12" ht="26.25" customHeight="1" x14ac:dyDescent="0.4">
      <c r="B45" s="45"/>
      <c r="C45" s="45"/>
      <c r="D45" s="45"/>
      <c r="E45" s="45"/>
      <c r="F45" s="45"/>
      <c r="G45" s="45"/>
      <c r="H45" s="45"/>
      <c r="I45" s="45"/>
      <c r="J45" s="45"/>
      <c r="K45" s="18"/>
      <c r="L45" s="18"/>
    </row>
    <row r="46" spans="2:12" ht="26.25" customHeight="1" x14ac:dyDescent="0.4">
      <c r="B46" s="45"/>
      <c r="C46" s="45"/>
      <c r="D46" s="45"/>
      <c r="E46" s="45"/>
      <c r="F46" s="45"/>
      <c r="G46" s="45"/>
      <c r="H46" s="45"/>
      <c r="I46" s="45"/>
      <c r="J46" s="45"/>
      <c r="K46" s="18"/>
      <c r="L46" s="18"/>
    </row>
    <row r="47" spans="2:12" ht="26.25" customHeight="1" x14ac:dyDescent="0.4">
      <c r="B47" s="45"/>
      <c r="C47" s="45"/>
      <c r="D47" s="45"/>
      <c r="E47" s="45"/>
      <c r="F47" s="45"/>
      <c r="G47" s="45"/>
      <c r="H47" s="45"/>
      <c r="I47" s="45"/>
      <c r="J47" s="45"/>
      <c r="K47" s="18"/>
      <c r="L47" s="18"/>
    </row>
    <row r="48" spans="2:12" ht="26.25" customHeight="1" x14ac:dyDescent="0.4">
      <c r="B48" s="45"/>
      <c r="C48" s="45"/>
      <c r="D48" s="45"/>
      <c r="E48" s="45"/>
      <c r="F48" s="45"/>
      <c r="G48" s="45"/>
      <c r="H48" s="45"/>
      <c r="I48" s="45"/>
      <c r="J48" s="45"/>
      <c r="K48" s="18"/>
      <c r="L48" s="18"/>
    </row>
    <row r="49" spans="2:12" ht="26.25" customHeight="1" x14ac:dyDescent="0.4">
      <c r="B49" s="45"/>
      <c r="C49" s="45"/>
      <c r="D49" s="45"/>
      <c r="E49" s="45"/>
      <c r="F49" s="45"/>
      <c r="G49" s="45"/>
      <c r="H49" s="45"/>
      <c r="I49" s="45"/>
      <c r="J49" s="45"/>
      <c r="K49" s="18"/>
      <c r="L49" s="18"/>
    </row>
    <row r="50" spans="2:12" ht="26.25" customHeight="1" x14ac:dyDescent="0.4">
      <c r="B50" s="45"/>
      <c r="C50" s="45"/>
      <c r="D50" s="45"/>
      <c r="E50" s="45"/>
      <c r="F50" s="45"/>
      <c r="G50" s="45"/>
      <c r="H50" s="45"/>
      <c r="I50" s="45"/>
      <c r="J50" s="45"/>
      <c r="K50" s="18"/>
      <c r="L50" s="18"/>
    </row>
    <row r="51" spans="2:12" ht="26.25" customHeight="1" x14ac:dyDescent="0.4">
      <c r="B51" s="45"/>
      <c r="C51" s="45"/>
      <c r="D51" s="45"/>
      <c r="E51" s="45"/>
      <c r="F51" s="45"/>
      <c r="G51" s="45"/>
      <c r="H51" s="45"/>
      <c r="I51" s="45"/>
      <c r="J51" s="45"/>
      <c r="K51" s="18"/>
      <c r="L51" s="18"/>
    </row>
    <row r="52" spans="2:12" ht="26.25" customHeight="1" x14ac:dyDescent="0.4">
      <c r="B52" s="45"/>
      <c r="C52" s="45"/>
      <c r="D52" s="45"/>
      <c r="E52" s="45"/>
      <c r="F52" s="45"/>
      <c r="G52" s="45"/>
      <c r="H52" s="45"/>
      <c r="I52" s="45"/>
      <c r="J52" s="45"/>
      <c r="K52" s="18"/>
      <c r="L52" s="18"/>
    </row>
    <row r="53" spans="2:12" ht="26.25" customHeight="1" x14ac:dyDescent="0.4">
      <c r="B53" s="45"/>
      <c r="C53" s="45"/>
      <c r="D53" s="45"/>
      <c r="E53" s="45"/>
      <c r="F53" s="45"/>
      <c r="G53" s="45"/>
      <c r="H53" s="45"/>
      <c r="I53" s="45"/>
      <c r="J53" s="45"/>
      <c r="K53" s="18"/>
      <c r="L53" s="18"/>
    </row>
    <row r="54" spans="2:12" ht="26.25" customHeight="1" x14ac:dyDescent="0.4">
      <c r="B54" s="45"/>
      <c r="C54" s="45"/>
      <c r="D54" s="45"/>
      <c r="E54" s="45"/>
      <c r="F54" s="45"/>
      <c r="G54" s="45"/>
      <c r="H54" s="45"/>
      <c r="I54" s="45"/>
      <c r="J54" s="45"/>
      <c r="K54" s="18"/>
      <c r="L54" s="18"/>
    </row>
    <row r="55" spans="2:12" ht="26.25" customHeight="1" x14ac:dyDescent="0.4">
      <c r="B55" s="45"/>
      <c r="C55" s="45"/>
      <c r="D55" s="45"/>
      <c r="E55" s="45"/>
      <c r="F55" s="45"/>
      <c r="G55" s="45"/>
      <c r="H55" s="45"/>
      <c r="I55" s="45"/>
      <c r="J55" s="45"/>
      <c r="K55" s="18"/>
      <c r="L55" s="18"/>
    </row>
    <row r="56" spans="2:12" ht="26.25" customHeight="1" x14ac:dyDescent="0.4">
      <c r="B56" s="45"/>
      <c r="C56" s="45"/>
      <c r="D56" s="45"/>
      <c r="E56" s="45"/>
      <c r="F56" s="45"/>
      <c r="G56" s="45"/>
      <c r="H56" s="45"/>
      <c r="I56" s="45"/>
      <c r="J56" s="45"/>
      <c r="K56" s="18"/>
      <c r="L56" s="18"/>
    </row>
    <row r="57" spans="2:12" ht="26.25" customHeight="1" x14ac:dyDescent="0.4">
      <c r="B57" s="45"/>
      <c r="C57" s="45"/>
      <c r="D57" s="45"/>
      <c r="E57" s="45"/>
      <c r="F57" s="45"/>
      <c r="G57" s="45"/>
      <c r="H57" s="45"/>
      <c r="I57" s="45"/>
      <c r="J57" s="45"/>
      <c r="K57" s="18"/>
      <c r="L57" s="18"/>
    </row>
    <row r="58" spans="2:12" ht="26.25" customHeight="1" x14ac:dyDescent="0.4">
      <c r="B58" s="45"/>
      <c r="C58" s="45"/>
      <c r="D58" s="45"/>
      <c r="E58" s="45"/>
      <c r="F58" s="45"/>
      <c r="G58" s="45"/>
      <c r="H58" s="45"/>
      <c r="I58" s="45"/>
      <c r="J58" s="45"/>
      <c r="K58" s="18"/>
      <c r="L58" s="18"/>
    </row>
    <row r="59" spans="2:12" ht="26.25" customHeight="1" x14ac:dyDescent="0.4">
      <c r="B59" s="45"/>
      <c r="C59" s="45"/>
      <c r="D59" s="45"/>
      <c r="E59" s="45"/>
      <c r="F59" s="45"/>
      <c r="G59" s="45"/>
      <c r="H59" s="45"/>
      <c r="I59" s="45"/>
      <c r="J59" s="45"/>
      <c r="K59" s="18"/>
      <c r="L59" s="18"/>
    </row>
    <row r="60" spans="2:12" ht="26.25" customHeight="1" x14ac:dyDescent="0.4">
      <c r="B60" s="45"/>
      <c r="C60" s="45"/>
      <c r="D60" s="45"/>
      <c r="E60" s="45"/>
      <c r="F60" s="45"/>
      <c r="G60" s="45"/>
      <c r="H60" s="45"/>
      <c r="I60" s="45"/>
      <c r="J60" s="45"/>
      <c r="K60" s="18"/>
      <c r="L60" s="18"/>
    </row>
    <row r="61" spans="2:12" ht="26.25" customHeight="1" thickBot="1" x14ac:dyDescent="0.45">
      <c r="B61" s="45"/>
      <c r="C61" s="45"/>
      <c r="D61" s="45"/>
      <c r="E61" s="45"/>
      <c r="F61" s="45"/>
      <c r="G61" s="45"/>
      <c r="H61" s="45"/>
      <c r="I61" s="45"/>
      <c r="J61" s="45"/>
      <c r="K61" s="18"/>
      <c r="L61" s="18"/>
    </row>
    <row r="62" spans="2:12" ht="28.35" customHeight="1" x14ac:dyDescent="0.4">
      <c r="B62" s="383" t="s">
        <v>1000</v>
      </c>
      <c r="C62" s="196"/>
      <c r="D62" s="196"/>
      <c r="E62" s="196"/>
      <c r="F62" s="196"/>
      <c r="G62" s="196"/>
      <c r="H62" s="196"/>
      <c r="I62" s="196"/>
      <c r="J62" s="196"/>
      <c r="K62" s="250" t="s">
        <v>918</v>
      </c>
      <c r="L62" s="197"/>
    </row>
    <row r="63" spans="2:12" ht="38.25" customHeight="1" x14ac:dyDescent="0.4">
      <c r="B63" s="198"/>
      <c r="C63" s="667" t="s">
        <v>999</v>
      </c>
      <c r="D63" s="668"/>
      <c r="E63" s="674" t="s">
        <v>919</v>
      </c>
      <c r="F63" s="665" t="s">
        <v>920</v>
      </c>
      <c r="G63" s="665" t="s">
        <v>921</v>
      </c>
      <c r="H63" s="676" t="s">
        <v>930</v>
      </c>
      <c r="I63" s="676"/>
      <c r="J63" s="676"/>
      <c r="K63" s="665" t="s">
        <v>917</v>
      </c>
      <c r="L63" s="199"/>
    </row>
    <row r="64" spans="2:12" x14ac:dyDescent="0.4">
      <c r="B64" s="198"/>
      <c r="C64" s="667"/>
      <c r="D64" s="668"/>
      <c r="E64" s="674"/>
      <c r="F64" s="665"/>
      <c r="G64" s="665"/>
      <c r="H64" s="677"/>
      <c r="I64" s="679" t="s">
        <v>916</v>
      </c>
      <c r="J64" s="680"/>
      <c r="K64" s="665"/>
      <c r="L64" s="199"/>
    </row>
    <row r="65" spans="2:12" ht="37.5" customHeight="1" thickBot="1" x14ac:dyDescent="0.45">
      <c r="B65" s="198"/>
      <c r="C65" s="669"/>
      <c r="D65" s="670"/>
      <c r="E65" s="675"/>
      <c r="F65" s="666"/>
      <c r="G65" s="666"/>
      <c r="H65" s="678"/>
      <c r="I65" s="39"/>
      <c r="J65" s="40" t="s">
        <v>922</v>
      </c>
      <c r="K65" s="666"/>
      <c r="L65" s="199"/>
    </row>
    <row r="66" spans="2:12" ht="20.100000000000001" customHeight="1" thickTop="1" x14ac:dyDescent="0.4">
      <c r="B66" s="198"/>
      <c r="C66" s="252">
        <v>1</v>
      </c>
      <c r="D66" s="370" t="s">
        <v>0</v>
      </c>
      <c r="E66" s="451">
        <f>計算シート!D5</f>
        <v>0</v>
      </c>
      <c r="F66" s="452">
        <f>計算シート!M5</f>
        <v>0</v>
      </c>
      <c r="G66" s="452">
        <f>計算シート!W5</f>
        <v>0</v>
      </c>
      <c r="H66" s="453">
        <f>計算シート!AA5</f>
        <v>0</v>
      </c>
      <c r="I66" s="454">
        <f>計算シート!AB5</f>
        <v>0</v>
      </c>
      <c r="J66" s="451">
        <f>計算シート!AC5</f>
        <v>0</v>
      </c>
      <c r="K66" s="452">
        <f>計算シート!AD5</f>
        <v>0</v>
      </c>
      <c r="L66" s="199"/>
    </row>
    <row r="67" spans="2:12" ht="20.100000000000001" customHeight="1" x14ac:dyDescent="0.4">
      <c r="B67" s="198"/>
      <c r="C67" s="253">
        <v>2</v>
      </c>
      <c r="D67" s="128" t="s">
        <v>1</v>
      </c>
      <c r="E67" s="455">
        <f>計算シート!D6</f>
        <v>0</v>
      </c>
      <c r="F67" s="456">
        <f>計算シート!M6</f>
        <v>0</v>
      </c>
      <c r="G67" s="456">
        <f>計算シート!W6</f>
        <v>0</v>
      </c>
      <c r="H67" s="457">
        <f>計算シート!AA6</f>
        <v>0</v>
      </c>
      <c r="I67" s="458">
        <f>計算シート!AB6</f>
        <v>0</v>
      </c>
      <c r="J67" s="455">
        <f>計算シート!AC6</f>
        <v>0</v>
      </c>
      <c r="K67" s="456">
        <f>計算シート!AD6</f>
        <v>0</v>
      </c>
      <c r="L67" s="199"/>
    </row>
    <row r="68" spans="2:12" ht="20.100000000000001" customHeight="1" x14ac:dyDescent="0.4">
      <c r="B68" s="198"/>
      <c r="C68" s="253">
        <v>3</v>
      </c>
      <c r="D68" s="128" t="s">
        <v>2</v>
      </c>
      <c r="E68" s="455">
        <f>計算シート!D7</f>
        <v>0</v>
      </c>
      <c r="F68" s="456">
        <f>計算シート!M7</f>
        <v>0</v>
      </c>
      <c r="G68" s="456">
        <f>計算シート!W7</f>
        <v>0</v>
      </c>
      <c r="H68" s="457">
        <f>計算シート!AA7</f>
        <v>0</v>
      </c>
      <c r="I68" s="458">
        <f>計算シート!AB7</f>
        <v>0</v>
      </c>
      <c r="J68" s="455">
        <f>計算シート!AC7</f>
        <v>0</v>
      </c>
      <c r="K68" s="456">
        <f>計算シート!AD7</f>
        <v>0</v>
      </c>
      <c r="L68" s="199"/>
    </row>
    <row r="69" spans="2:12" ht="20.100000000000001" customHeight="1" x14ac:dyDescent="0.4">
      <c r="B69" s="198"/>
      <c r="C69" s="253">
        <v>4</v>
      </c>
      <c r="D69" s="128" t="s">
        <v>3</v>
      </c>
      <c r="E69" s="455">
        <f>計算シート!D8</f>
        <v>0</v>
      </c>
      <c r="F69" s="456">
        <f>計算シート!M8</f>
        <v>0</v>
      </c>
      <c r="G69" s="456">
        <f>計算シート!W8</f>
        <v>0</v>
      </c>
      <c r="H69" s="457">
        <f>計算シート!AA8</f>
        <v>0</v>
      </c>
      <c r="I69" s="458">
        <f>計算シート!AB8</f>
        <v>0</v>
      </c>
      <c r="J69" s="455">
        <f>計算シート!AC8</f>
        <v>0</v>
      </c>
      <c r="K69" s="456">
        <f>計算シート!AD8</f>
        <v>0</v>
      </c>
      <c r="L69" s="199"/>
    </row>
    <row r="70" spans="2:12" ht="20.100000000000001" customHeight="1" x14ac:dyDescent="0.4">
      <c r="B70" s="198"/>
      <c r="C70" s="254">
        <v>5</v>
      </c>
      <c r="D70" s="371" t="s">
        <v>4</v>
      </c>
      <c r="E70" s="459">
        <f>計算シート!D9</f>
        <v>0</v>
      </c>
      <c r="F70" s="460">
        <f>計算シート!M9</f>
        <v>0</v>
      </c>
      <c r="G70" s="460">
        <f>計算シート!W9</f>
        <v>0</v>
      </c>
      <c r="H70" s="461">
        <f>計算シート!AA9</f>
        <v>0</v>
      </c>
      <c r="I70" s="462">
        <f>計算シート!AB9</f>
        <v>0</v>
      </c>
      <c r="J70" s="459">
        <f>計算シート!AC9</f>
        <v>0</v>
      </c>
      <c r="K70" s="460">
        <f>計算シート!AD9</f>
        <v>0</v>
      </c>
      <c r="L70" s="199"/>
    </row>
    <row r="71" spans="2:12" ht="20.100000000000001" customHeight="1" x14ac:dyDescent="0.4">
      <c r="B71" s="198"/>
      <c r="C71" s="255">
        <v>6</v>
      </c>
      <c r="D71" s="130" t="s">
        <v>5</v>
      </c>
      <c r="E71" s="463">
        <f>計算シート!D10</f>
        <v>0</v>
      </c>
      <c r="F71" s="464">
        <f>計算シート!M10</f>
        <v>0</v>
      </c>
      <c r="G71" s="464">
        <f>計算シート!W10</f>
        <v>0</v>
      </c>
      <c r="H71" s="465">
        <f>計算シート!AA10</f>
        <v>0</v>
      </c>
      <c r="I71" s="466">
        <f>計算シート!AB10</f>
        <v>0</v>
      </c>
      <c r="J71" s="463">
        <f>計算シート!AC10</f>
        <v>0</v>
      </c>
      <c r="K71" s="464">
        <f>計算シート!AD10</f>
        <v>0</v>
      </c>
      <c r="L71" s="199"/>
    </row>
    <row r="72" spans="2:12" ht="20.100000000000001" customHeight="1" x14ac:dyDescent="0.4">
      <c r="B72" s="198"/>
      <c r="C72" s="256">
        <v>7</v>
      </c>
      <c r="D72" s="131" t="s">
        <v>6</v>
      </c>
      <c r="E72" s="455">
        <f>計算シート!D11</f>
        <v>0</v>
      </c>
      <c r="F72" s="456">
        <f>計算シート!M11</f>
        <v>0</v>
      </c>
      <c r="G72" s="456">
        <f>計算シート!W11</f>
        <v>0</v>
      </c>
      <c r="H72" s="457">
        <f>計算シート!AA11</f>
        <v>0</v>
      </c>
      <c r="I72" s="458">
        <f>計算シート!AB11</f>
        <v>0</v>
      </c>
      <c r="J72" s="455">
        <f>計算シート!AC11</f>
        <v>0</v>
      </c>
      <c r="K72" s="456">
        <f>計算シート!AD11</f>
        <v>0</v>
      </c>
      <c r="L72" s="199"/>
    </row>
    <row r="73" spans="2:12" ht="20.100000000000001" customHeight="1" x14ac:dyDescent="0.4">
      <c r="B73" s="198"/>
      <c r="C73" s="257">
        <v>8</v>
      </c>
      <c r="D73" s="372" t="s">
        <v>7</v>
      </c>
      <c r="E73" s="467">
        <f>計算シート!D12</f>
        <v>0</v>
      </c>
      <c r="F73" s="468">
        <f>計算シート!M12</f>
        <v>0</v>
      </c>
      <c r="G73" s="468">
        <f>計算シート!W12</f>
        <v>0</v>
      </c>
      <c r="H73" s="469">
        <f>計算シート!AA12</f>
        <v>0</v>
      </c>
      <c r="I73" s="470">
        <f>計算シート!AB12</f>
        <v>0</v>
      </c>
      <c r="J73" s="467">
        <f>計算シート!AC12</f>
        <v>0</v>
      </c>
      <c r="K73" s="468">
        <f>計算シート!AD12</f>
        <v>0</v>
      </c>
      <c r="L73" s="199"/>
    </row>
    <row r="74" spans="2:12" ht="20.100000000000001" customHeight="1" x14ac:dyDescent="0.4">
      <c r="B74" s="198"/>
      <c r="C74" s="256">
        <v>9</v>
      </c>
      <c r="D74" s="131" t="s">
        <v>8</v>
      </c>
      <c r="E74" s="455">
        <f>計算シート!D13</f>
        <v>0</v>
      </c>
      <c r="F74" s="456">
        <f>計算シート!M13</f>
        <v>0</v>
      </c>
      <c r="G74" s="456">
        <f>計算シート!W13</f>
        <v>0</v>
      </c>
      <c r="H74" s="457">
        <f>計算シート!AA13</f>
        <v>0</v>
      </c>
      <c r="I74" s="458">
        <f>計算シート!AB13</f>
        <v>0</v>
      </c>
      <c r="J74" s="455">
        <f>計算シート!AC13</f>
        <v>0</v>
      </c>
      <c r="K74" s="456">
        <f>計算シート!AD13</f>
        <v>0</v>
      </c>
      <c r="L74" s="199"/>
    </row>
    <row r="75" spans="2:12" ht="20.100000000000001" customHeight="1" x14ac:dyDescent="0.4">
      <c r="B75" s="198"/>
      <c r="C75" s="257">
        <v>10</v>
      </c>
      <c r="D75" s="372" t="s">
        <v>9</v>
      </c>
      <c r="E75" s="467">
        <f>計算シート!D14</f>
        <v>0</v>
      </c>
      <c r="F75" s="468">
        <f>計算シート!M14</f>
        <v>0</v>
      </c>
      <c r="G75" s="468">
        <f>計算シート!W14</f>
        <v>0</v>
      </c>
      <c r="H75" s="469">
        <f>計算シート!AA14</f>
        <v>0</v>
      </c>
      <c r="I75" s="470">
        <f>計算シート!AB14</f>
        <v>0</v>
      </c>
      <c r="J75" s="467">
        <f>計算シート!AC14</f>
        <v>0</v>
      </c>
      <c r="K75" s="468">
        <f>計算シート!AD14</f>
        <v>0</v>
      </c>
      <c r="L75" s="199"/>
    </row>
    <row r="76" spans="2:12" ht="20.100000000000001" customHeight="1" x14ac:dyDescent="0.4">
      <c r="B76" s="198"/>
      <c r="C76" s="256">
        <v>11</v>
      </c>
      <c r="D76" s="131" t="s">
        <v>10</v>
      </c>
      <c r="E76" s="455">
        <f>計算シート!D15</f>
        <v>0</v>
      </c>
      <c r="F76" s="456">
        <f>計算シート!M15</f>
        <v>0</v>
      </c>
      <c r="G76" s="456">
        <f>計算シート!W15</f>
        <v>0</v>
      </c>
      <c r="H76" s="457">
        <f>計算シート!AA15</f>
        <v>0</v>
      </c>
      <c r="I76" s="458">
        <f>計算シート!AB15</f>
        <v>0</v>
      </c>
      <c r="J76" s="455">
        <f>計算シート!AC15</f>
        <v>0</v>
      </c>
      <c r="K76" s="456">
        <f>計算シート!AD15</f>
        <v>0</v>
      </c>
      <c r="L76" s="199"/>
    </row>
    <row r="77" spans="2:12" ht="20.100000000000001" customHeight="1" x14ac:dyDescent="0.4">
      <c r="B77" s="198"/>
      <c r="C77" s="257">
        <v>12</v>
      </c>
      <c r="D77" s="372" t="s">
        <v>11</v>
      </c>
      <c r="E77" s="467">
        <f>計算シート!D16</f>
        <v>0</v>
      </c>
      <c r="F77" s="468">
        <f>計算シート!M16</f>
        <v>0</v>
      </c>
      <c r="G77" s="468">
        <f>計算シート!W16</f>
        <v>0</v>
      </c>
      <c r="H77" s="469">
        <f>計算シート!AA16</f>
        <v>0</v>
      </c>
      <c r="I77" s="470">
        <f>計算シート!AB16</f>
        <v>0</v>
      </c>
      <c r="J77" s="467">
        <f>計算シート!AC16</f>
        <v>0</v>
      </c>
      <c r="K77" s="468">
        <f>計算シート!AD16</f>
        <v>0</v>
      </c>
      <c r="L77" s="199"/>
    </row>
    <row r="78" spans="2:12" ht="20.100000000000001" customHeight="1" x14ac:dyDescent="0.4">
      <c r="B78" s="198"/>
      <c r="C78" s="256">
        <v>13</v>
      </c>
      <c r="D78" s="131" t="s">
        <v>12</v>
      </c>
      <c r="E78" s="455">
        <f>計算シート!D17</f>
        <v>0</v>
      </c>
      <c r="F78" s="456">
        <f>計算シート!M17</f>
        <v>0</v>
      </c>
      <c r="G78" s="456">
        <f>計算シート!W17</f>
        <v>0</v>
      </c>
      <c r="H78" s="457">
        <f>計算シート!AA17</f>
        <v>0</v>
      </c>
      <c r="I78" s="458">
        <f>計算シート!AB17</f>
        <v>0</v>
      </c>
      <c r="J78" s="455">
        <f>計算シート!AC17</f>
        <v>0</v>
      </c>
      <c r="K78" s="456">
        <f>計算シート!AD17</f>
        <v>0</v>
      </c>
      <c r="L78" s="199"/>
    </row>
    <row r="79" spans="2:12" ht="20.100000000000001" customHeight="1" x14ac:dyDescent="0.4">
      <c r="B79" s="198"/>
      <c r="C79" s="256">
        <v>14</v>
      </c>
      <c r="D79" s="131" t="s">
        <v>13</v>
      </c>
      <c r="E79" s="455">
        <f>計算シート!D18</f>
        <v>0</v>
      </c>
      <c r="F79" s="456">
        <f>計算シート!M18</f>
        <v>0</v>
      </c>
      <c r="G79" s="456">
        <f>計算シート!W18</f>
        <v>0</v>
      </c>
      <c r="H79" s="457">
        <f>計算シート!AA18</f>
        <v>0</v>
      </c>
      <c r="I79" s="458">
        <f>計算シート!AB18</f>
        <v>0</v>
      </c>
      <c r="J79" s="455">
        <f>計算シート!AC18</f>
        <v>0</v>
      </c>
      <c r="K79" s="456">
        <f>計算シート!AD18</f>
        <v>0</v>
      </c>
      <c r="L79" s="199"/>
    </row>
    <row r="80" spans="2:12" ht="20.100000000000001" customHeight="1" x14ac:dyDescent="0.4">
      <c r="B80" s="198"/>
      <c r="C80" s="256">
        <v>15</v>
      </c>
      <c r="D80" s="131" t="s">
        <v>14</v>
      </c>
      <c r="E80" s="455">
        <f>計算シート!D19</f>
        <v>0</v>
      </c>
      <c r="F80" s="456">
        <f>計算シート!M19</f>
        <v>0</v>
      </c>
      <c r="G80" s="456">
        <f>計算シート!W19</f>
        <v>0</v>
      </c>
      <c r="H80" s="457">
        <f>計算シート!AA19</f>
        <v>0</v>
      </c>
      <c r="I80" s="458">
        <f>計算シート!AB19</f>
        <v>0</v>
      </c>
      <c r="J80" s="455">
        <f>計算シート!AC19</f>
        <v>0</v>
      </c>
      <c r="K80" s="456">
        <f>計算シート!AD19</f>
        <v>0</v>
      </c>
      <c r="L80" s="199"/>
    </row>
    <row r="81" spans="2:12" ht="20.100000000000001" customHeight="1" x14ac:dyDescent="0.4">
      <c r="B81" s="198"/>
      <c r="C81" s="256">
        <v>16</v>
      </c>
      <c r="D81" s="131" t="s">
        <v>15</v>
      </c>
      <c r="E81" s="455">
        <f>計算シート!D20</f>
        <v>0</v>
      </c>
      <c r="F81" s="456">
        <f>計算シート!M20</f>
        <v>0</v>
      </c>
      <c r="G81" s="456">
        <f>計算シート!W20</f>
        <v>0</v>
      </c>
      <c r="H81" s="457">
        <f>計算シート!AA20</f>
        <v>0</v>
      </c>
      <c r="I81" s="458">
        <f>計算シート!AB20</f>
        <v>0</v>
      </c>
      <c r="J81" s="455">
        <f>計算シート!AC20</f>
        <v>0</v>
      </c>
      <c r="K81" s="456">
        <f>計算シート!AD20</f>
        <v>0</v>
      </c>
      <c r="L81" s="199"/>
    </row>
    <row r="82" spans="2:12" ht="20.100000000000001" customHeight="1" x14ac:dyDescent="0.4">
      <c r="B82" s="198"/>
      <c r="C82" s="256">
        <v>17</v>
      </c>
      <c r="D82" s="131" t="s">
        <v>1416</v>
      </c>
      <c r="E82" s="455">
        <f>計算シート!D21</f>
        <v>0</v>
      </c>
      <c r="F82" s="456">
        <f>計算シート!M21</f>
        <v>0</v>
      </c>
      <c r="G82" s="456">
        <f>計算シート!W21</f>
        <v>0</v>
      </c>
      <c r="H82" s="457">
        <f>計算シート!AA21</f>
        <v>0</v>
      </c>
      <c r="I82" s="458">
        <f>計算シート!AB21</f>
        <v>0</v>
      </c>
      <c r="J82" s="455">
        <f>計算シート!AC21</f>
        <v>0</v>
      </c>
      <c r="K82" s="456">
        <f>計算シート!AD21</f>
        <v>0</v>
      </c>
      <c r="L82" s="199"/>
    </row>
    <row r="83" spans="2:12" ht="20.100000000000001" customHeight="1" x14ac:dyDescent="0.4">
      <c r="B83" s="198"/>
      <c r="C83" s="256">
        <v>18</v>
      </c>
      <c r="D83" s="500" t="s">
        <v>1417</v>
      </c>
      <c r="E83" s="455">
        <f>計算シート!D22</f>
        <v>0</v>
      </c>
      <c r="F83" s="456">
        <f>計算シート!M22</f>
        <v>0</v>
      </c>
      <c r="G83" s="456">
        <f>計算シート!W22</f>
        <v>0</v>
      </c>
      <c r="H83" s="457">
        <f>計算シート!AA22</f>
        <v>0</v>
      </c>
      <c r="I83" s="458">
        <f>計算シート!AB22</f>
        <v>0</v>
      </c>
      <c r="J83" s="455">
        <f>計算シート!AC22</f>
        <v>0</v>
      </c>
      <c r="K83" s="456">
        <f>計算シート!AD22</f>
        <v>0</v>
      </c>
      <c r="L83" s="199"/>
    </row>
    <row r="84" spans="2:12" ht="20.100000000000001" customHeight="1" x14ac:dyDescent="0.4">
      <c r="B84" s="198"/>
      <c r="C84" s="256">
        <v>19</v>
      </c>
      <c r="D84" s="131" t="s">
        <v>16</v>
      </c>
      <c r="E84" s="455">
        <f>計算シート!D23</f>
        <v>0</v>
      </c>
      <c r="F84" s="456">
        <f>計算シート!M23</f>
        <v>0</v>
      </c>
      <c r="G84" s="456">
        <f>計算シート!W23</f>
        <v>0</v>
      </c>
      <c r="H84" s="457">
        <f>計算シート!AA23</f>
        <v>0</v>
      </c>
      <c r="I84" s="458">
        <f>計算シート!AB23</f>
        <v>0</v>
      </c>
      <c r="J84" s="455">
        <f>計算シート!AC23</f>
        <v>0</v>
      </c>
      <c r="K84" s="456">
        <f>計算シート!AD23</f>
        <v>0</v>
      </c>
      <c r="L84" s="199"/>
    </row>
    <row r="85" spans="2:12" ht="20.100000000000001" customHeight="1" x14ac:dyDescent="0.4">
      <c r="B85" s="198"/>
      <c r="C85" s="256">
        <v>20</v>
      </c>
      <c r="D85" s="131" t="s">
        <v>34</v>
      </c>
      <c r="E85" s="455">
        <f>計算シート!D24</f>
        <v>0</v>
      </c>
      <c r="F85" s="456">
        <f>計算シート!M24</f>
        <v>0</v>
      </c>
      <c r="G85" s="456">
        <f>計算シート!W24</f>
        <v>0</v>
      </c>
      <c r="H85" s="457">
        <f>計算シート!AA24</f>
        <v>0</v>
      </c>
      <c r="I85" s="458">
        <f>計算シート!AB24</f>
        <v>0</v>
      </c>
      <c r="J85" s="455">
        <f>計算シート!AC24</f>
        <v>0</v>
      </c>
      <c r="K85" s="456">
        <f>計算シート!AD24</f>
        <v>0</v>
      </c>
      <c r="L85" s="199"/>
    </row>
    <row r="86" spans="2:12" ht="20.100000000000001" customHeight="1" x14ac:dyDescent="0.4">
      <c r="B86" s="198"/>
      <c r="C86" s="256">
        <v>21</v>
      </c>
      <c r="D86" s="131" t="s">
        <v>17</v>
      </c>
      <c r="E86" s="455">
        <f>計算シート!D25</f>
        <v>0</v>
      </c>
      <c r="F86" s="456">
        <f>計算シート!M25</f>
        <v>0</v>
      </c>
      <c r="G86" s="456">
        <f>計算シート!W25</f>
        <v>0</v>
      </c>
      <c r="H86" s="457">
        <f>計算シート!AA25</f>
        <v>0</v>
      </c>
      <c r="I86" s="458">
        <f>計算シート!AB25</f>
        <v>0</v>
      </c>
      <c r="J86" s="455">
        <f>計算シート!AC25</f>
        <v>0</v>
      </c>
      <c r="K86" s="456">
        <f>計算シート!AD25</f>
        <v>0</v>
      </c>
      <c r="L86" s="199"/>
    </row>
    <row r="87" spans="2:12" ht="20.100000000000001" customHeight="1" x14ac:dyDescent="0.4">
      <c r="B87" s="198"/>
      <c r="C87" s="258">
        <v>22</v>
      </c>
      <c r="D87" s="373" t="s">
        <v>18</v>
      </c>
      <c r="E87" s="459">
        <f>計算シート!D26</f>
        <v>0</v>
      </c>
      <c r="F87" s="460">
        <f>計算シート!M26</f>
        <v>0</v>
      </c>
      <c r="G87" s="460">
        <f>計算シート!W26</f>
        <v>0</v>
      </c>
      <c r="H87" s="461">
        <f>計算シート!AA26</f>
        <v>0</v>
      </c>
      <c r="I87" s="462">
        <f>計算シート!AB26</f>
        <v>0</v>
      </c>
      <c r="J87" s="459">
        <f>計算シート!AC26</f>
        <v>0</v>
      </c>
      <c r="K87" s="460">
        <f>計算シート!AD26</f>
        <v>0</v>
      </c>
      <c r="L87" s="199"/>
    </row>
    <row r="88" spans="2:12" ht="20.100000000000001" customHeight="1" x14ac:dyDescent="0.4">
      <c r="B88" s="198"/>
      <c r="C88" s="259">
        <v>23</v>
      </c>
      <c r="D88" s="133" t="s">
        <v>1418</v>
      </c>
      <c r="E88" s="463">
        <f>計算シート!D27</f>
        <v>0</v>
      </c>
      <c r="F88" s="464">
        <f>計算シート!M27</f>
        <v>0</v>
      </c>
      <c r="G88" s="464">
        <f>計算シート!W27</f>
        <v>0</v>
      </c>
      <c r="H88" s="465">
        <f>計算シート!AA27</f>
        <v>0</v>
      </c>
      <c r="I88" s="466">
        <f>計算シート!AB27</f>
        <v>0</v>
      </c>
      <c r="J88" s="463">
        <f>計算シート!AC27</f>
        <v>0</v>
      </c>
      <c r="K88" s="464">
        <f>計算シート!AD27</f>
        <v>0</v>
      </c>
      <c r="L88" s="199"/>
    </row>
    <row r="89" spans="2:12" ht="20.100000000000001" customHeight="1" x14ac:dyDescent="0.4">
      <c r="B89" s="198"/>
      <c r="C89" s="260">
        <v>24</v>
      </c>
      <c r="D89" s="135" t="s">
        <v>19</v>
      </c>
      <c r="E89" s="471">
        <f>計算シート!D28</f>
        <v>0</v>
      </c>
      <c r="F89" s="472">
        <f>計算シート!M28</f>
        <v>0</v>
      </c>
      <c r="G89" s="472">
        <f>計算シート!W28</f>
        <v>0</v>
      </c>
      <c r="H89" s="473">
        <f>計算シート!AA28</f>
        <v>0</v>
      </c>
      <c r="I89" s="474">
        <f>計算シート!AB28</f>
        <v>0</v>
      </c>
      <c r="J89" s="471">
        <f>計算シート!AC28</f>
        <v>0</v>
      </c>
      <c r="K89" s="472">
        <f>計算シート!AD28</f>
        <v>0</v>
      </c>
      <c r="L89" s="199"/>
    </row>
    <row r="90" spans="2:12" ht="20.100000000000001" customHeight="1" x14ac:dyDescent="0.4">
      <c r="B90" s="198"/>
      <c r="C90" s="260">
        <v>25</v>
      </c>
      <c r="D90" s="135" t="s">
        <v>20</v>
      </c>
      <c r="E90" s="471">
        <f>計算シート!D29</f>
        <v>0</v>
      </c>
      <c r="F90" s="472">
        <f>計算シート!M29</f>
        <v>0</v>
      </c>
      <c r="G90" s="472">
        <f>計算シート!W29</f>
        <v>0</v>
      </c>
      <c r="H90" s="473">
        <f>計算シート!AA29</f>
        <v>0</v>
      </c>
      <c r="I90" s="474">
        <f>計算シート!AB29</f>
        <v>0</v>
      </c>
      <c r="J90" s="471">
        <f>計算シート!AC29</f>
        <v>0</v>
      </c>
      <c r="K90" s="472">
        <f>計算シート!AD29</f>
        <v>0</v>
      </c>
      <c r="L90" s="199"/>
    </row>
    <row r="91" spans="2:12" ht="20.100000000000001" customHeight="1" x14ac:dyDescent="0.4">
      <c r="B91" s="198"/>
      <c r="C91" s="260">
        <v>26</v>
      </c>
      <c r="D91" s="135" t="s">
        <v>21</v>
      </c>
      <c r="E91" s="471">
        <f>計算シート!D30</f>
        <v>0</v>
      </c>
      <c r="F91" s="472">
        <f>計算シート!M30</f>
        <v>0</v>
      </c>
      <c r="G91" s="472">
        <f>計算シート!W30</f>
        <v>0</v>
      </c>
      <c r="H91" s="473">
        <f>計算シート!AA30</f>
        <v>0</v>
      </c>
      <c r="I91" s="474">
        <f>計算シート!AB30</f>
        <v>0</v>
      </c>
      <c r="J91" s="471">
        <f>計算シート!AC30</f>
        <v>0</v>
      </c>
      <c r="K91" s="472">
        <f>計算シート!AD30</f>
        <v>0</v>
      </c>
      <c r="L91" s="199"/>
    </row>
    <row r="92" spans="2:12" ht="20.100000000000001" customHeight="1" x14ac:dyDescent="0.4">
      <c r="B92" s="198"/>
      <c r="C92" s="260">
        <v>27</v>
      </c>
      <c r="D92" s="135" t="s">
        <v>22</v>
      </c>
      <c r="E92" s="471">
        <f>計算シート!D31</f>
        <v>0</v>
      </c>
      <c r="F92" s="472">
        <f>計算シート!M31</f>
        <v>0</v>
      </c>
      <c r="G92" s="472">
        <f>計算シート!W31</f>
        <v>0</v>
      </c>
      <c r="H92" s="473">
        <f>計算シート!AA31</f>
        <v>0</v>
      </c>
      <c r="I92" s="474">
        <f>計算シート!AB31</f>
        <v>0</v>
      </c>
      <c r="J92" s="471">
        <f>計算シート!AC31</f>
        <v>0</v>
      </c>
      <c r="K92" s="472">
        <f>計算シート!AD31</f>
        <v>0</v>
      </c>
      <c r="L92" s="199"/>
    </row>
    <row r="93" spans="2:12" ht="20.100000000000001" customHeight="1" x14ac:dyDescent="0.4">
      <c r="B93" s="198"/>
      <c r="C93" s="260">
        <v>28</v>
      </c>
      <c r="D93" s="135" t="s">
        <v>23</v>
      </c>
      <c r="E93" s="471">
        <f>計算シート!D32</f>
        <v>0</v>
      </c>
      <c r="F93" s="472">
        <f>計算シート!M32</f>
        <v>0</v>
      </c>
      <c r="G93" s="472">
        <f>計算シート!W32</f>
        <v>0</v>
      </c>
      <c r="H93" s="473">
        <f>計算シート!AA32</f>
        <v>0</v>
      </c>
      <c r="I93" s="474">
        <f>計算シート!AB32</f>
        <v>0</v>
      </c>
      <c r="J93" s="471">
        <f>計算シート!AC32</f>
        <v>0</v>
      </c>
      <c r="K93" s="472">
        <f>計算シート!AD32</f>
        <v>0</v>
      </c>
      <c r="L93" s="199"/>
    </row>
    <row r="94" spans="2:12" ht="20.100000000000001" customHeight="1" x14ac:dyDescent="0.4">
      <c r="B94" s="198"/>
      <c r="C94" s="260">
        <v>29</v>
      </c>
      <c r="D94" s="134" t="s">
        <v>24</v>
      </c>
      <c r="E94" s="471">
        <f>計算シート!D33</f>
        <v>0</v>
      </c>
      <c r="F94" s="472">
        <f>計算シート!M33</f>
        <v>0</v>
      </c>
      <c r="G94" s="472">
        <f>計算シート!W33</f>
        <v>0</v>
      </c>
      <c r="H94" s="473">
        <f>計算シート!AA33</f>
        <v>0</v>
      </c>
      <c r="I94" s="474">
        <f>計算シート!AB33</f>
        <v>0</v>
      </c>
      <c r="J94" s="471">
        <f>計算シート!AC33</f>
        <v>0</v>
      </c>
      <c r="K94" s="472">
        <f>計算シート!AD33</f>
        <v>0</v>
      </c>
      <c r="L94" s="199"/>
    </row>
    <row r="95" spans="2:12" ht="20.100000000000001" customHeight="1" x14ac:dyDescent="0.4">
      <c r="B95" s="198"/>
      <c r="C95" s="261">
        <v>30</v>
      </c>
      <c r="D95" s="134" t="s">
        <v>25</v>
      </c>
      <c r="E95" s="455">
        <f>計算シート!D34</f>
        <v>0</v>
      </c>
      <c r="F95" s="456">
        <f>計算シート!M34</f>
        <v>0</v>
      </c>
      <c r="G95" s="456">
        <f>計算シート!W34</f>
        <v>0</v>
      </c>
      <c r="H95" s="457">
        <f>計算シート!AA34</f>
        <v>0</v>
      </c>
      <c r="I95" s="458">
        <f>計算シート!AB34</f>
        <v>0</v>
      </c>
      <c r="J95" s="455">
        <f>計算シート!AC34</f>
        <v>0</v>
      </c>
      <c r="K95" s="456">
        <f>計算シート!AD34</f>
        <v>0</v>
      </c>
      <c r="L95" s="199"/>
    </row>
    <row r="96" spans="2:12" ht="20.100000000000001" customHeight="1" x14ac:dyDescent="0.4">
      <c r="B96" s="198"/>
      <c r="C96" s="261">
        <v>31</v>
      </c>
      <c r="D96" s="134" t="s">
        <v>26</v>
      </c>
      <c r="E96" s="455">
        <f>計算シート!D35</f>
        <v>0</v>
      </c>
      <c r="F96" s="456">
        <f>計算シート!M35</f>
        <v>0</v>
      </c>
      <c r="G96" s="456">
        <f>計算シート!W35</f>
        <v>0</v>
      </c>
      <c r="H96" s="457">
        <f>計算シート!AA35</f>
        <v>0</v>
      </c>
      <c r="I96" s="475">
        <f>計算シート!AB35</f>
        <v>0</v>
      </c>
      <c r="J96" s="455">
        <f>計算シート!AC35</f>
        <v>0</v>
      </c>
      <c r="K96" s="456">
        <f>計算シート!AD35</f>
        <v>0</v>
      </c>
      <c r="L96" s="199"/>
    </row>
    <row r="97" spans="2:12" ht="20.100000000000001" customHeight="1" x14ac:dyDescent="0.4">
      <c r="B97" s="198"/>
      <c r="C97" s="261">
        <v>32</v>
      </c>
      <c r="D97" s="134" t="s">
        <v>27</v>
      </c>
      <c r="E97" s="455">
        <f>計算シート!D36</f>
        <v>0</v>
      </c>
      <c r="F97" s="456">
        <f>計算シート!M36</f>
        <v>0</v>
      </c>
      <c r="G97" s="456">
        <f>計算シート!W36</f>
        <v>0</v>
      </c>
      <c r="H97" s="457">
        <f>計算シート!AA36</f>
        <v>0</v>
      </c>
      <c r="I97" s="475">
        <f>計算シート!AB36</f>
        <v>0</v>
      </c>
      <c r="J97" s="455">
        <f>計算シート!AC36</f>
        <v>0</v>
      </c>
      <c r="K97" s="456">
        <f>計算シート!AD36</f>
        <v>0</v>
      </c>
      <c r="L97" s="199"/>
    </row>
    <row r="98" spans="2:12" ht="20.100000000000001" customHeight="1" x14ac:dyDescent="0.4">
      <c r="B98" s="198"/>
      <c r="C98" s="261">
        <v>33</v>
      </c>
      <c r="D98" s="134" t="s">
        <v>28</v>
      </c>
      <c r="E98" s="455">
        <f>計算シート!D37</f>
        <v>0</v>
      </c>
      <c r="F98" s="456">
        <f>計算シート!M37</f>
        <v>0</v>
      </c>
      <c r="G98" s="456">
        <f>計算シート!W37</f>
        <v>0</v>
      </c>
      <c r="H98" s="457">
        <f>計算シート!AA37</f>
        <v>0</v>
      </c>
      <c r="I98" s="475">
        <f>計算シート!AB37</f>
        <v>0</v>
      </c>
      <c r="J98" s="455">
        <f>計算シート!AC37</f>
        <v>0</v>
      </c>
      <c r="K98" s="456">
        <f>計算シート!AD37</f>
        <v>0</v>
      </c>
      <c r="L98" s="199"/>
    </row>
    <row r="99" spans="2:12" ht="20.100000000000001" customHeight="1" x14ac:dyDescent="0.4">
      <c r="B99" s="198"/>
      <c r="C99" s="261">
        <v>34</v>
      </c>
      <c r="D99" s="134" t="s">
        <v>29</v>
      </c>
      <c r="E99" s="455">
        <f>計算シート!D38</f>
        <v>0</v>
      </c>
      <c r="F99" s="456">
        <f>計算シート!M38</f>
        <v>0</v>
      </c>
      <c r="G99" s="456">
        <f>計算シート!W38</f>
        <v>0</v>
      </c>
      <c r="H99" s="457">
        <f>計算シート!AA38</f>
        <v>0</v>
      </c>
      <c r="I99" s="475">
        <f>計算シート!AB38</f>
        <v>0</v>
      </c>
      <c r="J99" s="455">
        <f>計算シート!AC38</f>
        <v>0</v>
      </c>
      <c r="K99" s="456">
        <f>計算シート!AD38</f>
        <v>0</v>
      </c>
      <c r="L99" s="199"/>
    </row>
    <row r="100" spans="2:12" ht="20.100000000000001" customHeight="1" x14ac:dyDescent="0.4">
      <c r="B100" s="198"/>
      <c r="C100" s="261">
        <v>35</v>
      </c>
      <c r="D100" s="134" t="s">
        <v>30</v>
      </c>
      <c r="E100" s="455">
        <f>計算シート!D39</f>
        <v>0</v>
      </c>
      <c r="F100" s="456">
        <f>計算シート!M39</f>
        <v>0</v>
      </c>
      <c r="G100" s="456">
        <f>計算シート!W39</f>
        <v>0</v>
      </c>
      <c r="H100" s="457">
        <f>計算シート!AA39</f>
        <v>0</v>
      </c>
      <c r="I100" s="475">
        <f>計算シート!AB39</f>
        <v>0</v>
      </c>
      <c r="J100" s="455">
        <f>計算シート!AC39</f>
        <v>0</v>
      </c>
      <c r="K100" s="456">
        <f>計算シート!AD39</f>
        <v>0</v>
      </c>
      <c r="L100" s="199"/>
    </row>
    <row r="101" spans="2:12" ht="20.100000000000001" customHeight="1" x14ac:dyDescent="0.4">
      <c r="B101" s="198"/>
      <c r="C101" s="262">
        <v>36</v>
      </c>
      <c r="D101" s="374" t="s">
        <v>31</v>
      </c>
      <c r="E101" s="476">
        <f>計算シート!D40</f>
        <v>0</v>
      </c>
      <c r="F101" s="477">
        <f>計算シート!M40</f>
        <v>0</v>
      </c>
      <c r="G101" s="477">
        <f>計算シート!W40</f>
        <v>0</v>
      </c>
      <c r="H101" s="478">
        <f>計算シート!AA40</f>
        <v>0</v>
      </c>
      <c r="I101" s="479">
        <f>計算シート!AB40</f>
        <v>0</v>
      </c>
      <c r="J101" s="476">
        <f>計算シート!AC40</f>
        <v>0</v>
      </c>
      <c r="K101" s="477">
        <f>計算シート!AD40</f>
        <v>0</v>
      </c>
      <c r="L101" s="199"/>
    </row>
    <row r="102" spans="2:12" ht="20.100000000000001" customHeight="1" x14ac:dyDescent="0.4">
      <c r="B102" s="198"/>
      <c r="C102" s="263">
        <v>37</v>
      </c>
      <c r="D102" s="136" t="s">
        <v>32</v>
      </c>
      <c r="E102" s="480">
        <f>計算シート!D41</f>
        <v>0</v>
      </c>
      <c r="F102" s="481">
        <f>計算シート!M41</f>
        <v>0</v>
      </c>
      <c r="G102" s="481">
        <f>計算シート!W41</f>
        <v>0</v>
      </c>
      <c r="H102" s="482">
        <f>計算シート!AA41</f>
        <v>0</v>
      </c>
      <c r="I102" s="483">
        <f>計算シート!AB41</f>
        <v>0</v>
      </c>
      <c r="J102" s="480">
        <f>計算シート!AC41</f>
        <v>0</v>
      </c>
      <c r="K102" s="481">
        <f>計算シート!AD41</f>
        <v>0</v>
      </c>
      <c r="L102" s="199"/>
    </row>
    <row r="103" spans="2:12" ht="20.100000000000001" customHeight="1" x14ac:dyDescent="0.4">
      <c r="B103" s="198"/>
      <c r="C103" s="264">
        <v>38</v>
      </c>
      <c r="D103" s="137" t="s">
        <v>33</v>
      </c>
      <c r="E103" s="480">
        <f>計算シート!D42</f>
        <v>0</v>
      </c>
      <c r="F103" s="481">
        <f>計算シート!M42</f>
        <v>0</v>
      </c>
      <c r="G103" s="481">
        <f>計算シート!W42</f>
        <v>0</v>
      </c>
      <c r="H103" s="482">
        <f>計算シート!AA42</f>
        <v>0</v>
      </c>
      <c r="I103" s="483">
        <f>計算シート!AB42</f>
        <v>0</v>
      </c>
      <c r="J103" s="480">
        <f>計算シート!AC42</f>
        <v>0</v>
      </c>
      <c r="K103" s="481">
        <f>計算シート!AD42</f>
        <v>0</v>
      </c>
      <c r="L103" s="199"/>
    </row>
    <row r="104" spans="2:12" ht="20.100000000000001" customHeight="1" x14ac:dyDescent="0.4">
      <c r="B104" s="198"/>
      <c r="C104" s="672" t="s">
        <v>822</v>
      </c>
      <c r="D104" s="673"/>
      <c r="E104" s="484">
        <f>SUM(E66:E103)</f>
        <v>0</v>
      </c>
      <c r="F104" s="485">
        <f t="shared" ref="F104:K104" si="0">SUM(F66:F103)</f>
        <v>0</v>
      </c>
      <c r="G104" s="485">
        <f t="shared" si="0"/>
        <v>0</v>
      </c>
      <c r="H104" s="486">
        <f t="shared" si="0"/>
        <v>0</v>
      </c>
      <c r="I104" s="487">
        <f t="shared" si="0"/>
        <v>0</v>
      </c>
      <c r="J104" s="488">
        <f t="shared" si="0"/>
        <v>0</v>
      </c>
      <c r="K104" s="485">
        <f t="shared" si="0"/>
        <v>0</v>
      </c>
      <c r="L104" s="199"/>
    </row>
    <row r="105" spans="2:12" ht="14.25" thickBot="1" x14ac:dyDescent="0.45">
      <c r="B105" s="251"/>
      <c r="C105" s="201"/>
      <c r="D105" s="201"/>
      <c r="E105" s="201"/>
      <c r="F105" s="201"/>
      <c r="G105" s="201"/>
      <c r="H105" s="201"/>
      <c r="I105" s="201"/>
      <c r="J105" s="201"/>
      <c r="K105" s="201"/>
      <c r="L105" s="202"/>
    </row>
  </sheetData>
  <sheetProtection sheet="1" objects="1" scenarios="1"/>
  <mergeCells count="27">
    <mergeCell ref="H37:I37"/>
    <mergeCell ref="H29:I29"/>
    <mergeCell ref="H27:I27"/>
    <mergeCell ref="H22:I22"/>
    <mergeCell ref="H20:I20"/>
    <mergeCell ref="C28:D28"/>
    <mergeCell ref="C29:D29"/>
    <mergeCell ref="G31:H31"/>
    <mergeCell ref="C33:D33"/>
    <mergeCell ref="C35:D35"/>
    <mergeCell ref="H35:I35"/>
    <mergeCell ref="C24:D24"/>
    <mergeCell ref="K63:K65"/>
    <mergeCell ref="C63:D65"/>
    <mergeCell ref="B3:L3"/>
    <mergeCell ref="C104:D104"/>
    <mergeCell ref="E63:E65"/>
    <mergeCell ref="F63:F65"/>
    <mergeCell ref="G63:G65"/>
    <mergeCell ref="H63:J63"/>
    <mergeCell ref="H64:H65"/>
    <mergeCell ref="I64:J64"/>
    <mergeCell ref="C37:D37"/>
    <mergeCell ref="C20:D20"/>
    <mergeCell ref="C22:D22"/>
    <mergeCell ref="C21:D21"/>
    <mergeCell ref="C27:D27"/>
  </mergeCells>
  <phoneticPr fontId="2"/>
  <pageMargins left="0.6875" right="0.7" top="0.75" bottom="0.75" header="0.3" footer="0.3"/>
  <pageSetup paperSize="9" scale="6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B1:M46"/>
  <sheetViews>
    <sheetView zoomScaleNormal="100" workbookViewId="0">
      <pane xSplit="3" ySplit="7" topLeftCell="D8" activePane="bottomRight" state="frozen"/>
      <selection activeCell="AP27" sqref="AP27"/>
      <selection pane="topRight" activeCell="AP27" sqref="AP27"/>
      <selection pane="bottomLeft" activeCell="AP27" sqref="AP27"/>
      <selection pane="bottomRight"/>
    </sheetView>
  </sheetViews>
  <sheetFormatPr defaultRowHeight="13.5" x14ac:dyDescent="0.4"/>
  <cols>
    <col min="1" max="1" width="1.625" style="2" customWidth="1"/>
    <col min="2" max="2" width="3.625" style="2" customWidth="1"/>
    <col min="3" max="3" width="24.625" style="2" customWidth="1"/>
    <col min="4" max="13" width="15.625" style="2" customWidth="1"/>
    <col min="14" max="16384" width="9" style="2"/>
  </cols>
  <sheetData>
    <row r="1" spans="2:13" ht="9.75" customHeight="1" x14ac:dyDescent="0.4"/>
    <row r="2" spans="2:13" ht="20.100000000000001" customHeight="1" x14ac:dyDescent="0.4">
      <c r="B2" s="48" t="s">
        <v>932</v>
      </c>
    </row>
    <row r="3" spans="2:13" ht="20.100000000000001" customHeight="1" x14ac:dyDescent="0.4">
      <c r="B3" s="2" t="s">
        <v>1051</v>
      </c>
    </row>
    <row r="4" spans="2:13" ht="20.100000000000001" customHeight="1" x14ac:dyDescent="0.4">
      <c r="B4" s="2" t="s">
        <v>1398</v>
      </c>
    </row>
    <row r="5" spans="2:13" ht="20.100000000000001" customHeight="1" thickBot="1" x14ac:dyDescent="0.45">
      <c r="B5" s="2" t="s">
        <v>1018</v>
      </c>
    </row>
    <row r="6" spans="2:13" ht="24" x14ac:dyDescent="0.4">
      <c r="B6" s="655" t="s">
        <v>963</v>
      </c>
      <c r="C6" s="656"/>
      <c r="D6" s="55" t="s">
        <v>812</v>
      </c>
      <c r="E6" s="51" t="s">
        <v>933</v>
      </c>
      <c r="F6" s="51" t="s">
        <v>934</v>
      </c>
      <c r="G6" s="51" t="s">
        <v>935</v>
      </c>
      <c r="H6" s="51" t="s">
        <v>936</v>
      </c>
      <c r="I6" s="51" t="s">
        <v>419</v>
      </c>
      <c r="J6" s="51" t="s">
        <v>420</v>
      </c>
      <c r="K6" s="51" t="s">
        <v>937</v>
      </c>
      <c r="L6" s="56" t="s">
        <v>938</v>
      </c>
      <c r="M6" s="52" t="s">
        <v>421</v>
      </c>
    </row>
    <row r="7" spans="2:13" ht="19.5" customHeight="1" thickBot="1" x14ac:dyDescent="0.45">
      <c r="B7" s="694"/>
      <c r="C7" s="695"/>
      <c r="D7" s="57" t="s">
        <v>813</v>
      </c>
      <c r="E7" s="50" t="s">
        <v>1396</v>
      </c>
      <c r="F7" s="50" t="s">
        <v>1396</v>
      </c>
      <c r="G7" s="50" t="s">
        <v>1397</v>
      </c>
      <c r="H7" s="50" t="s">
        <v>1397</v>
      </c>
      <c r="I7" s="50" t="s">
        <v>1397</v>
      </c>
      <c r="J7" s="50" t="s">
        <v>1397</v>
      </c>
      <c r="K7" s="50" t="s">
        <v>1397</v>
      </c>
      <c r="L7" s="50" t="s">
        <v>1397</v>
      </c>
      <c r="M7" s="58" t="s">
        <v>1397</v>
      </c>
    </row>
    <row r="8" spans="2:13" ht="20.100000000000001" customHeight="1" thickTop="1" x14ac:dyDescent="0.4">
      <c r="B8" s="33">
        <v>1</v>
      </c>
      <c r="C8" s="370" t="s">
        <v>0</v>
      </c>
      <c r="D8" s="59">
        <f>分析結果!$H66*'3EID組替表(38・101部門)'!BH4</f>
        <v>0</v>
      </c>
      <c r="E8" s="60">
        <f>分析結果!$H66*'3EID組替表(38・101部門)'!BI4</f>
        <v>0</v>
      </c>
      <c r="F8" s="60">
        <f>分析結果!$H66*'3EID組替表(38・101部門)'!BJ4</f>
        <v>0</v>
      </c>
      <c r="G8" s="60">
        <f>分析結果!$H66*'3EID組替表(38・101部門)'!BK4</f>
        <v>0</v>
      </c>
      <c r="H8" s="60">
        <f>分析結果!$H66*'3EID組替表(38・101部門)'!BL4</f>
        <v>0</v>
      </c>
      <c r="I8" s="60">
        <f>分析結果!$H66*'3EID組替表(38・101部門)'!BM4</f>
        <v>0</v>
      </c>
      <c r="J8" s="60">
        <f>分析結果!$H66*'3EID組替表(38・101部門)'!BN4</f>
        <v>0</v>
      </c>
      <c r="K8" s="60">
        <f>分析結果!$H66*'3EID組替表(38・101部門)'!BO4</f>
        <v>0</v>
      </c>
      <c r="L8" s="60">
        <f>分析結果!$H66*'3EID組替表(38・101部門)'!BP4</f>
        <v>0</v>
      </c>
      <c r="M8" s="61">
        <f>分析結果!$H66*'3EID組替表(38・101部門)'!BQ4</f>
        <v>0</v>
      </c>
    </row>
    <row r="9" spans="2:13" ht="20.100000000000001" customHeight="1" x14ac:dyDescent="0.4">
      <c r="B9" s="34">
        <v>2</v>
      </c>
      <c r="C9" s="128" t="s">
        <v>1</v>
      </c>
      <c r="D9" s="62">
        <f>分析結果!$H67*'3EID組替表(38・101部門)'!BH5</f>
        <v>0</v>
      </c>
      <c r="E9" s="63">
        <f>分析結果!$H67*'3EID組替表(38・101部門)'!BI5</f>
        <v>0</v>
      </c>
      <c r="F9" s="63">
        <f>分析結果!$H67*'3EID組替表(38・101部門)'!BJ5</f>
        <v>0</v>
      </c>
      <c r="G9" s="63">
        <f>分析結果!$H67*'3EID組替表(38・101部門)'!BK5</f>
        <v>0</v>
      </c>
      <c r="H9" s="63">
        <f>分析結果!$H67*'3EID組替表(38・101部門)'!BL5</f>
        <v>0</v>
      </c>
      <c r="I9" s="63">
        <f>分析結果!$H67*'3EID組替表(38・101部門)'!BM5</f>
        <v>0</v>
      </c>
      <c r="J9" s="63">
        <f>分析結果!$H67*'3EID組替表(38・101部門)'!BN5</f>
        <v>0</v>
      </c>
      <c r="K9" s="63">
        <f>分析結果!$H67*'3EID組替表(38・101部門)'!BO5</f>
        <v>0</v>
      </c>
      <c r="L9" s="63">
        <f>分析結果!$H67*'3EID組替表(38・101部門)'!BP5</f>
        <v>0</v>
      </c>
      <c r="M9" s="64">
        <f>分析結果!$H67*'3EID組替表(38・101部門)'!BQ5</f>
        <v>0</v>
      </c>
    </row>
    <row r="10" spans="2:13" ht="20.100000000000001" customHeight="1" x14ac:dyDescent="0.4">
      <c r="B10" s="34">
        <v>3</v>
      </c>
      <c r="C10" s="128" t="s">
        <v>2</v>
      </c>
      <c r="D10" s="62">
        <f>分析結果!$H68*'3EID組替表(38・101部門)'!BH6</f>
        <v>0</v>
      </c>
      <c r="E10" s="63">
        <f>分析結果!$H68*'3EID組替表(38・101部門)'!BI6</f>
        <v>0</v>
      </c>
      <c r="F10" s="63">
        <f>分析結果!$H68*'3EID組替表(38・101部門)'!BJ6</f>
        <v>0</v>
      </c>
      <c r="G10" s="63">
        <f>分析結果!$H68*'3EID組替表(38・101部門)'!BK6</f>
        <v>0</v>
      </c>
      <c r="H10" s="63">
        <f>分析結果!$H68*'3EID組替表(38・101部門)'!BL6</f>
        <v>0</v>
      </c>
      <c r="I10" s="63">
        <f>分析結果!$H68*'3EID組替表(38・101部門)'!BM6</f>
        <v>0</v>
      </c>
      <c r="J10" s="63">
        <f>分析結果!$H68*'3EID組替表(38・101部門)'!BN6</f>
        <v>0</v>
      </c>
      <c r="K10" s="63">
        <f>分析結果!$H68*'3EID組替表(38・101部門)'!BO6</f>
        <v>0</v>
      </c>
      <c r="L10" s="63">
        <f>分析結果!$H68*'3EID組替表(38・101部門)'!BP6</f>
        <v>0</v>
      </c>
      <c r="M10" s="64">
        <f>分析結果!$H68*'3EID組替表(38・101部門)'!BQ6</f>
        <v>0</v>
      </c>
    </row>
    <row r="11" spans="2:13" ht="20.100000000000001" customHeight="1" x14ac:dyDescent="0.4">
      <c r="B11" s="34">
        <v>4</v>
      </c>
      <c r="C11" s="128" t="s">
        <v>3</v>
      </c>
      <c r="D11" s="62">
        <f>分析結果!$H69*'3EID組替表(38・101部門)'!BH7</f>
        <v>0</v>
      </c>
      <c r="E11" s="63">
        <f>分析結果!$H69*'3EID組替表(38・101部門)'!BI7</f>
        <v>0</v>
      </c>
      <c r="F11" s="63">
        <f>分析結果!$H69*'3EID組替表(38・101部門)'!BJ7</f>
        <v>0</v>
      </c>
      <c r="G11" s="63">
        <f>分析結果!$H69*'3EID組替表(38・101部門)'!BK7</f>
        <v>0</v>
      </c>
      <c r="H11" s="63">
        <f>分析結果!$H69*'3EID組替表(38・101部門)'!BL7</f>
        <v>0</v>
      </c>
      <c r="I11" s="63">
        <f>分析結果!$H69*'3EID組替表(38・101部門)'!BM7</f>
        <v>0</v>
      </c>
      <c r="J11" s="63">
        <f>分析結果!$H69*'3EID組替表(38・101部門)'!BN7</f>
        <v>0</v>
      </c>
      <c r="K11" s="63">
        <f>分析結果!$H69*'3EID組替表(38・101部門)'!BO7</f>
        <v>0</v>
      </c>
      <c r="L11" s="63">
        <f>分析結果!$H69*'3EID組替表(38・101部門)'!BP7</f>
        <v>0</v>
      </c>
      <c r="M11" s="64">
        <f>分析結果!$H69*'3EID組替表(38・101部門)'!BQ7</f>
        <v>0</v>
      </c>
    </row>
    <row r="12" spans="2:13" ht="20.100000000000001" customHeight="1" x14ac:dyDescent="0.4">
      <c r="B12" s="53">
        <v>5</v>
      </c>
      <c r="C12" s="129" t="s">
        <v>4</v>
      </c>
      <c r="D12" s="65">
        <f>分析結果!$H70*'3EID組替表(38・101部門)'!BH8</f>
        <v>0</v>
      </c>
      <c r="E12" s="66">
        <f>分析結果!$H70*'3EID組替表(38・101部門)'!BI8</f>
        <v>0</v>
      </c>
      <c r="F12" s="66">
        <f>分析結果!$H70*'3EID組替表(38・101部門)'!BJ8</f>
        <v>0</v>
      </c>
      <c r="G12" s="66">
        <f>分析結果!$H70*'3EID組替表(38・101部門)'!BK8</f>
        <v>0</v>
      </c>
      <c r="H12" s="66">
        <f>分析結果!$H70*'3EID組替表(38・101部門)'!BL8</f>
        <v>0</v>
      </c>
      <c r="I12" s="66">
        <f>分析結果!$H70*'3EID組替表(38・101部門)'!BM8</f>
        <v>0</v>
      </c>
      <c r="J12" s="66">
        <f>分析結果!$H70*'3EID組替表(38・101部門)'!BN8</f>
        <v>0</v>
      </c>
      <c r="K12" s="66">
        <f>分析結果!$H70*'3EID組替表(38・101部門)'!BO8</f>
        <v>0</v>
      </c>
      <c r="L12" s="66">
        <f>分析結果!$H70*'3EID組替表(38・101部門)'!BP8</f>
        <v>0</v>
      </c>
      <c r="M12" s="67">
        <f>分析結果!$H70*'3EID組替表(38・101部門)'!BQ8</f>
        <v>0</v>
      </c>
    </row>
    <row r="13" spans="2:13" ht="20.100000000000001" customHeight="1" x14ac:dyDescent="0.4">
      <c r="B13" s="35">
        <v>6</v>
      </c>
      <c r="C13" s="130" t="s">
        <v>5</v>
      </c>
      <c r="D13" s="68">
        <f>分析結果!$H71*'3EID組替表(38・101部門)'!BH9</f>
        <v>0</v>
      </c>
      <c r="E13" s="69">
        <f>分析結果!$H71*'3EID組替表(38・101部門)'!BI9</f>
        <v>0</v>
      </c>
      <c r="F13" s="69">
        <f>分析結果!$H71*'3EID組替表(38・101部門)'!BJ9</f>
        <v>0</v>
      </c>
      <c r="G13" s="69">
        <f>分析結果!$H71*'3EID組替表(38・101部門)'!BK9</f>
        <v>0</v>
      </c>
      <c r="H13" s="69">
        <f>分析結果!$H71*'3EID組替表(38・101部門)'!BL9</f>
        <v>0</v>
      </c>
      <c r="I13" s="69">
        <f>分析結果!$H71*'3EID組替表(38・101部門)'!BM9</f>
        <v>0</v>
      </c>
      <c r="J13" s="69">
        <f>分析結果!$H71*'3EID組替表(38・101部門)'!BN9</f>
        <v>0</v>
      </c>
      <c r="K13" s="69">
        <f>分析結果!$H71*'3EID組替表(38・101部門)'!BO9</f>
        <v>0</v>
      </c>
      <c r="L13" s="69">
        <f>分析結果!$H71*'3EID組替表(38・101部門)'!BP9</f>
        <v>0</v>
      </c>
      <c r="M13" s="70">
        <f>分析結果!$H71*'3EID組替表(38・101部門)'!BQ9</f>
        <v>0</v>
      </c>
    </row>
    <row r="14" spans="2:13" ht="20.100000000000001" customHeight="1" x14ac:dyDescent="0.4">
      <c r="B14" s="36">
        <v>7</v>
      </c>
      <c r="C14" s="131" t="s">
        <v>6</v>
      </c>
      <c r="D14" s="62">
        <f>分析結果!$H72*'3EID組替表(38・101部門)'!BH10</f>
        <v>0</v>
      </c>
      <c r="E14" s="63">
        <f>分析結果!$H72*'3EID組替表(38・101部門)'!BI10</f>
        <v>0</v>
      </c>
      <c r="F14" s="63">
        <f>分析結果!$H72*'3EID組替表(38・101部門)'!BJ10</f>
        <v>0</v>
      </c>
      <c r="G14" s="63">
        <f>分析結果!$H72*'3EID組替表(38・101部門)'!BK10</f>
        <v>0</v>
      </c>
      <c r="H14" s="63">
        <f>分析結果!$H72*'3EID組替表(38・101部門)'!BL10</f>
        <v>0</v>
      </c>
      <c r="I14" s="63">
        <f>分析結果!$H72*'3EID組替表(38・101部門)'!BM10</f>
        <v>0</v>
      </c>
      <c r="J14" s="63">
        <f>分析結果!$H72*'3EID組替表(38・101部門)'!BN10</f>
        <v>0</v>
      </c>
      <c r="K14" s="63">
        <f>分析結果!$H72*'3EID組替表(38・101部門)'!BO10</f>
        <v>0</v>
      </c>
      <c r="L14" s="63">
        <f>分析結果!$H72*'3EID組替表(38・101部門)'!BP10</f>
        <v>0</v>
      </c>
      <c r="M14" s="64">
        <f>分析結果!$H72*'3EID組替表(38・101部門)'!BQ10</f>
        <v>0</v>
      </c>
    </row>
    <row r="15" spans="2:13" ht="20.100000000000001" customHeight="1" x14ac:dyDescent="0.4">
      <c r="B15" s="36">
        <v>8</v>
      </c>
      <c r="C15" s="131" t="s">
        <v>7</v>
      </c>
      <c r="D15" s="62">
        <f>分析結果!$H73*'3EID組替表(38・101部門)'!BH11</f>
        <v>0</v>
      </c>
      <c r="E15" s="63">
        <f>分析結果!$H73*'3EID組替表(38・101部門)'!BI11</f>
        <v>0</v>
      </c>
      <c r="F15" s="63">
        <f>分析結果!$H73*'3EID組替表(38・101部門)'!BJ11</f>
        <v>0</v>
      </c>
      <c r="G15" s="63">
        <f>分析結果!$H73*'3EID組替表(38・101部門)'!BK11</f>
        <v>0</v>
      </c>
      <c r="H15" s="63">
        <f>分析結果!$H73*'3EID組替表(38・101部門)'!BL11</f>
        <v>0</v>
      </c>
      <c r="I15" s="63">
        <f>分析結果!$H73*'3EID組替表(38・101部門)'!BM11</f>
        <v>0</v>
      </c>
      <c r="J15" s="63">
        <f>分析結果!$H73*'3EID組替表(38・101部門)'!BN11</f>
        <v>0</v>
      </c>
      <c r="K15" s="63">
        <f>分析結果!$H73*'3EID組替表(38・101部門)'!BO11</f>
        <v>0</v>
      </c>
      <c r="L15" s="63">
        <f>分析結果!$H73*'3EID組替表(38・101部門)'!BP11</f>
        <v>0</v>
      </c>
      <c r="M15" s="64">
        <f>分析結果!$H73*'3EID組替表(38・101部門)'!BQ11</f>
        <v>0</v>
      </c>
    </row>
    <row r="16" spans="2:13" ht="20.100000000000001" customHeight="1" x14ac:dyDescent="0.4">
      <c r="B16" s="36">
        <v>9</v>
      </c>
      <c r="C16" s="131" t="s">
        <v>8</v>
      </c>
      <c r="D16" s="62">
        <f>分析結果!$H74*'3EID組替表(38・101部門)'!BH12</f>
        <v>0</v>
      </c>
      <c r="E16" s="63">
        <f>分析結果!$H74*'3EID組替表(38・101部門)'!BI12</f>
        <v>0</v>
      </c>
      <c r="F16" s="63">
        <f>分析結果!$H74*'3EID組替表(38・101部門)'!BJ12</f>
        <v>0</v>
      </c>
      <c r="G16" s="63">
        <f>分析結果!$H74*'3EID組替表(38・101部門)'!BK12</f>
        <v>0</v>
      </c>
      <c r="H16" s="63">
        <f>分析結果!$H74*'3EID組替表(38・101部門)'!BL12</f>
        <v>0</v>
      </c>
      <c r="I16" s="63">
        <f>分析結果!$H74*'3EID組替表(38・101部門)'!BM12</f>
        <v>0</v>
      </c>
      <c r="J16" s="63">
        <f>分析結果!$H74*'3EID組替表(38・101部門)'!BN12</f>
        <v>0</v>
      </c>
      <c r="K16" s="63">
        <f>分析結果!$H74*'3EID組替表(38・101部門)'!BO12</f>
        <v>0</v>
      </c>
      <c r="L16" s="63">
        <f>分析結果!$H74*'3EID組替表(38・101部門)'!BP12</f>
        <v>0</v>
      </c>
      <c r="M16" s="64">
        <f>分析結果!$H74*'3EID組替表(38・101部門)'!BQ12</f>
        <v>0</v>
      </c>
    </row>
    <row r="17" spans="2:13" ht="20.100000000000001" customHeight="1" x14ac:dyDescent="0.4">
      <c r="B17" s="36">
        <v>10</v>
      </c>
      <c r="C17" s="131" t="s">
        <v>9</v>
      </c>
      <c r="D17" s="62">
        <f>分析結果!$H75*'3EID組替表(38・101部門)'!BH13</f>
        <v>0</v>
      </c>
      <c r="E17" s="63">
        <f>分析結果!$H75*'3EID組替表(38・101部門)'!BI13</f>
        <v>0</v>
      </c>
      <c r="F17" s="63">
        <f>分析結果!$H75*'3EID組替表(38・101部門)'!BJ13</f>
        <v>0</v>
      </c>
      <c r="G17" s="63">
        <f>分析結果!$H75*'3EID組替表(38・101部門)'!BK13</f>
        <v>0</v>
      </c>
      <c r="H17" s="63">
        <f>分析結果!$H75*'3EID組替表(38・101部門)'!BL13</f>
        <v>0</v>
      </c>
      <c r="I17" s="63">
        <f>分析結果!$H75*'3EID組替表(38・101部門)'!BM13</f>
        <v>0</v>
      </c>
      <c r="J17" s="63">
        <f>分析結果!$H75*'3EID組替表(38・101部門)'!BN13</f>
        <v>0</v>
      </c>
      <c r="K17" s="63">
        <f>分析結果!$H75*'3EID組替表(38・101部門)'!BO13</f>
        <v>0</v>
      </c>
      <c r="L17" s="63">
        <f>分析結果!$H75*'3EID組替表(38・101部門)'!BP13</f>
        <v>0</v>
      </c>
      <c r="M17" s="64">
        <f>分析結果!$H75*'3EID組替表(38・101部門)'!BQ13</f>
        <v>0</v>
      </c>
    </row>
    <row r="18" spans="2:13" ht="20.100000000000001" customHeight="1" x14ac:dyDescent="0.4">
      <c r="B18" s="36">
        <v>11</v>
      </c>
      <c r="C18" s="131" t="s">
        <v>10</v>
      </c>
      <c r="D18" s="62">
        <f>分析結果!$H76*'3EID組替表(38・101部門)'!BH14</f>
        <v>0</v>
      </c>
      <c r="E18" s="63">
        <f>分析結果!$H76*'3EID組替表(38・101部門)'!BI14</f>
        <v>0</v>
      </c>
      <c r="F18" s="63">
        <f>分析結果!$H76*'3EID組替表(38・101部門)'!BJ14</f>
        <v>0</v>
      </c>
      <c r="G18" s="63">
        <f>分析結果!$H76*'3EID組替表(38・101部門)'!BK14</f>
        <v>0</v>
      </c>
      <c r="H18" s="63">
        <f>分析結果!$H76*'3EID組替表(38・101部門)'!BL14</f>
        <v>0</v>
      </c>
      <c r="I18" s="63">
        <f>分析結果!$H76*'3EID組替表(38・101部門)'!BM14</f>
        <v>0</v>
      </c>
      <c r="J18" s="63">
        <f>分析結果!$H76*'3EID組替表(38・101部門)'!BN14</f>
        <v>0</v>
      </c>
      <c r="K18" s="63">
        <f>分析結果!$H76*'3EID組替表(38・101部門)'!BO14</f>
        <v>0</v>
      </c>
      <c r="L18" s="63">
        <f>分析結果!$H76*'3EID組替表(38・101部門)'!BP14</f>
        <v>0</v>
      </c>
      <c r="M18" s="64">
        <f>分析結果!$H76*'3EID組替表(38・101部門)'!BQ14</f>
        <v>0</v>
      </c>
    </row>
    <row r="19" spans="2:13" ht="20.100000000000001" customHeight="1" x14ac:dyDescent="0.4">
      <c r="B19" s="36">
        <v>12</v>
      </c>
      <c r="C19" s="131" t="s">
        <v>11</v>
      </c>
      <c r="D19" s="62">
        <f>分析結果!$H77*'3EID組替表(38・101部門)'!BH15</f>
        <v>0</v>
      </c>
      <c r="E19" s="63">
        <f>分析結果!$H77*'3EID組替表(38・101部門)'!BI15</f>
        <v>0</v>
      </c>
      <c r="F19" s="63">
        <f>分析結果!$H77*'3EID組替表(38・101部門)'!BJ15</f>
        <v>0</v>
      </c>
      <c r="G19" s="63">
        <f>分析結果!$H77*'3EID組替表(38・101部門)'!BK15</f>
        <v>0</v>
      </c>
      <c r="H19" s="63">
        <f>分析結果!$H77*'3EID組替表(38・101部門)'!BL15</f>
        <v>0</v>
      </c>
      <c r="I19" s="63">
        <f>分析結果!$H77*'3EID組替表(38・101部門)'!BM15</f>
        <v>0</v>
      </c>
      <c r="J19" s="63">
        <f>分析結果!$H77*'3EID組替表(38・101部門)'!BN15</f>
        <v>0</v>
      </c>
      <c r="K19" s="63">
        <f>分析結果!$H77*'3EID組替表(38・101部門)'!BO15</f>
        <v>0</v>
      </c>
      <c r="L19" s="63">
        <f>分析結果!$H77*'3EID組替表(38・101部門)'!BP15</f>
        <v>0</v>
      </c>
      <c r="M19" s="64">
        <f>分析結果!$H77*'3EID組替表(38・101部門)'!BQ15</f>
        <v>0</v>
      </c>
    </row>
    <row r="20" spans="2:13" ht="20.100000000000001" customHeight="1" x14ac:dyDescent="0.4">
      <c r="B20" s="36">
        <v>13</v>
      </c>
      <c r="C20" s="131" t="s">
        <v>12</v>
      </c>
      <c r="D20" s="62">
        <f>分析結果!$H78*'3EID組替表(38・101部門)'!BH16</f>
        <v>0</v>
      </c>
      <c r="E20" s="63">
        <f>分析結果!$H78*'3EID組替表(38・101部門)'!BI16</f>
        <v>0</v>
      </c>
      <c r="F20" s="63">
        <f>分析結果!$H78*'3EID組替表(38・101部門)'!BJ16</f>
        <v>0</v>
      </c>
      <c r="G20" s="63">
        <f>分析結果!$H78*'3EID組替表(38・101部門)'!BK16</f>
        <v>0</v>
      </c>
      <c r="H20" s="63">
        <f>分析結果!$H78*'3EID組替表(38・101部門)'!BL16</f>
        <v>0</v>
      </c>
      <c r="I20" s="63">
        <f>分析結果!$H78*'3EID組替表(38・101部門)'!BM16</f>
        <v>0</v>
      </c>
      <c r="J20" s="63">
        <f>分析結果!$H78*'3EID組替表(38・101部門)'!BN16</f>
        <v>0</v>
      </c>
      <c r="K20" s="63">
        <f>分析結果!$H78*'3EID組替表(38・101部門)'!BO16</f>
        <v>0</v>
      </c>
      <c r="L20" s="63">
        <f>分析結果!$H78*'3EID組替表(38・101部門)'!BP16</f>
        <v>0</v>
      </c>
      <c r="M20" s="64">
        <f>分析結果!$H78*'3EID組替表(38・101部門)'!BQ16</f>
        <v>0</v>
      </c>
    </row>
    <row r="21" spans="2:13" ht="20.100000000000001" customHeight="1" x14ac:dyDescent="0.4">
      <c r="B21" s="36">
        <v>14</v>
      </c>
      <c r="C21" s="131" t="s">
        <v>13</v>
      </c>
      <c r="D21" s="62">
        <f>分析結果!$H79*'3EID組替表(38・101部門)'!BH17</f>
        <v>0</v>
      </c>
      <c r="E21" s="63">
        <f>分析結果!$H79*'3EID組替表(38・101部門)'!BI17</f>
        <v>0</v>
      </c>
      <c r="F21" s="63">
        <f>分析結果!$H79*'3EID組替表(38・101部門)'!BJ17</f>
        <v>0</v>
      </c>
      <c r="G21" s="63">
        <f>分析結果!$H79*'3EID組替表(38・101部門)'!BK17</f>
        <v>0</v>
      </c>
      <c r="H21" s="63">
        <f>分析結果!$H79*'3EID組替表(38・101部門)'!BL17</f>
        <v>0</v>
      </c>
      <c r="I21" s="63">
        <f>分析結果!$H79*'3EID組替表(38・101部門)'!BM17</f>
        <v>0</v>
      </c>
      <c r="J21" s="63">
        <f>分析結果!$H79*'3EID組替表(38・101部門)'!BN17</f>
        <v>0</v>
      </c>
      <c r="K21" s="63">
        <f>分析結果!$H79*'3EID組替表(38・101部門)'!BO17</f>
        <v>0</v>
      </c>
      <c r="L21" s="63">
        <f>分析結果!$H79*'3EID組替表(38・101部門)'!BP17</f>
        <v>0</v>
      </c>
      <c r="M21" s="64">
        <f>分析結果!$H79*'3EID組替表(38・101部門)'!BQ17</f>
        <v>0</v>
      </c>
    </row>
    <row r="22" spans="2:13" ht="20.100000000000001" customHeight="1" x14ac:dyDescent="0.4">
      <c r="B22" s="36">
        <v>15</v>
      </c>
      <c r="C22" s="131" t="s">
        <v>14</v>
      </c>
      <c r="D22" s="62">
        <f>分析結果!$H80*'3EID組替表(38・101部門)'!BH18</f>
        <v>0</v>
      </c>
      <c r="E22" s="63">
        <f>分析結果!$H80*'3EID組替表(38・101部門)'!BI18</f>
        <v>0</v>
      </c>
      <c r="F22" s="63">
        <f>分析結果!$H80*'3EID組替表(38・101部門)'!BJ18</f>
        <v>0</v>
      </c>
      <c r="G22" s="63">
        <f>分析結果!$H80*'3EID組替表(38・101部門)'!BK18</f>
        <v>0</v>
      </c>
      <c r="H22" s="63">
        <f>分析結果!$H80*'3EID組替表(38・101部門)'!BL18</f>
        <v>0</v>
      </c>
      <c r="I22" s="63">
        <f>分析結果!$H80*'3EID組替表(38・101部門)'!BM18</f>
        <v>0</v>
      </c>
      <c r="J22" s="63">
        <f>分析結果!$H80*'3EID組替表(38・101部門)'!BN18</f>
        <v>0</v>
      </c>
      <c r="K22" s="63">
        <f>分析結果!$H80*'3EID組替表(38・101部門)'!BO18</f>
        <v>0</v>
      </c>
      <c r="L22" s="63">
        <f>分析結果!$H80*'3EID組替表(38・101部門)'!BP18</f>
        <v>0</v>
      </c>
      <c r="M22" s="64">
        <f>分析結果!$H80*'3EID組替表(38・101部門)'!BQ18</f>
        <v>0</v>
      </c>
    </row>
    <row r="23" spans="2:13" ht="20.100000000000001" customHeight="1" x14ac:dyDescent="0.4">
      <c r="B23" s="36">
        <v>16</v>
      </c>
      <c r="C23" s="131" t="s">
        <v>15</v>
      </c>
      <c r="D23" s="62">
        <f>分析結果!$H81*'3EID組替表(38・101部門)'!BH19</f>
        <v>0</v>
      </c>
      <c r="E23" s="63">
        <f>分析結果!$H81*'3EID組替表(38・101部門)'!BI19</f>
        <v>0</v>
      </c>
      <c r="F23" s="63">
        <f>分析結果!$H81*'3EID組替表(38・101部門)'!BJ19</f>
        <v>0</v>
      </c>
      <c r="G23" s="63">
        <f>分析結果!$H81*'3EID組替表(38・101部門)'!BK19</f>
        <v>0</v>
      </c>
      <c r="H23" s="63">
        <f>分析結果!$H81*'3EID組替表(38・101部門)'!BL19</f>
        <v>0</v>
      </c>
      <c r="I23" s="63">
        <f>分析結果!$H81*'3EID組替表(38・101部門)'!BM19</f>
        <v>0</v>
      </c>
      <c r="J23" s="63">
        <f>分析結果!$H81*'3EID組替表(38・101部門)'!BN19</f>
        <v>0</v>
      </c>
      <c r="K23" s="63">
        <f>分析結果!$H81*'3EID組替表(38・101部門)'!BO19</f>
        <v>0</v>
      </c>
      <c r="L23" s="63">
        <f>分析結果!$H81*'3EID組替表(38・101部門)'!BP19</f>
        <v>0</v>
      </c>
      <c r="M23" s="64">
        <f>分析結果!$H81*'3EID組替表(38・101部門)'!BQ19</f>
        <v>0</v>
      </c>
    </row>
    <row r="24" spans="2:13" ht="20.100000000000001" customHeight="1" x14ac:dyDescent="0.4">
      <c r="B24" s="36">
        <v>17</v>
      </c>
      <c r="C24" s="131" t="s">
        <v>1416</v>
      </c>
      <c r="D24" s="62">
        <f>分析結果!$H82*'3EID組替表(38・101部門)'!BH20</f>
        <v>0</v>
      </c>
      <c r="E24" s="63">
        <f>分析結果!$H82*'3EID組替表(38・101部門)'!BI20</f>
        <v>0</v>
      </c>
      <c r="F24" s="63">
        <f>分析結果!$H82*'3EID組替表(38・101部門)'!BJ20</f>
        <v>0</v>
      </c>
      <c r="G24" s="63">
        <f>分析結果!$H82*'3EID組替表(38・101部門)'!BK20</f>
        <v>0</v>
      </c>
      <c r="H24" s="63">
        <f>分析結果!$H82*'3EID組替表(38・101部門)'!BL20</f>
        <v>0</v>
      </c>
      <c r="I24" s="63">
        <f>分析結果!$H82*'3EID組替表(38・101部門)'!BM20</f>
        <v>0</v>
      </c>
      <c r="J24" s="63">
        <f>分析結果!$H82*'3EID組替表(38・101部門)'!BN20</f>
        <v>0</v>
      </c>
      <c r="K24" s="63">
        <f>分析結果!$H82*'3EID組替表(38・101部門)'!BO20</f>
        <v>0</v>
      </c>
      <c r="L24" s="63">
        <f>分析結果!$H82*'3EID組替表(38・101部門)'!BP20</f>
        <v>0</v>
      </c>
      <c r="M24" s="64">
        <f>分析結果!$H82*'3EID組替表(38・101部門)'!BQ20</f>
        <v>0</v>
      </c>
    </row>
    <row r="25" spans="2:13" ht="20.100000000000001" customHeight="1" x14ac:dyDescent="0.4">
      <c r="B25" s="36">
        <v>18</v>
      </c>
      <c r="C25" s="500" t="s">
        <v>1417</v>
      </c>
      <c r="D25" s="62">
        <f>分析結果!$H83*'3EID組替表(38・101部門)'!BH21</f>
        <v>0</v>
      </c>
      <c r="E25" s="63">
        <f>分析結果!$H83*'3EID組替表(38・101部門)'!BI21</f>
        <v>0</v>
      </c>
      <c r="F25" s="63">
        <f>分析結果!$H83*'3EID組替表(38・101部門)'!BJ21</f>
        <v>0</v>
      </c>
      <c r="G25" s="63">
        <f>分析結果!$H83*'3EID組替表(38・101部門)'!BK21</f>
        <v>0</v>
      </c>
      <c r="H25" s="63">
        <f>分析結果!$H83*'3EID組替表(38・101部門)'!BL21</f>
        <v>0</v>
      </c>
      <c r="I25" s="63">
        <f>分析結果!$H83*'3EID組替表(38・101部門)'!BM21</f>
        <v>0</v>
      </c>
      <c r="J25" s="63">
        <f>分析結果!$H83*'3EID組替表(38・101部門)'!BN21</f>
        <v>0</v>
      </c>
      <c r="K25" s="63">
        <f>分析結果!$H83*'3EID組替表(38・101部門)'!BO21</f>
        <v>0</v>
      </c>
      <c r="L25" s="63">
        <f>分析結果!$H83*'3EID組替表(38・101部門)'!BP21</f>
        <v>0</v>
      </c>
      <c r="M25" s="64">
        <f>分析結果!$H83*'3EID組替表(38・101部門)'!BQ21</f>
        <v>0</v>
      </c>
    </row>
    <row r="26" spans="2:13" ht="20.100000000000001" customHeight="1" x14ac:dyDescent="0.4">
      <c r="B26" s="36">
        <v>19</v>
      </c>
      <c r="C26" s="131" t="s">
        <v>16</v>
      </c>
      <c r="D26" s="62">
        <f>分析結果!$H84*'3EID組替表(38・101部門)'!BH22</f>
        <v>0</v>
      </c>
      <c r="E26" s="63">
        <f>分析結果!$H84*'3EID組替表(38・101部門)'!BI22</f>
        <v>0</v>
      </c>
      <c r="F26" s="63">
        <f>分析結果!$H84*'3EID組替表(38・101部門)'!BJ22</f>
        <v>0</v>
      </c>
      <c r="G26" s="63">
        <f>分析結果!$H84*'3EID組替表(38・101部門)'!BK22</f>
        <v>0</v>
      </c>
      <c r="H26" s="63">
        <f>分析結果!$H84*'3EID組替表(38・101部門)'!BL22</f>
        <v>0</v>
      </c>
      <c r="I26" s="63">
        <f>分析結果!$H84*'3EID組替表(38・101部門)'!BM22</f>
        <v>0</v>
      </c>
      <c r="J26" s="63">
        <f>分析結果!$H84*'3EID組替表(38・101部門)'!BN22</f>
        <v>0</v>
      </c>
      <c r="K26" s="63">
        <f>分析結果!$H84*'3EID組替表(38・101部門)'!BO22</f>
        <v>0</v>
      </c>
      <c r="L26" s="63">
        <f>分析結果!$H84*'3EID組替表(38・101部門)'!BP22</f>
        <v>0</v>
      </c>
      <c r="M26" s="64">
        <f>分析結果!$H84*'3EID組替表(38・101部門)'!BQ22</f>
        <v>0</v>
      </c>
    </row>
    <row r="27" spans="2:13" ht="20.100000000000001" customHeight="1" x14ac:dyDescent="0.4">
      <c r="B27" s="36">
        <v>20</v>
      </c>
      <c r="C27" s="131" t="s">
        <v>34</v>
      </c>
      <c r="D27" s="62">
        <f>分析結果!$H85*'3EID組替表(38・101部門)'!BH23</f>
        <v>0</v>
      </c>
      <c r="E27" s="63">
        <f>分析結果!$H85*'3EID組替表(38・101部門)'!BI23</f>
        <v>0</v>
      </c>
      <c r="F27" s="63">
        <f>分析結果!$H85*'3EID組替表(38・101部門)'!BJ23</f>
        <v>0</v>
      </c>
      <c r="G27" s="63">
        <f>分析結果!$H85*'3EID組替表(38・101部門)'!BK23</f>
        <v>0</v>
      </c>
      <c r="H27" s="63">
        <f>分析結果!$H85*'3EID組替表(38・101部門)'!BL23</f>
        <v>0</v>
      </c>
      <c r="I27" s="63">
        <f>分析結果!$H85*'3EID組替表(38・101部門)'!BM23</f>
        <v>0</v>
      </c>
      <c r="J27" s="63">
        <f>分析結果!$H85*'3EID組替表(38・101部門)'!BN23</f>
        <v>0</v>
      </c>
      <c r="K27" s="63">
        <f>分析結果!$H85*'3EID組替表(38・101部門)'!BO23</f>
        <v>0</v>
      </c>
      <c r="L27" s="63">
        <f>分析結果!$H85*'3EID組替表(38・101部門)'!BP23</f>
        <v>0</v>
      </c>
      <c r="M27" s="64">
        <f>分析結果!$H85*'3EID組替表(38・101部門)'!BQ23</f>
        <v>0</v>
      </c>
    </row>
    <row r="28" spans="2:13" ht="20.100000000000001" customHeight="1" x14ac:dyDescent="0.4">
      <c r="B28" s="36">
        <v>21</v>
      </c>
      <c r="C28" s="131" t="s">
        <v>17</v>
      </c>
      <c r="D28" s="62">
        <f>分析結果!$H86*'3EID組替表(38・101部門)'!BH24</f>
        <v>0</v>
      </c>
      <c r="E28" s="63">
        <f>分析結果!$H86*'3EID組替表(38・101部門)'!BI24</f>
        <v>0</v>
      </c>
      <c r="F28" s="63">
        <f>分析結果!$H86*'3EID組替表(38・101部門)'!BJ24</f>
        <v>0</v>
      </c>
      <c r="G28" s="63">
        <f>分析結果!$H86*'3EID組替表(38・101部門)'!BK24</f>
        <v>0</v>
      </c>
      <c r="H28" s="63">
        <f>分析結果!$H86*'3EID組替表(38・101部門)'!BL24</f>
        <v>0</v>
      </c>
      <c r="I28" s="63">
        <f>分析結果!$H86*'3EID組替表(38・101部門)'!BM24</f>
        <v>0</v>
      </c>
      <c r="J28" s="63">
        <f>分析結果!$H86*'3EID組替表(38・101部門)'!BN24</f>
        <v>0</v>
      </c>
      <c r="K28" s="63">
        <f>分析結果!$H86*'3EID組替表(38・101部門)'!BO24</f>
        <v>0</v>
      </c>
      <c r="L28" s="63">
        <f>分析結果!$H86*'3EID組替表(38・101部門)'!BP24</f>
        <v>0</v>
      </c>
      <c r="M28" s="64">
        <f>分析結果!$H86*'3EID組替表(38・101部門)'!BQ24</f>
        <v>0</v>
      </c>
    </row>
    <row r="29" spans="2:13" ht="20.100000000000001" customHeight="1" x14ac:dyDescent="0.4">
      <c r="B29" s="54">
        <v>22</v>
      </c>
      <c r="C29" s="132" t="s">
        <v>18</v>
      </c>
      <c r="D29" s="65">
        <f>分析結果!$H87*'3EID組替表(38・101部門)'!BH25</f>
        <v>0</v>
      </c>
      <c r="E29" s="66">
        <f>分析結果!$H87*'3EID組替表(38・101部門)'!BI25</f>
        <v>0</v>
      </c>
      <c r="F29" s="66">
        <f>分析結果!$H87*'3EID組替表(38・101部門)'!BJ25</f>
        <v>0</v>
      </c>
      <c r="G29" s="66">
        <f>分析結果!$H87*'3EID組替表(38・101部門)'!BK25</f>
        <v>0</v>
      </c>
      <c r="H29" s="66">
        <f>分析結果!$H87*'3EID組替表(38・101部門)'!BL25</f>
        <v>0</v>
      </c>
      <c r="I29" s="66">
        <f>分析結果!$H87*'3EID組替表(38・101部門)'!BM25</f>
        <v>0</v>
      </c>
      <c r="J29" s="66">
        <f>分析結果!$H87*'3EID組替表(38・101部門)'!BN25</f>
        <v>0</v>
      </c>
      <c r="K29" s="66">
        <f>分析結果!$H87*'3EID組替表(38・101部門)'!BO25</f>
        <v>0</v>
      </c>
      <c r="L29" s="66">
        <f>分析結果!$H87*'3EID組替表(38・101部門)'!BP25</f>
        <v>0</v>
      </c>
      <c r="M29" s="67">
        <f>分析結果!$H87*'3EID組替表(38・101部門)'!BQ25</f>
        <v>0</v>
      </c>
    </row>
    <row r="30" spans="2:13" ht="20.100000000000001" customHeight="1" x14ac:dyDescent="0.4">
      <c r="B30" s="37">
        <v>23</v>
      </c>
      <c r="C30" s="133" t="s">
        <v>1418</v>
      </c>
      <c r="D30" s="68">
        <f>分析結果!$H88*'3EID組替表(38・101部門)'!BH26</f>
        <v>0</v>
      </c>
      <c r="E30" s="69">
        <f>分析結果!$H88*'3EID組替表(38・101部門)'!BI26</f>
        <v>0</v>
      </c>
      <c r="F30" s="69">
        <f>分析結果!$H88*'3EID組替表(38・101部門)'!BJ26</f>
        <v>0</v>
      </c>
      <c r="G30" s="69">
        <f>分析結果!$H88*'3EID組替表(38・101部門)'!BK26</f>
        <v>0</v>
      </c>
      <c r="H30" s="69">
        <f>分析結果!$H88*'3EID組替表(38・101部門)'!BL26</f>
        <v>0</v>
      </c>
      <c r="I30" s="69">
        <f>分析結果!$H88*'3EID組替表(38・101部門)'!BM26</f>
        <v>0</v>
      </c>
      <c r="J30" s="69">
        <f>分析結果!$H88*'3EID組替表(38・101部門)'!BN26</f>
        <v>0</v>
      </c>
      <c r="K30" s="69">
        <f>分析結果!$H88*'3EID組替表(38・101部門)'!BO26</f>
        <v>0</v>
      </c>
      <c r="L30" s="69">
        <f>分析結果!$H88*'3EID組替表(38・101部門)'!BP26</f>
        <v>0</v>
      </c>
      <c r="M30" s="70">
        <f>分析結果!$H88*'3EID組替表(38・101部門)'!BQ26</f>
        <v>0</v>
      </c>
    </row>
    <row r="31" spans="2:13" ht="20.100000000000001" customHeight="1" x14ac:dyDescent="0.4">
      <c r="B31" s="38">
        <v>24</v>
      </c>
      <c r="C31" s="134" t="s">
        <v>19</v>
      </c>
      <c r="D31" s="62">
        <f>分析結果!$H89*'3EID組替表(38・101部門)'!BH27</f>
        <v>0</v>
      </c>
      <c r="E31" s="63">
        <f>分析結果!$H89*'3EID組替表(38・101部門)'!BI27</f>
        <v>0</v>
      </c>
      <c r="F31" s="63">
        <f>分析結果!$H89*'3EID組替表(38・101部門)'!BJ27</f>
        <v>0</v>
      </c>
      <c r="G31" s="63">
        <f>分析結果!$H89*'3EID組替表(38・101部門)'!BK27</f>
        <v>0</v>
      </c>
      <c r="H31" s="63">
        <f>分析結果!$H89*'3EID組替表(38・101部門)'!BL27</f>
        <v>0</v>
      </c>
      <c r="I31" s="63">
        <f>分析結果!$H89*'3EID組替表(38・101部門)'!BM27</f>
        <v>0</v>
      </c>
      <c r="J31" s="63">
        <f>分析結果!$H89*'3EID組替表(38・101部門)'!BN27</f>
        <v>0</v>
      </c>
      <c r="K31" s="63">
        <f>分析結果!$H89*'3EID組替表(38・101部門)'!BO27</f>
        <v>0</v>
      </c>
      <c r="L31" s="63">
        <f>分析結果!$H89*'3EID組替表(38・101部門)'!BP27</f>
        <v>0</v>
      </c>
      <c r="M31" s="64">
        <f>分析結果!$H89*'3EID組替表(38・101部門)'!BQ27</f>
        <v>0</v>
      </c>
    </row>
    <row r="32" spans="2:13" ht="20.100000000000001" customHeight="1" x14ac:dyDescent="0.4">
      <c r="B32" s="38">
        <v>25</v>
      </c>
      <c r="C32" s="134" t="s">
        <v>20</v>
      </c>
      <c r="D32" s="62">
        <f>分析結果!$H90*'3EID組替表(38・101部門)'!BH28</f>
        <v>0</v>
      </c>
      <c r="E32" s="63">
        <f>分析結果!$H90*'3EID組替表(38・101部門)'!BI28</f>
        <v>0</v>
      </c>
      <c r="F32" s="63">
        <f>分析結果!$H90*'3EID組替表(38・101部門)'!BJ28</f>
        <v>0</v>
      </c>
      <c r="G32" s="63">
        <f>分析結果!$H90*'3EID組替表(38・101部門)'!BK28</f>
        <v>0</v>
      </c>
      <c r="H32" s="63">
        <f>分析結果!$H90*'3EID組替表(38・101部門)'!BL28</f>
        <v>0</v>
      </c>
      <c r="I32" s="63">
        <f>分析結果!$H90*'3EID組替表(38・101部門)'!BM28</f>
        <v>0</v>
      </c>
      <c r="J32" s="63">
        <f>分析結果!$H90*'3EID組替表(38・101部門)'!BN28</f>
        <v>0</v>
      </c>
      <c r="K32" s="63">
        <f>分析結果!$H90*'3EID組替表(38・101部門)'!BO28</f>
        <v>0</v>
      </c>
      <c r="L32" s="63">
        <f>分析結果!$H90*'3EID組替表(38・101部門)'!BP28</f>
        <v>0</v>
      </c>
      <c r="M32" s="64">
        <f>分析結果!$H90*'3EID組替表(38・101部門)'!BQ28</f>
        <v>0</v>
      </c>
    </row>
    <row r="33" spans="2:13" ht="20.100000000000001" customHeight="1" x14ac:dyDescent="0.4">
      <c r="B33" s="38">
        <v>26</v>
      </c>
      <c r="C33" s="134" t="s">
        <v>21</v>
      </c>
      <c r="D33" s="62">
        <f>分析結果!$H91*'3EID組替表(38・101部門)'!BH29</f>
        <v>0</v>
      </c>
      <c r="E33" s="63">
        <f>分析結果!$H91*'3EID組替表(38・101部門)'!BI29</f>
        <v>0</v>
      </c>
      <c r="F33" s="63">
        <f>分析結果!$H91*'3EID組替表(38・101部門)'!BJ29</f>
        <v>0</v>
      </c>
      <c r="G33" s="63">
        <f>分析結果!$H91*'3EID組替表(38・101部門)'!BK29</f>
        <v>0</v>
      </c>
      <c r="H33" s="63">
        <f>分析結果!$H91*'3EID組替表(38・101部門)'!BL29</f>
        <v>0</v>
      </c>
      <c r="I33" s="63">
        <f>分析結果!$H91*'3EID組替表(38・101部門)'!BM29</f>
        <v>0</v>
      </c>
      <c r="J33" s="63">
        <f>分析結果!$H91*'3EID組替表(38・101部門)'!BN29</f>
        <v>0</v>
      </c>
      <c r="K33" s="63">
        <f>分析結果!$H91*'3EID組替表(38・101部門)'!BO29</f>
        <v>0</v>
      </c>
      <c r="L33" s="63">
        <f>分析結果!$H91*'3EID組替表(38・101部門)'!BP29</f>
        <v>0</v>
      </c>
      <c r="M33" s="64">
        <f>分析結果!$H91*'3EID組替表(38・101部門)'!BQ29</f>
        <v>0</v>
      </c>
    </row>
    <row r="34" spans="2:13" ht="20.100000000000001" customHeight="1" x14ac:dyDescent="0.4">
      <c r="B34" s="38">
        <v>27</v>
      </c>
      <c r="C34" s="134" t="s">
        <v>22</v>
      </c>
      <c r="D34" s="62">
        <f>分析結果!$H92*'3EID組替表(38・101部門)'!BH30</f>
        <v>0</v>
      </c>
      <c r="E34" s="63">
        <f>分析結果!$H92*'3EID組替表(38・101部門)'!BI30</f>
        <v>0</v>
      </c>
      <c r="F34" s="63">
        <f>分析結果!$H92*'3EID組替表(38・101部門)'!BJ30</f>
        <v>0</v>
      </c>
      <c r="G34" s="63">
        <f>分析結果!$H92*'3EID組替表(38・101部門)'!BK30</f>
        <v>0</v>
      </c>
      <c r="H34" s="63">
        <f>分析結果!$H92*'3EID組替表(38・101部門)'!BL30</f>
        <v>0</v>
      </c>
      <c r="I34" s="63">
        <f>分析結果!$H92*'3EID組替表(38・101部門)'!BM30</f>
        <v>0</v>
      </c>
      <c r="J34" s="63">
        <f>分析結果!$H92*'3EID組替表(38・101部門)'!BN30</f>
        <v>0</v>
      </c>
      <c r="K34" s="63">
        <f>分析結果!$H92*'3EID組替表(38・101部門)'!BO30</f>
        <v>0</v>
      </c>
      <c r="L34" s="63">
        <f>分析結果!$H92*'3EID組替表(38・101部門)'!BP30</f>
        <v>0</v>
      </c>
      <c r="M34" s="64">
        <f>分析結果!$H92*'3EID組替表(38・101部門)'!BQ30</f>
        <v>0</v>
      </c>
    </row>
    <row r="35" spans="2:13" ht="20.100000000000001" customHeight="1" x14ac:dyDescent="0.4">
      <c r="B35" s="38">
        <v>28</v>
      </c>
      <c r="C35" s="134" t="s">
        <v>23</v>
      </c>
      <c r="D35" s="62">
        <f>分析結果!$H93*'3EID組替表(38・101部門)'!BH31</f>
        <v>0</v>
      </c>
      <c r="E35" s="63">
        <f>分析結果!$H93*'3EID組替表(38・101部門)'!BI31</f>
        <v>0</v>
      </c>
      <c r="F35" s="63">
        <f>分析結果!$H93*'3EID組替表(38・101部門)'!BJ31</f>
        <v>0</v>
      </c>
      <c r="G35" s="63">
        <f>分析結果!$H93*'3EID組替表(38・101部門)'!BK31</f>
        <v>0</v>
      </c>
      <c r="H35" s="63">
        <f>分析結果!$H93*'3EID組替表(38・101部門)'!BL31</f>
        <v>0</v>
      </c>
      <c r="I35" s="63">
        <f>分析結果!$H93*'3EID組替表(38・101部門)'!BM31</f>
        <v>0</v>
      </c>
      <c r="J35" s="63">
        <f>分析結果!$H93*'3EID組替表(38・101部門)'!BN31</f>
        <v>0</v>
      </c>
      <c r="K35" s="63">
        <f>分析結果!$H93*'3EID組替表(38・101部門)'!BO31</f>
        <v>0</v>
      </c>
      <c r="L35" s="63">
        <f>分析結果!$H93*'3EID組替表(38・101部門)'!BP31</f>
        <v>0</v>
      </c>
      <c r="M35" s="64">
        <f>分析結果!$H93*'3EID組替表(38・101部門)'!BQ31</f>
        <v>0</v>
      </c>
    </row>
    <row r="36" spans="2:13" ht="20.100000000000001" customHeight="1" x14ac:dyDescent="0.4">
      <c r="B36" s="38">
        <v>29</v>
      </c>
      <c r="C36" s="134" t="s">
        <v>24</v>
      </c>
      <c r="D36" s="62">
        <f>分析結果!$H94*'3EID組替表(38・101部門)'!BH32</f>
        <v>0</v>
      </c>
      <c r="E36" s="63">
        <f>分析結果!$H94*'3EID組替表(38・101部門)'!BI32</f>
        <v>0</v>
      </c>
      <c r="F36" s="63">
        <f>分析結果!$H94*'3EID組替表(38・101部門)'!BJ32</f>
        <v>0</v>
      </c>
      <c r="G36" s="63">
        <f>分析結果!$H94*'3EID組替表(38・101部門)'!BK32</f>
        <v>0</v>
      </c>
      <c r="H36" s="63">
        <f>分析結果!$H94*'3EID組替表(38・101部門)'!BL32</f>
        <v>0</v>
      </c>
      <c r="I36" s="63">
        <f>分析結果!$H94*'3EID組替表(38・101部門)'!BM32</f>
        <v>0</v>
      </c>
      <c r="J36" s="63">
        <f>分析結果!$H94*'3EID組替表(38・101部門)'!BN32</f>
        <v>0</v>
      </c>
      <c r="K36" s="63">
        <f>分析結果!$H94*'3EID組替表(38・101部門)'!BO32</f>
        <v>0</v>
      </c>
      <c r="L36" s="63">
        <f>分析結果!$H94*'3EID組替表(38・101部門)'!BP32</f>
        <v>0</v>
      </c>
      <c r="M36" s="64">
        <f>分析結果!$H94*'3EID組替表(38・101部門)'!BQ32</f>
        <v>0</v>
      </c>
    </row>
    <row r="37" spans="2:13" ht="20.100000000000001" customHeight="1" x14ac:dyDescent="0.4">
      <c r="B37" s="38">
        <v>30</v>
      </c>
      <c r="C37" s="134" t="s">
        <v>25</v>
      </c>
      <c r="D37" s="62">
        <f>分析結果!$H95*'3EID組替表(38・101部門)'!BH33</f>
        <v>0</v>
      </c>
      <c r="E37" s="63">
        <f>分析結果!$H95*'3EID組替表(38・101部門)'!BI33</f>
        <v>0</v>
      </c>
      <c r="F37" s="63">
        <f>分析結果!$H95*'3EID組替表(38・101部門)'!BJ33</f>
        <v>0</v>
      </c>
      <c r="G37" s="63">
        <f>分析結果!$H95*'3EID組替表(38・101部門)'!BK33</f>
        <v>0</v>
      </c>
      <c r="H37" s="63">
        <f>分析結果!$H95*'3EID組替表(38・101部門)'!BL33</f>
        <v>0</v>
      </c>
      <c r="I37" s="63">
        <f>分析結果!$H95*'3EID組替表(38・101部門)'!BM33</f>
        <v>0</v>
      </c>
      <c r="J37" s="63">
        <f>分析結果!$H95*'3EID組替表(38・101部門)'!BN33</f>
        <v>0</v>
      </c>
      <c r="K37" s="63">
        <f>分析結果!$H95*'3EID組替表(38・101部門)'!BO33</f>
        <v>0</v>
      </c>
      <c r="L37" s="63">
        <f>分析結果!$H95*'3EID組替表(38・101部門)'!BP33</f>
        <v>0</v>
      </c>
      <c r="M37" s="64">
        <f>分析結果!$H95*'3EID組替表(38・101部門)'!BQ33</f>
        <v>0</v>
      </c>
    </row>
    <row r="38" spans="2:13" ht="20.100000000000001" customHeight="1" x14ac:dyDescent="0.4">
      <c r="B38" s="38">
        <v>31</v>
      </c>
      <c r="C38" s="134" t="s">
        <v>26</v>
      </c>
      <c r="D38" s="62">
        <f>分析結果!$H96*'3EID組替表(38・101部門)'!BH34</f>
        <v>0</v>
      </c>
      <c r="E38" s="63">
        <f>分析結果!$H96*'3EID組替表(38・101部門)'!BI34</f>
        <v>0</v>
      </c>
      <c r="F38" s="63">
        <f>分析結果!$H96*'3EID組替表(38・101部門)'!BJ34</f>
        <v>0</v>
      </c>
      <c r="G38" s="63">
        <f>分析結果!$H96*'3EID組替表(38・101部門)'!BK34</f>
        <v>0</v>
      </c>
      <c r="H38" s="63">
        <f>分析結果!$H96*'3EID組替表(38・101部門)'!BL34</f>
        <v>0</v>
      </c>
      <c r="I38" s="63">
        <f>分析結果!$H96*'3EID組替表(38・101部門)'!BM34</f>
        <v>0</v>
      </c>
      <c r="J38" s="63">
        <f>分析結果!$H96*'3EID組替表(38・101部門)'!BN34</f>
        <v>0</v>
      </c>
      <c r="K38" s="63">
        <f>分析結果!$H96*'3EID組替表(38・101部門)'!BO34</f>
        <v>0</v>
      </c>
      <c r="L38" s="63">
        <f>分析結果!$H96*'3EID組替表(38・101部門)'!BP34</f>
        <v>0</v>
      </c>
      <c r="M38" s="64">
        <f>分析結果!$H96*'3EID組替表(38・101部門)'!BQ34</f>
        <v>0</v>
      </c>
    </row>
    <row r="39" spans="2:13" ht="20.100000000000001" customHeight="1" x14ac:dyDescent="0.4">
      <c r="B39" s="38">
        <v>32</v>
      </c>
      <c r="C39" s="134" t="s">
        <v>27</v>
      </c>
      <c r="D39" s="62">
        <f>分析結果!$H97*'3EID組替表(38・101部門)'!BH35</f>
        <v>0</v>
      </c>
      <c r="E39" s="63">
        <f>分析結果!$H97*'3EID組替表(38・101部門)'!BI35</f>
        <v>0</v>
      </c>
      <c r="F39" s="63">
        <f>分析結果!$H97*'3EID組替表(38・101部門)'!BJ35</f>
        <v>0</v>
      </c>
      <c r="G39" s="63">
        <f>分析結果!$H97*'3EID組替表(38・101部門)'!BK35</f>
        <v>0</v>
      </c>
      <c r="H39" s="63">
        <f>分析結果!$H97*'3EID組替表(38・101部門)'!BL35</f>
        <v>0</v>
      </c>
      <c r="I39" s="63">
        <f>分析結果!$H97*'3EID組替表(38・101部門)'!BM35</f>
        <v>0</v>
      </c>
      <c r="J39" s="63">
        <f>分析結果!$H97*'3EID組替表(38・101部門)'!BN35</f>
        <v>0</v>
      </c>
      <c r="K39" s="63">
        <f>分析結果!$H97*'3EID組替表(38・101部門)'!BO35</f>
        <v>0</v>
      </c>
      <c r="L39" s="63">
        <f>分析結果!$H97*'3EID組替表(38・101部門)'!BP35</f>
        <v>0</v>
      </c>
      <c r="M39" s="64">
        <f>分析結果!$H97*'3EID組替表(38・101部門)'!BQ35</f>
        <v>0</v>
      </c>
    </row>
    <row r="40" spans="2:13" ht="20.100000000000001" customHeight="1" x14ac:dyDescent="0.4">
      <c r="B40" s="38">
        <v>33</v>
      </c>
      <c r="C40" s="134" t="s">
        <v>28</v>
      </c>
      <c r="D40" s="62">
        <f>分析結果!$H98*'3EID組替表(38・101部門)'!BH36</f>
        <v>0</v>
      </c>
      <c r="E40" s="63">
        <f>分析結果!$H98*'3EID組替表(38・101部門)'!BI36</f>
        <v>0</v>
      </c>
      <c r="F40" s="63">
        <f>分析結果!$H98*'3EID組替表(38・101部門)'!BJ36</f>
        <v>0</v>
      </c>
      <c r="G40" s="63">
        <f>分析結果!$H98*'3EID組替表(38・101部門)'!BK36</f>
        <v>0</v>
      </c>
      <c r="H40" s="63">
        <f>分析結果!$H98*'3EID組替表(38・101部門)'!BL36</f>
        <v>0</v>
      </c>
      <c r="I40" s="63">
        <f>分析結果!$H98*'3EID組替表(38・101部門)'!BM36</f>
        <v>0</v>
      </c>
      <c r="J40" s="63">
        <f>分析結果!$H98*'3EID組替表(38・101部門)'!BN36</f>
        <v>0</v>
      </c>
      <c r="K40" s="63">
        <f>分析結果!$H98*'3EID組替表(38・101部門)'!BO36</f>
        <v>0</v>
      </c>
      <c r="L40" s="63">
        <f>分析結果!$H98*'3EID組替表(38・101部門)'!BP36</f>
        <v>0</v>
      </c>
      <c r="M40" s="64">
        <f>分析結果!$H98*'3EID組替表(38・101部門)'!BQ36</f>
        <v>0</v>
      </c>
    </row>
    <row r="41" spans="2:13" ht="20.100000000000001" customHeight="1" x14ac:dyDescent="0.4">
      <c r="B41" s="38">
        <v>34</v>
      </c>
      <c r="C41" s="134" t="s">
        <v>29</v>
      </c>
      <c r="D41" s="62">
        <f>分析結果!$H99*'3EID組替表(38・101部門)'!BH37</f>
        <v>0</v>
      </c>
      <c r="E41" s="63">
        <f>分析結果!$H99*'3EID組替表(38・101部門)'!BI37</f>
        <v>0</v>
      </c>
      <c r="F41" s="63">
        <f>分析結果!$H99*'3EID組替表(38・101部門)'!BJ37</f>
        <v>0</v>
      </c>
      <c r="G41" s="63">
        <f>分析結果!$H99*'3EID組替表(38・101部門)'!BK37</f>
        <v>0</v>
      </c>
      <c r="H41" s="63">
        <f>分析結果!$H99*'3EID組替表(38・101部門)'!BL37</f>
        <v>0</v>
      </c>
      <c r="I41" s="63">
        <f>分析結果!$H99*'3EID組替表(38・101部門)'!BM37</f>
        <v>0</v>
      </c>
      <c r="J41" s="63">
        <f>分析結果!$H99*'3EID組替表(38・101部門)'!BN37</f>
        <v>0</v>
      </c>
      <c r="K41" s="63">
        <f>分析結果!$H99*'3EID組替表(38・101部門)'!BO37</f>
        <v>0</v>
      </c>
      <c r="L41" s="63">
        <f>分析結果!$H99*'3EID組替表(38・101部門)'!BP37</f>
        <v>0</v>
      </c>
      <c r="M41" s="64">
        <f>分析結果!$H99*'3EID組替表(38・101部門)'!BQ37</f>
        <v>0</v>
      </c>
    </row>
    <row r="42" spans="2:13" ht="20.100000000000001" customHeight="1" x14ac:dyDescent="0.4">
      <c r="B42" s="38">
        <v>35</v>
      </c>
      <c r="C42" s="134" t="s">
        <v>30</v>
      </c>
      <c r="D42" s="62">
        <f>分析結果!$H100*'3EID組替表(38・101部門)'!BH38</f>
        <v>0</v>
      </c>
      <c r="E42" s="63">
        <f>分析結果!$H100*'3EID組替表(38・101部門)'!BI38</f>
        <v>0</v>
      </c>
      <c r="F42" s="63">
        <f>分析結果!$H100*'3EID組替表(38・101部門)'!BJ38</f>
        <v>0</v>
      </c>
      <c r="G42" s="63">
        <f>分析結果!$H100*'3EID組替表(38・101部門)'!BK38</f>
        <v>0</v>
      </c>
      <c r="H42" s="63">
        <f>分析結果!$H100*'3EID組替表(38・101部門)'!BL38</f>
        <v>0</v>
      </c>
      <c r="I42" s="63">
        <f>分析結果!$H100*'3EID組替表(38・101部門)'!BM38</f>
        <v>0</v>
      </c>
      <c r="J42" s="63">
        <f>分析結果!$H100*'3EID組替表(38・101部門)'!BN38</f>
        <v>0</v>
      </c>
      <c r="K42" s="63">
        <f>分析結果!$H100*'3EID組替表(38・101部門)'!BO38</f>
        <v>0</v>
      </c>
      <c r="L42" s="63">
        <f>分析結果!$H100*'3EID組替表(38・101部門)'!BP38</f>
        <v>0</v>
      </c>
      <c r="M42" s="64">
        <f>分析結果!$H100*'3EID組替表(38・101部門)'!BQ38</f>
        <v>0</v>
      </c>
    </row>
    <row r="43" spans="2:13" ht="20.100000000000001" customHeight="1" x14ac:dyDescent="0.4">
      <c r="B43" s="41">
        <v>36</v>
      </c>
      <c r="C43" s="375" t="s">
        <v>31</v>
      </c>
      <c r="D43" s="71">
        <f>分析結果!$H101*'3EID組替表(38・101部門)'!BH39</f>
        <v>0</v>
      </c>
      <c r="E43" s="72">
        <f>分析結果!$H101*'3EID組替表(38・101部門)'!BI39</f>
        <v>0</v>
      </c>
      <c r="F43" s="72">
        <f>分析結果!$H101*'3EID組替表(38・101部門)'!BJ39</f>
        <v>0</v>
      </c>
      <c r="G43" s="72">
        <f>分析結果!$H101*'3EID組替表(38・101部門)'!BK39</f>
        <v>0</v>
      </c>
      <c r="H43" s="72">
        <f>分析結果!$H101*'3EID組替表(38・101部門)'!BL39</f>
        <v>0</v>
      </c>
      <c r="I43" s="72">
        <f>分析結果!$H101*'3EID組替表(38・101部門)'!BM39</f>
        <v>0</v>
      </c>
      <c r="J43" s="72">
        <f>分析結果!$H101*'3EID組替表(38・101部門)'!BN39</f>
        <v>0</v>
      </c>
      <c r="K43" s="72">
        <f>分析結果!$H101*'3EID組替表(38・101部門)'!BO39</f>
        <v>0</v>
      </c>
      <c r="L43" s="72">
        <f>分析結果!$H101*'3EID組替表(38・101部門)'!BP39</f>
        <v>0</v>
      </c>
      <c r="M43" s="73">
        <f>分析結果!$H101*'3EID組替表(38・101部門)'!BQ39</f>
        <v>0</v>
      </c>
    </row>
    <row r="44" spans="2:13" ht="20.100000000000001" customHeight="1" x14ac:dyDescent="0.4">
      <c r="B44" s="42">
        <v>37</v>
      </c>
      <c r="C44" s="372" t="s">
        <v>32</v>
      </c>
      <c r="D44" s="74">
        <f>分析結果!$H102*'3EID組替表(38・101部門)'!BH40</f>
        <v>0</v>
      </c>
      <c r="E44" s="75">
        <f>分析結果!$H102*'3EID組替表(38・101部門)'!BI40</f>
        <v>0</v>
      </c>
      <c r="F44" s="75">
        <f>分析結果!$H102*'3EID組替表(38・101部門)'!BJ40</f>
        <v>0</v>
      </c>
      <c r="G44" s="75">
        <f>分析結果!$H102*'3EID組替表(38・101部門)'!BK40</f>
        <v>0</v>
      </c>
      <c r="H44" s="75">
        <f>分析結果!$H102*'3EID組替表(38・101部門)'!BL40</f>
        <v>0</v>
      </c>
      <c r="I44" s="75">
        <f>分析結果!$H102*'3EID組替表(38・101部門)'!BM40</f>
        <v>0</v>
      </c>
      <c r="J44" s="75">
        <f>分析結果!$H102*'3EID組替表(38・101部門)'!BN40</f>
        <v>0</v>
      </c>
      <c r="K44" s="75">
        <f>分析結果!$H102*'3EID組替表(38・101部門)'!BO40</f>
        <v>0</v>
      </c>
      <c r="L44" s="75">
        <f>分析結果!$H102*'3EID組替表(38・101部門)'!BP40</f>
        <v>0</v>
      </c>
      <c r="M44" s="76">
        <f>分析結果!$H102*'3EID組替表(38・101部門)'!BQ40</f>
        <v>0</v>
      </c>
    </row>
    <row r="45" spans="2:13" ht="20.100000000000001" customHeight="1" x14ac:dyDescent="0.4">
      <c r="B45" s="43">
        <v>38</v>
      </c>
      <c r="C45" s="137" t="s">
        <v>33</v>
      </c>
      <c r="D45" s="77">
        <f>分析結果!$H103*'3EID組替表(38・101部門)'!BH41</f>
        <v>0</v>
      </c>
      <c r="E45" s="78">
        <f>分析結果!$H103*'3EID組替表(38・101部門)'!BI41</f>
        <v>0</v>
      </c>
      <c r="F45" s="78">
        <f>分析結果!$H103*'3EID組替表(38・101部門)'!BJ41</f>
        <v>0</v>
      </c>
      <c r="G45" s="78">
        <f>分析結果!$H103*'3EID組替表(38・101部門)'!BK41</f>
        <v>0</v>
      </c>
      <c r="H45" s="78">
        <f>分析結果!$H103*'3EID組替表(38・101部門)'!BL41</f>
        <v>0</v>
      </c>
      <c r="I45" s="78">
        <f>分析結果!$H103*'3EID組替表(38・101部門)'!BM41</f>
        <v>0</v>
      </c>
      <c r="J45" s="78">
        <f>分析結果!$H103*'3EID組替表(38・101部門)'!BN41</f>
        <v>0</v>
      </c>
      <c r="K45" s="78">
        <f>分析結果!$H103*'3EID組替表(38・101部門)'!BO41</f>
        <v>0</v>
      </c>
      <c r="L45" s="78">
        <f>分析結果!$H103*'3EID組替表(38・101部門)'!BP41</f>
        <v>0</v>
      </c>
      <c r="M45" s="79">
        <f>分析結果!$H103*'3EID組替表(38・101部門)'!BQ41</f>
        <v>0</v>
      </c>
    </row>
    <row r="46" spans="2:13" ht="20.100000000000001" customHeight="1" thickBot="1" x14ac:dyDescent="0.45">
      <c r="B46" s="692" t="s">
        <v>822</v>
      </c>
      <c r="C46" s="693"/>
      <c r="D46" s="80">
        <f>SUM(D8:D45)</f>
        <v>0</v>
      </c>
      <c r="E46" s="81">
        <f t="shared" ref="E46:M46" si="0">SUM(E8:E45)</f>
        <v>0</v>
      </c>
      <c r="F46" s="81">
        <f t="shared" si="0"/>
        <v>0</v>
      </c>
      <c r="G46" s="81">
        <f t="shared" si="0"/>
        <v>0</v>
      </c>
      <c r="H46" s="81">
        <f t="shared" si="0"/>
        <v>0</v>
      </c>
      <c r="I46" s="81">
        <f t="shared" si="0"/>
        <v>0</v>
      </c>
      <c r="J46" s="81">
        <f t="shared" si="0"/>
        <v>0</v>
      </c>
      <c r="K46" s="81">
        <f t="shared" si="0"/>
        <v>0</v>
      </c>
      <c r="L46" s="81">
        <f t="shared" si="0"/>
        <v>0</v>
      </c>
      <c r="M46" s="82">
        <f t="shared" si="0"/>
        <v>0</v>
      </c>
    </row>
  </sheetData>
  <sheetProtection sheet="1" objects="1" scenarios="1"/>
  <mergeCells count="2">
    <mergeCell ref="B46:C46"/>
    <mergeCell ref="B6:C7"/>
  </mergeCells>
  <phoneticPr fontId="2"/>
  <pageMargins left="0.7" right="0.7" top="0.75" bottom="0.75" header="0.3" footer="0.3"/>
  <pageSetup paperSize="9" scale="6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theme="0" tint="-0.499984740745262"/>
    <pageSetUpPr fitToPage="1"/>
  </sheetPr>
  <dimension ref="B1:O486"/>
  <sheetViews>
    <sheetView workbookViewId="0"/>
  </sheetViews>
  <sheetFormatPr defaultColWidth="9" defaultRowHeight="13.5" x14ac:dyDescent="0.15"/>
  <cols>
    <col min="1" max="1" width="1.625" style="396" customWidth="1"/>
    <col min="2" max="2" width="5.875" style="396" customWidth="1"/>
    <col min="3" max="3" width="4.625" style="409" customWidth="1"/>
    <col min="4" max="4" width="5.5" style="396" customWidth="1"/>
    <col min="5" max="5" width="5.375" style="396" customWidth="1"/>
    <col min="6" max="6" width="38.625" style="396" customWidth="1"/>
    <col min="7" max="7" width="5.625" style="410" customWidth="1"/>
    <col min="8" max="8" width="20.875" style="396" customWidth="1"/>
    <col min="9" max="9" width="5.625" style="410" customWidth="1"/>
    <col min="10" max="10" width="20.875" style="396" customWidth="1"/>
    <col min="11" max="11" width="5.625" style="410" customWidth="1"/>
    <col min="12" max="12" width="20.875" style="409" customWidth="1"/>
    <col min="13" max="13" width="5.625" style="398" customWidth="1"/>
    <col min="14" max="14" width="20.875" style="399" customWidth="1"/>
    <col min="15" max="16384" width="9" style="396"/>
  </cols>
  <sheetData>
    <row r="1" spans="2:15" ht="9.75" customHeight="1" x14ac:dyDescent="0.15"/>
    <row r="2" spans="2:15" ht="29.25" customHeight="1" x14ac:dyDescent="0.2">
      <c r="B2" s="696" t="s">
        <v>1419</v>
      </c>
      <c r="C2" s="696"/>
      <c r="D2" s="696"/>
      <c r="E2" s="696"/>
      <c r="F2" s="696"/>
      <c r="G2" s="696"/>
      <c r="H2" s="696"/>
      <c r="I2" s="696"/>
      <c r="J2" s="696"/>
      <c r="K2" s="696"/>
      <c r="L2" s="696"/>
      <c r="M2" s="696"/>
      <c r="N2" s="696"/>
    </row>
    <row r="3" spans="2:15" ht="29.25" customHeight="1" x14ac:dyDescent="0.2">
      <c r="B3" s="397"/>
      <c r="C3" s="397"/>
      <c r="D3" s="397"/>
      <c r="E3" s="397"/>
      <c r="F3" s="397"/>
      <c r="G3" s="397"/>
      <c r="H3" s="397"/>
      <c r="I3" s="397"/>
      <c r="J3" s="397"/>
      <c r="K3" s="397"/>
      <c r="L3" s="397"/>
    </row>
    <row r="4" spans="2:15" ht="29.25" customHeight="1" x14ac:dyDescent="0.2">
      <c r="B4" s="397"/>
      <c r="C4" s="397"/>
      <c r="D4" s="397"/>
      <c r="E4" s="397"/>
      <c r="F4" s="397"/>
      <c r="G4" s="397"/>
      <c r="H4" s="397"/>
      <c r="I4" s="397"/>
      <c r="J4" s="397"/>
      <c r="K4" s="397"/>
      <c r="L4" s="397"/>
    </row>
    <row r="5" spans="2:15" ht="29.25" customHeight="1" x14ac:dyDescent="0.2">
      <c r="B5" s="397"/>
      <c r="C5" s="397"/>
      <c r="D5" s="397"/>
      <c r="E5" s="397"/>
      <c r="F5" s="397"/>
      <c r="G5" s="397"/>
      <c r="H5" s="397"/>
      <c r="I5" s="397"/>
      <c r="J5" s="397"/>
      <c r="K5" s="397"/>
      <c r="L5" s="397"/>
    </row>
    <row r="6" spans="2:15" s="406" customFormat="1" ht="21" customHeight="1" x14ac:dyDescent="0.4">
      <c r="B6" s="400" t="s">
        <v>1087</v>
      </c>
      <c r="C6" s="401"/>
      <c r="D6" s="402"/>
      <c r="E6" s="402"/>
      <c r="F6" s="402"/>
      <c r="G6" s="403"/>
      <c r="H6" s="402"/>
      <c r="I6" s="403"/>
      <c r="J6" s="402"/>
      <c r="K6" s="403"/>
      <c r="L6" s="401"/>
      <c r="M6" s="404"/>
      <c r="N6" s="405"/>
    </row>
    <row r="7" spans="2:15" x14ac:dyDescent="0.15">
      <c r="B7" s="697" t="s">
        <v>1462</v>
      </c>
      <c r="C7" s="698"/>
      <c r="D7" s="698"/>
      <c r="E7" s="698"/>
      <c r="F7" s="699"/>
      <c r="G7" s="697" t="s">
        <v>1420</v>
      </c>
      <c r="H7" s="699"/>
      <c r="I7" s="697" t="s">
        <v>1088</v>
      </c>
      <c r="J7" s="699"/>
      <c r="K7" s="697" t="s">
        <v>1089</v>
      </c>
      <c r="L7" s="699"/>
      <c r="M7" s="700" t="s">
        <v>1090</v>
      </c>
      <c r="N7" s="701"/>
      <c r="O7" s="407"/>
    </row>
    <row r="8" spans="2:15" ht="13.5" customHeight="1" x14ac:dyDescent="0.15">
      <c r="B8" s="704" t="s">
        <v>1091</v>
      </c>
      <c r="C8" s="705"/>
      <c r="D8" s="705"/>
      <c r="E8" s="706"/>
      <c r="F8" s="707" t="s">
        <v>1092</v>
      </c>
      <c r="G8" s="709" t="s">
        <v>1093</v>
      </c>
      <c r="H8" s="711" t="s">
        <v>1092</v>
      </c>
      <c r="I8" s="709" t="s">
        <v>1093</v>
      </c>
      <c r="J8" s="711" t="s">
        <v>1092</v>
      </c>
      <c r="K8" s="709" t="s">
        <v>1093</v>
      </c>
      <c r="L8" s="711" t="s">
        <v>1092</v>
      </c>
      <c r="M8" s="709" t="s">
        <v>1093</v>
      </c>
      <c r="N8" s="711" t="s">
        <v>1092</v>
      </c>
    </row>
    <row r="9" spans="2:15" s="399" customFormat="1" ht="12" x14ac:dyDescent="0.15">
      <c r="B9" s="702" t="s">
        <v>1094</v>
      </c>
      <c r="C9" s="703"/>
      <c r="D9" s="702" t="s">
        <v>1095</v>
      </c>
      <c r="E9" s="703"/>
      <c r="F9" s="708"/>
      <c r="G9" s="710"/>
      <c r="H9" s="712"/>
      <c r="I9" s="710"/>
      <c r="J9" s="712"/>
      <c r="K9" s="710"/>
      <c r="L9" s="712"/>
      <c r="M9" s="710"/>
      <c r="N9" s="712"/>
    </row>
    <row r="10" spans="2:15" s="405" customFormat="1" ht="15" customHeight="1" x14ac:dyDescent="0.4">
      <c r="B10" s="502">
        <v>111</v>
      </c>
      <c r="C10" s="503">
        <v>1</v>
      </c>
      <c r="D10" s="502"/>
      <c r="E10" s="504"/>
      <c r="F10" s="505" t="s">
        <v>1096</v>
      </c>
      <c r="G10" s="506">
        <v>110</v>
      </c>
      <c r="H10" s="505" t="s">
        <v>1097</v>
      </c>
      <c r="I10" s="507">
        <v>1</v>
      </c>
      <c r="J10" s="505" t="s">
        <v>1097</v>
      </c>
      <c r="K10" s="508">
        <v>1</v>
      </c>
      <c r="L10" s="505" t="s">
        <v>1098</v>
      </c>
      <c r="M10" s="509">
        <v>1</v>
      </c>
      <c r="N10" s="510" t="s">
        <v>1421</v>
      </c>
    </row>
    <row r="11" spans="2:15" s="408" customFormat="1" ht="15" customHeight="1" x14ac:dyDescent="0.4">
      <c r="B11" s="511"/>
      <c r="C11" s="580"/>
      <c r="D11" s="511">
        <v>111</v>
      </c>
      <c r="E11" s="581">
        <v>11</v>
      </c>
      <c r="F11" s="512" t="s">
        <v>1097</v>
      </c>
      <c r="G11" s="513"/>
      <c r="H11" s="512"/>
      <c r="I11" s="514"/>
      <c r="J11" s="512"/>
      <c r="K11" s="515"/>
      <c r="L11" s="512"/>
      <c r="M11" s="516"/>
      <c r="N11" s="517"/>
    </row>
    <row r="12" spans="2:15" s="408" customFormat="1" ht="15" customHeight="1" x14ac:dyDescent="0.4">
      <c r="B12" s="535"/>
      <c r="C12" s="536"/>
      <c r="D12" s="535">
        <v>111</v>
      </c>
      <c r="E12" s="537">
        <v>12</v>
      </c>
      <c r="F12" s="524" t="s">
        <v>1099</v>
      </c>
      <c r="G12" s="523"/>
      <c r="H12" s="524"/>
      <c r="I12" s="543"/>
      <c r="J12" s="524"/>
      <c r="K12" s="515"/>
      <c r="L12" s="512"/>
      <c r="M12" s="516"/>
      <c r="N12" s="517"/>
    </row>
    <row r="13" spans="2:15" s="408" customFormat="1" ht="15" customHeight="1" x14ac:dyDescent="0.4">
      <c r="B13" s="511">
        <v>111</v>
      </c>
      <c r="C13" s="580">
        <v>2</v>
      </c>
      <c r="D13" s="511">
        <v>111</v>
      </c>
      <c r="E13" s="581">
        <v>21</v>
      </c>
      <c r="F13" s="512" t="s">
        <v>1100</v>
      </c>
      <c r="G13" s="582">
        <v>111</v>
      </c>
      <c r="H13" s="512" t="s">
        <v>1101</v>
      </c>
      <c r="I13" s="559">
        <v>2</v>
      </c>
      <c r="J13" s="512" t="s">
        <v>1102</v>
      </c>
      <c r="K13" s="515"/>
      <c r="L13" s="512"/>
      <c r="M13" s="516"/>
      <c r="N13" s="517"/>
    </row>
    <row r="14" spans="2:15" s="408" customFormat="1" ht="15" customHeight="1" x14ac:dyDescent="0.4">
      <c r="B14" s="531">
        <v>112</v>
      </c>
      <c r="C14" s="532">
        <v>1</v>
      </c>
      <c r="D14" s="531">
        <v>112</v>
      </c>
      <c r="E14" s="533">
        <v>11</v>
      </c>
      <c r="F14" s="534" t="s">
        <v>41</v>
      </c>
      <c r="G14" s="506">
        <v>112</v>
      </c>
      <c r="H14" s="505" t="s">
        <v>1103</v>
      </c>
      <c r="I14" s="514"/>
      <c r="J14" s="512"/>
      <c r="K14" s="515"/>
      <c r="L14" s="512"/>
      <c r="M14" s="516"/>
      <c r="N14" s="517"/>
    </row>
    <row r="15" spans="2:15" s="408" customFormat="1" ht="15" customHeight="1" x14ac:dyDescent="0.4">
      <c r="B15" s="511">
        <v>112</v>
      </c>
      <c r="C15" s="580">
        <v>2</v>
      </c>
      <c r="D15" s="511">
        <v>112</v>
      </c>
      <c r="E15" s="575">
        <v>21</v>
      </c>
      <c r="F15" s="512" t="s">
        <v>1104</v>
      </c>
      <c r="G15" s="513"/>
      <c r="H15" s="512"/>
      <c r="I15" s="514"/>
      <c r="J15" s="512"/>
      <c r="K15" s="515"/>
      <c r="L15" s="512"/>
      <c r="M15" s="516"/>
      <c r="N15" s="517"/>
    </row>
    <row r="16" spans="2:15" s="408" customFormat="1" ht="15" customHeight="1" x14ac:dyDescent="0.4">
      <c r="B16" s="502">
        <v>113</v>
      </c>
      <c r="C16" s="503">
        <v>1</v>
      </c>
      <c r="D16" s="502">
        <v>113</v>
      </c>
      <c r="E16" s="504">
        <v>1</v>
      </c>
      <c r="F16" s="505" t="s">
        <v>1422</v>
      </c>
      <c r="G16" s="506">
        <v>113</v>
      </c>
      <c r="H16" s="505" t="s">
        <v>43</v>
      </c>
      <c r="I16" s="514"/>
      <c r="J16" s="512"/>
      <c r="K16" s="515"/>
      <c r="L16" s="512"/>
      <c r="M16" s="516"/>
      <c r="N16" s="517"/>
    </row>
    <row r="17" spans="2:14" s="408" customFormat="1" ht="15" customHeight="1" x14ac:dyDescent="0.4">
      <c r="B17" s="502">
        <v>114</v>
      </c>
      <c r="C17" s="503">
        <v>1</v>
      </c>
      <c r="D17" s="502">
        <v>114</v>
      </c>
      <c r="E17" s="528">
        <v>11</v>
      </c>
      <c r="F17" s="505" t="s">
        <v>44</v>
      </c>
      <c r="G17" s="529">
        <v>114</v>
      </c>
      <c r="H17" s="530" t="s">
        <v>44</v>
      </c>
      <c r="I17" s="514"/>
      <c r="J17" s="512"/>
      <c r="K17" s="515"/>
      <c r="L17" s="512"/>
      <c r="M17" s="516"/>
      <c r="N17" s="517"/>
    </row>
    <row r="18" spans="2:14" s="408" customFormat="1" ht="15" customHeight="1" x14ac:dyDescent="0.4">
      <c r="B18" s="531">
        <v>115</v>
      </c>
      <c r="C18" s="532">
        <v>1</v>
      </c>
      <c r="D18" s="531">
        <v>115</v>
      </c>
      <c r="E18" s="533">
        <v>11</v>
      </c>
      <c r="F18" s="534" t="s">
        <v>45</v>
      </c>
      <c r="G18" s="513">
        <v>115</v>
      </c>
      <c r="H18" s="512" t="s">
        <v>1105</v>
      </c>
      <c r="I18" s="514"/>
      <c r="J18" s="512"/>
      <c r="K18" s="515"/>
      <c r="L18" s="512"/>
      <c r="M18" s="516"/>
      <c r="N18" s="517"/>
    </row>
    <row r="19" spans="2:14" s="408" customFormat="1" ht="15" customHeight="1" x14ac:dyDescent="0.4">
      <c r="B19" s="511">
        <v>115</v>
      </c>
      <c r="C19" s="580">
        <v>2</v>
      </c>
      <c r="D19" s="511">
        <v>115</v>
      </c>
      <c r="E19" s="581">
        <v>21</v>
      </c>
      <c r="F19" s="522" t="s">
        <v>46</v>
      </c>
      <c r="G19" s="513"/>
      <c r="H19" s="512"/>
      <c r="I19" s="514"/>
      <c r="J19" s="512"/>
      <c r="K19" s="515"/>
      <c r="L19" s="512"/>
      <c r="M19" s="516"/>
      <c r="N19" s="517"/>
    </row>
    <row r="20" spans="2:14" s="408" customFormat="1" ht="15" customHeight="1" x14ac:dyDescent="0.4">
      <c r="B20" s="511">
        <v>115</v>
      </c>
      <c r="C20" s="580">
        <v>9</v>
      </c>
      <c r="D20" s="511">
        <v>115</v>
      </c>
      <c r="E20" s="581">
        <v>99</v>
      </c>
      <c r="F20" s="544" t="s">
        <v>47</v>
      </c>
      <c r="G20" s="513"/>
      <c r="H20" s="512"/>
      <c r="I20" s="514"/>
      <c r="J20" s="512"/>
      <c r="K20" s="515"/>
      <c r="L20" s="512"/>
      <c r="M20" s="516"/>
      <c r="N20" s="517"/>
    </row>
    <row r="21" spans="2:14" s="408" customFormat="1" ht="15" customHeight="1" x14ac:dyDescent="0.4">
      <c r="B21" s="531">
        <v>116</v>
      </c>
      <c r="C21" s="532">
        <v>1</v>
      </c>
      <c r="D21" s="531">
        <v>116</v>
      </c>
      <c r="E21" s="533">
        <v>11</v>
      </c>
      <c r="F21" s="518" t="s">
        <v>48</v>
      </c>
      <c r="G21" s="506">
        <v>116</v>
      </c>
      <c r="H21" s="505" t="s">
        <v>1106</v>
      </c>
      <c r="I21" s="514"/>
      <c r="J21" s="512"/>
      <c r="K21" s="515"/>
      <c r="L21" s="512"/>
      <c r="M21" s="516"/>
      <c r="N21" s="517"/>
    </row>
    <row r="22" spans="2:14" s="408" customFormat="1" ht="15" customHeight="1" x14ac:dyDescent="0.4">
      <c r="B22" s="538">
        <v>116</v>
      </c>
      <c r="C22" s="539">
        <v>2</v>
      </c>
      <c r="D22" s="538">
        <v>116</v>
      </c>
      <c r="E22" s="540">
        <v>21</v>
      </c>
      <c r="F22" s="541" t="s">
        <v>49</v>
      </c>
      <c r="G22" s="513"/>
      <c r="H22" s="512"/>
      <c r="I22" s="514"/>
      <c r="J22" s="512"/>
      <c r="K22" s="515"/>
      <c r="L22" s="512"/>
      <c r="M22" s="516"/>
      <c r="N22" s="517"/>
    </row>
    <row r="23" spans="2:14" s="408" customFormat="1" ht="15" customHeight="1" x14ac:dyDescent="0.4">
      <c r="B23" s="538">
        <v>116</v>
      </c>
      <c r="C23" s="539">
        <v>3</v>
      </c>
      <c r="D23" s="538">
        <v>116</v>
      </c>
      <c r="E23" s="540">
        <v>31</v>
      </c>
      <c r="F23" s="541" t="s">
        <v>50</v>
      </c>
      <c r="G23" s="513"/>
      <c r="H23" s="512"/>
      <c r="I23" s="514"/>
      <c r="J23" s="512"/>
      <c r="K23" s="515"/>
      <c r="L23" s="512"/>
      <c r="M23" s="516"/>
      <c r="N23" s="517"/>
    </row>
    <row r="24" spans="2:14" s="408" customFormat="1" ht="15" customHeight="1" x14ac:dyDescent="0.4">
      <c r="B24" s="511">
        <v>116</v>
      </c>
      <c r="C24" s="580">
        <v>9</v>
      </c>
      <c r="D24" s="511"/>
      <c r="E24" s="581"/>
      <c r="F24" s="522" t="s">
        <v>51</v>
      </c>
      <c r="G24" s="513"/>
      <c r="H24" s="512"/>
      <c r="I24" s="514"/>
      <c r="J24" s="512"/>
      <c r="K24" s="515"/>
      <c r="L24" s="512"/>
      <c r="M24" s="516"/>
      <c r="N24" s="517"/>
    </row>
    <row r="25" spans="2:14" s="408" customFormat="1" ht="15" customHeight="1" x14ac:dyDescent="0.4">
      <c r="B25" s="511"/>
      <c r="C25" s="580"/>
      <c r="D25" s="511">
        <v>116</v>
      </c>
      <c r="E25" s="581">
        <v>91</v>
      </c>
      <c r="F25" s="512" t="s">
        <v>1107</v>
      </c>
      <c r="G25" s="513"/>
      <c r="H25" s="512"/>
      <c r="I25" s="514"/>
      <c r="J25" s="512"/>
      <c r="K25" s="515"/>
      <c r="L25" s="512"/>
      <c r="M25" s="516"/>
      <c r="N25" s="517"/>
    </row>
    <row r="26" spans="2:14" s="408" customFormat="1" ht="15" customHeight="1" x14ac:dyDescent="0.4">
      <c r="B26" s="511"/>
      <c r="C26" s="580"/>
      <c r="D26" s="511">
        <v>116</v>
      </c>
      <c r="E26" s="581">
        <v>92</v>
      </c>
      <c r="F26" s="512" t="s">
        <v>1108</v>
      </c>
      <c r="G26" s="513"/>
      <c r="H26" s="512"/>
      <c r="I26" s="514"/>
      <c r="J26" s="512"/>
      <c r="K26" s="515"/>
      <c r="L26" s="512"/>
      <c r="M26" s="516"/>
      <c r="N26" s="517"/>
    </row>
    <row r="27" spans="2:14" s="408" customFormat="1" ht="15" customHeight="1" x14ac:dyDescent="0.4">
      <c r="B27" s="511"/>
      <c r="C27" s="580"/>
      <c r="D27" s="511">
        <v>116</v>
      </c>
      <c r="E27" s="581">
        <v>93</v>
      </c>
      <c r="F27" s="512" t="s">
        <v>1109</v>
      </c>
      <c r="G27" s="513"/>
      <c r="H27" s="512"/>
      <c r="I27" s="514"/>
      <c r="J27" s="512"/>
      <c r="K27" s="515"/>
      <c r="L27" s="512"/>
      <c r="M27" s="516"/>
      <c r="N27" s="517"/>
    </row>
    <row r="28" spans="2:14" s="408" customFormat="1" ht="15" customHeight="1" x14ac:dyDescent="0.4">
      <c r="B28" s="535"/>
      <c r="C28" s="536"/>
      <c r="D28" s="535">
        <v>116</v>
      </c>
      <c r="E28" s="537">
        <v>99</v>
      </c>
      <c r="F28" s="524" t="s">
        <v>1110</v>
      </c>
      <c r="G28" s="523"/>
      <c r="H28" s="524"/>
      <c r="I28" s="514"/>
      <c r="J28" s="512"/>
      <c r="K28" s="542"/>
      <c r="L28" s="512"/>
      <c r="M28" s="516"/>
      <c r="N28" s="517"/>
    </row>
    <row r="29" spans="2:14" s="408" customFormat="1" ht="15" customHeight="1" x14ac:dyDescent="0.4">
      <c r="B29" s="502">
        <v>121</v>
      </c>
      <c r="C29" s="503">
        <v>1</v>
      </c>
      <c r="D29" s="502"/>
      <c r="E29" s="504"/>
      <c r="F29" s="505" t="s">
        <v>52</v>
      </c>
      <c r="G29" s="506">
        <v>121</v>
      </c>
      <c r="H29" s="505" t="s">
        <v>1</v>
      </c>
      <c r="I29" s="507">
        <v>3</v>
      </c>
      <c r="J29" s="505" t="s">
        <v>1</v>
      </c>
      <c r="K29" s="515">
        <v>2</v>
      </c>
      <c r="L29" s="505" t="s">
        <v>1</v>
      </c>
      <c r="M29" s="516"/>
      <c r="N29" s="517"/>
    </row>
    <row r="30" spans="2:14" s="408" customFormat="1" ht="15" customHeight="1" x14ac:dyDescent="0.4">
      <c r="B30" s="511"/>
      <c r="C30" s="580"/>
      <c r="D30" s="511">
        <v>121</v>
      </c>
      <c r="E30" s="581">
        <v>11</v>
      </c>
      <c r="F30" s="512" t="s">
        <v>1111</v>
      </c>
      <c r="G30" s="513"/>
      <c r="H30" s="512"/>
      <c r="I30" s="514"/>
      <c r="J30" s="512"/>
      <c r="K30" s="515"/>
      <c r="L30" s="512"/>
      <c r="M30" s="516"/>
      <c r="N30" s="517"/>
    </row>
    <row r="31" spans="2:14" s="408" customFormat="1" ht="15" customHeight="1" x14ac:dyDescent="0.4">
      <c r="B31" s="525"/>
      <c r="C31" s="526"/>
      <c r="D31" s="525">
        <v>121</v>
      </c>
      <c r="E31" s="527">
        <v>19</v>
      </c>
      <c r="F31" s="518" t="s">
        <v>1112</v>
      </c>
      <c r="G31" s="513"/>
      <c r="H31" s="512"/>
      <c r="I31" s="514"/>
      <c r="J31" s="512"/>
      <c r="K31" s="515"/>
      <c r="L31" s="512"/>
      <c r="M31" s="516"/>
      <c r="N31" s="517"/>
    </row>
    <row r="32" spans="2:14" s="408" customFormat="1" ht="15" customHeight="1" x14ac:dyDescent="0.4">
      <c r="B32" s="538">
        <v>121</v>
      </c>
      <c r="C32" s="539">
        <v>2</v>
      </c>
      <c r="D32" s="538">
        <v>121</v>
      </c>
      <c r="E32" s="540">
        <v>21</v>
      </c>
      <c r="F32" s="541" t="s">
        <v>53</v>
      </c>
      <c r="G32" s="513"/>
      <c r="H32" s="512"/>
      <c r="I32" s="514"/>
      <c r="J32" s="512"/>
      <c r="K32" s="515"/>
      <c r="L32" s="512"/>
      <c r="M32" s="516"/>
      <c r="N32" s="517"/>
    </row>
    <row r="33" spans="2:14" s="408" customFormat="1" ht="15" customHeight="1" x14ac:dyDescent="0.4">
      <c r="B33" s="538">
        <v>121</v>
      </c>
      <c r="C33" s="539">
        <v>3</v>
      </c>
      <c r="D33" s="538">
        <v>121</v>
      </c>
      <c r="E33" s="540">
        <v>31</v>
      </c>
      <c r="F33" s="541" t="s">
        <v>54</v>
      </c>
      <c r="G33" s="513"/>
      <c r="H33" s="512"/>
      <c r="I33" s="514"/>
      <c r="J33" s="512"/>
      <c r="K33" s="515"/>
      <c r="L33" s="512"/>
      <c r="M33" s="516"/>
      <c r="N33" s="517"/>
    </row>
    <row r="34" spans="2:14" s="408" customFormat="1" ht="15" customHeight="1" x14ac:dyDescent="0.4">
      <c r="B34" s="538">
        <v>121</v>
      </c>
      <c r="C34" s="539">
        <v>4</v>
      </c>
      <c r="D34" s="538">
        <v>121</v>
      </c>
      <c r="E34" s="540">
        <v>41</v>
      </c>
      <c r="F34" s="541" t="s">
        <v>55</v>
      </c>
      <c r="G34" s="513"/>
      <c r="H34" s="512"/>
      <c r="I34" s="514"/>
      <c r="J34" s="512"/>
      <c r="K34" s="515"/>
      <c r="L34" s="512"/>
      <c r="M34" s="516"/>
      <c r="N34" s="517"/>
    </row>
    <row r="35" spans="2:14" s="408" customFormat="1" ht="15" customHeight="1" x14ac:dyDescent="0.4">
      <c r="B35" s="538">
        <v>121</v>
      </c>
      <c r="C35" s="539">
        <v>5</v>
      </c>
      <c r="D35" s="538">
        <v>121</v>
      </c>
      <c r="E35" s="540">
        <v>51</v>
      </c>
      <c r="F35" s="541" t="s">
        <v>56</v>
      </c>
      <c r="G35" s="513"/>
      <c r="H35" s="512"/>
      <c r="I35" s="514"/>
      <c r="J35" s="512"/>
      <c r="K35" s="515"/>
      <c r="L35" s="512"/>
      <c r="M35" s="516"/>
      <c r="N35" s="517"/>
    </row>
    <row r="36" spans="2:14" s="408" customFormat="1" ht="15" customHeight="1" x14ac:dyDescent="0.4">
      <c r="B36" s="511">
        <v>121</v>
      </c>
      <c r="C36" s="580">
        <v>9</v>
      </c>
      <c r="D36" s="511">
        <v>121</v>
      </c>
      <c r="E36" s="581">
        <v>99</v>
      </c>
      <c r="F36" s="522" t="s">
        <v>57</v>
      </c>
      <c r="G36" s="523"/>
      <c r="H36" s="524"/>
      <c r="I36" s="543"/>
      <c r="J36" s="524"/>
      <c r="K36" s="542"/>
      <c r="L36" s="512"/>
      <c r="M36" s="516"/>
      <c r="N36" s="517"/>
    </row>
    <row r="37" spans="2:14" s="408" customFormat="1" ht="15" customHeight="1" x14ac:dyDescent="0.4">
      <c r="B37" s="547">
        <v>131</v>
      </c>
      <c r="C37" s="548">
        <v>1</v>
      </c>
      <c r="D37" s="547">
        <v>131</v>
      </c>
      <c r="E37" s="549">
        <v>11</v>
      </c>
      <c r="F37" s="530" t="s">
        <v>2</v>
      </c>
      <c r="G37" s="529">
        <v>131</v>
      </c>
      <c r="H37" s="530" t="s">
        <v>2</v>
      </c>
      <c r="I37" s="566">
        <v>4</v>
      </c>
      <c r="J37" s="530" t="s">
        <v>2</v>
      </c>
      <c r="K37" s="562">
        <v>3</v>
      </c>
      <c r="L37" s="530" t="s">
        <v>2</v>
      </c>
      <c r="M37" s="516"/>
      <c r="N37" s="517"/>
    </row>
    <row r="38" spans="2:14" s="408" customFormat="1" ht="15" customHeight="1" x14ac:dyDescent="0.4">
      <c r="B38" s="547">
        <v>151</v>
      </c>
      <c r="C38" s="548">
        <v>1</v>
      </c>
      <c r="D38" s="547">
        <v>151</v>
      </c>
      <c r="E38" s="549">
        <v>11</v>
      </c>
      <c r="F38" s="530" t="s">
        <v>59</v>
      </c>
      <c r="G38" s="529">
        <v>151</v>
      </c>
      <c r="H38" s="530" t="s">
        <v>59</v>
      </c>
      <c r="I38" s="507">
        <v>5</v>
      </c>
      <c r="J38" s="505" t="s">
        <v>3</v>
      </c>
      <c r="K38" s="550">
        <v>4</v>
      </c>
      <c r="L38" s="505" t="s">
        <v>3</v>
      </c>
      <c r="M38" s="516"/>
      <c r="N38" s="517"/>
    </row>
    <row r="39" spans="2:14" s="408" customFormat="1" ht="15" customHeight="1" x14ac:dyDescent="0.4">
      <c r="B39" s="502">
        <v>152</v>
      </c>
      <c r="C39" s="503">
        <v>1</v>
      </c>
      <c r="D39" s="502">
        <v>152</v>
      </c>
      <c r="E39" s="504">
        <v>11</v>
      </c>
      <c r="F39" s="505" t="s">
        <v>60</v>
      </c>
      <c r="G39" s="513">
        <v>152</v>
      </c>
      <c r="H39" s="512" t="s">
        <v>60</v>
      </c>
      <c r="I39" s="514"/>
      <c r="J39" s="512"/>
      <c r="K39" s="515"/>
      <c r="L39" s="512"/>
      <c r="M39" s="516"/>
      <c r="N39" s="517"/>
    </row>
    <row r="40" spans="2:14" s="408" customFormat="1" ht="15" customHeight="1" x14ac:dyDescent="0.4">
      <c r="B40" s="547">
        <v>153</v>
      </c>
      <c r="C40" s="548">
        <v>1</v>
      </c>
      <c r="D40" s="547">
        <v>153</v>
      </c>
      <c r="E40" s="549">
        <v>11</v>
      </c>
      <c r="F40" s="530" t="s">
        <v>1113</v>
      </c>
      <c r="G40" s="529">
        <v>153</v>
      </c>
      <c r="H40" s="530" t="s">
        <v>1114</v>
      </c>
      <c r="I40" s="543"/>
      <c r="J40" s="524"/>
      <c r="K40" s="542"/>
      <c r="L40" s="512"/>
      <c r="M40" s="545"/>
      <c r="N40" s="546"/>
    </row>
    <row r="41" spans="2:14" s="408" customFormat="1" ht="15" customHeight="1" x14ac:dyDescent="0.4">
      <c r="B41" s="511">
        <v>171</v>
      </c>
      <c r="C41" s="580">
        <v>1</v>
      </c>
      <c r="D41" s="511">
        <v>171</v>
      </c>
      <c r="E41" s="581">
        <v>11</v>
      </c>
      <c r="F41" s="512" t="s">
        <v>1115</v>
      </c>
      <c r="G41" s="506">
        <v>171</v>
      </c>
      <c r="H41" s="505" t="s">
        <v>62</v>
      </c>
      <c r="I41" s="507">
        <v>6</v>
      </c>
      <c r="J41" s="505" t="s">
        <v>4</v>
      </c>
      <c r="K41" s="515">
        <v>5</v>
      </c>
      <c r="L41" s="505" t="s">
        <v>4</v>
      </c>
      <c r="M41" s="516">
        <v>2</v>
      </c>
      <c r="N41" s="517" t="s">
        <v>1116</v>
      </c>
    </row>
    <row r="42" spans="2:14" s="408" customFormat="1" ht="15" customHeight="1" x14ac:dyDescent="0.4">
      <c r="B42" s="535">
        <v>171</v>
      </c>
      <c r="C42" s="536">
        <v>2</v>
      </c>
      <c r="D42" s="535">
        <v>171</v>
      </c>
      <c r="E42" s="537">
        <v>21</v>
      </c>
      <c r="F42" s="524" t="s">
        <v>63</v>
      </c>
      <c r="G42" s="523"/>
      <c r="H42" s="524"/>
      <c r="I42" s="514"/>
      <c r="J42" s="512"/>
      <c r="K42" s="515"/>
      <c r="L42" s="512"/>
      <c r="M42" s="516"/>
      <c r="N42" s="517"/>
    </row>
    <row r="43" spans="2:14" s="408" customFormat="1" ht="15" customHeight="1" x14ac:dyDescent="0.4">
      <c r="B43" s="502"/>
      <c r="C43" s="503"/>
      <c r="D43" s="502">
        <v>172</v>
      </c>
      <c r="E43" s="504">
        <v>1</v>
      </c>
      <c r="F43" s="505" t="s">
        <v>64</v>
      </c>
      <c r="G43" s="506">
        <v>172</v>
      </c>
      <c r="H43" s="505" t="s">
        <v>1117</v>
      </c>
      <c r="I43" s="514"/>
      <c r="J43" s="512"/>
      <c r="K43" s="515"/>
      <c r="L43" s="512"/>
      <c r="M43" s="516"/>
      <c r="N43" s="517"/>
    </row>
    <row r="44" spans="2:14" s="408" customFormat="1" ht="15" customHeight="1" x14ac:dyDescent="0.4">
      <c r="B44" s="511">
        <v>172</v>
      </c>
      <c r="C44" s="580">
        <v>1</v>
      </c>
      <c r="D44" s="511"/>
      <c r="E44" s="581"/>
      <c r="F44" s="512" t="s">
        <v>1117</v>
      </c>
      <c r="G44" s="513"/>
      <c r="H44" s="512"/>
      <c r="I44" s="514"/>
      <c r="J44" s="512"/>
      <c r="K44" s="515"/>
      <c r="L44" s="512"/>
      <c r="M44" s="516"/>
      <c r="N44" s="517"/>
    </row>
    <row r="45" spans="2:14" s="408" customFormat="1" ht="15" customHeight="1" x14ac:dyDescent="0.4">
      <c r="B45" s="535">
        <v>172</v>
      </c>
      <c r="C45" s="536">
        <v>2</v>
      </c>
      <c r="D45" s="535"/>
      <c r="E45" s="537"/>
      <c r="F45" s="524" t="s">
        <v>1118</v>
      </c>
      <c r="G45" s="523"/>
      <c r="H45" s="524"/>
      <c r="I45" s="543"/>
      <c r="J45" s="524"/>
      <c r="K45" s="515"/>
      <c r="L45" s="512"/>
      <c r="M45" s="545"/>
      <c r="N45" s="546"/>
    </row>
    <row r="46" spans="2:14" s="408" customFormat="1" ht="15" customHeight="1" x14ac:dyDescent="0.4">
      <c r="B46" s="502">
        <v>611</v>
      </c>
      <c r="C46" s="503">
        <v>1</v>
      </c>
      <c r="D46" s="502"/>
      <c r="E46" s="504"/>
      <c r="F46" s="505" t="s">
        <v>1119</v>
      </c>
      <c r="G46" s="513">
        <v>611</v>
      </c>
      <c r="H46" s="512" t="s">
        <v>65</v>
      </c>
      <c r="I46" s="514">
        <v>7</v>
      </c>
      <c r="J46" s="505" t="s">
        <v>5</v>
      </c>
      <c r="K46" s="508">
        <v>6</v>
      </c>
      <c r="L46" s="505" t="s">
        <v>5</v>
      </c>
      <c r="M46" s="516">
        <v>3</v>
      </c>
      <c r="N46" s="517" t="s">
        <v>1120</v>
      </c>
    </row>
    <row r="47" spans="2:14" s="408" customFormat="1" ht="15" customHeight="1" x14ac:dyDescent="0.4">
      <c r="B47" s="511"/>
      <c r="C47" s="580"/>
      <c r="D47" s="511">
        <v>611</v>
      </c>
      <c r="E47" s="581">
        <v>11</v>
      </c>
      <c r="F47" s="512" t="s">
        <v>1121</v>
      </c>
      <c r="G47" s="513"/>
      <c r="H47" s="512"/>
      <c r="I47" s="514"/>
      <c r="J47" s="512"/>
      <c r="K47" s="515"/>
      <c r="L47" s="512"/>
      <c r="M47" s="516"/>
      <c r="N47" s="517"/>
    </row>
    <row r="48" spans="2:14" s="408" customFormat="1" ht="15" customHeight="1" x14ac:dyDescent="0.4">
      <c r="B48" s="511"/>
      <c r="C48" s="580"/>
      <c r="D48" s="511">
        <v>611</v>
      </c>
      <c r="E48" s="581">
        <v>12</v>
      </c>
      <c r="F48" s="512" t="s">
        <v>1122</v>
      </c>
      <c r="G48" s="513"/>
      <c r="H48" s="512"/>
      <c r="I48" s="514"/>
      <c r="J48" s="512"/>
      <c r="K48" s="515"/>
      <c r="L48" s="512"/>
      <c r="M48" s="516"/>
      <c r="N48" s="517"/>
    </row>
    <row r="49" spans="2:14" s="408" customFormat="1" ht="15" customHeight="1" x14ac:dyDescent="0.4">
      <c r="B49" s="535"/>
      <c r="C49" s="536"/>
      <c r="D49" s="535">
        <v>611</v>
      </c>
      <c r="E49" s="537">
        <v>13</v>
      </c>
      <c r="F49" s="524" t="s">
        <v>1123</v>
      </c>
      <c r="G49" s="513"/>
      <c r="H49" s="512"/>
      <c r="I49" s="514"/>
      <c r="J49" s="512"/>
      <c r="K49" s="515"/>
      <c r="L49" s="512"/>
      <c r="M49" s="516"/>
      <c r="N49" s="517"/>
    </row>
    <row r="50" spans="2:14" s="408" customFormat="1" ht="15" customHeight="1" x14ac:dyDescent="0.4">
      <c r="B50" s="547">
        <v>621</v>
      </c>
      <c r="C50" s="548">
        <v>1</v>
      </c>
      <c r="D50" s="547">
        <v>621</v>
      </c>
      <c r="E50" s="574">
        <v>11</v>
      </c>
      <c r="F50" s="530" t="s">
        <v>1124</v>
      </c>
      <c r="G50" s="506">
        <v>621</v>
      </c>
      <c r="H50" s="505" t="s">
        <v>1125</v>
      </c>
      <c r="I50" s="559"/>
      <c r="J50" s="512"/>
      <c r="K50" s="515"/>
      <c r="L50" s="512"/>
      <c r="M50" s="516"/>
      <c r="N50" s="517"/>
    </row>
    <row r="51" spans="2:14" s="408" customFormat="1" ht="15" customHeight="1" x14ac:dyDescent="0.4">
      <c r="B51" s="511">
        <v>629</v>
      </c>
      <c r="C51" s="580">
        <v>9</v>
      </c>
      <c r="D51" s="511"/>
      <c r="E51" s="554"/>
      <c r="F51" s="512" t="s">
        <v>1126</v>
      </c>
      <c r="G51" s="506">
        <v>629</v>
      </c>
      <c r="H51" s="505" t="s">
        <v>67</v>
      </c>
      <c r="I51" s="514"/>
      <c r="J51" s="512"/>
      <c r="K51" s="515"/>
      <c r="L51" s="512"/>
      <c r="M51" s="516"/>
      <c r="N51" s="517"/>
    </row>
    <row r="52" spans="2:14" s="408" customFormat="1" ht="15" customHeight="1" x14ac:dyDescent="0.4">
      <c r="B52" s="511"/>
      <c r="C52" s="580"/>
      <c r="D52" s="511">
        <v>629</v>
      </c>
      <c r="E52" s="554">
        <v>91</v>
      </c>
      <c r="F52" s="512" t="s">
        <v>1127</v>
      </c>
      <c r="G52" s="513"/>
      <c r="H52" s="512"/>
      <c r="I52" s="514"/>
      <c r="J52" s="512"/>
      <c r="K52" s="515"/>
      <c r="L52" s="512"/>
      <c r="M52" s="516"/>
      <c r="N52" s="517"/>
    </row>
    <row r="53" spans="2:14" s="408" customFormat="1" ht="15" customHeight="1" x14ac:dyDescent="0.4">
      <c r="B53" s="511"/>
      <c r="C53" s="580"/>
      <c r="D53" s="511">
        <v>629</v>
      </c>
      <c r="E53" s="554">
        <v>92</v>
      </c>
      <c r="F53" s="512" t="s">
        <v>1128</v>
      </c>
      <c r="G53" s="513"/>
      <c r="H53" s="512"/>
      <c r="I53" s="514"/>
      <c r="J53" s="512"/>
      <c r="K53" s="515"/>
      <c r="L53" s="512"/>
      <c r="M53" s="516"/>
      <c r="N53" s="517"/>
    </row>
    <row r="54" spans="2:14" s="408" customFormat="1" ht="15" customHeight="1" x14ac:dyDescent="0.4">
      <c r="B54" s="511"/>
      <c r="C54" s="580"/>
      <c r="D54" s="511">
        <v>629</v>
      </c>
      <c r="E54" s="554">
        <v>93</v>
      </c>
      <c r="F54" s="512" t="s">
        <v>1129</v>
      </c>
      <c r="G54" s="513"/>
      <c r="H54" s="512"/>
      <c r="I54" s="514"/>
      <c r="J54" s="512"/>
      <c r="K54" s="515"/>
      <c r="L54" s="512"/>
      <c r="M54" s="516"/>
      <c r="N54" s="517"/>
    </row>
    <row r="55" spans="2:14" s="408" customFormat="1" ht="15" customHeight="1" x14ac:dyDescent="0.4">
      <c r="B55" s="511"/>
      <c r="C55" s="580"/>
      <c r="D55" s="511">
        <v>629</v>
      </c>
      <c r="E55" s="554">
        <v>94</v>
      </c>
      <c r="F55" s="512" t="s">
        <v>1130</v>
      </c>
      <c r="G55" s="513"/>
      <c r="H55" s="512"/>
      <c r="I55" s="514"/>
      <c r="J55" s="512"/>
      <c r="K55" s="515"/>
      <c r="L55" s="512"/>
      <c r="M55" s="516"/>
      <c r="N55" s="517"/>
    </row>
    <row r="56" spans="2:14" s="408" customFormat="1" ht="15" customHeight="1" x14ac:dyDescent="0.4">
      <c r="B56" s="535"/>
      <c r="C56" s="556"/>
      <c r="D56" s="511">
        <v>629</v>
      </c>
      <c r="E56" s="557">
        <v>99</v>
      </c>
      <c r="F56" s="524" t="s">
        <v>1131</v>
      </c>
      <c r="G56" s="523"/>
      <c r="H56" s="524"/>
      <c r="I56" s="543"/>
      <c r="J56" s="524"/>
      <c r="K56" s="558"/>
      <c r="L56" s="524"/>
      <c r="M56" s="545"/>
      <c r="N56" s="546"/>
    </row>
    <row r="57" spans="2:14" s="408" customFormat="1" ht="15" customHeight="1" x14ac:dyDescent="0.4">
      <c r="B57" s="547">
        <v>1111</v>
      </c>
      <c r="C57" s="548">
        <v>1</v>
      </c>
      <c r="D57" s="547">
        <v>1111</v>
      </c>
      <c r="E57" s="549">
        <v>11</v>
      </c>
      <c r="F57" s="530" t="s">
        <v>1132</v>
      </c>
      <c r="G57" s="506">
        <v>1111</v>
      </c>
      <c r="H57" s="505" t="s">
        <v>1133</v>
      </c>
      <c r="I57" s="514">
        <v>8</v>
      </c>
      <c r="J57" s="512" t="s">
        <v>1134</v>
      </c>
      <c r="K57" s="515">
        <v>7</v>
      </c>
      <c r="L57" s="512" t="s">
        <v>1135</v>
      </c>
      <c r="M57" s="516">
        <v>4</v>
      </c>
      <c r="N57" s="517" t="s">
        <v>1423</v>
      </c>
    </row>
    <row r="58" spans="2:14" s="408" customFormat="1" ht="15" customHeight="1" x14ac:dyDescent="0.4">
      <c r="B58" s="547">
        <v>1111</v>
      </c>
      <c r="C58" s="548">
        <v>2</v>
      </c>
      <c r="D58" s="547">
        <v>1111</v>
      </c>
      <c r="E58" s="549">
        <v>21</v>
      </c>
      <c r="F58" s="530" t="s">
        <v>69</v>
      </c>
      <c r="G58" s="513"/>
      <c r="H58" s="512"/>
      <c r="I58" s="514"/>
      <c r="J58" s="512"/>
      <c r="K58" s="515"/>
      <c r="L58" s="512"/>
      <c r="M58" s="516"/>
      <c r="N58" s="517"/>
    </row>
    <row r="59" spans="2:14" s="408" customFormat="1" ht="15" customHeight="1" x14ac:dyDescent="0.4">
      <c r="B59" s="511">
        <v>1111</v>
      </c>
      <c r="C59" s="580">
        <v>9</v>
      </c>
      <c r="D59" s="511">
        <v>1111</v>
      </c>
      <c r="E59" s="581">
        <v>99</v>
      </c>
      <c r="F59" s="512" t="s">
        <v>70</v>
      </c>
      <c r="G59" s="523"/>
      <c r="H59" s="524"/>
      <c r="I59" s="559"/>
      <c r="J59" s="512"/>
      <c r="K59" s="515"/>
      <c r="L59" s="512"/>
      <c r="M59" s="516"/>
      <c r="N59" s="517"/>
    </row>
    <row r="60" spans="2:14" s="408" customFormat="1" ht="15" customHeight="1" x14ac:dyDescent="0.4">
      <c r="B60" s="531">
        <v>1112</v>
      </c>
      <c r="C60" s="532">
        <v>1</v>
      </c>
      <c r="D60" s="531">
        <v>1112</v>
      </c>
      <c r="E60" s="533">
        <v>11</v>
      </c>
      <c r="F60" s="534" t="s">
        <v>71</v>
      </c>
      <c r="G60" s="506">
        <v>1112</v>
      </c>
      <c r="H60" s="505" t="s">
        <v>842</v>
      </c>
      <c r="I60" s="560">
        <v>9</v>
      </c>
      <c r="J60" s="505" t="s">
        <v>842</v>
      </c>
      <c r="K60" s="515"/>
      <c r="L60" s="512"/>
      <c r="M60" s="516"/>
      <c r="N60" s="517"/>
    </row>
    <row r="61" spans="2:14" s="408" customFormat="1" ht="15" customHeight="1" x14ac:dyDescent="0.4">
      <c r="B61" s="538">
        <v>1112</v>
      </c>
      <c r="C61" s="539">
        <v>2</v>
      </c>
      <c r="D61" s="538">
        <v>1112</v>
      </c>
      <c r="E61" s="540">
        <v>21</v>
      </c>
      <c r="F61" s="541" t="s">
        <v>72</v>
      </c>
      <c r="G61" s="513"/>
      <c r="H61" s="512"/>
      <c r="I61" s="514"/>
      <c r="J61" s="512"/>
      <c r="K61" s="515"/>
      <c r="L61" s="512"/>
      <c r="M61" s="516"/>
      <c r="N61" s="517"/>
    </row>
    <row r="62" spans="2:14" s="408" customFormat="1" ht="15" customHeight="1" x14ac:dyDescent="0.4">
      <c r="B62" s="538">
        <v>1112</v>
      </c>
      <c r="C62" s="539">
        <v>3</v>
      </c>
      <c r="D62" s="538">
        <v>1112</v>
      </c>
      <c r="E62" s="540">
        <v>31</v>
      </c>
      <c r="F62" s="541" t="s">
        <v>73</v>
      </c>
      <c r="G62" s="513"/>
      <c r="H62" s="512"/>
      <c r="I62" s="514"/>
      <c r="J62" s="512"/>
      <c r="K62" s="515"/>
      <c r="L62" s="512"/>
      <c r="M62" s="516"/>
      <c r="N62" s="517"/>
    </row>
    <row r="63" spans="2:14" s="408" customFormat="1" ht="15" customHeight="1" x14ac:dyDescent="0.4">
      <c r="B63" s="511">
        <v>1112</v>
      </c>
      <c r="C63" s="580">
        <v>4</v>
      </c>
      <c r="D63" s="511">
        <v>1112</v>
      </c>
      <c r="E63" s="581">
        <v>41</v>
      </c>
      <c r="F63" s="522" t="s">
        <v>74</v>
      </c>
      <c r="G63" s="582"/>
      <c r="H63" s="512"/>
      <c r="I63" s="514"/>
      <c r="J63" s="512"/>
      <c r="K63" s="515"/>
      <c r="L63" s="512"/>
      <c r="M63" s="516"/>
      <c r="N63" s="517"/>
    </row>
    <row r="64" spans="2:14" s="408" customFormat="1" ht="15" customHeight="1" x14ac:dyDescent="0.4">
      <c r="B64" s="547">
        <v>1112</v>
      </c>
      <c r="C64" s="548">
        <v>9</v>
      </c>
      <c r="D64" s="547">
        <v>1112</v>
      </c>
      <c r="E64" s="549">
        <v>99</v>
      </c>
      <c r="F64" s="530" t="s">
        <v>1136</v>
      </c>
      <c r="G64" s="523"/>
      <c r="H64" s="524"/>
      <c r="I64" s="565"/>
      <c r="J64" s="524"/>
      <c r="K64" s="573"/>
      <c r="L64" s="512"/>
      <c r="M64" s="516"/>
      <c r="N64" s="517"/>
    </row>
    <row r="65" spans="2:14" s="408" customFormat="1" ht="15" customHeight="1" x14ac:dyDescent="0.4">
      <c r="B65" s="502">
        <v>1113</v>
      </c>
      <c r="C65" s="503">
        <v>1</v>
      </c>
      <c r="D65" s="502">
        <v>1113</v>
      </c>
      <c r="E65" s="504">
        <v>11</v>
      </c>
      <c r="F65" s="505" t="s">
        <v>76</v>
      </c>
      <c r="G65" s="506">
        <v>1113</v>
      </c>
      <c r="H65" s="505" t="s">
        <v>843</v>
      </c>
      <c r="I65" s="583">
        <v>10</v>
      </c>
      <c r="J65" s="505" t="s">
        <v>843</v>
      </c>
      <c r="K65" s="555"/>
      <c r="L65" s="512"/>
      <c r="M65" s="516"/>
      <c r="N65" s="517"/>
    </row>
    <row r="66" spans="2:14" s="408" customFormat="1" ht="15" customHeight="1" x14ac:dyDescent="0.4">
      <c r="B66" s="511">
        <v>1113</v>
      </c>
      <c r="C66" s="580">
        <v>2</v>
      </c>
      <c r="D66" s="511">
        <v>1113</v>
      </c>
      <c r="E66" s="581">
        <v>21</v>
      </c>
      <c r="F66" s="522" t="s">
        <v>77</v>
      </c>
      <c r="G66" s="513"/>
      <c r="H66" s="512"/>
      <c r="I66" s="565"/>
      <c r="J66" s="524"/>
      <c r="K66" s="515"/>
      <c r="L66" s="512"/>
      <c r="M66" s="564"/>
      <c r="N66" s="517"/>
    </row>
    <row r="67" spans="2:14" s="408" customFormat="1" ht="15" customHeight="1" x14ac:dyDescent="0.4">
      <c r="B67" s="531">
        <v>1114</v>
      </c>
      <c r="C67" s="532">
        <v>1</v>
      </c>
      <c r="D67" s="531">
        <v>1114</v>
      </c>
      <c r="E67" s="533">
        <v>11</v>
      </c>
      <c r="F67" s="534" t="s">
        <v>78</v>
      </c>
      <c r="G67" s="506">
        <v>1114</v>
      </c>
      <c r="H67" s="505" t="s">
        <v>1137</v>
      </c>
      <c r="I67" s="559">
        <v>11</v>
      </c>
      <c r="J67" s="512" t="s">
        <v>1138</v>
      </c>
      <c r="K67" s="515"/>
      <c r="L67" s="512"/>
      <c r="M67" s="564"/>
      <c r="N67" s="517"/>
    </row>
    <row r="68" spans="2:14" s="408" customFormat="1" ht="15" customHeight="1" x14ac:dyDescent="0.4">
      <c r="B68" s="538">
        <v>1114</v>
      </c>
      <c r="C68" s="539">
        <v>2</v>
      </c>
      <c r="D68" s="538">
        <v>1114</v>
      </c>
      <c r="E68" s="540">
        <v>21</v>
      </c>
      <c r="F68" s="541" t="s">
        <v>79</v>
      </c>
      <c r="G68" s="513"/>
      <c r="H68" s="512"/>
      <c r="I68" s="514"/>
      <c r="J68" s="512"/>
      <c r="K68" s="515"/>
      <c r="L68" s="512"/>
      <c r="M68" s="564"/>
      <c r="N68" s="517"/>
    </row>
    <row r="69" spans="2:14" s="408" customFormat="1" ht="15" customHeight="1" x14ac:dyDescent="0.4">
      <c r="B69" s="535">
        <v>1114</v>
      </c>
      <c r="C69" s="536">
        <v>3</v>
      </c>
      <c r="D69" s="535">
        <v>1114</v>
      </c>
      <c r="E69" s="537">
        <v>31</v>
      </c>
      <c r="F69" s="544" t="s">
        <v>80</v>
      </c>
      <c r="G69" s="523"/>
      <c r="H69" s="524"/>
      <c r="I69" s="514"/>
      <c r="J69" s="512"/>
      <c r="K69" s="515"/>
      <c r="L69" s="512"/>
      <c r="M69" s="564"/>
      <c r="N69" s="517"/>
    </row>
    <row r="70" spans="2:14" s="408" customFormat="1" ht="15" customHeight="1" x14ac:dyDescent="0.4">
      <c r="B70" s="535">
        <v>1115</v>
      </c>
      <c r="C70" s="536">
        <v>1</v>
      </c>
      <c r="D70" s="535">
        <v>1115</v>
      </c>
      <c r="E70" s="537">
        <v>11</v>
      </c>
      <c r="F70" s="524" t="s">
        <v>1139</v>
      </c>
      <c r="G70" s="529">
        <v>1115</v>
      </c>
      <c r="H70" s="530" t="s">
        <v>81</v>
      </c>
      <c r="I70" s="514"/>
      <c r="J70" s="512"/>
      <c r="K70" s="515"/>
      <c r="L70" s="512"/>
      <c r="M70" s="564"/>
      <c r="N70" s="517"/>
    </row>
    <row r="71" spans="2:14" s="408" customFormat="1" ht="15" customHeight="1" x14ac:dyDescent="0.4">
      <c r="B71" s="547">
        <v>1116</v>
      </c>
      <c r="C71" s="548">
        <v>1</v>
      </c>
      <c r="D71" s="547">
        <v>1116</v>
      </c>
      <c r="E71" s="549">
        <v>11</v>
      </c>
      <c r="F71" s="530" t="s">
        <v>1140</v>
      </c>
      <c r="G71" s="506">
        <v>1116</v>
      </c>
      <c r="H71" s="505" t="s">
        <v>1141</v>
      </c>
      <c r="I71" s="514"/>
      <c r="J71" s="512"/>
      <c r="K71" s="515"/>
      <c r="L71" s="512"/>
      <c r="M71" s="564"/>
      <c r="N71" s="517"/>
    </row>
    <row r="72" spans="2:14" s="408" customFormat="1" ht="15" customHeight="1" x14ac:dyDescent="0.4">
      <c r="B72" s="547">
        <v>1116</v>
      </c>
      <c r="C72" s="548">
        <v>2</v>
      </c>
      <c r="D72" s="547">
        <v>1116</v>
      </c>
      <c r="E72" s="549">
        <v>21</v>
      </c>
      <c r="F72" s="530" t="s">
        <v>83</v>
      </c>
      <c r="G72" s="513"/>
      <c r="H72" s="512"/>
      <c r="I72" s="514"/>
      <c r="J72" s="512"/>
      <c r="K72" s="515"/>
      <c r="L72" s="512"/>
      <c r="M72" s="564"/>
      <c r="N72" s="517"/>
    </row>
    <row r="73" spans="2:14" s="408" customFormat="1" ht="15" customHeight="1" x14ac:dyDescent="0.4">
      <c r="B73" s="535">
        <v>1116</v>
      </c>
      <c r="C73" s="536">
        <v>3</v>
      </c>
      <c r="D73" s="535">
        <v>1116</v>
      </c>
      <c r="E73" s="537">
        <v>31</v>
      </c>
      <c r="F73" s="524" t="s">
        <v>84</v>
      </c>
      <c r="G73" s="513"/>
      <c r="H73" s="512"/>
      <c r="I73" s="514"/>
      <c r="J73" s="512"/>
      <c r="K73" s="515"/>
      <c r="L73" s="512"/>
      <c r="M73" s="564"/>
      <c r="N73" s="517"/>
    </row>
    <row r="74" spans="2:14" s="408" customFormat="1" ht="15" customHeight="1" x14ac:dyDescent="0.4">
      <c r="B74" s="511">
        <v>1116</v>
      </c>
      <c r="C74" s="580">
        <v>4</v>
      </c>
      <c r="D74" s="511"/>
      <c r="E74" s="581"/>
      <c r="F74" s="512" t="s">
        <v>1142</v>
      </c>
      <c r="G74" s="513"/>
      <c r="H74" s="512"/>
      <c r="I74" s="514"/>
      <c r="J74" s="512"/>
      <c r="K74" s="515"/>
      <c r="L74" s="512"/>
      <c r="M74" s="564"/>
      <c r="N74" s="517"/>
    </row>
    <row r="75" spans="2:14" s="408" customFormat="1" ht="15" customHeight="1" x14ac:dyDescent="0.4">
      <c r="B75" s="511"/>
      <c r="C75" s="580"/>
      <c r="D75" s="511">
        <v>1116</v>
      </c>
      <c r="E75" s="581">
        <v>41</v>
      </c>
      <c r="F75" s="512" t="s">
        <v>1143</v>
      </c>
      <c r="G75" s="513"/>
      <c r="H75" s="512"/>
      <c r="I75" s="514"/>
      <c r="J75" s="512"/>
      <c r="K75" s="515"/>
      <c r="L75" s="512"/>
      <c r="M75" s="564"/>
      <c r="N75" s="517"/>
    </row>
    <row r="76" spans="2:14" s="408" customFormat="1" ht="15" customHeight="1" x14ac:dyDescent="0.4">
      <c r="B76" s="511"/>
      <c r="C76" s="580"/>
      <c r="D76" s="511">
        <v>1116</v>
      </c>
      <c r="E76" s="581">
        <v>42</v>
      </c>
      <c r="F76" s="512" t="s">
        <v>1144</v>
      </c>
      <c r="G76" s="513"/>
      <c r="H76" s="512"/>
      <c r="I76" s="514"/>
      <c r="J76" s="512"/>
      <c r="K76" s="515"/>
      <c r="L76" s="512"/>
      <c r="M76" s="564"/>
      <c r="N76" s="517"/>
    </row>
    <row r="77" spans="2:14" s="408" customFormat="1" ht="15" customHeight="1" x14ac:dyDescent="0.4">
      <c r="B77" s="511"/>
      <c r="C77" s="580"/>
      <c r="D77" s="511">
        <v>1116</v>
      </c>
      <c r="E77" s="581">
        <v>43</v>
      </c>
      <c r="F77" s="512" t="s">
        <v>1145</v>
      </c>
      <c r="G77" s="513"/>
      <c r="H77" s="512"/>
      <c r="I77" s="514"/>
      <c r="J77" s="512"/>
      <c r="K77" s="515"/>
      <c r="L77" s="512"/>
      <c r="M77" s="564"/>
      <c r="N77" s="517"/>
    </row>
    <row r="78" spans="2:14" s="408" customFormat="1" ht="15" customHeight="1" x14ac:dyDescent="0.4">
      <c r="B78" s="535"/>
      <c r="C78" s="536"/>
      <c r="D78" s="535">
        <v>1116</v>
      </c>
      <c r="E78" s="537">
        <v>44</v>
      </c>
      <c r="F78" s="524" t="s">
        <v>1146</v>
      </c>
      <c r="G78" s="513"/>
      <c r="H78" s="512"/>
      <c r="I78" s="514"/>
      <c r="J78" s="512"/>
      <c r="K78" s="515"/>
      <c r="L78" s="512"/>
      <c r="M78" s="564"/>
      <c r="N78" s="517"/>
    </row>
    <row r="79" spans="2:14" s="408" customFormat="1" ht="15" customHeight="1" x14ac:dyDescent="0.4">
      <c r="B79" s="535">
        <v>1116</v>
      </c>
      <c r="C79" s="536">
        <v>5</v>
      </c>
      <c r="D79" s="535">
        <v>1116</v>
      </c>
      <c r="E79" s="537">
        <v>51</v>
      </c>
      <c r="F79" s="524" t="s">
        <v>86</v>
      </c>
      <c r="G79" s="523"/>
      <c r="H79" s="524"/>
      <c r="I79" s="514"/>
      <c r="J79" s="512"/>
      <c r="K79" s="515"/>
      <c r="L79" s="512"/>
      <c r="M79" s="564"/>
      <c r="N79" s="517"/>
    </row>
    <row r="80" spans="2:14" s="408" customFormat="1" ht="15" customHeight="1" x14ac:dyDescent="0.4">
      <c r="B80" s="547">
        <v>1119</v>
      </c>
      <c r="C80" s="548">
        <v>1</v>
      </c>
      <c r="D80" s="547">
        <v>1119</v>
      </c>
      <c r="E80" s="549">
        <v>11</v>
      </c>
      <c r="F80" s="530" t="s">
        <v>87</v>
      </c>
      <c r="G80" s="513">
        <v>1119</v>
      </c>
      <c r="H80" s="512" t="s">
        <v>90</v>
      </c>
      <c r="I80" s="514"/>
      <c r="J80" s="512"/>
      <c r="K80" s="515"/>
      <c r="L80" s="512"/>
      <c r="M80" s="564"/>
      <c r="N80" s="517"/>
    </row>
    <row r="81" spans="2:14" s="408" customFormat="1" ht="15" customHeight="1" x14ac:dyDescent="0.4">
      <c r="B81" s="547">
        <v>1119</v>
      </c>
      <c r="C81" s="548">
        <v>2</v>
      </c>
      <c r="D81" s="547">
        <v>1119</v>
      </c>
      <c r="E81" s="549">
        <v>21</v>
      </c>
      <c r="F81" s="530" t="s">
        <v>88</v>
      </c>
      <c r="G81" s="513"/>
      <c r="H81" s="512"/>
      <c r="I81" s="514"/>
      <c r="J81" s="512"/>
      <c r="K81" s="515"/>
      <c r="L81" s="512"/>
      <c r="M81" s="564"/>
      <c r="N81" s="517"/>
    </row>
    <row r="82" spans="2:14" s="408" customFormat="1" ht="15" customHeight="1" x14ac:dyDescent="0.4">
      <c r="B82" s="547">
        <v>1119</v>
      </c>
      <c r="C82" s="548">
        <v>3</v>
      </c>
      <c r="D82" s="547">
        <v>1119</v>
      </c>
      <c r="E82" s="549">
        <v>31</v>
      </c>
      <c r="F82" s="530" t="s">
        <v>89</v>
      </c>
      <c r="G82" s="513"/>
      <c r="H82" s="512"/>
      <c r="I82" s="514"/>
      <c r="J82" s="512"/>
      <c r="K82" s="515"/>
      <c r="L82" s="512"/>
      <c r="M82" s="564"/>
      <c r="N82" s="517"/>
    </row>
    <row r="83" spans="2:14" s="408" customFormat="1" ht="15" customHeight="1" x14ac:dyDescent="0.4">
      <c r="B83" s="535">
        <v>1119</v>
      </c>
      <c r="C83" s="536">
        <v>9</v>
      </c>
      <c r="D83" s="535">
        <v>1119</v>
      </c>
      <c r="E83" s="537">
        <v>99</v>
      </c>
      <c r="F83" s="524" t="s">
        <v>90</v>
      </c>
      <c r="G83" s="513"/>
      <c r="H83" s="512"/>
      <c r="I83" s="514"/>
      <c r="J83" s="512"/>
      <c r="K83" s="515"/>
      <c r="L83" s="512"/>
      <c r="M83" s="564"/>
      <c r="N83" s="517"/>
    </row>
    <row r="84" spans="2:14" s="408" customFormat="1" ht="15" customHeight="1" x14ac:dyDescent="0.4">
      <c r="B84" s="531">
        <v>1121</v>
      </c>
      <c r="C84" s="532">
        <v>1</v>
      </c>
      <c r="D84" s="531">
        <v>1121</v>
      </c>
      <c r="E84" s="533">
        <v>11</v>
      </c>
      <c r="F84" s="534" t="s">
        <v>91</v>
      </c>
      <c r="G84" s="506">
        <v>1121</v>
      </c>
      <c r="H84" s="505" t="s">
        <v>1147</v>
      </c>
      <c r="I84" s="507">
        <v>12</v>
      </c>
      <c r="J84" s="505" t="s">
        <v>844</v>
      </c>
      <c r="K84" s="515"/>
      <c r="L84" s="512"/>
      <c r="M84" s="564"/>
      <c r="N84" s="517"/>
    </row>
    <row r="85" spans="2:14" s="408" customFormat="1" ht="15" customHeight="1" x14ac:dyDescent="0.4">
      <c r="B85" s="511">
        <v>1121</v>
      </c>
      <c r="C85" s="580">
        <v>2</v>
      </c>
      <c r="D85" s="511">
        <v>1121</v>
      </c>
      <c r="E85" s="581">
        <v>21</v>
      </c>
      <c r="F85" s="541" t="s">
        <v>1148</v>
      </c>
      <c r="G85" s="513"/>
      <c r="H85" s="512"/>
      <c r="I85" s="514"/>
      <c r="J85" s="512"/>
      <c r="K85" s="515"/>
      <c r="L85" s="512"/>
      <c r="M85" s="564"/>
      <c r="N85" s="517"/>
    </row>
    <row r="86" spans="2:14" s="408" customFormat="1" ht="15" customHeight="1" x14ac:dyDescent="0.4">
      <c r="B86" s="538">
        <v>1121</v>
      </c>
      <c r="C86" s="539">
        <v>3</v>
      </c>
      <c r="D86" s="538">
        <v>1121</v>
      </c>
      <c r="E86" s="540">
        <v>31</v>
      </c>
      <c r="F86" s="541" t="s">
        <v>1149</v>
      </c>
      <c r="G86" s="513"/>
      <c r="H86" s="512"/>
      <c r="I86" s="514"/>
      <c r="J86" s="512"/>
      <c r="K86" s="515"/>
      <c r="L86" s="512"/>
      <c r="M86" s="564"/>
      <c r="N86" s="517"/>
    </row>
    <row r="87" spans="2:14" s="408" customFormat="1" ht="15" customHeight="1" x14ac:dyDescent="0.4">
      <c r="B87" s="535">
        <v>1121</v>
      </c>
      <c r="C87" s="536">
        <v>9</v>
      </c>
      <c r="D87" s="535">
        <v>1121</v>
      </c>
      <c r="E87" s="537">
        <v>99</v>
      </c>
      <c r="F87" s="544" t="s">
        <v>94</v>
      </c>
      <c r="G87" s="523"/>
      <c r="H87" s="524"/>
      <c r="I87" s="514"/>
      <c r="J87" s="512"/>
      <c r="K87" s="515"/>
      <c r="L87" s="512"/>
      <c r="M87" s="564"/>
      <c r="N87" s="517"/>
    </row>
    <row r="88" spans="2:14" s="408" customFormat="1" ht="15" customHeight="1" x14ac:dyDescent="0.4">
      <c r="B88" s="531">
        <v>1129</v>
      </c>
      <c r="C88" s="532">
        <v>1</v>
      </c>
      <c r="D88" s="531">
        <v>1129</v>
      </c>
      <c r="E88" s="533">
        <v>11</v>
      </c>
      <c r="F88" s="534" t="s">
        <v>95</v>
      </c>
      <c r="G88" s="506">
        <v>1129</v>
      </c>
      <c r="H88" s="505" t="s">
        <v>1150</v>
      </c>
      <c r="I88" s="514"/>
      <c r="J88" s="512"/>
      <c r="K88" s="515"/>
      <c r="L88" s="512"/>
      <c r="M88" s="564"/>
      <c r="N88" s="517"/>
    </row>
    <row r="89" spans="2:14" s="408" customFormat="1" ht="15" customHeight="1" x14ac:dyDescent="0.4">
      <c r="B89" s="538">
        <v>1129</v>
      </c>
      <c r="C89" s="539">
        <v>2</v>
      </c>
      <c r="D89" s="538">
        <v>1129</v>
      </c>
      <c r="E89" s="540">
        <v>21</v>
      </c>
      <c r="F89" s="541" t="s">
        <v>96</v>
      </c>
      <c r="G89" s="513"/>
      <c r="H89" s="512"/>
      <c r="I89" s="514"/>
      <c r="J89" s="512"/>
      <c r="K89" s="515"/>
      <c r="L89" s="512"/>
      <c r="M89" s="564"/>
      <c r="N89" s="517"/>
    </row>
    <row r="90" spans="2:14" s="408" customFormat="1" ht="15" customHeight="1" x14ac:dyDescent="0.4">
      <c r="B90" s="535">
        <v>1129</v>
      </c>
      <c r="C90" s="536">
        <v>3</v>
      </c>
      <c r="D90" s="535">
        <v>1129</v>
      </c>
      <c r="E90" s="537">
        <v>31</v>
      </c>
      <c r="F90" s="544" t="s">
        <v>97</v>
      </c>
      <c r="G90" s="523"/>
      <c r="H90" s="524"/>
      <c r="I90" s="514"/>
      <c r="J90" s="512"/>
      <c r="K90" s="515"/>
      <c r="L90" s="512"/>
      <c r="M90" s="564"/>
      <c r="N90" s="517"/>
    </row>
    <row r="91" spans="2:14" s="408" customFormat="1" ht="15" customHeight="1" x14ac:dyDescent="0.4">
      <c r="B91" s="531">
        <v>1131</v>
      </c>
      <c r="C91" s="532">
        <v>1</v>
      </c>
      <c r="D91" s="531">
        <v>1131</v>
      </c>
      <c r="E91" s="533">
        <v>11</v>
      </c>
      <c r="F91" s="534" t="s">
        <v>98</v>
      </c>
      <c r="G91" s="506">
        <v>1131</v>
      </c>
      <c r="H91" s="584" t="s">
        <v>845</v>
      </c>
      <c r="I91" s="560">
        <v>13</v>
      </c>
      <c r="J91" s="585" t="s">
        <v>1424</v>
      </c>
      <c r="K91" s="515"/>
      <c r="L91" s="512"/>
      <c r="M91" s="564"/>
      <c r="N91" s="517"/>
    </row>
    <row r="92" spans="2:14" s="408" customFormat="1" ht="15" customHeight="1" x14ac:dyDescent="0.4">
      <c r="B92" s="535">
        <v>1131</v>
      </c>
      <c r="C92" s="536">
        <v>2</v>
      </c>
      <c r="D92" s="535">
        <v>1131</v>
      </c>
      <c r="E92" s="537">
        <v>21</v>
      </c>
      <c r="F92" s="544" t="s">
        <v>1151</v>
      </c>
      <c r="G92" s="523"/>
      <c r="H92" s="586"/>
      <c r="I92" s="559"/>
      <c r="J92" s="587"/>
      <c r="K92" s="515"/>
      <c r="L92" s="512"/>
      <c r="M92" s="564"/>
      <c r="N92" s="517"/>
    </row>
    <row r="93" spans="2:14" s="408" customFormat="1" ht="15" customHeight="1" x14ac:dyDescent="0.4">
      <c r="B93" s="547">
        <v>1141</v>
      </c>
      <c r="C93" s="548">
        <v>1</v>
      </c>
      <c r="D93" s="547">
        <v>1141</v>
      </c>
      <c r="E93" s="549">
        <v>11</v>
      </c>
      <c r="F93" s="512" t="s">
        <v>100</v>
      </c>
      <c r="G93" s="529">
        <v>1141</v>
      </c>
      <c r="H93" s="588" t="s">
        <v>1425</v>
      </c>
      <c r="I93" s="565"/>
      <c r="J93" s="589"/>
      <c r="K93" s="515"/>
      <c r="L93" s="512"/>
      <c r="M93" s="564"/>
      <c r="N93" s="517"/>
    </row>
    <row r="94" spans="2:14" s="408" customFormat="1" ht="15" customHeight="1" x14ac:dyDescent="0.4">
      <c r="B94" s="535">
        <v>1511</v>
      </c>
      <c r="C94" s="536">
        <v>1</v>
      </c>
      <c r="D94" s="535">
        <v>1511</v>
      </c>
      <c r="E94" s="537">
        <v>11</v>
      </c>
      <c r="F94" s="530" t="s">
        <v>1152</v>
      </c>
      <c r="G94" s="529">
        <v>1511</v>
      </c>
      <c r="H94" s="530" t="s">
        <v>1153</v>
      </c>
      <c r="I94" s="514">
        <v>14</v>
      </c>
      <c r="J94" s="512" t="s">
        <v>1426</v>
      </c>
      <c r="K94" s="508">
        <v>8</v>
      </c>
      <c r="L94" s="505" t="s">
        <v>7</v>
      </c>
      <c r="M94" s="564"/>
      <c r="N94" s="517"/>
    </row>
    <row r="95" spans="2:14" s="408" customFormat="1" ht="15" customHeight="1" x14ac:dyDescent="0.4">
      <c r="B95" s="531">
        <v>1512</v>
      </c>
      <c r="C95" s="532">
        <v>1</v>
      </c>
      <c r="D95" s="531">
        <v>1512</v>
      </c>
      <c r="E95" s="533">
        <v>11</v>
      </c>
      <c r="F95" s="534" t="s">
        <v>1154</v>
      </c>
      <c r="G95" s="506">
        <v>1512</v>
      </c>
      <c r="H95" s="505" t="s">
        <v>1155</v>
      </c>
      <c r="I95" s="514"/>
      <c r="J95" s="512"/>
      <c r="K95" s="515"/>
      <c r="L95" s="512"/>
      <c r="M95" s="564"/>
      <c r="N95" s="517"/>
    </row>
    <row r="96" spans="2:14" s="408" customFormat="1" ht="15" customHeight="1" x14ac:dyDescent="0.4">
      <c r="B96" s="538">
        <v>1512</v>
      </c>
      <c r="C96" s="539">
        <v>2</v>
      </c>
      <c r="D96" s="538">
        <v>1512</v>
      </c>
      <c r="E96" s="540">
        <v>21</v>
      </c>
      <c r="F96" s="541" t="s">
        <v>1156</v>
      </c>
      <c r="G96" s="513"/>
      <c r="H96" s="512"/>
      <c r="I96" s="514"/>
      <c r="J96" s="512"/>
      <c r="K96" s="515"/>
      <c r="L96" s="512"/>
      <c r="M96" s="564"/>
      <c r="N96" s="517"/>
    </row>
    <row r="97" spans="2:14" s="408" customFormat="1" ht="15" customHeight="1" x14ac:dyDescent="0.4">
      <c r="B97" s="535">
        <v>1512</v>
      </c>
      <c r="C97" s="536">
        <v>9</v>
      </c>
      <c r="D97" s="535">
        <v>1512</v>
      </c>
      <c r="E97" s="537">
        <v>99</v>
      </c>
      <c r="F97" s="544" t="s">
        <v>1157</v>
      </c>
      <c r="G97" s="523"/>
      <c r="H97" s="524"/>
      <c r="I97" s="514"/>
      <c r="J97" s="512"/>
      <c r="K97" s="515"/>
      <c r="L97" s="512"/>
      <c r="M97" s="564"/>
      <c r="N97" s="517"/>
    </row>
    <row r="98" spans="2:14" s="408" customFormat="1" ht="15" customHeight="1" x14ac:dyDescent="0.4">
      <c r="B98" s="547">
        <v>1513</v>
      </c>
      <c r="C98" s="548">
        <v>1</v>
      </c>
      <c r="D98" s="547">
        <v>1513</v>
      </c>
      <c r="E98" s="549">
        <v>11</v>
      </c>
      <c r="F98" s="530" t="s">
        <v>105</v>
      </c>
      <c r="G98" s="529">
        <v>1513</v>
      </c>
      <c r="H98" s="530" t="s">
        <v>105</v>
      </c>
      <c r="I98" s="514"/>
      <c r="J98" s="512"/>
      <c r="K98" s="515"/>
      <c r="L98" s="512"/>
      <c r="M98" s="564"/>
      <c r="N98" s="517"/>
    </row>
    <row r="99" spans="2:14" s="408" customFormat="1" ht="15" customHeight="1" x14ac:dyDescent="0.4">
      <c r="B99" s="547">
        <v>1514</v>
      </c>
      <c r="C99" s="548">
        <v>1</v>
      </c>
      <c r="D99" s="547">
        <v>1514</v>
      </c>
      <c r="E99" s="549">
        <v>11</v>
      </c>
      <c r="F99" s="530" t="s">
        <v>106</v>
      </c>
      <c r="G99" s="529">
        <v>1514</v>
      </c>
      <c r="H99" s="530" t="s">
        <v>106</v>
      </c>
      <c r="I99" s="514"/>
      <c r="J99" s="512"/>
      <c r="K99" s="515"/>
      <c r="L99" s="512"/>
      <c r="M99" s="564"/>
      <c r="N99" s="517"/>
    </row>
    <row r="100" spans="2:14" s="408" customFormat="1" ht="15" customHeight="1" x14ac:dyDescent="0.4">
      <c r="B100" s="502">
        <v>1519</v>
      </c>
      <c r="C100" s="503">
        <v>9</v>
      </c>
      <c r="D100" s="502">
        <v>1519</v>
      </c>
      <c r="E100" s="528">
        <v>99</v>
      </c>
      <c r="F100" s="512" t="s">
        <v>107</v>
      </c>
      <c r="G100" s="506">
        <v>1519</v>
      </c>
      <c r="H100" s="505" t="s">
        <v>107</v>
      </c>
      <c r="I100" s="514"/>
      <c r="J100" s="512"/>
      <c r="K100" s="515"/>
      <c r="L100" s="512"/>
      <c r="M100" s="564"/>
      <c r="N100" s="517"/>
    </row>
    <row r="101" spans="2:14" s="408" customFormat="1" ht="15" customHeight="1" x14ac:dyDescent="0.4">
      <c r="B101" s="531">
        <v>1521</v>
      </c>
      <c r="C101" s="532">
        <v>1</v>
      </c>
      <c r="D101" s="531">
        <v>1521</v>
      </c>
      <c r="E101" s="533">
        <v>11</v>
      </c>
      <c r="F101" s="534" t="s">
        <v>108</v>
      </c>
      <c r="G101" s="506">
        <v>1521</v>
      </c>
      <c r="H101" s="505" t="s">
        <v>1158</v>
      </c>
      <c r="I101" s="560">
        <v>15</v>
      </c>
      <c r="J101" s="505" t="s">
        <v>1427</v>
      </c>
      <c r="K101" s="515"/>
      <c r="L101" s="512"/>
      <c r="M101" s="564"/>
      <c r="N101" s="517"/>
    </row>
    <row r="102" spans="2:14" s="408" customFormat="1" ht="15" customHeight="1" x14ac:dyDescent="0.4">
      <c r="B102" s="535">
        <v>1521</v>
      </c>
      <c r="C102" s="536">
        <v>2</v>
      </c>
      <c r="D102" s="535">
        <v>1521</v>
      </c>
      <c r="E102" s="537">
        <v>21</v>
      </c>
      <c r="F102" s="522" t="s">
        <v>109</v>
      </c>
      <c r="G102" s="523"/>
      <c r="H102" s="524"/>
      <c r="I102" s="514"/>
      <c r="J102" s="512"/>
      <c r="K102" s="515"/>
      <c r="L102" s="512"/>
      <c r="M102" s="564"/>
      <c r="N102" s="517"/>
    </row>
    <row r="103" spans="2:14" s="408" customFormat="1" ht="15" customHeight="1" x14ac:dyDescent="0.4">
      <c r="B103" s="547">
        <v>1522</v>
      </c>
      <c r="C103" s="548">
        <v>9</v>
      </c>
      <c r="D103" s="547">
        <v>1522</v>
      </c>
      <c r="E103" s="549">
        <v>99</v>
      </c>
      <c r="F103" s="530" t="s">
        <v>110</v>
      </c>
      <c r="G103" s="529">
        <v>1522</v>
      </c>
      <c r="H103" s="530" t="s">
        <v>110</v>
      </c>
      <c r="I103" s="514"/>
      <c r="J103" s="512"/>
      <c r="K103" s="515"/>
      <c r="L103" s="512"/>
      <c r="M103" s="564"/>
      <c r="N103" s="517"/>
    </row>
    <row r="104" spans="2:14" s="408" customFormat="1" ht="15" customHeight="1" x14ac:dyDescent="0.4">
      <c r="B104" s="531">
        <v>1529</v>
      </c>
      <c r="C104" s="532">
        <v>1</v>
      </c>
      <c r="D104" s="531">
        <v>1529</v>
      </c>
      <c r="E104" s="533">
        <v>11</v>
      </c>
      <c r="F104" s="518" t="s">
        <v>111</v>
      </c>
      <c r="G104" s="506">
        <v>1529</v>
      </c>
      <c r="H104" s="505" t="s">
        <v>113</v>
      </c>
      <c r="I104" s="514"/>
      <c r="J104" s="512"/>
      <c r="K104" s="515"/>
      <c r="L104" s="512"/>
      <c r="M104" s="564"/>
      <c r="N104" s="517"/>
    </row>
    <row r="105" spans="2:14" s="408" customFormat="1" ht="15" customHeight="1" x14ac:dyDescent="0.4">
      <c r="B105" s="538">
        <v>1529</v>
      </c>
      <c r="C105" s="539">
        <v>2</v>
      </c>
      <c r="D105" s="538">
        <v>1529</v>
      </c>
      <c r="E105" s="540">
        <v>21</v>
      </c>
      <c r="F105" s="541" t="s">
        <v>112</v>
      </c>
      <c r="G105" s="513"/>
      <c r="H105" s="512"/>
      <c r="I105" s="514"/>
      <c r="J105" s="512"/>
      <c r="K105" s="515"/>
      <c r="L105" s="512"/>
      <c r="M105" s="564"/>
      <c r="N105" s="517"/>
    </row>
    <row r="106" spans="2:14" s="408" customFormat="1" ht="15" customHeight="1" x14ac:dyDescent="0.4">
      <c r="B106" s="519">
        <v>1529</v>
      </c>
      <c r="C106" s="520">
        <v>9</v>
      </c>
      <c r="D106" s="519">
        <v>1529</v>
      </c>
      <c r="E106" s="521">
        <v>99</v>
      </c>
      <c r="F106" s="522" t="s">
        <v>113</v>
      </c>
      <c r="G106" s="513"/>
      <c r="H106" s="512"/>
      <c r="I106" s="514"/>
      <c r="J106" s="512"/>
      <c r="K106" s="515"/>
      <c r="L106" s="512"/>
      <c r="M106" s="564"/>
      <c r="N106" s="517"/>
    </row>
    <row r="107" spans="2:14" s="408" customFormat="1" ht="15" customHeight="1" x14ac:dyDescent="0.4">
      <c r="B107" s="531">
        <v>1611</v>
      </c>
      <c r="C107" s="532">
        <v>1</v>
      </c>
      <c r="D107" s="531">
        <v>1611</v>
      </c>
      <c r="E107" s="533">
        <v>11</v>
      </c>
      <c r="F107" s="534" t="s">
        <v>114</v>
      </c>
      <c r="G107" s="506">
        <v>1611</v>
      </c>
      <c r="H107" s="505" t="s">
        <v>1159</v>
      </c>
      <c r="I107" s="507">
        <v>16</v>
      </c>
      <c r="J107" s="505" t="s">
        <v>846</v>
      </c>
      <c r="K107" s="508">
        <v>9</v>
      </c>
      <c r="L107" s="505" t="s">
        <v>8</v>
      </c>
      <c r="M107" s="564"/>
      <c r="N107" s="517"/>
    </row>
    <row r="108" spans="2:14" s="408" customFormat="1" ht="15" customHeight="1" x14ac:dyDescent="0.4">
      <c r="B108" s="538">
        <v>1611</v>
      </c>
      <c r="C108" s="539">
        <v>2</v>
      </c>
      <c r="D108" s="538">
        <v>1611</v>
      </c>
      <c r="E108" s="540">
        <v>21</v>
      </c>
      <c r="F108" s="541" t="s">
        <v>1160</v>
      </c>
      <c r="G108" s="513"/>
      <c r="H108" s="512"/>
      <c r="I108" s="514"/>
      <c r="J108" s="512"/>
      <c r="K108" s="515"/>
      <c r="L108" s="512"/>
      <c r="M108" s="564"/>
      <c r="N108" s="517"/>
    </row>
    <row r="109" spans="2:14" s="408" customFormat="1" ht="15" customHeight="1" x14ac:dyDescent="0.4">
      <c r="B109" s="535">
        <v>1611</v>
      </c>
      <c r="C109" s="536">
        <v>3</v>
      </c>
      <c r="D109" s="535">
        <v>1611</v>
      </c>
      <c r="E109" s="537">
        <v>31</v>
      </c>
      <c r="F109" s="544" t="s">
        <v>116</v>
      </c>
      <c r="G109" s="523"/>
      <c r="H109" s="524"/>
      <c r="I109" s="514"/>
      <c r="J109" s="512"/>
      <c r="K109" s="515"/>
      <c r="L109" s="512"/>
      <c r="M109" s="564"/>
      <c r="N109" s="517"/>
    </row>
    <row r="110" spans="2:14" s="408" customFormat="1" ht="15" customHeight="1" x14ac:dyDescent="0.4">
      <c r="B110" s="511">
        <v>1619</v>
      </c>
      <c r="C110" s="580">
        <v>9</v>
      </c>
      <c r="D110" s="511">
        <v>1619</v>
      </c>
      <c r="E110" s="581">
        <v>99</v>
      </c>
      <c r="F110" s="512" t="s">
        <v>117</v>
      </c>
      <c r="G110" s="513">
        <v>1619</v>
      </c>
      <c r="H110" s="512" t="s">
        <v>117</v>
      </c>
      <c r="I110" s="565"/>
      <c r="J110" s="524"/>
      <c r="K110" s="515"/>
      <c r="L110" s="512"/>
      <c r="M110" s="564"/>
      <c r="N110" s="517"/>
    </row>
    <row r="111" spans="2:14" s="408" customFormat="1" ht="15" customHeight="1" x14ac:dyDescent="0.4">
      <c r="B111" s="531">
        <v>1621</v>
      </c>
      <c r="C111" s="532">
        <v>1</v>
      </c>
      <c r="D111" s="531">
        <v>1621</v>
      </c>
      <c r="E111" s="533">
        <v>11</v>
      </c>
      <c r="F111" s="534" t="s">
        <v>1161</v>
      </c>
      <c r="G111" s="506">
        <v>1621</v>
      </c>
      <c r="H111" s="505" t="s">
        <v>847</v>
      </c>
      <c r="I111" s="514">
        <v>17</v>
      </c>
      <c r="J111" s="512" t="s">
        <v>847</v>
      </c>
      <c r="K111" s="515"/>
      <c r="L111" s="512"/>
      <c r="M111" s="564"/>
      <c r="N111" s="517"/>
    </row>
    <row r="112" spans="2:14" s="408" customFormat="1" ht="15" customHeight="1" x14ac:dyDescent="0.4">
      <c r="B112" s="538">
        <v>1621</v>
      </c>
      <c r="C112" s="539">
        <v>2</v>
      </c>
      <c r="D112" s="538">
        <v>1621</v>
      </c>
      <c r="E112" s="540">
        <v>21</v>
      </c>
      <c r="F112" s="541" t="s">
        <v>1162</v>
      </c>
      <c r="G112" s="513"/>
      <c r="H112" s="512"/>
      <c r="I112" s="514"/>
      <c r="J112" s="512"/>
      <c r="K112" s="515"/>
      <c r="L112" s="512"/>
      <c r="M112" s="564"/>
      <c r="N112" s="517"/>
    </row>
    <row r="113" spans="2:14" s="408" customFormat="1" ht="15" customHeight="1" x14ac:dyDescent="0.4">
      <c r="B113" s="525">
        <v>1621</v>
      </c>
      <c r="C113" s="526">
        <v>3</v>
      </c>
      <c r="D113" s="525">
        <v>1621</v>
      </c>
      <c r="E113" s="527">
        <v>31</v>
      </c>
      <c r="F113" s="541" t="s">
        <v>120</v>
      </c>
      <c r="G113" s="513"/>
      <c r="H113" s="512"/>
      <c r="I113" s="514"/>
      <c r="J113" s="512"/>
      <c r="K113" s="515"/>
      <c r="L113" s="512"/>
      <c r="M113" s="564"/>
      <c r="N113" s="517"/>
    </row>
    <row r="114" spans="2:14" s="408" customFormat="1" ht="15" customHeight="1" x14ac:dyDescent="0.4">
      <c r="B114" s="535">
        <v>1621</v>
      </c>
      <c r="C114" s="536">
        <v>9</v>
      </c>
      <c r="D114" s="535">
        <v>1621</v>
      </c>
      <c r="E114" s="537">
        <v>99</v>
      </c>
      <c r="F114" s="544" t="s">
        <v>1163</v>
      </c>
      <c r="G114" s="523"/>
      <c r="H114" s="524"/>
      <c r="I114" s="514"/>
      <c r="J114" s="512"/>
      <c r="K114" s="515"/>
      <c r="L114" s="512"/>
      <c r="M114" s="564"/>
      <c r="N114" s="517"/>
    </row>
    <row r="115" spans="2:14" s="408" customFormat="1" ht="15" customHeight="1" x14ac:dyDescent="0.4">
      <c r="B115" s="531">
        <v>1631</v>
      </c>
      <c r="C115" s="532">
        <v>1</v>
      </c>
      <c r="D115" s="531">
        <v>1631</v>
      </c>
      <c r="E115" s="533">
        <v>11</v>
      </c>
      <c r="F115" s="534" t="s">
        <v>122</v>
      </c>
      <c r="G115" s="506">
        <v>1631</v>
      </c>
      <c r="H115" s="505" t="s">
        <v>122</v>
      </c>
      <c r="I115" s="507">
        <v>18</v>
      </c>
      <c r="J115" s="505" t="s">
        <v>848</v>
      </c>
      <c r="K115" s="515"/>
      <c r="L115" s="512"/>
      <c r="M115" s="564"/>
      <c r="N115" s="517"/>
    </row>
    <row r="116" spans="2:14" s="408" customFormat="1" ht="15" customHeight="1" x14ac:dyDescent="0.4">
      <c r="B116" s="535"/>
      <c r="C116" s="536"/>
      <c r="D116" s="535">
        <v>1631</v>
      </c>
      <c r="E116" s="590" t="s">
        <v>1428</v>
      </c>
      <c r="F116" s="524" t="s">
        <v>1164</v>
      </c>
      <c r="G116" s="523"/>
      <c r="H116" s="524"/>
      <c r="I116" s="514"/>
      <c r="J116" s="512"/>
      <c r="K116" s="515"/>
      <c r="L116" s="512"/>
      <c r="M116" s="564"/>
      <c r="N116" s="517"/>
    </row>
    <row r="117" spans="2:14" s="408" customFormat="1" ht="15" customHeight="1" x14ac:dyDescent="0.4">
      <c r="B117" s="531">
        <v>1632</v>
      </c>
      <c r="C117" s="532">
        <v>1</v>
      </c>
      <c r="D117" s="531">
        <v>1632</v>
      </c>
      <c r="E117" s="533">
        <v>11</v>
      </c>
      <c r="F117" s="534" t="s">
        <v>123</v>
      </c>
      <c r="G117" s="506">
        <v>1632</v>
      </c>
      <c r="H117" s="505" t="s">
        <v>1165</v>
      </c>
      <c r="I117" s="514"/>
      <c r="J117" s="512"/>
      <c r="K117" s="515"/>
      <c r="L117" s="512"/>
      <c r="M117" s="564"/>
      <c r="N117" s="517"/>
    </row>
    <row r="118" spans="2:14" s="408" customFormat="1" ht="15" customHeight="1" x14ac:dyDescent="0.4">
      <c r="B118" s="535">
        <v>1632</v>
      </c>
      <c r="C118" s="536">
        <v>2</v>
      </c>
      <c r="D118" s="535">
        <v>1632</v>
      </c>
      <c r="E118" s="537">
        <v>21</v>
      </c>
      <c r="F118" s="544" t="s">
        <v>124</v>
      </c>
      <c r="G118" s="513"/>
      <c r="H118" s="512"/>
      <c r="I118" s="514"/>
      <c r="J118" s="512"/>
      <c r="K118" s="515"/>
      <c r="L118" s="512"/>
      <c r="M118" s="564"/>
      <c r="N118" s="517"/>
    </row>
    <row r="119" spans="2:14" s="408" customFormat="1" ht="15" customHeight="1" x14ac:dyDescent="0.4">
      <c r="B119" s="531">
        <v>1633</v>
      </c>
      <c r="C119" s="532">
        <v>1</v>
      </c>
      <c r="D119" s="531">
        <v>1633</v>
      </c>
      <c r="E119" s="533">
        <v>11</v>
      </c>
      <c r="F119" s="534" t="s">
        <v>125</v>
      </c>
      <c r="G119" s="591">
        <v>1633</v>
      </c>
      <c r="H119" s="505" t="s">
        <v>1166</v>
      </c>
      <c r="I119" s="514"/>
      <c r="J119" s="512"/>
      <c r="K119" s="515"/>
      <c r="L119" s="512"/>
      <c r="M119" s="564"/>
      <c r="N119" s="517"/>
    </row>
    <row r="120" spans="2:14" s="408" customFormat="1" ht="15" customHeight="1" x14ac:dyDescent="0.4">
      <c r="B120" s="535">
        <v>1633</v>
      </c>
      <c r="C120" s="536">
        <v>2</v>
      </c>
      <c r="D120" s="535">
        <v>1633</v>
      </c>
      <c r="E120" s="537">
        <v>21</v>
      </c>
      <c r="F120" s="544" t="s">
        <v>126</v>
      </c>
      <c r="G120" s="523"/>
      <c r="H120" s="524"/>
      <c r="I120" s="543"/>
      <c r="J120" s="524"/>
      <c r="K120" s="515"/>
      <c r="L120" s="512"/>
      <c r="M120" s="564"/>
      <c r="N120" s="517"/>
    </row>
    <row r="121" spans="2:14" s="408" customFormat="1" ht="15" customHeight="1" x14ac:dyDescent="0.4">
      <c r="B121" s="531">
        <v>1641</v>
      </c>
      <c r="C121" s="532">
        <v>1</v>
      </c>
      <c r="D121" s="531">
        <v>1641</v>
      </c>
      <c r="E121" s="533">
        <v>11</v>
      </c>
      <c r="F121" s="534" t="s">
        <v>127</v>
      </c>
      <c r="G121" s="506">
        <v>1641</v>
      </c>
      <c r="H121" s="505" t="s">
        <v>1167</v>
      </c>
      <c r="I121" s="507">
        <v>19</v>
      </c>
      <c r="J121" s="505" t="s">
        <v>849</v>
      </c>
      <c r="K121" s="515"/>
      <c r="L121" s="512"/>
      <c r="M121" s="564"/>
      <c r="N121" s="517"/>
    </row>
    <row r="122" spans="2:14" s="408" customFormat="1" ht="15" customHeight="1" x14ac:dyDescent="0.4">
      <c r="B122" s="535">
        <v>1641</v>
      </c>
      <c r="C122" s="536">
        <v>9</v>
      </c>
      <c r="D122" s="535">
        <v>1641</v>
      </c>
      <c r="E122" s="537">
        <v>99</v>
      </c>
      <c r="F122" s="544" t="s">
        <v>128</v>
      </c>
      <c r="G122" s="523"/>
      <c r="H122" s="524"/>
      <c r="I122" s="514"/>
      <c r="J122" s="512"/>
      <c r="K122" s="515"/>
      <c r="L122" s="512"/>
      <c r="M122" s="564"/>
      <c r="N122" s="517"/>
    </row>
    <row r="123" spans="2:14" s="408" customFormat="1" ht="15" customHeight="1" x14ac:dyDescent="0.4">
      <c r="B123" s="531">
        <v>1649</v>
      </c>
      <c r="C123" s="532">
        <v>1</v>
      </c>
      <c r="D123" s="531">
        <v>1649</v>
      </c>
      <c r="E123" s="533">
        <v>11</v>
      </c>
      <c r="F123" s="534" t="s">
        <v>1168</v>
      </c>
      <c r="G123" s="506">
        <v>1649</v>
      </c>
      <c r="H123" s="505" t="s">
        <v>1169</v>
      </c>
      <c r="I123" s="514"/>
      <c r="J123" s="512"/>
      <c r="K123" s="515"/>
      <c r="L123" s="512"/>
      <c r="M123" s="564"/>
      <c r="N123" s="517"/>
    </row>
    <row r="124" spans="2:14" s="408" customFormat="1" ht="15" customHeight="1" x14ac:dyDescent="0.4">
      <c r="B124" s="535">
        <v>1649</v>
      </c>
      <c r="C124" s="536">
        <v>9</v>
      </c>
      <c r="D124" s="535">
        <v>1649</v>
      </c>
      <c r="E124" s="537">
        <v>99</v>
      </c>
      <c r="F124" s="524" t="s">
        <v>1170</v>
      </c>
      <c r="G124" s="523"/>
      <c r="H124" s="524"/>
      <c r="I124" s="543"/>
      <c r="J124" s="524"/>
      <c r="K124" s="515"/>
      <c r="L124" s="512"/>
      <c r="M124" s="564"/>
      <c r="N124" s="517"/>
    </row>
    <row r="125" spans="2:14" s="408" customFormat="1" ht="15" customHeight="1" x14ac:dyDescent="0.4">
      <c r="B125" s="502">
        <v>1911</v>
      </c>
      <c r="C125" s="503">
        <v>1</v>
      </c>
      <c r="D125" s="502">
        <v>1911</v>
      </c>
      <c r="E125" s="504">
        <v>11</v>
      </c>
      <c r="F125" s="530" t="s">
        <v>9</v>
      </c>
      <c r="G125" s="529">
        <v>1911</v>
      </c>
      <c r="H125" s="530" t="s">
        <v>9</v>
      </c>
      <c r="I125" s="566">
        <v>20</v>
      </c>
      <c r="J125" s="530" t="s">
        <v>9</v>
      </c>
      <c r="K125" s="562" t="s">
        <v>1171</v>
      </c>
      <c r="L125" s="530" t="s">
        <v>9</v>
      </c>
      <c r="M125" s="564"/>
      <c r="N125" s="517"/>
    </row>
    <row r="126" spans="2:14" s="408" customFormat="1" ht="15" customHeight="1" x14ac:dyDescent="0.4">
      <c r="B126" s="547">
        <v>2011</v>
      </c>
      <c r="C126" s="548">
        <v>1</v>
      </c>
      <c r="D126" s="547">
        <v>2011</v>
      </c>
      <c r="E126" s="549">
        <v>11</v>
      </c>
      <c r="F126" s="530" t="s">
        <v>131</v>
      </c>
      <c r="G126" s="529">
        <v>2011</v>
      </c>
      <c r="H126" s="530" t="s">
        <v>131</v>
      </c>
      <c r="I126" s="560">
        <v>21</v>
      </c>
      <c r="J126" s="505" t="s">
        <v>1172</v>
      </c>
      <c r="K126" s="515">
        <v>11</v>
      </c>
      <c r="L126" s="512" t="s">
        <v>10</v>
      </c>
      <c r="M126" s="564"/>
      <c r="N126" s="517"/>
    </row>
    <row r="127" spans="2:14" s="408" customFormat="1" ht="15" customHeight="1" x14ac:dyDescent="0.4">
      <c r="B127" s="547">
        <v>2021</v>
      </c>
      <c r="C127" s="548">
        <v>1</v>
      </c>
      <c r="D127" s="547">
        <v>2021</v>
      </c>
      <c r="E127" s="549">
        <v>11</v>
      </c>
      <c r="F127" s="530" t="s">
        <v>1429</v>
      </c>
      <c r="G127" s="529">
        <v>2021</v>
      </c>
      <c r="H127" s="530" t="s">
        <v>132</v>
      </c>
      <c r="I127" s="559"/>
      <c r="J127" s="512"/>
      <c r="K127" s="515"/>
      <c r="L127" s="512"/>
      <c r="M127" s="564"/>
      <c r="N127" s="517"/>
    </row>
    <row r="128" spans="2:14" s="408" customFormat="1" ht="15" customHeight="1" x14ac:dyDescent="0.4">
      <c r="B128" s="502">
        <v>2029</v>
      </c>
      <c r="C128" s="503">
        <v>1</v>
      </c>
      <c r="D128" s="502">
        <v>2029</v>
      </c>
      <c r="E128" s="504">
        <v>11</v>
      </c>
      <c r="F128" s="505" t="s">
        <v>133</v>
      </c>
      <c r="G128" s="567">
        <v>2029</v>
      </c>
      <c r="H128" s="505" t="s">
        <v>136</v>
      </c>
      <c r="I128" s="559"/>
      <c r="J128" s="512"/>
      <c r="K128" s="573"/>
      <c r="L128" s="512"/>
      <c r="M128" s="564"/>
      <c r="N128" s="517"/>
    </row>
    <row r="129" spans="2:14" s="408" customFormat="1" ht="15" customHeight="1" x14ac:dyDescent="0.4">
      <c r="B129" s="538">
        <v>2029</v>
      </c>
      <c r="C129" s="539">
        <v>2</v>
      </c>
      <c r="D129" s="538">
        <v>2029</v>
      </c>
      <c r="E129" s="540">
        <v>21</v>
      </c>
      <c r="F129" s="541" t="s">
        <v>134</v>
      </c>
      <c r="G129" s="513"/>
      <c r="H129" s="512"/>
      <c r="I129" s="514"/>
      <c r="J129" s="512"/>
      <c r="K129" s="515"/>
      <c r="L129" s="512"/>
      <c r="M129" s="564"/>
      <c r="N129" s="517"/>
    </row>
    <row r="130" spans="2:14" s="408" customFormat="1" ht="15" customHeight="1" x14ac:dyDescent="0.4">
      <c r="B130" s="511">
        <v>2029</v>
      </c>
      <c r="C130" s="580">
        <v>3</v>
      </c>
      <c r="D130" s="511"/>
      <c r="E130" s="581"/>
      <c r="F130" s="512" t="s">
        <v>135</v>
      </c>
      <c r="G130" s="513"/>
      <c r="H130" s="512"/>
      <c r="I130" s="514"/>
      <c r="J130" s="512"/>
      <c r="K130" s="515"/>
      <c r="L130" s="512"/>
      <c r="M130" s="564"/>
      <c r="N130" s="517"/>
    </row>
    <row r="131" spans="2:14" s="408" customFormat="1" ht="15" customHeight="1" x14ac:dyDescent="0.4">
      <c r="B131" s="511"/>
      <c r="C131" s="580"/>
      <c r="D131" s="511">
        <v>2029</v>
      </c>
      <c r="E131" s="581">
        <v>31</v>
      </c>
      <c r="F131" s="512" t="s">
        <v>1173</v>
      </c>
      <c r="G131" s="513"/>
      <c r="H131" s="512"/>
      <c r="I131" s="514"/>
      <c r="J131" s="512"/>
      <c r="K131" s="515"/>
      <c r="L131" s="512"/>
      <c r="M131" s="564"/>
      <c r="N131" s="517"/>
    </row>
    <row r="132" spans="2:14" s="408" customFormat="1" ht="15" customHeight="1" x14ac:dyDescent="0.4">
      <c r="B132" s="525"/>
      <c r="C132" s="526"/>
      <c r="D132" s="525">
        <v>2029</v>
      </c>
      <c r="E132" s="527">
        <v>32</v>
      </c>
      <c r="F132" s="518" t="s">
        <v>135</v>
      </c>
      <c r="G132" s="513"/>
      <c r="H132" s="512"/>
      <c r="I132" s="514"/>
      <c r="J132" s="512"/>
      <c r="K132" s="515"/>
      <c r="L132" s="512"/>
      <c r="M132" s="564"/>
      <c r="N132" s="517"/>
    </row>
    <row r="133" spans="2:14" s="408" customFormat="1" ht="15" customHeight="1" x14ac:dyDescent="0.4">
      <c r="B133" s="535">
        <v>2029</v>
      </c>
      <c r="C133" s="536">
        <v>9</v>
      </c>
      <c r="D133" s="535">
        <v>2029</v>
      </c>
      <c r="E133" s="537">
        <v>99</v>
      </c>
      <c r="F133" s="524" t="s">
        <v>136</v>
      </c>
      <c r="G133" s="523"/>
      <c r="H133" s="524"/>
      <c r="I133" s="514"/>
      <c r="J133" s="512"/>
      <c r="K133" s="515"/>
      <c r="L133" s="512"/>
      <c r="M133" s="564"/>
      <c r="N133" s="517"/>
    </row>
    <row r="134" spans="2:14" s="408" customFormat="1" ht="15" customHeight="1" x14ac:dyDescent="0.4">
      <c r="B134" s="502">
        <v>2031</v>
      </c>
      <c r="C134" s="503">
        <v>1</v>
      </c>
      <c r="D134" s="502">
        <v>2031</v>
      </c>
      <c r="E134" s="504">
        <v>11</v>
      </c>
      <c r="F134" s="505" t="s">
        <v>137</v>
      </c>
      <c r="G134" s="506">
        <v>2031</v>
      </c>
      <c r="H134" s="505" t="s">
        <v>1174</v>
      </c>
      <c r="I134" s="559"/>
      <c r="J134" s="512"/>
      <c r="K134" s="515"/>
      <c r="L134" s="512"/>
      <c r="M134" s="564"/>
      <c r="N134" s="517"/>
    </row>
    <row r="135" spans="2:14" s="408" customFormat="1" ht="15" customHeight="1" x14ac:dyDescent="0.4">
      <c r="B135" s="511">
        <v>2031</v>
      </c>
      <c r="C135" s="580">
        <v>2</v>
      </c>
      <c r="D135" s="511">
        <v>2031</v>
      </c>
      <c r="E135" s="581">
        <v>21</v>
      </c>
      <c r="F135" s="512" t="s">
        <v>138</v>
      </c>
      <c r="G135" s="513"/>
      <c r="H135" s="512"/>
      <c r="I135" s="514"/>
      <c r="J135" s="512"/>
      <c r="K135" s="515"/>
      <c r="L135" s="512"/>
      <c r="M135" s="564"/>
      <c r="N135" s="517"/>
    </row>
    <row r="136" spans="2:14" s="408" customFormat="1" ht="15" customHeight="1" x14ac:dyDescent="0.4">
      <c r="B136" s="531">
        <v>2041</v>
      </c>
      <c r="C136" s="532">
        <v>1</v>
      </c>
      <c r="D136" s="531">
        <v>2041</v>
      </c>
      <c r="E136" s="570">
        <v>11</v>
      </c>
      <c r="F136" s="534" t="s">
        <v>139</v>
      </c>
      <c r="G136" s="506">
        <v>2041</v>
      </c>
      <c r="H136" s="505" t="s">
        <v>1175</v>
      </c>
      <c r="I136" s="559"/>
      <c r="J136" s="512"/>
      <c r="K136" s="515"/>
      <c r="L136" s="512"/>
      <c r="M136" s="564"/>
      <c r="N136" s="517"/>
    </row>
    <row r="137" spans="2:14" s="408" customFormat="1" ht="15" customHeight="1" x14ac:dyDescent="0.4">
      <c r="B137" s="511">
        <v>2041</v>
      </c>
      <c r="C137" s="580">
        <v>2</v>
      </c>
      <c r="D137" s="511">
        <v>2041</v>
      </c>
      <c r="E137" s="581">
        <v>21</v>
      </c>
      <c r="F137" s="512" t="s">
        <v>1176</v>
      </c>
      <c r="G137" s="513"/>
      <c r="H137" s="524"/>
      <c r="I137" s="514"/>
      <c r="J137" s="512"/>
      <c r="K137" s="515"/>
      <c r="L137" s="512"/>
      <c r="M137" s="564"/>
      <c r="N137" s="517"/>
    </row>
    <row r="138" spans="2:14" s="408" customFormat="1" ht="15" customHeight="1" x14ac:dyDescent="0.4">
      <c r="B138" s="547">
        <v>2042</v>
      </c>
      <c r="C138" s="548">
        <v>1</v>
      </c>
      <c r="D138" s="547">
        <v>2042</v>
      </c>
      <c r="E138" s="549">
        <v>11</v>
      </c>
      <c r="F138" s="530" t="s">
        <v>141</v>
      </c>
      <c r="G138" s="529">
        <v>2042</v>
      </c>
      <c r="H138" s="530" t="s">
        <v>141</v>
      </c>
      <c r="I138" s="514"/>
      <c r="J138" s="512"/>
      <c r="K138" s="515"/>
      <c r="L138" s="512"/>
      <c r="M138" s="564"/>
      <c r="N138" s="517"/>
    </row>
    <row r="139" spans="2:14" s="408" customFormat="1" ht="15" customHeight="1" x14ac:dyDescent="0.4">
      <c r="B139" s="531">
        <v>2049</v>
      </c>
      <c r="C139" s="532">
        <v>1</v>
      </c>
      <c r="D139" s="531">
        <v>2049</v>
      </c>
      <c r="E139" s="533">
        <v>11</v>
      </c>
      <c r="F139" s="534" t="s">
        <v>142</v>
      </c>
      <c r="G139" s="506">
        <v>2049</v>
      </c>
      <c r="H139" s="505" t="s">
        <v>144</v>
      </c>
      <c r="I139" s="514"/>
      <c r="J139" s="512"/>
      <c r="K139" s="515"/>
      <c r="L139" s="512"/>
      <c r="M139" s="564"/>
      <c r="N139" s="517"/>
    </row>
    <row r="140" spans="2:14" s="408" customFormat="1" ht="15" customHeight="1" x14ac:dyDescent="0.4">
      <c r="B140" s="538">
        <v>2049</v>
      </c>
      <c r="C140" s="539">
        <v>2</v>
      </c>
      <c r="D140" s="538">
        <v>2049</v>
      </c>
      <c r="E140" s="540">
        <v>21</v>
      </c>
      <c r="F140" s="541" t="s">
        <v>143</v>
      </c>
      <c r="G140" s="513"/>
      <c r="H140" s="512"/>
      <c r="I140" s="514"/>
      <c r="J140" s="512"/>
      <c r="K140" s="515"/>
      <c r="L140" s="512"/>
      <c r="M140" s="564"/>
      <c r="N140" s="517"/>
    </row>
    <row r="141" spans="2:14" s="408" customFormat="1" ht="15" customHeight="1" x14ac:dyDescent="0.4">
      <c r="B141" s="551">
        <v>2049</v>
      </c>
      <c r="C141" s="552">
        <v>9</v>
      </c>
      <c r="D141" s="551">
        <v>2049</v>
      </c>
      <c r="E141" s="553">
        <v>99</v>
      </c>
      <c r="F141" s="544" t="s">
        <v>144</v>
      </c>
      <c r="G141" s="523"/>
      <c r="H141" s="524"/>
      <c r="I141" s="514"/>
      <c r="J141" s="512"/>
      <c r="K141" s="515"/>
      <c r="L141" s="512"/>
      <c r="M141" s="564"/>
      <c r="N141" s="517"/>
    </row>
    <row r="142" spans="2:14" s="408" customFormat="1" ht="15" customHeight="1" x14ac:dyDescent="0.4">
      <c r="B142" s="531">
        <v>2051</v>
      </c>
      <c r="C142" s="532">
        <v>1</v>
      </c>
      <c r="D142" s="531">
        <v>2051</v>
      </c>
      <c r="E142" s="533">
        <v>11</v>
      </c>
      <c r="F142" s="534" t="s">
        <v>145</v>
      </c>
      <c r="G142" s="506">
        <v>2051</v>
      </c>
      <c r="H142" s="505" t="s">
        <v>1177</v>
      </c>
      <c r="I142" s="559"/>
      <c r="J142" s="512"/>
      <c r="K142" s="515"/>
      <c r="L142" s="512"/>
      <c r="M142" s="564"/>
      <c r="N142" s="517"/>
    </row>
    <row r="143" spans="2:14" s="408" customFormat="1" ht="15" customHeight="1" x14ac:dyDescent="0.4">
      <c r="B143" s="511">
        <v>2051</v>
      </c>
      <c r="C143" s="580">
        <v>2</v>
      </c>
      <c r="D143" s="511">
        <v>2051</v>
      </c>
      <c r="E143" s="581">
        <v>21</v>
      </c>
      <c r="F143" s="512" t="s">
        <v>146</v>
      </c>
      <c r="G143" s="513"/>
      <c r="H143" s="512"/>
      <c r="I143" s="514"/>
      <c r="J143" s="512"/>
      <c r="K143" s="515"/>
      <c r="L143" s="512"/>
      <c r="M143" s="564"/>
      <c r="N143" s="517"/>
    </row>
    <row r="144" spans="2:14" s="408" customFormat="1" ht="15" customHeight="1" x14ac:dyDescent="0.4">
      <c r="B144" s="538">
        <v>2051</v>
      </c>
      <c r="C144" s="539">
        <v>3</v>
      </c>
      <c r="D144" s="538">
        <v>2051</v>
      </c>
      <c r="E144" s="540">
        <v>31</v>
      </c>
      <c r="F144" s="541" t="s">
        <v>147</v>
      </c>
      <c r="G144" s="513"/>
      <c r="H144" s="512"/>
      <c r="I144" s="514"/>
      <c r="J144" s="512"/>
      <c r="K144" s="515"/>
      <c r="L144" s="512"/>
      <c r="M144" s="564"/>
      <c r="N144" s="517"/>
    </row>
    <row r="145" spans="2:14" s="408" customFormat="1" ht="15" customHeight="1" x14ac:dyDescent="0.4">
      <c r="B145" s="535">
        <v>2051</v>
      </c>
      <c r="C145" s="536">
        <v>9</v>
      </c>
      <c r="D145" s="535">
        <v>2051</v>
      </c>
      <c r="E145" s="537">
        <v>99</v>
      </c>
      <c r="F145" s="544" t="s">
        <v>148</v>
      </c>
      <c r="G145" s="523"/>
      <c r="H145" s="524"/>
      <c r="I145" s="514"/>
      <c r="J145" s="512"/>
      <c r="K145" s="515"/>
      <c r="L145" s="512"/>
      <c r="M145" s="564"/>
      <c r="N145" s="517"/>
    </row>
    <row r="146" spans="2:14" s="408" customFormat="1" ht="15" customHeight="1" x14ac:dyDescent="0.4">
      <c r="B146" s="531">
        <v>2061</v>
      </c>
      <c r="C146" s="532">
        <v>1</v>
      </c>
      <c r="D146" s="531">
        <v>2061</v>
      </c>
      <c r="E146" s="570">
        <v>11</v>
      </c>
      <c r="F146" s="534" t="s">
        <v>1178</v>
      </c>
      <c r="G146" s="506">
        <v>2061</v>
      </c>
      <c r="H146" s="505" t="s">
        <v>149</v>
      </c>
      <c r="I146" s="559"/>
      <c r="J146" s="512"/>
      <c r="K146" s="515"/>
      <c r="L146" s="512"/>
      <c r="M146" s="564"/>
      <c r="N146" s="517"/>
    </row>
    <row r="147" spans="2:14" s="408" customFormat="1" ht="15" customHeight="1" x14ac:dyDescent="0.4">
      <c r="B147" s="547">
        <v>2071</v>
      </c>
      <c r="C147" s="548">
        <v>1</v>
      </c>
      <c r="D147" s="547">
        <v>2071</v>
      </c>
      <c r="E147" s="549">
        <v>11</v>
      </c>
      <c r="F147" s="530" t="s">
        <v>150</v>
      </c>
      <c r="G147" s="529">
        <v>2071</v>
      </c>
      <c r="H147" s="530" t="s">
        <v>150</v>
      </c>
      <c r="I147" s="559"/>
      <c r="J147" s="512"/>
      <c r="K147" s="515"/>
      <c r="L147" s="512"/>
      <c r="M147" s="564"/>
      <c r="N147" s="517"/>
    </row>
    <row r="148" spans="2:14" s="408" customFormat="1" ht="15" customHeight="1" x14ac:dyDescent="0.4">
      <c r="B148" s="502">
        <v>2081</v>
      </c>
      <c r="C148" s="503">
        <v>1</v>
      </c>
      <c r="D148" s="502"/>
      <c r="E148" s="504"/>
      <c r="F148" s="505" t="s">
        <v>1179</v>
      </c>
      <c r="G148" s="506">
        <v>2081</v>
      </c>
      <c r="H148" s="505" t="s">
        <v>151</v>
      </c>
      <c r="I148" s="559"/>
      <c r="J148" s="512"/>
      <c r="K148" s="515"/>
      <c r="L148" s="512"/>
      <c r="M148" s="564"/>
      <c r="N148" s="517"/>
    </row>
    <row r="149" spans="2:14" s="408" customFormat="1" ht="15" customHeight="1" x14ac:dyDescent="0.4">
      <c r="B149" s="511"/>
      <c r="C149" s="580"/>
      <c r="D149" s="511">
        <v>2081</v>
      </c>
      <c r="E149" s="581">
        <v>11</v>
      </c>
      <c r="F149" s="512" t="s">
        <v>1180</v>
      </c>
      <c r="G149" s="513"/>
      <c r="H149" s="512"/>
      <c r="I149" s="514"/>
      <c r="J149" s="512"/>
      <c r="K149" s="515"/>
      <c r="L149" s="512"/>
      <c r="M149" s="564"/>
      <c r="N149" s="517"/>
    </row>
    <row r="150" spans="2:14" s="408" customFormat="1" ht="15" customHeight="1" x14ac:dyDescent="0.4">
      <c r="B150" s="511"/>
      <c r="C150" s="580"/>
      <c r="D150" s="511">
        <v>2081</v>
      </c>
      <c r="E150" s="581">
        <v>12</v>
      </c>
      <c r="F150" s="512" t="s">
        <v>1181</v>
      </c>
      <c r="G150" s="513"/>
      <c r="H150" s="512"/>
      <c r="I150" s="514"/>
      <c r="J150" s="512"/>
      <c r="K150" s="515"/>
      <c r="L150" s="512"/>
      <c r="M150" s="564"/>
      <c r="N150" s="517"/>
    </row>
    <row r="151" spans="2:14" s="408" customFormat="1" ht="15" customHeight="1" x14ac:dyDescent="0.4">
      <c r="B151" s="511"/>
      <c r="C151" s="580"/>
      <c r="D151" s="511">
        <v>2081</v>
      </c>
      <c r="E151" s="581">
        <v>13</v>
      </c>
      <c r="F151" s="512" t="s">
        <v>1182</v>
      </c>
      <c r="G151" s="523"/>
      <c r="H151" s="524"/>
      <c r="I151" s="514"/>
      <c r="J151" s="512"/>
      <c r="K151" s="515"/>
      <c r="L151" s="512"/>
      <c r="M151" s="564"/>
      <c r="N151" s="517"/>
    </row>
    <row r="152" spans="2:14" s="408" customFormat="1" ht="15" customHeight="1" x14ac:dyDescent="0.4">
      <c r="B152" s="547">
        <v>2082</v>
      </c>
      <c r="C152" s="548">
        <v>1</v>
      </c>
      <c r="D152" s="547">
        <v>2082</v>
      </c>
      <c r="E152" s="549">
        <v>11</v>
      </c>
      <c r="F152" s="530" t="s">
        <v>152</v>
      </c>
      <c r="G152" s="529">
        <v>2082</v>
      </c>
      <c r="H152" s="530" t="s">
        <v>152</v>
      </c>
      <c r="I152" s="514"/>
      <c r="J152" s="512"/>
      <c r="K152" s="515"/>
      <c r="L152" s="512"/>
      <c r="M152" s="564"/>
      <c r="N152" s="517"/>
    </row>
    <row r="153" spans="2:14" s="408" customFormat="1" ht="15" customHeight="1" x14ac:dyDescent="0.4">
      <c r="B153" s="525">
        <v>2083</v>
      </c>
      <c r="C153" s="526">
        <v>1</v>
      </c>
      <c r="D153" s="525">
        <v>2083</v>
      </c>
      <c r="E153" s="527">
        <v>11</v>
      </c>
      <c r="F153" s="518" t="s">
        <v>153</v>
      </c>
      <c r="G153" s="506">
        <v>2083</v>
      </c>
      <c r="H153" s="505" t="s">
        <v>1183</v>
      </c>
      <c r="I153" s="514"/>
      <c r="J153" s="512"/>
      <c r="K153" s="515"/>
      <c r="L153" s="512"/>
      <c r="M153" s="564"/>
      <c r="N153" s="517"/>
    </row>
    <row r="154" spans="2:14" s="408" customFormat="1" ht="15" customHeight="1" x14ac:dyDescent="0.4">
      <c r="B154" s="551">
        <v>2083</v>
      </c>
      <c r="C154" s="552">
        <v>2</v>
      </c>
      <c r="D154" s="551">
        <v>2083</v>
      </c>
      <c r="E154" s="553">
        <v>21</v>
      </c>
      <c r="F154" s="544" t="s">
        <v>1184</v>
      </c>
      <c r="G154" s="523"/>
      <c r="H154" s="524"/>
      <c r="I154" s="514"/>
      <c r="J154" s="512"/>
      <c r="K154" s="515"/>
      <c r="L154" s="512"/>
      <c r="M154" s="564"/>
      <c r="N154" s="517"/>
    </row>
    <row r="155" spans="2:14" s="408" customFormat="1" ht="15" customHeight="1" x14ac:dyDescent="0.4">
      <c r="B155" s="547">
        <v>2084</v>
      </c>
      <c r="C155" s="548">
        <v>1</v>
      </c>
      <c r="D155" s="547">
        <v>2084</v>
      </c>
      <c r="E155" s="549">
        <v>11</v>
      </c>
      <c r="F155" s="530" t="s">
        <v>155</v>
      </c>
      <c r="G155" s="529">
        <v>2084</v>
      </c>
      <c r="H155" s="530" t="s">
        <v>155</v>
      </c>
      <c r="I155" s="514"/>
      <c r="J155" s="512"/>
      <c r="K155" s="515"/>
      <c r="L155" s="512"/>
      <c r="M155" s="564"/>
      <c r="N155" s="517"/>
    </row>
    <row r="156" spans="2:14" s="408" customFormat="1" ht="15" customHeight="1" x14ac:dyDescent="0.4">
      <c r="B156" s="531">
        <v>2089</v>
      </c>
      <c r="C156" s="532">
        <v>1</v>
      </c>
      <c r="D156" s="531">
        <v>2089</v>
      </c>
      <c r="E156" s="533">
        <v>11</v>
      </c>
      <c r="F156" s="518" t="s">
        <v>156</v>
      </c>
      <c r="G156" s="506">
        <v>2089</v>
      </c>
      <c r="H156" s="505" t="s">
        <v>158</v>
      </c>
      <c r="I156" s="514"/>
      <c r="J156" s="512"/>
      <c r="K156" s="515"/>
      <c r="L156" s="512"/>
      <c r="M156" s="564"/>
      <c r="N156" s="517"/>
    </row>
    <row r="157" spans="2:14" s="408" customFormat="1" ht="15" customHeight="1" x14ac:dyDescent="0.4">
      <c r="B157" s="538">
        <v>2089</v>
      </c>
      <c r="C157" s="539">
        <v>2</v>
      </c>
      <c r="D157" s="538">
        <v>2089</v>
      </c>
      <c r="E157" s="540">
        <v>21</v>
      </c>
      <c r="F157" s="541" t="s">
        <v>157</v>
      </c>
      <c r="G157" s="513"/>
      <c r="H157" s="512"/>
      <c r="I157" s="514"/>
      <c r="J157" s="512"/>
      <c r="K157" s="515"/>
      <c r="L157" s="512"/>
      <c r="M157" s="564"/>
      <c r="N157" s="517"/>
    </row>
    <row r="158" spans="2:14" s="408" customFormat="1" ht="15" customHeight="1" x14ac:dyDescent="0.4">
      <c r="B158" s="511">
        <v>2089</v>
      </c>
      <c r="C158" s="580">
        <v>9</v>
      </c>
      <c r="D158" s="511"/>
      <c r="E158" s="581"/>
      <c r="F158" s="512" t="s">
        <v>158</v>
      </c>
      <c r="G158" s="513"/>
      <c r="H158" s="512"/>
      <c r="I158" s="514"/>
      <c r="J158" s="512"/>
      <c r="K158" s="515"/>
      <c r="L158" s="512"/>
      <c r="M158" s="564"/>
      <c r="N158" s="517"/>
    </row>
    <row r="159" spans="2:14" s="408" customFormat="1" ht="15" customHeight="1" x14ac:dyDescent="0.4">
      <c r="B159" s="511"/>
      <c r="C159" s="580"/>
      <c r="D159" s="511">
        <v>2089</v>
      </c>
      <c r="E159" s="581">
        <v>91</v>
      </c>
      <c r="F159" s="512" t="s">
        <v>1185</v>
      </c>
      <c r="G159" s="513"/>
      <c r="H159" s="512"/>
      <c r="I159" s="514"/>
      <c r="J159" s="512"/>
      <c r="K159" s="515"/>
      <c r="L159" s="512"/>
      <c r="M159" s="564"/>
      <c r="N159" s="517"/>
    </row>
    <row r="160" spans="2:14" s="408" customFormat="1" ht="15" customHeight="1" x14ac:dyDescent="0.4">
      <c r="B160" s="535"/>
      <c r="C160" s="536"/>
      <c r="D160" s="535">
        <v>2089</v>
      </c>
      <c r="E160" s="537">
        <v>99</v>
      </c>
      <c r="F160" s="524" t="s">
        <v>1186</v>
      </c>
      <c r="G160" s="523"/>
      <c r="H160" s="524"/>
      <c r="I160" s="543"/>
      <c r="J160" s="524"/>
      <c r="K160" s="515"/>
      <c r="L160" s="512"/>
      <c r="M160" s="564"/>
      <c r="N160" s="517"/>
    </row>
    <row r="161" spans="2:14" s="408" customFormat="1" ht="15" customHeight="1" x14ac:dyDescent="0.4">
      <c r="B161" s="502">
        <v>2111</v>
      </c>
      <c r="C161" s="503">
        <v>1</v>
      </c>
      <c r="D161" s="502"/>
      <c r="E161" s="504"/>
      <c r="F161" s="505" t="s">
        <v>159</v>
      </c>
      <c r="G161" s="513">
        <v>2111</v>
      </c>
      <c r="H161" s="512" t="s">
        <v>159</v>
      </c>
      <c r="I161" s="514">
        <v>22</v>
      </c>
      <c r="J161" s="512" t="s">
        <v>1187</v>
      </c>
      <c r="K161" s="508">
        <v>12</v>
      </c>
      <c r="L161" s="505" t="s">
        <v>11</v>
      </c>
      <c r="M161" s="564"/>
      <c r="N161" s="517"/>
    </row>
    <row r="162" spans="2:14" s="408" customFormat="1" ht="15" customHeight="1" x14ac:dyDescent="0.4">
      <c r="B162" s="511"/>
      <c r="C162" s="580"/>
      <c r="D162" s="511">
        <v>2111</v>
      </c>
      <c r="E162" s="581">
        <v>11</v>
      </c>
      <c r="F162" s="512" t="s">
        <v>1188</v>
      </c>
      <c r="G162" s="513"/>
      <c r="H162" s="512"/>
      <c r="I162" s="514"/>
      <c r="J162" s="512"/>
      <c r="K162" s="515"/>
      <c r="L162" s="512"/>
      <c r="M162" s="564"/>
      <c r="N162" s="517"/>
    </row>
    <row r="163" spans="2:14" s="408" customFormat="1" ht="15" customHeight="1" x14ac:dyDescent="0.4">
      <c r="B163" s="511"/>
      <c r="C163" s="580"/>
      <c r="D163" s="511">
        <v>2111</v>
      </c>
      <c r="E163" s="581">
        <v>12</v>
      </c>
      <c r="F163" s="512" t="s">
        <v>1189</v>
      </c>
      <c r="G163" s="513"/>
      <c r="H163" s="512"/>
      <c r="I163" s="514"/>
      <c r="J163" s="512"/>
      <c r="K163" s="515"/>
      <c r="L163" s="512"/>
      <c r="M163" s="564"/>
      <c r="N163" s="517"/>
    </row>
    <row r="164" spans="2:14" s="408" customFormat="1" ht="15" customHeight="1" x14ac:dyDescent="0.4">
      <c r="B164" s="511"/>
      <c r="C164" s="580"/>
      <c r="D164" s="511">
        <v>2111</v>
      </c>
      <c r="E164" s="581">
        <v>13</v>
      </c>
      <c r="F164" s="512" t="s">
        <v>1190</v>
      </c>
      <c r="G164" s="513"/>
      <c r="H164" s="512"/>
      <c r="I164" s="514"/>
      <c r="J164" s="512"/>
      <c r="K164" s="515"/>
      <c r="L164" s="512"/>
      <c r="M164" s="564"/>
      <c r="N164" s="517"/>
    </row>
    <row r="165" spans="2:14" s="408" customFormat="1" ht="15" customHeight="1" x14ac:dyDescent="0.4">
      <c r="B165" s="511"/>
      <c r="C165" s="580"/>
      <c r="D165" s="511">
        <v>2111</v>
      </c>
      <c r="E165" s="581">
        <v>14</v>
      </c>
      <c r="F165" s="512" t="s">
        <v>1191</v>
      </c>
      <c r="G165" s="513"/>
      <c r="H165" s="512"/>
      <c r="I165" s="514"/>
      <c r="J165" s="512"/>
      <c r="K165" s="515"/>
      <c r="L165" s="512"/>
      <c r="M165" s="564"/>
      <c r="N165" s="517"/>
    </row>
    <row r="166" spans="2:14" s="408" customFormat="1" ht="15" customHeight="1" x14ac:dyDescent="0.4">
      <c r="B166" s="511"/>
      <c r="C166" s="580"/>
      <c r="D166" s="511">
        <v>2111</v>
      </c>
      <c r="E166" s="581">
        <v>15</v>
      </c>
      <c r="F166" s="512" t="s">
        <v>1192</v>
      </c>
      <c r="G166" s="513"/>
      <c r="H166" s="512"/>
      <c r="I166" s="514"/>
      <c r="J166" s="512"/>
      <c r="K166" s="515"/>
      <c r="L166" s="512"/>
      <c r="M166" s="564"/>
      <c r="N166" s="517"/>
    </row>
    <row r="167" spans="2:14" s="408" customFormat="1" ht="15" customHeight="1" x14ac:dyDescent="0.4">
      <c r="B167" s="511"/>
      <c r="C167" s="580"/>
      <c r="D167" s="511">
        <v>2111</v>
      </c>
      <c r="E167" s="581">
        <v>16</v>
      </c>
      <c r="F167" s="512" t="s">
        <v>1193</v>
      </c>
      <c r="G167" s="513"/>
      <c r="H167" s="512"/>
      <c r="I167" s="514"/>
      <c r="J167" s="512"/>
      <c r="K167" s="515"/>
      <c r="L167" s="512"/>
      <c r="M167" s="564"/>
      <c r="N167" s="517"/>
    </row>
    <row r="168" spans="2:14" s="408" customFormat="1" ht="15" customHeight="1" x14ac:dyDescent="0.4">
      <c r="B168" s="511"/>
      <c r="C168" s="580"/>
      <c r="D168" s="511">
        <v>2111</v>
      </c>
      <c r="E168" s="581">
        <v>17</v>
      </c>
      <c r="F168" s="512" t="s">
        <v>1194</v>
      </c>
      <c r="G168" s="513"/>
      <c r="H168" s="512"/>
      <c r="I168" s="514"/>
      <c r="J168" s="512"/>
      <c r="K168" s="515"/>
      <c r="L168" s="512"/>
      <c r="M168" s="564"/>
      <c r="N168" s="517"/>
    </row>
    <row r="169" spans="2:14" s="408" customFormat="1" ht="15" customHeight="1" x14ac:dyDescent="0.4">
      <c r="B169" s="511"/>
      <c r="C169" s="580"/>
      <c r="D169" s="511">
        <v>2111</v>
      </c>
      <c r="E169" s="581">
        <v>18</v>
      </c>
      <c r="F169" s="512" t="s">
        <v>1195</v>
      </c>
      <c r="G169" s="513"/>
      <c r="H169" s="512"/>
      <c r="I169" s="514"/>
      <c r="J169" s="512"/>
      <c r="K169" s="515"/>
      <c r="L169" s="512"/>
      <c r="M169" s="564"/>
      <c r="N169" s="517"/>
    </row>
    <row r="170" spans="2:14" s="408" customFormat="1" ht="15" customHeight="1" x14ac:dyDescent="0.4">
      <c r="B170" s="535"/>
      <c r="C170" s="536"/>
      <c r="D170" s="535">
        <v>2111</v>
      </c>
      <c r="E170" s="537">
        <v>19</v>
      </c>
      <c r="F170" s="524" t="s">
        <v>1196</v>
      </c>
      <c r="G170" s="513"/>
      <c r="H170" s="512"/>
      <c r="I170" s="514"/>
      <c r="J170" s="512"/>
      <c r="K170" s="515"/>
      <c r="L170" s="512"/>
      <c r="M170" s="564"/>
      <c r="N170" s="517"/>
    </row>
    <row r="171" spans="2:14" s="408" customFormat="1" ht="15" customHeight="1" x14ac:dyDescent="0.4">
      <c r="B171" s="502">
        <v>2121</v>
      </c>
      <c r="C171" s="503">
        <v>1</v>
      </c>
      <c r="D171" s="502"/>
      <c r="E171" s="504"/>
      <c r="F171" s="512" t="s">
        <v>160</v>
      </c>
      <c r="G171" s="506">
        <v>2121</v>
      </c>
      <c r="H171" s="505" t="s">
        <v>160</v>
      </c>
      <c r="I171" s="559"/>
      <c r="J171" s="512"/>
      <c r="K171" s="515"/>
      <c r="L171" s="512"/>
      <c r="M171" s="564"/>
      <c r="N171" s="517"/>
    </row>
    <row r="172" spans="2:14" s="408" customFormat="1" ht="15" customHeight="1" x14ac:dyDescent="0.4">
      <c r="B172" s="511"/>
      <c r="C172" s="580"/>
      <c r="D172" s="511">
        <v>2121</v>
      </c>
      <c r="E172" s="581">
        <v>11</v>
      </c>
      <c r="F172" s="512" t="s">
        <v>1197</v>
      </c>
      <c r="G172" s="513"/>
      <c r="H172" s="512"/>
      <c r="I172" s="514"/>
      <c r="J172" s="512"/>
      <c r="K172" s="515"/>
      <c r="L172" s="512"/>
      <c r="M172" s="564"/>
      <c r="N172" s="517"/>
    </row>
    <row r="173" spans="2:14" s="408" customFormat="1" ht="15" customHeight="1" x14ac:dyDescent="0.4">
      <c r="B173" s="525"/>
      <c r="C173" s="526"/>
      <c r="D173" s="525">
        <v>2121</v>
      </c>
      <c r="E173" s="527">
        <v>19</v>
      </c>
      <c r="F173" s="518" t="s">
        <v>1198</v>
      </c>
      <c r="G173" s="513"/>
      <c r="H173" s="512"/>
      <c r="I173" s="514"/>
      <c r="J173" s="512"/>
      <c r="K173" s="515"/>
      <c r="L173" s="512"/>
      <c r="M173" s="564"/>
      <c r="N173" s="517"/>
    </row>
    <row r="174" spans="2:14" s="408" customFormat="1" ht="15" customHeight="1" x14ac:dyDescent="0.4">
      <c r="B174" s="535">
        <v>2121</v>
      </c>
      <c r="C174" s="536">
        <v>2</v>
      </c>
      <c r="D174" s="535">
        <v>2121</v>
      </c>
      <c r="E174" s="537">
        <v>21</v>
      </c>
      <c r="F174" s="544" t="s">
        <v>161</v>
      </c>
      <c r="G174" s="523"/>
      <c r="H174" s="524"/>
      <c r="I174" s="543"/>
      <c r="J174" s="524"/>
      <c r="K174" s="558"/>
      <c r="L174" s="524"/>
      <c r="M174" s="516"/>
      <c r="N174" s="517"/>
    </row>
    <row r="175" spans="2:14" s="408" customFormat="1" ht="15" customHeight="1" x14ac:dyDescent="0.4">
      <c r="B175" s="502">
        <v>2211</v>
      </c>
      <c r="C175" s="503">
        <v>1</v>
      </c>
      <c r="D175" s="502"/>
      <c r="E175" s="504"/>
      <c r="F175" s="505" t="s">
        <v>162</v>
      </c>
      <c r="G175" s="506">
        <v>2211</v>
      </c>
      <c r="H175" s="505" t="s">
        <v>162</v>
      </c>
      <c r="I175" s="507">
        <v>23</v>
      </c>
      <c r="J175" s="505" t="s">
        <v>162</v>
      </c>
      <c r="K175" s="508">
        <v>13</v>
      </c>
      <c r="L175" s="505" t="s">
        <v>1063</v>
      </c>
      <c r="M175" s="564"/>
      <c r="N175" s="517"/>
    </row>
    <row r="176" spans="2:14" s="408" customFormat="1" ht="15" customHeight="1" x14ac:dyDescent="0.4">
      <c r="B176" s="511"/>
      <c r="C176" s="580"/>
      <c r="D176" s="511">
        <v>2211</v>
      </c>
      <c r="E176" s="581">
        <v>11</v>
      </c>
      <c r="F176" s="512" t="s">
        <v>1199</v>
      </c>
      <c r="G176" s="513"/>
      <c r="H176" s="512"/>
      <c r="I176" s="514"/>
      <c r="J176" s="512"/>
      <c r="K176" s="515"/>
      <c r="L176" s="512"/>
      <c r="M176" s="564"/>
      <c r="N176" s="517"/>
    </row>
    <row r="177" spans="2:14" s="408" customFormat="1" ht="15" customHeight="1" x14ac:dyDescent="0.4">
      <c r="B177" s="511"/>
      <c r="C177" s="580"/>
      <c r="D177" s="511">
        <v>2211</v>
      </c>
      <c r="E177" s="581">
        <v>12</v>
      </c>
      <c r="F177" s="512" t="s">
        <v>1200</v>
      </c>
      <c r="G177" s="513"/>
      <c r="H177" s="512"/>
      <c r="I177" s="514"/>
      <c r="J177" s="512"/>
      <c r="K177" s="515"/>
      <c r="L177" s="512"/>
      <c r="M177" s="564"/>
      <c r="N177" s="517"/>
    </row>
    <row r="178" spans="2:14" s="408" customFormat="1" ht="15" customHeight="1" x14ac:dyDescent="0.4">
      <c r="B178" s="511"/>
      <c r="C178" s="580"/>
      <c r="D178" s="511">
        <v>2211</v>
      </c>
      <c r="E178" s="581">
        <v>13</v>
      </c>
      <c r="F178" s="512" t="s">
        <v>1201</v>
      </c>
      <c r="G178" s="513"/>
      <c r="H178" s="512"/>
      <c r="I178" s="514"/>
      <c r="J178" s="512"/>
      <c r="K178" s="515"/>
      <c r="L178" s="512"/>
      <c r="M178" s="564"/>
      <c r="N178" s="517"/>
    </row>
    <row r="179" spans="2:14" s="408" customFormat="1" ht="15" customHeight="1" x14ac:dyDescent="0.4">
      <c r="B179" s="511"/>
      <c r="C179" s="580"/>
      <c r="D179" s="511">
        <v>2211</v>
      </c>
      <c r="E179" s="581">
        <v>14</v>
      </c>
      <c r="F179" s="512" t="s">
        <v>1202</v>
      </c>
      <c r="G179" s="513"/>
      <c r="H179" s="512"/>
      <c r="I179" s="514"/>
      <c r="J179" s="512"/>
      <c r="K179" s="515"/>
      <c r="L179" s="512"/>
      <c r="M179" s="564"/>
      <c r="N179" s="517"/>
    </row>
    <row r="180" spans="2:14" s="408" customFormat="1" ht="15" customHeight="1" x14ac:dyDescent="0.4">
      <c r="B180" s="511"/>
      <c r="C180" s="580"/>
      <c r="D180" s="511">
        <v>2211</v>
      </c>
      <c r="E180" s="581">
        <v>15</v>
      </c>
      <c r="F180" s="512" t="s">
        <v>1203</v>
      </c>
      <c r="G180" s="513"/>
      <c r="H180" s="512"/>
      <c r="I180" s="514"/>
      <c r="J180" s="512"/>
      <c r="K180" s="515"/>
      <c r="L180" s="512"/>
      <c r="M180" s="564"/>
      <c r="N180" s="517"/>
    </row>
    <row r="181" spans="2:14" s="408" customFormat="1" ht="15" customHeight="1" x14ac:dyDescent="0.4">
      <c r="B181" s="511"/>
      <c r="C181" s="580"/>
      <c r="D181" s="511">
        <v>2211</v>
      </c>
      <c r="E181" s="581">
        <v>16</v>
      </c>
      <c r="F181" s="512" t="s">
        <v>1204</v>
      </c>
      <c r="G181" s="513"/>
      <c r="H181" s="512"/>
      <c r="I181" s="514"/>
      <c r="J181" s="512"/>
      <c r="K181" s="515"/>
      <c r="L181" s="512"/>
      <c r="M181" s="564"/>
      <c r="N181" s="517"/>
    </row>
    <row r="182" spans="2:14" s="408" customFormat="1" ht="15" customHeight="1" x14ac:dyDescent="0.4">
      <c r="B182" s="511"/>
      <c r="C182" s="580"/>
      <c r="D182" s="511">
        <v>2211</v>
      </c>
      <c r="E182" s="581">
        <v>17</v>
      </c>
      <c r="F182" s="512" t="s">
        <v>1205</v>
      </c>
      <c r="G182" s="513"/>
      <c r="H182" s="512"/>
      <c r="I182" s="514"/>
      <c r="J182" s="512"/>
      <c r="K182" s="515"/>
      <c r="L182" s="512"/>
      <c r="M182" s="564"/>
      <c r="N182" s="517"/>
    </row>
    <row r="183" spans="2:14" s="408" customFormat="1" ht="15" customHeight="1" x14ac:dyDescent="0.4">
      <c r="B183" s="535"/>
      <c r="C183" s="536"/>
      <c r="D183" s="535">
        <v>2211</v>
      </c>
      <c r="E183" s="537">
        <v>19</v>
      </c>
      <c r="F183" s="524" t="s">
        <v>1206</v>
      </c>
      <c r="G183" s="523"/>
      <c r="H183" s="524"/>
      <c r="I183" s="543"/>
      <c r="J183" s="524"/>
      <c r="K183" s="515"/>
      <c r="L183" s="512"/>
      <c r="M183" s="564"/>
      <c r="N183" s="517"/>
    </row>
    <row r="184" spans="2:14" s="408" customFormat="1" ht="15" customHeight="1" x14ac:dyDescent="0.4">
      <c r="B184" s="547">
        <v>2221</v>
      </c>
      <c r="C184" s="548">
        <v>1</v>
      </c>
      <c r="D184" s="547">
        <v>2221</v>
      </c>
      <c r="E184" s="549">
        <v>11</v>
      </c>
      <c r="F184" s="530" t="s">
        <v>163</v>
      </c>
      <c r="G184" s="506">
        <v>2221</v>
      </c>
      <c r="H184" s="505" t="s">
        <v>163</v>
      </c>
      <c r="I184" s="507">
        <v>24</v>
      </c>
      <c r="J184" s="505" t="s">
        <v>850</v>
      </c>
      <c r="K184" s="515"/>
      <c r="L184" s="512"/>
      <c r="M184" s="564"/>
      <c r="N184" s="517"/>
    </row>
    <row r="185" spans="2:14" s="408" customFormat="1" ht="15" customHeight="1" x14ac:dyDescent="0.4">
      <c r="B185" s="511">
        <v>2229</v>
      </c>
      <c r="C185" s="580">
        <v>9</v>
      </c>
      <c r="D185" s="511"/>
      <c r="E185" s="581"/>
      <c r="F185" s="512" t="s">
        <v>164</v>
      </c>
      <c r="G185" s="506">
        <v>2229</v>
      </c>
      <c r="H185" s="505" t="s">
        <v>164</v>
      </c>
      <c r="I185" s="514"/>
      <c r="J185" s="512"/>
      <c r="K185" s="515"/>
      <c r="L185" s="512"/>
      <c r="M185" s="564"/>
      <c r="N185" s="517"/>
    </row>
    <row r="186" spans="2:14" s="408" customFormat="1" ht="15" customHeight="1" x14ac:dyDescent="0.4">
      <c r="B186" s="511"/>
      <c r="C186" s="580"/>
      <c r="D186" s="511">
        <v>2229</v>
      </c>
      <c r="E186" s="581">
        <v>91</v>
      </c>
      <c r="F186" s="512" t="s">
        <v>1207</v>
      </c>
      <c r="G186" s="513"/>
      <c r="H186" s="512"/>
      <c r="I186" s="514"/>
      <c r="J186" s="512"/>
      <c r="K186" s="515"/>
      <c r="L186" s="512"/>
      <c r="M186" s="564"/>
      <c r="N186" s="517"/>
    </row>
    <row r="187" spans="2:14" s="408" customFormat="1" ht="15" customHeight="1" x14ac:dyDescent="0.4">
      <c r="B187" s="535"/>
      <c r="C187" s="536"/>
      <c r="D187" s="535">
        <v>2229</v>
      </c>
      <c r="E187" s="537">
        <v>99</v>
      </c>
      <c r="F187" s="524" t="s">
        <v>1208</v>
      </c>
      <c r="G187" s="523"/>
      <c r="H187" s="524"/>
      <c r="I187" s="514"/>
      <c r="J187" s="512"/>
      <c r="K187" s="515"/>
      <c r="L187" s="512"/>
      <c r="M187" s="564"/>
      <c r="N187" s="517"/>
    </row>
    <row r="188" spans="2:14" s="408" customFormat="1" ht="15" customHeight="1" x14ac:dyDescent="0.4">
      <c r="B188" s="547">
        <v>2311</v>
      </c>
      <c r="C188" s="548">
        <v>1</v>
      </c>
      <c r="D188" s="547">
        <v>2311</v>
      </c>
      <c r="E188" s="549">
        <v>11</v>
      </c>
      <c r="F188" s="530" t="s">
        <v>165</v>
      </c>
      <c r="G188" s="506">
        <v>2311</v>
      </c>
      <c r="H188" s="588" t="s">
        <v>165</v>
      </c>
      <c r="I188" s="592">
        <v>25</v>
      </c>
      <c r="J188" s="505" t="s">
        <v>1209</v>
      </c>
      <c r="K188" s="508">
        <v>20</v>
      </c>
      <c r="L188" s="505" t="s">
        <v>1210</v>
      </c>
      <c r="M188" s="564"/>
      <c r="N188" s="517"/>
    </row>
    <row r="189" spans="2:14" s="408" customFormat="1" ht="15" customHeight="1" x14ac:dyDescent="0.4">
      <c r="B189" s="502">
        <v>2312</v>
      </c>
      <c r="C189" s="503">
        <v>1</v>
      </c>
      <c r="D189" s="502">
        <v>2312</v>
      </c>
      <c r="E189" s="504">
        <v>11</v>
      </c>
      <c r="F189" s="505" t="s">
        <v>1211</v>
      </c>
      <c r="G189" s="567">
        <v>2312</v>
      </c>
      <c r="H189" s="593" t="s">
        <v>1211</v>
      </c>
      <c r="I189" s="594"/>
      <c r="J189" s="512"/>
      <c r="K189" s="515"/>
      <c r="L189" s="512"/>
      <c r="M189" s="564"/>
      <c r="N189" s="517"/>
    </row>
    <row r="190" spans="2:14" s="408" customFormat="1" ht="15" customHeight="1" x14ac:dyDescent="0.4">
      <c r="B190" s="511"/>
      <c r="C190" s="580"/>
      <c r="D190" s="511"/>
      <c r="E190" s="581"/>
      <c r="F190" s="524"/>
      <c r="G190" s="595"/>
      <c r="H190" s="596"/>
      <c r="I190" s="597"/>
      <c r="J190" s="524"/>
      <c r="K190" s="515"/>
      <c r="L190" s="569"/>
      <c r="M190" s="564"/>
      <c r="N190" s="517"/>
    </row>
    <row r="191" spans="2:14" s="408" customFormat="1" ht="15" customHeight="1" x14ac:dyDescent="0.4">
      <c r="B191" s="502">
        <v>2511</v>
      </c>
      <c r="C191" s="503">
        <v>1</v>
      </c>
      <c r="D191" s="502">
        <v>2511</v>
      </c>
      <c r="E191" s="504">
        <v>11</v>
      </c>
      <c r="F191" s="505" t="s">
        <v>167</v>
      </c>
      <c r="G191" s="513">
        <v>2511</v>
      </c>
      <c r="H191" s="505" t="s">
        <v>852</v>
      </c>
      <c r="I191" s="514">
        <v>26</v>
      </c>
      <c r="J191" s="512" t="s">
        <v>852</v>
      </c>
      <c r="K191" s="508">
        <v>14</v>
      </c>
      <c r="L191" s="505" t="s">
        <v>13</v>
      </c>
      <c r="M191" s="564"/>
      <c r="N191" s="517"/>
    </row>
    <row r="192" spans="2:14" s="408" customFormat="1" ht="15" customHeight="1" x14ac:dyDescent="0.4">
      <c r="B192" s="538">
        <v>2511</v>
      </c>
      <c r="C192" s="539">
        <v>2</v>
      </c>
      <c r="D192" s="538">
        <v>2511</v>
      </c>
      <c r="E192" s="572">
        <v>21</v>
      </c>
      <c r="F192" s="541" t="s">
        <v>168</v>
      </c>
      <c r="G192" s="513"/>
      <c r="H192" s="512"/>
      <c r="I192" s="514"/>
      <c r="J192" s="512"/>
      <c r="K192" s="515"/>
      <c r="L192" s="512"/>
      <c r="M192" s="564"/>
      <c r="N192" s="517"/>
    </row>
    <row r="193" spans="2:14" s="408" customFormat="1" ht="15" customHeight="1" x14ac:dyDescent="0.4">
      <c r="B193" s="511">
        <v>2511</v>
      </c>
      <c r="C193" s="580">
        <v>9</v>
      </c>
      <c r="D193" s="511"/>
      <c r="E193" s="581"/>
      <c r="F193" s="522" t="s">
        <v>169</v>
      </c>
      <c r="G193" s="513"/>
      <c r="H193" s="512"/>
      <c r="I193" s="514"/>
      <c r="J193" s="512"/>
      <c r="K193" s="515"/>
      <c r="L193" s="512"/>
      <c r="M193" s="564"/>
      <c r="N193" s="517"/>
    </row>
    <row r="194" spans="2:14" s="408" customFormat="1" ht="15" customHeight="1" x14ac:dyDescent="0.4">
      <c r="B194" s="511"/>
      <c r="C194" s="580"/>
      <c r="D194" s="511">
        <v>2511</v>
      </c>
      <c r="E194" s="581">
        <v>91</v>
      </c>
      <c r="F194" s="512" t="s">
        <v>1212</v>
      </c>
      <c r="G194" s="513"/>
      <c r="H194" s="512"/>
      <c r="I194" s="514"/>
      <c r="J194" s="512"/>
      <c r="K194" s="515"/>
      <c r="L194" s="512"/>
      <c r="M194" s="564"/>
      <c r="N194" s="517"/>
    </row>
    <row r="195" spans="2:14" s="408" customFormat="1" ht="15" customHeight="1" x14ac:dyDescent="0.4">
      <c r="B195" s="535"/>
      <c r="C195" s="536"/>
      <c r="D195" s="535">
        <v>2511</v>
      </c>
      <c r="E195" s="537">
        <v>99</v>
      </c>
      <c r="F195" s="524" t="s">
        <v>1213</v>
      </c>
      <c r="G195" s="523"/>
      <c r="H195" s="524"/>
      <c r="I195" s="514"/>
      <c r="J195" s="512"/>
      <c r="K195" s="515"/>
      <c r="L195" s="512"/>
      <c r="M195" s="564"/>
      <c r="N195" s="517"/>
    </row>
    <row r="196" spans="2:14" s="408" customFormat="1" ht="15" customHeight="1" x14ac:dyDescent="0.4">
      <c r="B196" s="502">
        <v>2521</v>
      </c>
      <c r="C196" s="503">
        <v>1</v>
      </c>
      <c r="D196" s="502">
        <v>2521</v>
      </c>
      <c r="E196" s="504">
        <v>11</v>
      </c>
      <c r="F196" s="534" t="s">
        <v>170</v>
      </c>
      <c r="G196" s="506">
        <v>2521</v>
      </c>
      <c r="H196" s="505" t="s">
        <v>853</v>
      </c>
      <c r="I196" s="507">
        <v>27</v>
      </c>
      <c r="J196" s="505" t="s">
        <v>853</v>
      </c>
      <c r="K196" s="515"/>
      <c r="L196" s="512"/>
      <c r="M196" s="564"/>
      <c r="N196" s="517"/>
    </row>
    <row r="197" spans="2:14" s="408" customFormat="1" ht="15" customHeight="1" x14ac:dyDescent="0.4">
      <c r="B197" s="538">
        <v>2521</v>
      </c>
      <c r="C197" s="539">
        <v>2</v>
      </c>
      <c r="D197" s="538">
        <v>2521</v>
      </c>
      <c r="E197" s="572">
        <v>21</v>
      </c>
      <c r="F197" s="541" t="s">
        <v>171</v>
      </c>
      <c r="G197" s="513"/>
      <c r="H197" s="512"/>
      <c r="I197" s="514"/>
      <c r="J197" s="512"/>
      <c r="K197" s="515"/>
      <c r="L197" s="512"/>
      <c r="M197" s="564"/>
      <c r="N197" s="517"/>
    </row>
    <row r="198" spans="2:14" s="408" customFormat="1" ht="15" customHeight="1" x14ac:dyDescent="0.4">
      <c r="B198" s="535">
        <v>2521</v>
      </c>
      <c r="C198" s="536">
        <v>3</v>
      </c>
      <c r="D198" s="535">
        <v>2521</v>
      </c>
      <c r="E198" s="537">
        <v>31</v>
      </c>
      <c r="F198" s="544" t="s">
        <v>172</v>
      </c>
      <c r="G198" s="523"/>
      <c r="H198" s="524"/>
      <c r="I198" s="543"/>
      <c r="J198" s="524"/>
      <c r="K198" s="515"/>
      <c r="L198" s="512"/>
      <c r="M198" s="564"/>
      <c r="N198" s="517"/>
    </row>
    <row r="199" spans="2:14" s="408" customFormat="1" ht="15" customHeight="1" x14ac:dyDescent="0.4">
      <c r="B199" s="502">
        <v>2531</v>
      </c>
      <c r="C199" s="503">
        <v>1</v>
      </c>
      <c r="D199" s="502"/>
      <c r="E199" s="504"/>
      <c r="F199" s="505" t="s">
        <v>173</v>
      </c>
      <c r="G199" s="506">
        <v>2531</v>
      </c>
      <c r="H199" s="505" t="s">
        <v>173</v>
      </c>
      <c r="I199" s="507">
        <v>28</v>
      </c>
      <c r="J199" s="505" t="s">
        <v>173</v>
      </c>
      <c r="K199" s="515"/>
      <c r="L199" s="512"/>
      <c r="M199" s="564"/>
      <c r="N199" s="517"/>
    </row>
    <row r="200" spans="2:14" s="408" customFormat="1" ht="15" customHeight="1" x14ac:dyDescent="0.4">
      <c r="B200" s="511"/>
      <c r="C200" s="580"/>
      <c r="D200" s="511">
        <v>2531</v>
      </c>
      <c r="E200" s="581">
        <v>11</v>
      </c>
      <c r="F200" s="512" t="s">
        <v>1214</v>
      </c>
      <c r="G200" s="513"/>
      <c r="H200" s="512"/>
      <c r="I200" s="514"/>
      <c r="J200" s="512"/>
      <c r="K200" s="515"/>
      <c r="L200" s="512"/>
      <c r="M200" s="564"/>
      <c r="N200" s="517"/>
    </row>
    <row r="201" spans="2:14" s="408" customFormat="1" ht="15" customHeight="1" x14ac:dyDescent="0.4">
      <c r="B201" s="511"/>
      <c r="C201" s="580"/>
      <c r="D201" s="511">
        <v>2531</v>
      </c>
      <c r="E201" s="581">
        <v>12</v>
      </c>
      <c r="F201" s="512" t="s">
        <v>1215</v>
      </c>
      <c r="G201" s="513"/>
      <c r="H201" s="512"/>
      <c r="I201" s="514"/>
      <c r="J201" s="512"/>
      <c r="K201" s="515"/>
      <c r="L201" s="512"/>
      <c r="M201" s="564"/>
      <c r="N201" s="517"/>
    </row>
    <row r="202" spans="2:14" s="408" customFormat="1" ht="15" customHeight="1" x14ac:dyDescent="0.4">
      <c r="B202" s="535"/>
      <c r="C202" s="536"/>
      <c r="D202" s="535">
        <v>2531</v>
      </c>
      <c r="E202" s="537">
        <v>13</v>
      </c>
      <c r="F202" s="524" t="s">
        <v>1216</v>
      </c>
      <c r="G202" s="523"/>
      <c r="H202" s="524"/>
      <c r="I202" s="543"/>
      <c r="J202" s="524"/>
      <c r="K202" s="515"/>
      <c r="L202" s="512"/>
      <c r="M202" s="564"/>
      <c r="N202" s="517"/>
    </row>
    <row r="203" spans="2:14" s="408" customFormat="1" ht="15" customHeight="1" x14ac:dyDescent="0.4">
      <c r="B203" s="531">
        <v>2591</v>
      </c>
      <c r="C203" s="532">
        <v>1</v>
      </c>
      <c r="D203" s="531">
        <v>2591</v>
      </c>
      <c r="E203" s="533">
        <v>11</v>
      </c>
      <c r="F203" s="534" t="s">
        <v>174</v>
      </c>
      <c r="G203" s="506">
        <v>2591</v>
      </c>
      <c r="H203" s="505" t="s">
        <v>1217</v>
      </c>
      <c r="I203" s="507">
        <v>29</v>
      </c>
      <c r="J203" s="505" t="s">
        <v>178</v>
      </c>
      <c r="K203" s="515"/>
      <c r="L203" s="512"/>
      <c r="M203" s="564"/>
      <c r="N203" s="517"/>
    </row>
    <row r="204" spans="2:14" s="408" customFormat="1" ht="15" customHeight="1" x14ac:dyDescent="0.4">
      <c r="B204" s="551">
        <v>2591</v>
      </c>
      <c r="C204" s="552">
        <v>9</v>
      </c>
      <c r="D204" s="551">
        <v>2591</v>
      </c>
      <c r="E204" s="553">
        <v>99</v>
      </c>
      <c r="F204" s="544" t="s">
        <v>175</v>
      </c>
      <c r="G204" s="523"/>
      <c r="H204" s="524"/>
      <c r="I204" s="514"/>
      <c r="J204" s="512"/>
      <c r="K204" s="515"/>
      <c r="L204" s="512"/>
      <c r="M204" s="564"/>
      <c r="N204" s="517"/>
    </row>
    <row r="205" spans="2:14" s="408" customFormat="1" ht="15" customHeight="1" x14ac:dyDescent="0.4">
      <c r="B205" s="525">
        <v>2599</v>
      </c>
      <c r="C205" s="526">
        <v>1</v>
      </c>
      <c r="D205" s="525">
        <v>2599</v>
      </c>
      <c r="E205" s="527">
        <v>11</v>
      </c>
      <c r="F205" s="518" t="s">
        <v>1218</v>
      </c>
      <c r="G205" s="506">
        <v>2599</v>
      </c>
      <c r="H205" s="505" t="s">
        <v>178</v>
      </c>
      <c r="I205" s="514"/>
      <c r="J205" s="512"/>
      <c r="K205" s="515"/>
      <c r="L205" s="512"/>
      <c r="M205" s="564"/>
      <c r="N205" s="517"/>
    </row>
    <row r="206" spans="2:14" s="408" customFormat="1" ht="15" customHeight="1" x14ac:dyDescent="0.4">
      <c r="B206" s="538">
        <v>2599</v>
      </c>
      <c r="C206" s="539">
        <v>2</v>
      </c>
      <c r="D206" s="538">
        <v>2599</v>
      </c>
      <c r="E206" s="540">
        <v>21</v>
      </c>
      <c r="F206" s="541" t="s">
        <v>177</v>
      </c>
      <c r="G206" s="513"/>
      <c r="H206" s="512"/>
      <c r="I206" s="514"/>
      <c r="J206" s="512"/>
      <c r="K206" s="515"/>
      <c r="L206" s="512"/>
      <c r="M206" s="564"/>
      <c r="N206" s="517"/>
    </row>
    <row r="207" spans="2:14" s="408" customFormat="1" ht="15" customHeight="1" x14ac:dyDescent="0.4">
      <c r="B207" s="535">
        <v>2599</v>
      </c>
      <c r="C207" s="536">
        <v>9</v>
      </c>
      <c r="D207" s="535">
        <v>2599</v>
      </c>
      <c r="E207" s="537">
        <v>99</v>
      </c>
      <c r="F207" s="522" t="s">
        <v>178</v>
      </c>
      <c r="G207" s="523"/>
      <c r="H207" s="524"/>
      <c r="I207" s="543"/>
      <c r="J207" s="524"/>
      <c r="K207" s="558"/>
      <c r="L207" s="524"/>
      <c r="M207" s="564"/>
      <c r="N207" s="517"/>
    </row>
    <row r="208" spans="2:14" s="408" customFormat="1" ht="15" customHeight="1" x14ac:dyDescent="0.4">
      <c r="B208" s="531">
        <v>2611</v>
      </c>
      <c r="C208" s="532">
        <v>1</v>
      </c>
      <c r="D208" s="531">
        <v>2611</v>
      </c>
      <c r="E208" s="533">
        <v>11</v>
      </c>
      <c r="F208" s="534" t="s">
        <v>1430</v>
      </c>
      <c r="G208" s="506">
        <v>2611</v>
      </c>
      <c r="H208" s="505" t="s">
        <v>854</v>
      </c>
      <c r="I208" s="507">
        <v>32</v>
      </c>
      <c r="J208" s="505" t="s">
        <v>1431</v>
      </c>
      <c r="K208" s="508">
        <v>15</v>
      </c>
      <c r="L208" s="505" t="s">
        <v>1219</v>
      </c>
      <c r="M208" s="564"/>
      <c r="N208" s="517"/>
    </row>
    <row r="209" spans="2:14" s="408" customFormat="1" ht="15" customHeight="1" x14ac:dyDescent="0.4">
      <c r="B209" s="538">
        <v>2611</v>
      </c>
      <c r="C209" s="539">
        <v>2</v>
      </c>
      <c r="D209" s="538">
        <v>2611</v>
      </c>
      <c r="E209" s="540">
        <v>21</v>
      </c>
      <c r="F209" s="541" t="s">
        <v>180</v>
      </c>
      <c r="G209" s="513"/>
      <c r="H209" s="512"/>
      <c r="I209" s="514"/>
      <c r="J209" s="512"/>
      <c r="K209" s="515"/>
      <c r="L209" s="512"/>
      <c r="M209" s="564"/>
      <c r="N209" s="517"/>
    </row>
    <row r="210" spans="2:14" s="408" customFormat="1" ht="15" customHeight="1" x14ac:dyDescent="0.4">
      <c r="B210" s="538">
        <v>2611</v>
      </c>
      <c r="C210" s="539">
        <v>3</v>
      </c>
      <c r="D210" s="538">
        <v>2611</v>
      </c>
      <c r="E210" s="540">
        <v>31</v>
      </c>
      <c r="F210" s="541" t="s">
        <v>181</v>
      </c>
      <c r="G210" s="513"/>
      <c r="H210" s="512"/>
      <c r="I210" s="514"/>
      <c r="J210" s="512"/>
      <c r="K210" s="515"/>
      <c r="L210" s="512"/>
      <c r="M210" s="564"/>
      <c r="N210" s="517"/>
    </row>
    <row r="211" spans="2:14" s="408" customFormat="1" ht="15" customHeight="1" x14ac:dyDescent="0.4">
      <c r="B211" s="535">
        <v>2611</v>
      </c>
      <c r="C211" s="536">
        <v>4</v>
      </c>
      <c r="D211" s="535">
        <v>2611</v>
      </c>
      <c r="E211" s="537">
        <v>41</v>
      </c>
      <c r="F211" s="544" t="s">
        <v>182</v>
      </c>
      <c r="G211" s="513"/>
      <c r="H211" s="512"/>
      <c r="I211" s="514"/>
      <c r="J211" s="512"/>
      <c r="K211" s="515"/>
      <c r="L211" s="512"/>
      <c r="M211" s="564"/>
      <c r="N211" s="517"/>
    </row>
    <row r="212" spans="2:14" s="408" customFormat="1" ht="15" customHeight="1" x14ac:dyDescent="0.4">
      <c r="B212" s="547"/>
      <c r="C212" s="548"/>
      <c r="D212" s="547">
        <v>2612</v>
      </c>
      <c r="E212" s="598" t="s">
        <v>1432</v>
      </c>
      <c r="F212" s="530" t="s">
        <v>1220</v>
      </c>
      <c r="G212" s="599">
        <v>2612</v>
      </c>
      <c r="H212" s="530" t="s">
        <v>1220</v>
      </c>
      <c r="I212" s="565"/>
      <c r="J212" s="524"/>
      <c r="K212" s="515"/>
      <c r="L212" s="512"/>
      <c r="M212" s="564"/>
      <c r="N212" s="517"/>
    </row>
    <row r="213" spans="2:14" s="408" customFormat="1" ht="15" customHeight="1" x14ac:dyDescent="0.4">
      <c r="B213" s="502">
        <v>2621</v>
      </c>
      <c r="C213" s="503">
        <v>1</v>
      </c>
      <c r="D213" s="502">
        <v>2621</v>
      </c>
      <c r="E213" s="504">
        <v>11</v>
      </c>
      <c r="F213" s="505" t="s">
        <v>184</v>
      </c>
      <c r="G213" s="506">
        <v>2621</v>
      </c>
      <c r="H213" s="505" t="s">
        <v>184</v>
      </c>
      <c r="I213" s="514">
        <v>30</v>
      </c>
      <c r="J213" s="600" t="s">
        <v>855</v>
      </c>
      <c r="K213" s="573"/>
      <c r="L213" s="600"/>
      <c r="M213" s="516"/>
      <c r="N213" s="517"/>
    </row>
    <row r="214" spans="2:14" s="408" customFormat="1" ht="15" customHeight="1" x14ac:dyDescent="0.4">
      <c r="B214" s="502">
        <v>2622</v>
      </c>
      <c r="C214" s="503">
        <v>1</v>
      </c>
      <c r="D214" s="502">
        <v>2622</v>
      </c>
      <c r="E214" s="504">
        <v>11</v>
      </c>
      <c r="F214" s="505" t="s">
        <v>185</v>
      </c>
      <c r="G214" s="506">
        <v>2622</v>
      </c>
      <c r="H214" s="505" t="s">
        <v>185</v>
      </c>
      <c r="I214" s="514"/>
      <c r="J214" s="512"/>
      <c r="K214" s="515"/>
      <c r="L214" s="512"/>
      <c r="M214" s="564"/>
      <c r="N214" s="517"/>
    </row>
    <row r="215" spans="2:14" s="408" customFormat="1" ht="15" customHeight="1" x14ac:dyDescent="0.4">
      <c r="B215" s="502">
        <v>2623</v>
      </c>
      <c r="C215" s="503">
        <v>1</v>
      </c>
      <c r="D215" s="502">
        <v>2623</v>
      </c>
      <c r="E215" s="504">
        <v>11</v>
      </c>
      <c r="F215" s="505" t="s">
        <v>186</v>
      </c>
      <c r="G215" s="506">
        <v>2623</v>
      </c>
      <c r="H215" s="505" t="s">
        <v>1221</v>
      </c>
      <c r="I215" s="514"/>
      <c r="J215" s="512"/>
      <c r="K215" s="515"/>
      <c r="L215" s="512"/>
      <c r="M215" s="564"/>
      <c r="N215" s="517"/>
    </row>
    <row r="216" spans="2:14" s="408" customFormat="1" ht="15" customHeight="1" x14ac:dyDescent="0.4">
      <c r="B216" s="535">
        <v>2623</v>
      </c>
      <c r="C216" s="536">
        <v>2</v>
      </c>
      <c r="D216" s="535">
        <v>2623</v>
      </c>
      <c r="E216" s="537">
        <v>21</v>
      </c>
      <c r="F216" s="544" t="s">
        <v>187</v>
      </c>
      <c r="G216" s="523"/>
      <c r="H216" s="524"/>
      <c r="I216" s="514"/>
      <c r="J216" s="512"/>
      <c r="K216" s="515"/>
      <c r="L216" s="512"/>
      <c r="M216" s="564"/>
      <c r="N216" s="517"/>
    </row>
    <row r="217" spans="2:14" s="408" customFormat="1" ht="15" customHeight="1" x14ac:dyDescent="0.4">
      <c r="B217" s="502">
        <v>2631</v>
      </c>
      <c r="C217" s="503">
        <v>1</v>
      </c>
      <c r="D217" s="502">
        <v>2631</v>
      </c>
      <c r="E217" s="504">
        <v>11</v>
      </c>
      <c r="F217" s="505" t="s">
        <v>188</v>
      </c>
      <c r="G217" s="506">
        <v>2631</v>
      </c>
      <c r="H217" s="505" t="s">
        <v>1222</v>
      </c>
      <c r="I217" s="507">
        <v>31</v>
      </c>
      <c r="J217" s="505" t="s">
        <v>1222</v>
      </c>
      <c r="K217" s="515"/>
      <c r="L217" s="512"/>
      <c r="M217" s="564"/>
      <c r="N217" s="517"/>
    </row>
    <row r="218" spans="2:14" s="408" customFormat="1" ht="15" customHeight="1" x14ac:dyDescent="0.4">
      <c r="B218" s="538">
        <v>2631</v>
      </c>
      <c r="C218" s="539">
        <v>2</v>
      </c>
      <c r="D218" s="538">
        <v>2631</v>
      </c>
      <c r="E218" s="540">
        <v>21</v>
      </c>
      <c r="F218" s="541" t="s">
        <v>189</v>
      </c>
      <c r="G218" s="513"/>
      <c r="H218" s="512"/>
      <c r="I218" s="514"/>
      <c r="J218" s="512"/>
      <c r="K218" s="515"/>
      <c r="L218" s="512"/>
      <c r="M218" s="564"/>
      <c r="N218" s="517"/>
    </row>
    <row r="219" spans="2:14" s="408" customFormat="1" ht="15" customHeight="1" x14ac:dyDescent="0.4">
      <c r="B219" s="511">
        <v>2631</v>
      </c>
      <c r="C219" s="580">
        <v>3</v>
      </c>
      <c r="D219" s="511">
        <v>2631</v>
      </c>
      <c r="E219" s="581">
        <v>31</v>
      </c>
      <c r="F219" s="544" t="s">
        <v>1223</v>
      </c>
      <c r="G219" s="513"/>
      <c r="H219" s="512"/>
      <c r="I219" s="514"/>
      <c r="J219" s="512"/>
      <c r="K219" s="515"/>
      <c r="L219" s="512"/>
      <c r="M219" s="564"/>
      <c r="N219" s="517"/>
    </row>
    <row r="220" spans="2:14" s="408" customFormat="1" ht="15" customHeight="1" x14ac:dyDescent="0.4">
      <c r="B220" s="531">
        <v>2699</v>
      </c>
      <c r="C220" s="532">
        <v>1</v>
      </c>
      <c r="D220" s="531">
        <v>2699</v>
      </c>
      <c r="E220" s="533">
        <v>11</v>
      </c>
      <c r="F220" s="518" t="s">
        <v>191</v>
      </c>
      <c r="G220" s="506">
        <v>2699</v>
      </c>
      <c r="H220" s="505" t="s">
        <v>192</v>
      </c>
      <c r="I220" s="560">
        <v>32</v>
      </c>
      <c r="J220" s="505" t="s">
        <v>1433</v>
      </c>
      <c r="K220" s="515"/>
      <c r="L220" s="512"/>
      <c r="M220" s="564"/>
      <c r="N220" s="517"/>
    </row>
    <row r="221" spans="2:14" s="408" customFormat="1" ht="15" customHeight="1" x14ac:dyDescent="0.4">
      <c r="B221" s="535">
        <v>2699</v>
      </c>
      <c r="C221" s="536">
        <v>9</v>
      </c>
      <c r="D221" s="535">
        <v>2699</v>
      </c>
      <c r="E221" s="537">
        <v>99</v>
      </c>
      <c r="F221" s="544" t="s">
        <v>192</v>
      </c>
      <c r="G221" s="523"/>
      <c r="H221" s="524"/>
      <c r="I221" s="565"/>
      <c r="J221" s="524"/>
      <c r="K221" s="515"/>
      <c r="L221" s="512"/>
      <c r="M221" s="564"/>
      <c r="N221" s="517"/>
    </row>
    <row r="222" spans="2:14" s="408" customFormat="1" ht="15" customHeight="1" x14ac:dyDescent="0.4">
      <c r="B222" s="531">
        <v>2711</v>
      </c>
      <c r="C222" s="532">
        <v>1</v>
      </c>
      <c r="D222" s="531">
        <v>2711</v>
      </c>
      <c r="E222" s="533">
        <v>11</v>
      </c>
      <c r="F222" s="534" t="s">
        <v>193</v>
      </c>
      <c r="G222" s="506">
        <v>2711</v>
      </c>
      <c r="H222" s="505" t="s">
        <v>1224</v>
      </c>
      <c r="I222" s="514">
        <v>33</v>
      </c>
      <c r="J222" s="512" t="s">
        <v>1225</v>
      </c>
      <c r="K222" s="573"/>
      <c r="L222" s="512"/>
      <c r="M222" s="564"/>
      <c r="N222" s="517"/>
    </row>
    <row r="223" spans="2:14" s="408" customFormat="1" ht="15" customHeight="1" x14ac:dyDescent="0.4">
      <c r="B223" s="538">
        <v>2711</v>
      </c>
      <c r="C223" s="539">
        <v>2</v>
      </c>
      <c r="D223" s="538">
        <v>2711</v>
      </c>
      <c r="E223" s="540">
        <v>21</v>
      </c>
      <c r="F223" s="541" t="s">
        <v>1226</v>
      </c>
      <c r="G223" s="513"/>
      <c r="H223" s="512"/>
      <c r="I223" s="514"/>
      <c r="J223" s="512"/>
      <c r="K223" s="515"/>
      <c r="L223" s="512"/>
      <c r="M223" s="564"/>
      <c r="N223" s="517"/>
    </row>
    <row r="224" spans="2:14" s="408" customFormat="1" ht="15" customHeight="1" x14ac:dyDescent="0.4">
      <c r="B224" s="538">
        <v>2711</v>
      </c>
      <c r="C224" s="539">
        <v>3</v>
      </c>
      <c r="D224" s="538">
        <v>2711</v>
      </c>
      <c r="E224" s="540">
        <v>31</v>
      </c>
      <c r="F224" s="541" t="s">
        <v>1227</v>
      </c>
      <c r="G224" s="513"/>
      <c r="H224" s="512"/>
      <c r="I224" s="514"/>
      <c r="J224" s="512"/>
      <c r="K224" s="515"/>
      <c r="L224" s="512"/>
      <c r="M224" s="564"/>
      <c r="N224" s="517"/>
    </row>
    <row r="225" spans="2:14" s="408" customFormat="1" ht="15" customHeight="1" x14ac:dyDescent="0.4">
      <c r="B225" s="535">
        <v>2711</v>
      </c>
      <c r="C225" s="536">
        <v>9</v>
      </c>
      <c r="D225" s="535">
        <v>2711</v>
      </c>
      <c r="E225" s="537">
        <v>99</v>
      </c>
      <c r="F225" s="544" t="s">
        <v>196</v>
      </c>
      <c r="G225" s="513"/>
      <c r="H225" s="512"/>
      <c r="I225" s="514"/>
      <c r="J225" s="512"/>
      <c r="K225" s="515"/>
      <c r="L225" s="512"/>
      <c r="M225" s="564"/>
      <c r="N225" s="517"/>
    </row>
    <row r="226" spans="2:14" s="408" customFormat="1" ht="15" customHeight="1" x14ac:dyDescent="0.4">
      <c r="B226" s="547"/>
      <c r="C226" s="548"/>
      <c r="D226" s="547">
        <v>2712</v>
      </c>
      <c r="E226" s="598" t="s">
        <v>1432</v>
      </c>
      <c r="F226" s="530" t="s">
        <v>197</v>
      </c>
      <c r="G226" s="599">
        <v>2712</v>
      </c>
      <c r="H226" s="530" t="s">
        <v>197</v>
      </c>
      <c r="I226" s="514"/>
      <c r="J226" s="512"/>
      <c r="K226" s="515"/>
      <c r="L226" s="512"/>
      <c r="M226" s="564"/>
      <c r="N226" s="517"/>
    </row>
    <row r="227" spans="2:14" s="408" customFormat="1" ht="15" customHeight="1" x14ac:dyDescent="0.4">
      <c r="B227" s="531">
        <v>2721</v>
      </c>
      <c r="C227" s="532">
        <v>1</v>
      </c>
      <c r="D227" s="531">
        <v>2721</v>
      </c>
      <c r="E227" s="533">
        <v>11</v>
      </c>
      <c r="F227" s="534" t="s">
        <v>198</v>
      </c>
      <c r="G227" s="506">
        <v>2721</v>
      </c>
      <c r="H227" s="505" t="s">
        <v>198</v>
      </c>
      <c r="I227" s="559"/>
      <c r="J227" s="512"/>
      <c r="K227" s="515"/>
      <c r="L227" s="512"/>
      <c r="M227" s="564"/>
      <c r="N227" s="517"/>
    </row>
    <row r="228" spans="2:14" s="408" customFormat="1" ht="15" customHeight="1" x14ac:dyDescent="0.4">
      <c r="B228" s="535">
        <v>2721</v>
      </c>
      <c r="C228" s="536">
        <v>2</v>
      </c>
      <c r="D228" s="535">
        <v>2721</v>
      </c>
      <c r="E228" s="537">
        <v>21</v>
      </c>
      <c r="F228" s="544" t="s">
        <v>199</v>
      </c>
      <c r="G228" s="523"/>
      <c r="H228" s="524"/>
      <c r="I228" s="514"/>
      <c r="J228" s="512"/>
      <c r="K228" s="515"/>
      <c r="L228" s="512"/>
      <c r="M228" s="564"/>
      <c r="N228" s="517"/>
    </row>
    <row r="229" spans="2:14" s="408" customFormat="1" ht="15" customHeight="1" x14ac:dyDescent="0.4">
      <c r="B229" s="531">
        <v>2729</v>
      </c>
      <c r="C229" s="532">
        <v>1</v>
      </c>
      <c r="D229" s="531">
        <v>2729</v>
      </c>
      <c r="E229" s="533">
        <v>11</v>
      </c>
      <c r="F229" s="518" t="s">
        <v>200</v>
      </c>
      <c r="G229" s="506">
        <v>2729</v>
      </c>
      <c r="H229" s="505" t="s">
        <v>204</v>
      </c>
      <c r="I229" s="514"/>
      <c r="J229" s="512"/>
      <c r="K229" s="515"/>
      <c r="L229" s="512"/>
      <c r="M229" s="564"/>
      <c r="N229" s="517"/>
    </row>
    <row r="230" spans="2:14" s="408" customFormat="1" ht="15" customHeight="1" x14ac:dyDescent="0.4">
      <c r="B230" s="538">
        <v>2729</v>
      </c>
      <c r="C230" s="539">
        <v>2</v>
      </c>
      <c r="D230" s="538">
        <v>2729</v>
      </c>
      <c r="E230" s="540">
        <v>21</v>
      </c>
      <c r="F230" s="541" t="s">
        <v>201</v>
      </c>
      <c r="G230" s="513"/>
      <c r="H230" s="512"/>
      <c r="I230" s="514"/>
      <c r="J230" s="512"/>
      <c r="K230" s="515"/>
      <c r="L230" s="512"/>
      <c r="M230" s="564"/>
      <c r="N230" s="517"/>
    </row>
    <row r="231" spans="2:14" s="408" customFormat="1" ht="15" customHeight="1" x14ac:dyDescent="0.4">
      <c r="B231" s="538">
        <v>2729</v>
      </c>
      <c r="C231" s="539">
        <v>3</v>
      </c>
      <c r="D231" s="538">
        <v>2729</v>
      </c>
      <c r="E231" s="540">
        <v>31</v>
      </c>
      <c r="F231" s="541" t="s">
        <v>202</v>
      </c>
      <c r="G231" s="513"/>
      <c r="H231" s="512"/>
      <c r="I231" s="514"/>
      <c r="J231" s="512"/>
      <c r="K231" s="515"/>
      <c r="L231" s="512"/>
      <c r="M231" s="564"/>
      <c r="N231" s="517"/>
    </row>
    <row r="232" spans="2:14" s="408" customFormat="1" ht="15" customHeight="1" x14ac:dyDescent="0.4">
      <c r="B232" s="538">
        <v>2729</v>
      </c>
      <c r="C232" s="539">
        <v>4</v>
      </c>
      <c r="D232" s="538">
        <v>2729</v>
      </c>
      <c r="E232" s="540">
        <v>41</v>
      </c>
      <c r="F232" s="541" t="s">
        <v>203</v>
      </c>
      <c r="G232" s="513"/>
      <c r="H232" s="512"/>
      <c r="I232" s="514"/>
      <c r="J232" s="512"/>
      <c r="K232" s="515"/>
      <c r="L232" s="512"/>
      <c r="M232" s="564"/>
      <c r="N232" s="517"/>
    </row>
    <row r="233" spans="2:14" s="408" customFormat="1" ht="15" customHeight="1" x14ac:dyDescent="0.4">
      <c r="B233" s="535">
        <v>2729</v>
      </c>
      <c r="C233" s="536">
        <v>9</v>
      </c>
      <c r="D233" s="535">
        <v>2729</v>
      </c>
      <c r="E233" s="537">
        <v>99</v>
      </c>
      <c r="F233" s="544" t="s">
        <v>204</v>
      </c>
      <c r="G233" s="523"/>
      <c r="H233" s="524"/>
      <c r="I233" s="543"/>
      <c r="J233" s="524"/>
      <c r="K233" s="558"/>
      <c r="L233" s="524"/>
      <c r="M233" s="564"/>
      <c r="N233" s="517"/>
    </row>
    <row r="234" spans="2:14" s="408" customFormat="1" ht="15" customHeight="1" x14ac:dyDescent="0.4">
      <c r="B234" s="547">
        <v>2811</v>
      </c>
      <c r="C234" s="548">
        <v>1</v>
      </c>
      <c r="D234" s="547">
        <v>2811</v>
      </c>
      <c r="E234" s="549">
        <v>11</v>
      </c>
      <c r="F234" s="530" t="s">
        <v>205</v>
      </c>
      <c r="G234" s="506">
        <v>2811</v>
      </c>
      <c r="H234" s="505" t="s">
        <v>205</v>
      </c>
      <c r="I234" s="507">
        <v>34</v>
      </c>
      <c r="J234" s="505" t="s">
        <v>1228</v>
      </c>
      <c r="K234" s="508">
        <v>16</v>
      </c>
      <c r="L234" s="505" t="s">
        <v>15</v>
      </c>
      <c r="M234" s="564"/>
      <c r="N234" s="517"/>
    </row>
    <row r="235" spans="2:14" s="408" customFormat="1" ht="15" customHeight="1" x14ac:dyDescent="0.4">
      <c r="B235" s="547">
        <v>2812</v>
      </c>
      <c r="C235" s="548">
        <v>1</v>
      </c>
      <c r="D235" s="547">
        <v>2812</v>
      </c>
      <c r="E235" s="549">
        <v>11</v>
      </c>
      <c r="F235" s="530" t="s">
        <v>206</v>
      </c>
      <c r="G235" s="529">
        <v>2812</v>
      </c>
      <c r="H235" s="530" t="s">
        <v>206</v>
      </c>
      <c r="I235" s="543"/>
      <c r="J235" s="524"/>
      <c r="K235" s="515"/>
      <c r="L235" s="512"/>
      <c r="M235" s="564"/>
      <c r="N235" s="517"/>
    </row>
    <row r="236" spans="2:14" s="408" customFormat="1" ht="15" customHeight="1" x14ac:dyDescent="0.4">
      <c r="B236" s="502">
        <v>2891</v>
      </c>
      <c r="C236" s="503">
        <v>1</v>
      </c>
      <c r="D236" s="502">
        <v>2891</v>
      </c>
      <c r="E236" s="504">
        <v>11</v>
      </c>
      <c r="F236" s="505" t="s">
        <v>1229</v>
      </c>
      <c r="G236" s="506">
        <v>2891</v>
      </c>
      <c r="H236" s="505" t="s">
        <v>1230</v>
      </c>
      <c r="I236" s="507">
        <v>35</v>
      </c>
      <c r="J236" s="601" t="s">
        <v>1434</v>
      </c>
      <c r="K236" s="515"/>
      <c r="L236" s="512"/>
      <c r="M236" s="564"/>
      <c r="N236" s="517"/>
    </row>
    <row r="237" spans="2:14" s="408" customFormat="1" ht="15" customHeight="1" x14ac:dyDescent="0.4">
      <c r="B237" s="535"/>
      <c r="C237" s="536"/>
      <c r="D237" s="535"/>
      <c r="E237" s="537"/>
      <c r="F237" s="524"/>
      <c r="G237" s="523"/>
      <c r="H237" s="524"/>
      <c r="I237" s="514"/>
      <c r="J237" s="569"/>
      <c r="K237" s="515"/>
      <c r="L237" s="512"/>
      <c r="M237" s="564"/>
      <c r="N237" s="517"/>
    </row>
    <row r="238" spans="2:14" s="408" customFormat="1" ht="15" customHeight="1" x14ac:dyDescent="0.4">
      <c r="B238" s="531">
        <v>2899</v>
      </c>
      <c r="C238" s="532">
        <v>1</v>
      </c>
      <c r="D238" s="531">
        <v>2899</v>
      </c>
      <c r="E238" s="533">
        <v>11</v>
      </c>
      <c r="F238" s="518" t="s">
        <v>1231</v>
      </c>
      <c r="G238" s="506">
        <v>2899</v>
      </c>
      <c r="H238" s="505" t="s">
        <v>211</v>
      </c>
      <c r="I238" s="514"/>
      <c r="J238" s="512"/>
      <c r="K238" s="515"/>
      <c r="L238" s="512"/>
      <c r="M238" s="564"/>
      <c r="N238" s="517"/>
    </row>
    <row r="239" spans="2:14" s="408" customFormat="1" ht="15" customHeight="1" x14ac:dyDescent="0.4">
      <c r="B239" s="538">
        <v>2899</v>
      </c>
      <c r="C239" s="539">
        <v>2</v>
      </c>
      <c r="D239" s="538">
        <v>2899</v>
      </c>
      <c r="E239" s="540">
        <v>21</v>
      </c>
      <c r="F239" s="541" t="s">
        <v>1232</v>
      </c>
      <c r="G239" s="513"/>
      <c r="H239" s="512"/>
      <c r="I239" s="514"/>
      <c r="J239" s="512"/>
      <c r="K239" s="515"/>
      <c r="L239" s="512"/>
      <c r="M239" s="564"/>
      <c r="N239" s="517"/>
    </row>
    <row r="240" spans="2:14" s="408" customFormat="1" ht="15" customHeight="1" x14ac:dyDescent="0.4">
      <c r="B240" s="519">
        <v>2899</v>
      </c>
      <c r="C240" s="520">
        <v>3</v>
      </c>
      <c r="D240" s="519"/>
      <c r="E240" s="521"/>
      <c r="F240" s="522" t="s">
        <v>1233</v>
      </c>
      <c r="G240" s="513"/>
      <c r="H240" s="512"/>
      <c r="I240" s="514"/>
      <c r="J240" s="512"/>
      <c r="K240" s="515"/>
      <c r="L240" s="512"/>
      <c r="M240" s="564"/>
      <c r="N240" s="517"/>
    </row>
    <row r="241" spans="2:14" s="408" customFormat="1" ht="15" customHeight="1" x14ac:dyDescent="0.4">
      <c r="B241" s="511"/>
      <c r="C241" s="580"/>
      <c r="D241" s="511">
        <v>2899</v>
      </c>
      <c r="E241" s="581">
        <v>31</v>
      </c>
      <c r="F241" s="512" t="s">
        <v>1234</v>
      </c>
      <c r="G241" s="513"/>
      <c r="H241" s="512"/>
      <c r="I241" s="514"/>
      <c r="J241" s="512"/>
      <c r="K241" s="515"/>
      <c r="L241" s="512"/>
      <c r="M241" s="564"/>
      <c r="N241" s="517"/>
    </row>
    <row r="242" spans="2:14" s="408" customFormat="1" ht="15" customHeight="1" x14ac:dyDescent="0.4">
      <c r="B242" s="511"/>
      <c r="C242" s="580"/>
      <c r="D242" s="511">
        <v>2899</v>
      </c>
      <c r="E242" s="581">
        <v>32</v>
      </c>
      <c r="F242" s="512" t="s">
        <v>1235</v>
      </c>
      <c r="G242" s="513"/>
      <c r="H242" s="512"/>
      <c r="I242" s="514"/>
      <c r="J242" s="512"/>
      <c r="K242" s="515"/>
      <c r="L242" s="512"/>
      <c r="M242" s="564"/>
      <c r="N242" s="517"/>
    </row>
    <row r="243" spans="2:14" s="408" customFormat="1" ht="15" customHeight="1" x14ac:dyDescent="0.4">
      <c r="B243" s="525"/>
      <c r="C243" s="526"/>
      <c r="D243" s="525">
        <v>2899</v>
      </c>
      <c r="E243" s="527">
        <v>33</v>
      </c>
      <c r="F243" s="518" t="s">
        <v>1236</v>
      </c>
      <c r="G243" s="513"/>
      <c r="H243" s="512"/>
      <c r="I243" s="514"/>
      <c r="J243" s="512"/>
      <c r="K243" s="515"/>
      <c r="L243" s="512"/>
      <c r="M243" s="564"/>
      <c r="N243" s="517"/>
    </row>
    <row r="244" spans="2:14" s="408" customFormat="1" ht="15" customHeight="1" x14ac:dyDescent="0.4">
      <c r="B244" s="535">
        <v>2899</v>
      </c>
      <c r="C244" s="536">
        <v>9</v>
      </c>
      <c r="D244" s="535">
        <v>2899</v>
      </c>
      <c r="E244" s="537">
        <v>99</v>
      </c>
      <c r="F244" s="524" t="s">
        <v>211</v>
      </c>
      <c r="G244" s="523"/>
      <c r="H244" s="524"/>
      <c r="I244" s="543"/>
      <c r="J244" s="524"/>
      <c r="K244" s="558"/>
      <c r="L244" s="524"/>
      <c r="M244" s="602"/>
      <c r="N244" s="517"/>
    </row>
    <row r="245" spans="2:14" s="408" customFormat="1" ht="15" customHeight="1" x14ac:dyDescent="0.4">
      <c r="B245" s="531">
        <v>2911</v>
      </c>
      <c r="C245" s="532">
        <v>1</v>
      </c>
      <c r="D245" s="531">
        <v>2911</v>
      </c>
      <c r="E245" s="533">
        <v>11</v>
      </c>
      <c r="F245" s="534" t="s">
        <v>212</v>
      </c>
      <c r="G245" s="506">
        <v>2911</v>
      </c>
      <c r="H245" s="505" t="s">
        <v>1237</v>
      </c>
      <c r="I245" s="507">
        <v>36</v>
      </c>
      <c r="J245" s="505" t="s">
        <v>819</v>
      </c>
      <c r="K245" s="508">
        <v>17</v>
      </c>
      <c r="L245" s="505" t="s">
        <v>1435</v>
      </c>
      <c r="M245" s="564"/>
      <c r="N245" s="517"/>
    </row>
    <row r="246" spans="2:14" s="408" customFormat="1" ht="15" customHeight="1" x14ac:dyDescent="0.4">
      <c r="B246" s="538">
        <v>2911</v>
      </c>
      <c r="C246" s="539">
        <v>2</v>
      </c>
      <c r="D246" s="538">
        <v>2911</v>
      </c>
      <c r="E246" s="540">
        <v>21</v>
      </c>
      <c r="F246" s="541" t="s">
        <v>213</v>
      </c>
      <c r="G246" s="513"/>
      <c r="H246" s="512"/>
      <c r="I246" s="514"/>
      <c r="J246" s="512"/>
      <c r="K246" s="515"/>
      <c r="L246" s="512"/>
      <c r="M246" s="564"/>
      <c r="N246" s="517"/>
    </row>
    <row r="247" spans="2:14" s="408" customFormat="1" ht="15" customHeight="1" x14ac:dyDescent="0.4">
      <c r="B247" s="535">
        <v>2911</v>
      </c>
      <c r="C247" s="536">
        <v>3</v>
      </c>
      <c r="D247" s="535">
        <v>2911</v>
      </c>
      <c r="E247" s="537">
        <v>31</v>
      </c>
      <c r="F247" s="544" t="s">
        <v>214</v>
      </c>
      <c r="G247" s="523"/>
      <c r="H247" s="524"/>
      <c r="I247" s="514"/>
      <c r="J247" s="512"/>
      <c r="K247" s="515"/>
      <c r="L247" s="512"/>
      <c r="M247" s="564"/>
      <c r="N247" s="517"/>
    </row>
    <row r="248" spans="2:14" s="408" customFormat="1" ht="15" customHeight="1" x14ac:dyDescent="0.4">
      <c r="B248" s="531">
        <v>2912</v>
      </c>
      <c r="C248" s="532">
        <v>1</v>
      </c>
      <c r="D248" s="531">
        <v>2912</v>
      </c>
      <c r="E248" s="533">
        <v>11</v>
      </c>
      <c r="F248" s="512" t="s">
        <v>1238</v>
      </c>
      <c r="G248" s="529">
        <v>2912</v>
      </c>
      <c r="H248" s="530" t="s">
        <v>215</v>
      </c>
      <c r="I248" s="514"/>
      <c r="J248" s="512"/>
      <c r="K248" s="515"/>
      <c r="L248" s="512"/>
      <c r="M248" s="564"/>
      <c r="N248" s="517"/>
    </row>
    <row r="249" spans="2:14" s="408" customFormat="1" ht="15" customHeight="1" x14ac:dyDescent="0.4">
      <c r="B249" s="547">
        <v>2913</v>
      </c>
      <c r="C249" s="548">
        <v>1</v>
      </c>
      <c r="D249" s="547">
        <v>2913</v>
      </c>
      <c r="E249" s="549">
        <v>11</v>
      </c>
      <c r="F249" s="530" t="s">
        <v>216</v>
      </c>
      <c r="G249" s="529">
        <v>2913</v>
      </c>
      <c r="H249" s="530" t="s">
        <v>216</v>
      </c>
      <c r="I249" s="514"/>
      <c r="J249" s="512"/>
      <c r="K249" s="515"/>
      <c r="L249" s="512"/>
      <c r="M249" s="564"/>
      <c r="N249" s="517"/>
    </row>
    <row r="250" spans="2:14" s="408" customFormat="1" ht="15" customHeight="1" x14ac:dyDescent="0.4">
      <c r="B250" s="547">
        <v>2914</v>
      </c>
      <c r="C250" s="548">
        <v>1</v>
      </c>
      <c r="D250" s="547">
        <v>2914</v>
      </c>
      <c r="E250" s="549">
        <v>11</v>
      </c>
      <c r="F250" s="530" t="s">
        <v>217</v>
      </c>
      <c r="G250" s="529">
        <v>2914</v>
      </c>
      <c r="H250" s="530" t="s">
        <v>217</v>
      </c>
      <c r="I250" s="514"/>
      <c r="J250" s="512"/>
      <c r="K250" s="515"/>
      <c r="L250" s="512"/>
      <c r="M250" s="564"/>
      <c r="N250" s="517"/>
    </row>
    <row r="251" spans="2:14" s="408" customFormat="1" ht="15" customHeight="1" x14ac:dyDescent="0.4">
      <c r="B251" s="538">
        <v>2919</v>
      </c>
      <c r="C251" s="539">
        <v>1</v>
      </c>
      <c r="D251" s="538">
        <v>2919</v>
      </c>
      <c r="E251" s="540">
        <v>11</v>
      </c>
      <c r="F251" s="534" t="s">
        <v>218</v>
      </c>
      <c r="G251" s="506">
        <v>2919</v>
      </c>
      <c r="H251" s="505" t="s">
        <v>219</v>
      </c>
      <c r="I251" s="514"/>
      <c r="J251" s="512"/>
      <c r="K251" s="515"/>
      <c r="L251" s="512"/>
      <c r="M251" s="564"/>
      <c r="N251" s="517"/>
    </row>
    <row r="252" spans="2:14" s="408" customFormat="1" ht="15" customHeight="1" x14ac:dyDescent="0.4">
      <c r="B252" s="511">
        <v>2919</v>
      </c>
      <c r="C252" s="580">
        <v>9</v>
      </c>
      <c r="D252" s="511">
        <v>2919</v>
      </c>
      <c r="E252" s="581">
        <v>99</v>
      </c>
      <c r="F252" s="522" t="s">
        <v>1239</v>
      </c>
      <c r="G252" s="513"/>
      <c r="H252" s="512"/>
      <c r="I252" s="514"/>
      <c r="J252" s="512"/>
      <c r="K252" s="515"/>
      <c r="L252" s="512"/>
      <c r="M252" s="564"/>
      <c r="N252" s="517"/>
    </row>
    <row r="253" spans="2:14" s="408" customFormat="1" ht="15" customHeight="1" x14ac:dyDescent="0.4">
      <c r="B253" s="531">
        <v>3011</v>
      </c>
      <c r="C253" s="532">
        <v>1</v>
      </c>
      <c r="D253" s="531">
        <v>3011</v>
      </c>
      <c r="E253" s="570">
        <v>11</v>
      </c>
      <c r="F253" s="530" t="s">
        <v>1240</v>
      </c>
      <c r="G253" s="529">
        <v>3011</v>
      </c>
      <c r="H253" s="530" t="s">
        <v>220</v>
      </c>
      <c r="I253" s="507">
        <v>37</v>
      </c>
      <c r="J253" s="505" t="s">
        <v>820</v>
      </c>
      <c r="K253" s="573"/>
      <c r="L253" s="512"/>
      <c r="M253" s="564"/>
      <c r="N253" s="517"/>
    </row>
    <row r="254" spans="2:14" s="408" customFormat="1" ht="15" customHeight="1" x14ac:dyDescent="0.4">
      <c r="B254" s="547">
        <v>3012</v>
      </c>
      <c r="C254" s="548">
        <v>1</v>
      </c>
      <c r="D254" s="547">
        <v>3012</v>
      </c>
      <c r="E254" s="574">
        <v>11</v>
      </c>
      <c r="F254" s="530" t="s">
        <v>1241</v>
      </c>
      <c r="G254" s="529">
        <v>3012</v>
      </c>
      <c r="H254" s="530" t="s">
        <v>221</v>
      </c>
      <c r="I254" s="514"/>
      <c r="J254" s="512"/>
      <c r="K254" s="515"/>
      <c r="L254" s="512"/>
      <c r="M254" s="564"/>
      <c r="N254" s="517"/>
    </row>
    <row r="255" spans="2:14" s="408" customFormat="1" ht="15" customHeight="1" x14ac:dyDescent="0.4">
      <c r="B255" s="551">
        <v>3013</v>
      </c>
      <c r="C255" s="552">
        <v>1</v>
      </c>
      <c r="D255" s="551">
        <v>3013</v>
      </c>
      <c r="E255" s="575">
        <v>11</v>
      </c>
      <c r="F255" s="530" t="s">
        <v>222</v>
      </c>
      <c r="G255" s="529">
        <v>3013</v>
      </c>
      <c r="H255" s="530" t="s">
        <v>222</v>
      </c>
      <c r="I255" s="514"/>
      <c r="J255" s="512"/>
      <c r="K255" s="515"/>
      <c r="L255" s="512"/>
      <c r="M255" s="564"/>
      <c r="N255" s="517"/>
    </row>
    <row r="256" spans="2:14" s="408" customFormat="1" ht="15" customHeight="1" x14ac:dyDescent="0.4">
      <c r="B256" s="502">
        <v>3014</v>
      </c>
      <c r="C256" s="503">
        <v>1</v>
      </c>
      <c r="D256" s="502">
        <v>3014</v>
      </c>
      <c r="E256" s="504">
        <v>11</v>
      </c>
      <c r="F256" s="505" t="s">
        <v>1242</v>
      </c>
      <c r="G256" s="506">
        <v>3014</v>
      </c>
      <c r="H256" s="505" t="s">
        <v>223</v>
      </c>
      <c r="I256" s="514"/>
      <c r="J256" s="512"/>
      <c r="K256" s="515"/>
      <c r="L256" s="512"/>
      <c r="M256" s="564"/>
      <c r="N256" s="517"/>
    </row>
    <row r="257" spans="2:14" s="408" customFormat="1" ht="15" customHeight="1" x14ac:dyDescent="0.4">
      <c r="B257" s="531">
        <v>3015</v>
      </c>
      <c r="C257" s="532">
        <v>1</v>
      </c>
      <c r="D257" s="531">
        <v>3015</v>
      </c>
      <c r="E257" s="533">
        <v>11</v>
      </c>
      <c r="F257" s="534" t="s">
        <v>224</v>
      </c>
      <c r="G257" s="506">
        <v>3015</v>
      </c>
      <c r="H257" s="505" t="s">
        <v>1243</v>
      </c>
      <c r="I257" s="514"/>
      <c r="J257" s="512"/>
      <c r="K257" s="515"/>
      <c r="L257" s="512"/>
      <c r="M257" s="564"/>
      <c r="N257" s="517"/>
    </row>
    <row r="258" spans="2:14" s="408" customFormat="1" ht="15" customHeight="1" x14ac:dyDescent="0.4">
      <c r="B258" s="519">
        <v>3015</v>
      </c>
      <c r="C258" s="520">
        <v>2</v>
      </c>
      <c r="D258" s="519">
        <v>3015</v>
      </c>
      <c r="E258" s="521">
        <v>21</v>
      </c>
      <c r="F258" s="522" t="s">
        <v>1244</v>
      </c>
      <c r="G258" s="513"/>
      <c r="H258" s="512"/>
      <c r="I258" s="514"/>
      <c r="J258" s="512"/>
      <c r="K258" s="515"/>
      <c r="L258" s="512"/>
      <c r="M258" s="564"/>
      <c r="N258" s="517"/>
    </row>
    <row r="259" spans="2:14" s="408" customFormat="1" ht="15" customHeight="1" x14ac:dyDescent="0.4">
      <c r="B259" s="531">
        <v>3016</v>
      </c>
      <c r="C259" s="532">
        <v>1</v>
      </c>
      <c r="D259" s="531">
        <v>3016</v>
      </c>
      <c r="E259" s="533">
        <v>11</v>
      </c>
      <c r="F259" s="534" t="s">
        <v>226</v>
      </c>
      <c r="G259" s="506">
        <v>3016</v>
      </c>
      <c r="H259" s="505" t="s">
        <v>227</v>
      </c>
      <c r="I259" s="514"/>
      <c r="J259" s="512"/>
      <c r="K259" s="515"/>
      <c r="L259" s="512"/>
      <c r="M259" s="564"/>
      <c r="N259" s="517"/>
    </row>
    <row r="260" spans="2:14" s="408" customFormat="1" ht="15" customHeight="1" x14ac:dyDescent="0.4">
      <c r="B260" s="538">
        <v>3016</v>
      </c>
      <c r="C260" s="539">
        <v>2</v>
      </c>
      <c r="D260" s="538">
        <v>3016</v>
      </c>
      <c r="E260" s="540">
        <v>21</v>
      </c>
      <c r="F260" s="541" t="s">
        <v>227</v>
      </c>
      <c r="G260" s="513"/>
      <c r="H260" s="512"/>
      <c r="I260" s="514"/>
      <c r="J260" s="512"/>
      <c r="K260" s="515"/>
      <c r="L260" s="512"/>
      <c r="M260" s="564"/>
      <c r="N260" s="517"/>
    </row>
    <row r="261" spans="2:14" s="408" customFormat="1" ht="15" customHeight="1" x14ac:dyDescent="0.4">
      <c r="B261" s="551">
        <v>3016</v>
      </c>
      <c r="C261" s="552">
        <v>3</v>
      </c>
      <c r="D261" s="551">
        <v>3016</v>
      </c>
      <c r="E261" s="553">
        <v>31</v>
      </c>
      <c r="F261" s="544" t="s">
        <v>228</v>
      </c>
      <c r="G261" s="523"/>
      <c r="H261" s="524"/>
      <c r="I261" s="514"/>
      <c r="J261" s="512"/>
      <c r="K261" s="515"/>
      <c r="L261" s="512"/>
      <c r="M261" s="564"/>
      <c r="N261" s="517"/>
    </row>
    <row r="262" spans="2:14" s="408" customFormat="1" ht="15" customHeight="1" x14ac:dyDescent="0.4">
      <c r="B262" s="525">
        <v>3017</v>
      </c>
      <c r="C262" s="526">
        <v>1</v>
      </c>
      <c r="D262" s="525">
        <v>3017</v>
      </c>
      <c r="E262" s="527">
        <v>11</v>
      </c>
      <c r="F262" s="524" t="s">
        <v>229</v>
      </c>
      <c r="G262" s="529">
        <v>3017</v>
      </c>
      <c r="H262" s="530" t="s">
        <v>229</v>
      </c>
      <c r="I262" s="514"/>
      <c r="J262" s="512"/>
      <c r="K262" s="515"/>
      <c r="L262" s="512"/>
      <c r="M262" s="564"/>
      <c r="N262" s="517"/>
    </row>
    <row r="263" spans="2:14" s="408" customFormat="1" ht="15" customHeight="1" x14ac:dyDescent="0.4">
      <c r="B263" s="531">
        <v>3019</v>
      </c>
      <c r="C263" s="532">
        <v>1</v>
      </c>
      <c r="D263" s="531">
        <v>3019</v>
      </c>
      <c r="E263" s="533">
        <v>11</v>
      </c>
      <c r="F263" s="534" t="s">
        <v>230</v>
      </c>
      <c r="G263" s="506">
        <v>3019</v>
      </c>
      <c r="H263" s="505" t="s">
        <v>233</v>
      </c>
      <c r="I263" s="514"/>
      <c r="J263" s="512"/>
      <c r="K263" s="515"/>
      <c r="L263" s="512"/>
      <c r="M263" s="564"/>
      <c r="N263" s="517"/>
    </row>
    <row r="264" spans="2:14" s="408" customFormat="1" ht="15" customHeight="1" x14ac:dyDescent="0.4">
      <c r="B264" s="538">
        <v>3019</v>
      </c>
      <c r="C264" s="539">
        <v>2</v>
      </c>
      <c r="D264" s="538">
        <v>3019</v>
      </c>
      <c r="E264" s="540">
        <v>21</v>
      </c>
      <c r="F264" s="541" t="s">
        <v>1245</v>
      </c>
      <c r="G264" s="513"/>
      <c r="H264" s="512"/>
      <c r="I264" s="514"/>
      <c r="J264" s="512"/>
      <c r="K264" s="515"/>
      <c r="L264" s="512"/>
      <c r="M264" s="564"/>
      <c r="N264" s="517"/>
    </row>
    <row r="265" spans="2:14" s="408" customFormat="1" ht="15" customHeight="1" x14ac:dyDescent="0.4">
      <c r="B265" s="538">
        <v>3019</v>
      </c>
      <c r="C265" s="539">
        <v>3</v>
      </c>
      <c r="D265" s="538">
        <v>3019</v>
      </c>
      <c r="E265" s="540">
        <v>31</v>
      </c>
      <c r="F265" s="541" t="s">
        <v>1246</v>
      </c>
      <c r="G265" s="513"/>
      <c r="H265" s="512"/>
      <c r="I265" s="514"/>
      <c r="J265" s="512"/>
      <c r="K265" s="515"/>
      <c r="L265" s="512"/>
      <c r="M265" s="564"/>
      <c r="N265" s="517"/>
    </row>
    <row r="266" spans="2:14" s="408" customFormat="1" ht="15" customHeight="1" x14ac:dyDescent="0.4">
      <c r="B266" s="551">
        <v>3019</v>
      </c>
      <c r="C266" s="552">
        <v>9</v>
      </c>
      <c r="D266" s="551">
        <v>3019</v>
      </c>
      <c r="E266" s="553">
        <v>99</v>
      </c>
      <c r="F266" s="544" t="s">
        <v>1247</v>
      </c>
      <c r="G266" s="523"/>
      <c r="H266" s="524"/>
      <c r="I266" s="543"/>
      <c r="J266" s="524"/>
      <c r="K266" s="515"/>
      <c r="L266" s="512"/>
      <c r="M266" s="564"/>
      <c r="N266" s="517"/>
    </row>
    <row r="267" spans="2:14" s="408" customFormat="1" ht="15" customHeight="1" x14ac:dyDescent="0.4">
      <c r="B267" s="531">
        <v>3111</v>
      </c>
      <c r="C267" s="532">
        <v>1</v>
      </c>
      <c r="D267" s="531">
        <v>3111</v>
      </c>
      <c r="E267" s="533">
        <v>11</v>
      </c>
      <c r="F267" s="534" t="s">
        <v>234</v>
      </c>
      <c r="G267" s="506">
        <v>3111</v>
      </c>
      <c r="H267" s="505" t="s">
        <v>1248</v>
      </c>
      <c r="I267" s="514">
        <v>38</v>
      </c>
      <c r="J267" s="512" t="s">
        <v>821</v>
      </c>
      <c r="K267" s="573"/>
      <c r="L267" s="512"/>
      <c r="M267" s="564"/>
      <c r="N267" s="517"/>
    </row>
    <row r="268" spans="2:14" s="408" customFormat="1" ht="15" customHeight="1" x14ac:dyDescent="0.4">
      <c r="B268" s="535">
        <v>3111</v>
      </c>
      <c r="C268" s="536">
        <v>9</v>
      </c>
      <c r="D268" s="535">
        <v>3111</v>
      </c>
      <c r="E268" s="537">
        <v>99</v>
      </c>
      <c r="F268" s="544" t="s">
        <v>235</v>
      </c>
      <c r="G268" s="523"/>
      <c r="H268" s="524"/>
      <c r="I268" s="514"/>
      <c r="J268" s="512"/>
      <c r="K268" s="515"/>
      <c r="L268" s="512"/>
      <c r="M268" s="564"/>
      <c r="N268" s="517"/>
    </row>
    <row r="269" spans="2:14" s="408" customFormat="1" ht="15" customHeight="1" x14ac:dyDescent="0.4">
      <c r="B269" s="511">
        <v>3112</v>
      </c>
      <c r="C269" s="580">
        <v>1</v>
      </c>
      <c r="D269" s="511">
        <v>3112</v>
      </c>
      <c r="E269" s="581">
        <v>11</v>
      </c>
      <c r="F269" s="512" t="s">
        <v>1249</v>
      </c>
      <c r="G269" s="506">
        <v>3112</v>
      </c>
      <c r="H269" s="505" t="s">
        <v>236</v>
      </c>
      <c r="I269" s="514"/>
      <c r="J269" s="512"/>
      <c r="K269" s="515"/>
      <c r="L269" s="512"/>
      <c r="M269" s="564"/>
      <c r="N269" s="517"/>
    </row>
    <row r="270" spans="2:14" s="408" customFormat="1" ht="15" customHeight="1" x14ac:dyDescent="0.4">
      <c r="B270" s="547">
        <v>3113</v>
      </c>
      <c r="C270" s="548">
        <v>1</v>
      </c>
      <c r="D270" s="547">
        <v>3113</v>
      </c>
      <c r="E270" s="574">
        <v>11</v>
      </c>
      <c r="F270" s="530" t="s">
        <v>1250</v>
      </c>
      <c r="G270" s="529">
        <v>3113</v>
      </c>
      <c r="H270" s="530" t="s">
        <v>237</v>
      </c>
      <c r="I270" s="514"/>
      <c r="J270" s="512"/>
      <c r="K270" s="515"/>
      <c r="L270" s="512"/>
      <c r="M270" s="564"/>
      <c r="N270" s="517"/>
    </row>
    <row r="271" spans="2:14" s="408" customFormat="1" ht="15" customHeight="1" x14ac:dyDescent="0.4">
      <c r="B271" s="547">
        <v>3114</v>
      </c>
      <c r="C271" s="548">
        <v>1</v>
      </c>
      <c r="D271" s="547">
        <v>3114</v>
      </c>
      <c r="E271" s="574">
        <v>11</v>
      </c>
      <c r="F271" s="530" t="s">
        <v>238</v>
      </c>
      <c r="G271" s="529">
        <v>3114</v>
      </c>
      <c r="H271" s="530" t="s">
        <v>238</v>
      </c>
      <c r="I271" s="514"/>
      <c r="J271" s="512"/>
      <c r="K271" s="515"/>
      <c r="L271" s="512"/>
      <c r="M271" s="564"/>
      <c r="N271" s="517"/>
    </row>
    <row r="272" spans="2:14" s="408" customFormat="1" ht="15" customHeight="1" x14ac:dyDescent="0.4">
      <c r="B272" s="547">
        <v>3115</v>
      </c>
      <c r="C272" s="548">
        <v>1</v>
      </c>
      <c r="D272" s="547">
        <v>3115</v>
      </c>
      <c r="E272" s="574">
        <v>11</v>
      </c>
      <c r="F272" s="530" t="s">
        <v>1251</v>
      </c>
      <c r="G272" s="529">
        <v>3115</v>
      </c>
      <c r="H272" s="530" t="s">
        <v>239</v>
      </c>
      <c r="I272" s="514"/>
      <c r="J272" s="512"/>
      <c r="K272" s="515"/>
      <c r="L272" s="512"/>
      <c r="M272" s="564"/>
      <c r="N272" s="517"/>
    </row>
    <row r="273" spans="2:14" s="408" customFormat="1" ht="15" customHeight="1" x14ac:dyDescent="0.4">
      <c r="B273" s="547">
        <v>3116</v>
      </c>
      <c r="C273" s="548">
        <v>1</v>
      </c>
      <c r="D273" s="547">
        <v>3116</v>
      </c>
      <c r="E273" s="574">
        <v>11</v>
      </c>
      <c r="F273" s="524" t="s">
        <v>240</v>
      </c>
      <c r="G273" s="529">
        <v>3116</v>
      </c>
      <c r="H273" s="530" t="s">
        <v>240</v>
      </c>
      <c r="I273" s="514"/>
      <c r="J273" s="512"/>
      <c r="K273" s="515"/>
      <c r="L273" s="512"/>
      <c r="M273" s="564"/>
      <c r="N273" s="517"/>
    </row>
    <row r="274" spans="2:14" s="408" customFormat="1" ht="15" customHeight="1" x14ac:dyDescent="0.4">
      <c r="B274" s="525">
        <v>3211</v>
      </c>
      <c r="C274" s="526">
        <v>1</v>
      </c>
      <c r="D274" s="525">
        <v>3211</v>
      </c>
      <c r="E274" s="527">
        <v>11</v>
      </c>
      <c r="F274" s="518" t="s">
        <v>241</v>
      </c>
      <c r="G274" s="506">
        <v>3211</v>
      </c>
      <c r="H274" s="505" t="s">
        <v>859</v>
      </c>
      <c r="I274" s="507">
        <v>39</v>
      </c>
      <c r="J274" s="505" t="s">
        <v>859</v>
      </c>
      <c r="K274" s="508">
        <v>18</v>
      </c>
      <c r="L274" s="505" t="s">
        <v>1436</v>
      </c>
      <c r="M274" s="564"/>
      <c r="N274" s="517"/>
    </row>
    <row r="275" spans="2:14" s="408" customFormat="1" ht="15" customHeight="1" x14ac:dyDescent="0.4">
      <c r="B275" s="538">
        <v>3211</v>
      </c>
      <c r="C275" s="539">
        <v>2</v>
      </c>
      <c r="D275" s="538">
        <v>3211</v>
      </c>
      <c r="E275" s="540">
        <v>21</v>
      </c>
      <c r="F275" s="541" t="s">
        <v>242</v>
      </c>
      <c r="G275" s="513"/>
      <c r="H275" s="512"/>
      <c r="I275" s="514"/>
      <c r="J275" s="512"/>
      <c r="K275" s="515"/>
      <c r="L275" s="512"/>
      <c r="M275" s="564"/>
      <c r="N275" s="517"/>
    </row>
    <row r="276" spans="2:14" s="408" customFormat="1" ht="15" customHeight="1" x14ac:dyDescent="0.4">
      <c r="B276" s="519">
        <v>3211</v>
      </c>
      <c r="C276" s="520">
        <v>3</v>
      </c>
      <c r="D276" s="519">
        <v>3211</v>
      </c>
      <c r="E276" s="521">
        <v>31</v>
      </c>
      <c r="F276" s="522" t="s">
        <v>1252</v>
      </c>
      <c r="G276" s="513"/>
      <c r="H276" s="512"/>
      <c r="I276" s="514"/>
      <c r="J276" s="512"/>
      <c r="K276" s="515"/>
      <c r="L276" s="512"/>
      <c r="M276" s="564"/>
      <c r="N276" s="517"/>
    </row>
    <row r="277" spans="2:14" s="408" customFormat="1" ht="15" customHeight="1" x14ac:dyDescent="0.4">
      <c r="B277" s="551">
        <v>3211</v>
      </c>
      <c r="C277" s="552">
        <v>4</v>
      </c>
      <c r="D277" s="551">
        <v>3211</v>
      </c>
      <c r="E277" s="553">
        <v>41</v>
      </c>
      <c r="F277" s="544" t="s">
        <v>1253</v>
      </c>
      <c r="G277" s="523"/>
      <c r="H277" s="524"/>
      <c r="I277" s="543"/>
      <c r="J277" s="524"/>
      <c r="K277" s="515"/>
      <c r="L277" s="512"/>
      <c r="M277" s="564"/>
      <c r="N277" s="517"/>
    </row>
    <row r="278" spans="2:14" s="408" customFormat="1" ht="15" customHeight="1" x14ac:dyDescent="0.4">
      <c r="B278" s="531">
        <v>3299</v>
      </c>
      <c r="C278" s="532">
        <v>1</v>
      </c>
      <c r="D278" s="531">
        <v>3299</v>
      </c>
      <c r="E278" s="570">
        <v>11</v>
      </c>
      <c r="F278" s="534" t="s">
        <v>1254</v>
      </c>
      <c r="G278" s="506">
        <v>3299</v>
      </c>
      <c r="H278" s="505" t="s">
        <v>247</v>
      </c>
      <c r="I278" s="514">
        <v>40</v>
      </c>
      <c r="J278" s="512" t="s">
        <v>247</v>
      </c>
      <c r="K278" s="515"/>
      <c r="L278" s="512"/>
      <c r="M278" s="564"/>
      <c r="N278" s="517"/>
    </row>
    <row r="279" spans="2:14" s="408" customFormat="1" ht="15" customHeight="1" x14ac:dyDescent="0.4">
      <c r="B279" s="551">
        <v>3299</v>
      </c>
      <c r="C279" s="552">
        <v>2</v>
      </c>
      <c r="D279" s="551">
        <v>3299</v>
      </c>
      <c r="E279" s="553">
        <v>21</v>
      </c>
      <c r="F279" s="544" t="s">
        <v>1255</v>
      </c>
      <c r="G279" s="513"/>
      <c r="H279" s="512"/>
      <c r="I279" s="514"/>
      <c r="J279" s="512"/>
      <c r="K279" s="515"/>
      <c r="L279" s="512"/>
      <c r="M279" s="564"/>
      <c r="N279" s="517"/>
    </row>
    <row r="280" spans="2:14" s="408" customFormat="1" ht="15" customHeight="1" x14ac:dyDescent="0.4">
      <c r="B280" s="511">
        <v>3299</v>
      </c>
      <c r="C280" s="580">
        <v>9</v>
      </c>
      <c r="D280" s="511">
        <v>3299</v>
      </c>
      <c r="E280" s="581">
        <v>99</v>
      </c>
      <c r="F280" s="512" t="s">
        <v>1256</v>
      </c>
      <c r="G280" s="523"/>
      <c r="H280" s="524"/>
      <c r="I280" s="514"/>
      <c r="J280" s="512"/>
      <c r="K280" s="515"/>
      <c r="L280" s="512"/>
      <c r="M280" s="564"/>
      <c r="N280" s="517"/>
    </row>
    <row r="281" spans="2:14" s="408" customFormat="1" ht="15" customHeight="1" x14ac:dyDescent="0.4">
      <c r="B281" s="502">
        <v>3311</v>
      </c>
      <c r="C281" s="503">
        <v>1</v>
      </c>
      <c r="D281" s="502"/>
      <c r="E281" s="528"/>
      <c r="F281" s="505" t="s">
        <v>248</v>
      </c>
      <c r="G281" s="513">
        <v>3311</v>
      </c>
      <c r="H281" s="512" t="s">
        <v>860</v>
      </c>
      <c r="I281" s="507">
        <v>41</v>
      </c>
      <c r="J281" s="505" t="s">
        <v>860</v>
      </c>
      <c r="K281" s="573"/>
      <c r="L281" s="512"/>
      <c r="M281" s="564"/>
      <c r="N281" s="517"/>
    </row>
    <row r="282" spans="2:14" s="408" customFormat="1" ht="15" customHeight="1" x14ac:dyDescent="0.4">
      <c r="B282" s="511"/>
      <c r="C282" s="580"/>
      <c r="D282" s="511">
        <v>3311</v>
      </c>
      <c r="E282" s="554">
        <v>11</v>
      </c>
      <c r="F282" s="512" t="s">
        <v>1257</v>
      </c>
      <c r="G282" s="513"/>
      <c r="H282" s="512"/>
      <c r="I282" s="514"/>
      <c r="J282" s="512"/>
      <c r="K282" s="515"/>
      <c r="L282" s="512"/>
      <c r="M282" s="564"/>
      <c r="N282" s="517"/>
    </row>
    <row r="283" spans="2:14" s="408" customFormat="1" ht="15" customHeight="1" x14ac:dyDescent="0.4">
      <c r="B283" s="525"/>
      <c r="C283" s="580"/>
      <c r="D283" s="525">
        <v>3311</v>
      </c>
      <c r="E283" s="568">
        <v>12</v>
      </c>
      <c r="F283" s="518" t="s">
        <v>1258</v>
      </c>
      <c r="G283" s="513"/>
      <c r="H283" s="512"/>
      <c r="I283" s="514"/>
      <c r="J283" s="512"/>
      <c r="K283" s="515"/>
      <c r="L283" s="512"/>
      <c r="M283" s="564"/>
      <c r="N283" s="517"/>
    </row>
    <row r="284" spans="2:14" s="408" customFormat="1" ht="15" customHeight="1" x14ac:dyDescent="0.4">
      <c r="B284" s="538">
        <v>3311</v>
      </c>
      <c r="C284" s="539">
        <v>2</v>
      </c>
      <c r="D284" s="538">
        <v>3311</v>
      </c>
      <c r="E284" s="540">
        <v>21</v>
      </c>
      <c r="F284" s="541" t="s">
        <v>249</v>
      </c>
      <c r="G284" s="513"/>
      <c r="H284" s="512"/>
      <c r="I284" s="514"/>
      <c r="J284" s="512"/>
      <c r="K284" s="515"/>
      <c r="L284" s="512"/>
      <c r="M284" s="564"/>
      <c r="N284" s="517"/>
    </row>
    <row r="285" spans="2:14" s="408" customFormat="1" ht="15" customHeight="1" x14ac:dyDescent="0.4">
      <c r="B285" s="538">
        <v>3311</v>
      </c>
      <c r="C285" s="539">
        <v>3</v>
      </c>
      <c r="D285" s="538">
        <v>3311</v>
      </c>
      <c r="E285" s="572">
        <v>31</v>
      </c>
      <c r="F285" s="541" t="s">
        <v>1259</v>
      </c>
      <c r="G285" s="513"/>
      <c r="H285" s="512"/>
      <c r="I285" s="514"/>
      <c r="J285" s="512"/>
      <c r="K285" s="515"/>
      <c r="L285" s="512"/>
      <c r="M285" s="564"/>
      <c r="N285" s="517"/>
    </row>
    <row r="286" spans="2:14" s="408" customFormat="1" ht="15" customHeight="1" x14ac:dyDescent="0.4">
      <c r="B286" s="525">
        <v>3311</v>
      </c>
      <c r="C286" s="526">
        <v>4</v>
      </c>
      <c r="D286" s="525">
        <v>3311</v>
      </c>
      <c r="E286" s="527">
        <v>41</v>
      </c>
      <c r="F286" s="541" t="s">
        <v>1260</v>
      </c>
      <c r="G286" s="513"/>
      <c r="H286" s="512"/>
      <c r="I286" s="514"/>
      <c r="J286" s="512"/>
      <c r="K286" s="515"/>
      <c r="L286" s="512"/>
      <c r="M286" s="564"/>
      <c r="N286" s="517"/>
    </row>
    <row r="287" spans="2:14" s="408" customFormat="1" ht="15" customHeight="1" x14ac:dyDescent="0.4">
      <c r="B287" s="538">
        <v>3311</v>
      </c>
      <c r="C287" s="539">
        <v>5</v>
      </c>
      <c r="D287" s="538">
        <v>3311</v>
      </c>
      <c r="E287" s="572">
        <v>51</v>
      </c>
      <c r="F287" s="541" t="s">
        <v>1261</v>
      </c>
      <c r="G287" s="513"/>
      <c r="H287" s="512"/>
      <c r="I287" s="514"/>
      <c r="J287" s="512"/>
      <c r="K287" s="515"/>
      <c r="L287" s="512"/>
      <c r="M287" s="564"/>
      <c r="N287" s="517"/>
    </row>
    <row r="288" spans="2:14" s="408" customFormat="1" ht="15" customHeight="1" x14ac:dyDescent="0.4">
      <c r="B288" s="535">
        <v>3311</v>
      </c>
      <c r="C288" s="536">
        <v>9</v>
      </c>
      <c r="D288" s="535">
        <v>3311</v>
      </c>
      <c r="E288" s="557">
        <v>99</v>
      </c>
      <c r="F288" s="544" t="s">
        <v>1262</v>
      </c>
      <c r="G288" s="513"/>
      <c r="H288" s="512"/>
      <c r="I288" s="543"/>
      <c r="J288" s="524"/>
      <c r="K288" s="515"/>
      <c r="L288" s="512"/>
      <c r="M288" s="564"/>
      <c r="N288" s="517"/>
    </row>
    <row r="289" spans="2:14" s="408" customFormat="1" ht="15" customHeight="1" x14ac:dyDescent="0.4">
      <c r="B289" s="511">
        <v>3321</v>
      </c>
      <c r="C289" s="580">
        <v>1</v>
      </c>
      <c r="D289" s="511">
        <v>3321</v>
      </c>
      <c r="E289" s="581">
        <v>11</v>
      </c>
      <c r="F289" s="534" t="s">
        <v>1263</v>
      </c>
      <c r="G289" s="506">
        <v>3321</v>
      </c>
      <c r="H289" s="505" t="s">
        <v>861</v>
      </c>
      <c r="I289" s="514">
        <v>42</v>
      </c>
      <c r="J289" s="512" t="s">
        <v>861</v>
      </c>
      <c r="K289" s="515"/>
      <c r="L289" s="512"/>
      <c r="M289" s="564"/>
      <c r="N289" s="517"/>
    </row>
    <row r="290" spans="2:14" s="408" customFormat="1" ht="15" customHeight="1" x14ac:dyDescent="0.4">
      <c r="B290" s="519">
        <v>3321</v>
      </c>
      <c r="C290" s="520">
        <v>2</v>
      </c>
      <c r="D290" s="519">
        <v>3321</v>
      </c>
      <c r="E290" s="576">
        <v>21</v>
      </c>
      <c r="F290" s="544" t="s">
        <v>1264</v>
      </c>
      <c r="G290" s="523"/>
      <c r="H290" s="524"/>
      <c r="I290" s="514"/>
      <c r="J290" s="512"/>
      <c r="K290" s="515"/>
      <c r="L290" s="512"/>
      <c r="M290" s="564"/>
      <c r="N290" s="517"/>
    </row>
    <row r="291" spans="2:14" s="408" customFormat="1" ht="15" customHeight="1" x14ac:dyDescent="0.4">
      <c r="B291" s="547">
        <v>3331</v>
      </c>
      <c r="C291" s="548">
        <v>1</v>
      </c>
      <c r="D291" s="547">
        <v>3331</v>
      </c>
      <c r="E291" s="549">
        <v>11</v>
      </c>
      <c r="F291" s="530" t="s">
        <v>256</v>
      </c>
      <c r="G291" s="513">
        <v>3331</v>
      </c>
      <c r="H291" s="512" t="s">
        <v>256</v>
      </c>
      <c r="I291" s="507">
        <v>43</v>
      </c>
      <c r="J291" s="505" t="s">
        <v>862</v>
      </c>
      <c r="K291" s="515"/>
      <c r="L291" s="512"/>
      <c r="M291" s="564"/>
      <c r="N291" s="517"/>
    </row>
    <row r="292" spans="2:14" s="408" customFormat="1" ht="15" customHeight="1" x14ac:dyDescent="0.4">
      <c r="B292" s="547">
        <v>3332</v>
      </c>
      <c r="C292" s="548">
        <v>1</v>
      </c>
      <c r="D292" s="547">
        <v>3332</v>
      </c>
      <c r="E292" s="574">
        <v>11</v>
      </c>
      <c r="F292" s="530" t="s">
        <v>257</v>
      </c>
      <c r="G292" s="529">
        <v>3332</v>
      </c>
      <c r="H292" s="530" t="s">
        <v>257</v>
      </c>
      <c r="I292" s="543"/>
      <c r="J292" s="524"/>
      <c r="K292" s="515"/>
      <c r="L292" s="512"/>
      <c r="M292" s="564"/>
      <c r="N292" s="517"/>
    </row>
    <row r="293" spans="2:14" s="408" customFormat="1" ht="15" customHeight="1" x14ac:dyDescent="0.4">
      <c r="B293" s="525">
        <v>3399</v>
      </c>
      <c r="C293" s="526">
        <v>1</v>
      </c>
      <c r="D293" s="525">
        <v>3399</v>
      </c>
      <c r="E293" s="527">
        <v>11</v>
      </c>
      <c r="F293" s="534" t="s">
        <v>258</v>
      </c>
      <c r="G293" s="506">
        <v>3399</v>
      </c>
      <c r="H293" s="505" t="s">
        <v>863</v>
      </c>
      <c r="I293" s="507">
        <v>44</v>
      </c>
      <c r="J293" s="505" t="s">
        <v>863</v>
      </c>
      <c r="K293" s="515"/>
      <c r="L293" s="512"/>
      <c r="M293" s="564"/>
      <c r="N293" s="517"/>
    </row>
    <row r="294" spans="2:14" s="408" customFormat="1" ht="15" customHeight="1" x14ac:dyDescent="0.4">
      <c r="B294" s="538">
        <v>3399</v>
      </c>
      <c r="C294" s="539">
        <v>2</v>
      </c>
      <c r="D294" s="538">
        <v>3399</v>
      </c>
      <c r="E294" s="540">
        <v>21</v>
      </c>
      <c r="F294" s="541" t="s">
        <v>259</v>
      </c>
      <c r="G294" s="513"/>
      <c r="H294" s="512"/>
      <c r="I294" s="514"/>
      <c r="J294" s="512"/>
      <c r="K294" s="515"/>
      <c r="L294" s="512"/>
      <c r="M294" s="564"/>
      <c r="N294" s="517"/>
    </row>
    <row r="295" spans="2:14" s="408" customFormat="1" ht="15" customHeight="1" x14ac:dyDescent="0.4">
      <c r="B295" s="538">
        <v>3399</v>
      </c>
      <c r="C295" s="539">
        <v>3</v>
      </c>
      <c r="D295" s="538">
        <v>3399</v>
      </c>
      <c r="E295" s="540">
        <v>31</v>
      </c>
      <c r="F295" s="541" t="s">
        <v>260</v>
      </c>
      <c r="G295" s="513"/>
      <c r="H295" s="512"/>
      <c r="I295" s="514"/>
      <c r="J295" s="512"/>
      <c r="K295" s="515"/>
      <c r="L295" s="512"/>
      <c r="M295" s="564"/>
      <c r="N295" s="517"/>
    </row>
    <row r="296" spans="2:14" s="408" customFormat="1" ht="15" customHeight="1" x14ac:dyDescent="0.4">
      <c r="B296" s="551">
        <v>3399</v>
      </c>
      <c r="C296" s="552">
        <v>9</v>
      </c>
      <c r="D296" s="551">
        <v>3399</v>
      </c>
      <c r="E296" s="575">
        <v>99</v>
      </c>
      <c r="F296" s="544" t="s">
        <v>261</v>
      </c>
      <c r="G296" s="523"/>
      <c r="H296" s="524"/>
      <c r="I296" s="543"/>
      <c r="J296" s="524"/>
      <c r="K296" s="515"/>
      <c r="L296" s="512"/>
      <c r="M296" s="564"/>
      <c r="N296" s="517"/>
    </row>
    <row r="297" spans="2:14" s="408" customFormat="1" ht="15" customHeight="1" x14ac:dyDescent="0.4">
      <c r="B297" s="531">
        <v>3411</v>
      </c>
      <c r="C297" s="532">
        <v>1</v>
      </c>
      <c r="D297" s="531">
        <v>3411</v>
      </c>
      <c r="E297" s="533">
        <v>11</v>
      </c>
      <c r="F297" s="534" t="s">
        <v>262</v>
      </c>
      <c r="G297" s="506">
        <v>3411</v>
      </c>
      <c r="H297" s="505" t="s">
        <v>1265</v>
      </c>
      <c r="I297" s="507">
        <v>45</v>
      </c>
      <c r="J297" s="505" t="s">
        <v>864</v>
      </c>
      <c r="K297" s="573"/>
      <c r="L297" s="512"/>
      <c r="M297" s="564"/>
      <c r="N297" s="517"/>
    </row>
    <row r="298" spans="2:14" s="408" customFormat="1" ht="15" customHeight="1" x14ac:dyDescent="0.4">
      <c r="B298" s="538">
        <v>3411</v>
      </c>
      <c r="C298" s="539">
        <v>2</v>
      </c>
      <c r="D298" s="538">
        <v>3411</v>
      </c>
      <c r="E298" s="540">
        <v>21</v>
      </c>
      <c r="F298" s="541" t="s">
        <v>1266</v>
      </c>
      <c r="G298" s="513"/>
      <c r="H298" s="512"/>
      <c r="I298" s="514"/>
      <c r="J298" s="512"/>
      <c r="K298" s="515"/>
      <c r="L298" s="512"/>
      <c r="M298" s="564"/>
      <c r="N298" s="517"/>
    </row>
    <row r="299" spans="2:14" s="408" customFormat="1" ht="15" customHeight="1" x14ac:dyDescent="0.4">
      <c r="B299" s="538">
        <v>3411</v>
      </c>
      <c r="C299" s="539">
        <v>3</v>
      </c>
      <c r="D299" s="538">
        <v>3411</v>
      </c>
      <c r="E299" s="540">
        <v>31</v>
      </c>
      <c r="F299" s="541" t="s">
        <v>1267</v>
      </c>
      <c r="G299" s="513"/>
      <c r="H299" s="512"/>
      <c r="I299" s="514"/>
      <c r="J299" s="512"/>
      <c r="K299" s="515"/>
      <c r="L299" s="512"/>
      <c r="M299" s="564"/>
      <c r="N299" s="517"/>
    </row>
    <row r="300" spans="2:14" s="408" customFormat="1" ht="15" customHeight="1" x14ac:dyDescent="0.4">
      <c r="B300" s="538">
        <v>3411</v>
      </c>
      <c r="C300" s="539">
        <v>4</v>
      </c>
      <c r="D300" s="538">
        <v>3411</v>
      </c>
      <c r="E300" s="540">
        <v>41</v>
      </c>
      <c r="F300" s="541" t="s">
        <v>265</v>
      </c>
      <c r="G300" s="513"/>
      <c r="H300" s="512"/>
      <c r="I300" s="514"/>
      <c r="J300" s="512"/>
      <c r="K300" s="515"/>
      <c r="L300" s="512"/>
      <c r="M300" s="564"/>
      <c r="N300" s="517"/>
    </row>
    <row r="301" spans="2:14" s="408" customFormat="1" ht="15" customHeight="1" x14ac:dyDescent="0.4">
      <c r="B301" s="535">
        <v>3411</v>
      </c>
      <c r="C301" s="536">
        <v>9</v>
      </c>
      <c r="D301" s="535">
        <v>3411</v>
      </c>
      <c r="E301" s="537">
        <v>99</v>
      </c>
      <c r="F301" s="524" t="s">
        <v>266</v>
      </c>
      <c r="G301" s="523"/>
      <c r="H301" s="524"/>
      <c r="I301" s="514"/>
      <c r="J301" s="512"/>
      <c r="K301" s="515"/>
      <c r="L301" s="512"/>
      <c r="M301" s="564"/>
      <c r="N301" s="517"/>
    </row>
    <row r="302" spans="2:14" s="408" customFormat="1" ht="15" customHeight="1" x14ac:dyDescent="0.4">
      <c r="B302" s="538">
        <v>3412</v>
      </c>
      <c r="C302" s="539">
        <v>1</v>
      </c>
      <c r="D302" s="538">
        <v>3412</v>
      </c>
      <c r="E302" s="540">
        <v>11</v>
      </c>
      <c r="F302" s="541" t="s">
        <v>267</v>
      </c>
      <c r="G302" s="506">
        <v>3412</v>
      </c>
      <c r="H302" s="505" t="s">
        <v>1268</v>
      </c>
      <c r="I302" s="514"/>
      <c r="J302" s="512"/>
      <c r="K302" s="515"/>
      <c r="L302" s="512"/>
      <c r="M302" s="564"/>
      <c r="N302" s="517"/>
    </row>
    <row r="303" spans="2:14" s="408" customFormat="1" ht="15" customHeight="1" x14ac:dyDescent="0.4">
      <c r="B303" s="535">
        <v>3412</v>
      </c>
      <c r="C303" s="536">
        <v>2</v>
      </c>
      <c r="D303" s="535">
        <v>3412</v>
      </c>
      <c r="E303" s="537">
        <v>21</v>
      </c>
      <c r="F303" s="544" t="s">
        <v>268</v>
      </c>
      <c r="G303" s="523"/>
      <c r="H303" s="524"/>
      <c r="I303" s="543"/>
      <c r="J303" s="524"/>
      <c r="K303" s="515"/>
      <c r="L303" s="512"/>
      <c r="M303" s="564"/>
      <c r="N303" s="517"/>
    </row>
    <row r="304" spans="2:14" s="408" customFormat="1" ht="15" customHeight="1" x14ac:dyDescent="0.4">
      <c r="B304" s="531">
        <v>3421</v>
      </c>
      <c r="C304" s="532">
        <v>1</v>
      </c>
      <c r="D304" s="531">
        <v>3421</v>
      </c>
      <c r="E304" s="533">
        <v>11</v>
      </c>
      <c r="F304" s="518" t="s">
        <v>1269</v>
      </c>
      <c r="G304" s="506">
        <v>3421</v>
      </c>
      <c r="H304" s="505" t="s">
        <v>865</v>
      </c>
      <c r="I304" s="507">
        <v>46</v>
      </c>
      <c r="J304" s="505" t="s">
        <v>865</v>
      </c>
      <c r="K304" s="515"/>
      <c r="L304" s="512"/>
      <c r="M304" s="602"/>
      <c r="N304" s="517"/>
    </row>
    <row r="305" spans="2:14" s="408" customFormat="1" ht="15" customHeight="1" x14ac:dyDescent="0.4">
      <c r="B305" s="538">
        <v>3421</v>
      </c>
      <c r="C305" s="539">
        <v>2</v>
      </c>
      <c r="D305" s="538">
        <v>3421</v>
      </c>
      <c r="E305" s="540">
        <v>21</v>
      </c>
      <c r="F305" s="541" t="s">
        <v>1270</v>
      </c>
      <c r="G305" s="513"/>
      <c r="H305" s="512"/>
      <c r="I305" s="514"/>
      <c r="J305" s="512"/>
      <c r="K305" s="515"/>
      <c r="L305" s="512"/>
      <c r="M305" s="602"/>
      <c r="N305" s="517"/>
    </row>
    <row r="306" spans="2:14" s="408" customFormat="1" ht="15" customHeight="1" x14ac:dyDescent="0.4">
      <c r="B306" s="535">
        <v>3421</v>
      </c>
      <c r="C306" s="536">
        <v>3</v>
      </c>
      <c r="D306" s="535">
        <v>3421</v>
      </c>
      <c r="E306" s="537">
        <v>31</v>
      </c>
      <c r="F306" s="544" t="s">
        <v>1271</v>
      </c>
      <c r="G306" s="523"/>
      <c r="H306" s="524"/>
      <c r="I306" s="543"/>
      <c r="J306" s="524"/>
      <c r="K306" s="558"/>
      <c r="L306" s="524"/>
      <c r="M306" s="602"/>
      <c r="N306" s="517"/>
    </row>
    <row r="307" spans="2:14" s="408" customFormat="1" ht="15" customHeight="1" x14ac:dyDescent="0.4">
      <c r="B307" s="531">
        <v>3511</v>
      </c>
      <c r="C307" s="532">
        <v>1</v>
      </c>
      <c r="D307" s="531">
        <v>3511</v>
      </c>
      <c r="E307" s="533">
        <v>11</v>
      </c>
      <c r="F307" s="534" t="s">
        <v>1437</v>
      </c>
      <c r="G307" s="603">
        <v>3511</v>
      </c>
      <c r="H307" s="505" t="s">
        <v>272</v>
      </c>
      <c r="I307" s="507">
        <v>47</v>
      </c>
      <c r="J307" s="505" t="s">
        <v>272</v>
      </c>
      <c r="K307" s="508">
        <v>19</v>
      </c>
      <c r="L307" s="505" t="s">
        <v>16</v>
      </c>
      <c r="M307" s="564"/>
      <c r="N307" s="517"/>
    </row>
    <row r="308" spans="2:14" s="408" customFormat="1" ht="15" customHeight="1" x14ac:dyDescent="0.4">
      <c r="B308" s="511">
        <v>3511</v>
      </c>
      <c r="C308" s="580">
        <v>2</v>
      </c>
      <c r="D308" s="511">
        <v>3511</v>
      </c>
      <c r="E308" s="581">
        <v>21</v>
      </c>
      <c r="F308" s="600" t="s">
        <v>1438</v>
      </c>
      <c r="G308" s="604"/>
      <c r="H308" s="524"/>
      <c r="I308" s="514"/>
      <c r="J308" s="512"/>
      <c r="K308" s="515"/>
      <c r="L308" s="512"/>
      <c r="M308" s="564"/>
      <c r="N308" s="517"/>
    </row>
    <row r="309" spans="2:14" s="408" customFormat="1" ht="15" customHeight="1" x14ac:dyDescent="0.4">
      <c r="B309" s="502">
        <v>3521</v>
      </c>
      <c r="C309" s="503">
        <v>1</v>
      </c>
      <c r="D309" s="502">
        <v>3521</v>
      </c>
      <c r="E309" s="528">
        <v>11</v>
      </c>
      <c r="F309" s="505" t="s">
        <v>273</v>
      </c>
      <c r="G309" s="513">
        <v>3521</v>
      </c>
      <c r="H309" s="505" t="s">
        <v>273</v>
      </c>
      <c r="I309" s="507">
        <v>48</v>
      </c>
      <c r="J309" s="505" t="s">
        <v>1439</v>
      </c>
      <c r="K309" s="515"/>
      <c r="L309" s="512"/>
      <c r="M309" s="564"/>
      <c r="N309" s="517"/>
    </row>
    <row r="310" spans="2:14" s="408" customFormat="1" ht="15" customHeight="1" x14ac:dyDescent="0.4">
      <c r="B310" s="511"/>
      <c r="C310" s="580"/>
      <c r="D310" s="511"/>
      <c r="E310" s="581"/>
      <c r="F310" s="524"/>
      <c r="G310" s="513"/>
      <c r="H310" s="524"/>
      <c r="I310" s="514"/>
      <c r="J310" s="512"/>
      <c r="K310" s="515"/>
      <c r="L310" s="512"/>
      <c r="M310" s="564"/>
      <c r="N310" s="517"/>
    </row>
    <row r="311" spans="2:14" s="408" customFormat="1" ht="15" customHeight="1" x14ac:dyDescent="0.4">
      <c r="B311" s="547">
        <v>3522</v>
      </c>
      <c r="C311" s="548">
        <v>1</v>
      </c>
      <c r="D311" s="547">
        <v>3522</v>
      </c>
      <c r="E311" s="549">
        <v>11</v>
      </c>
      <c r="F311" s="530" t="s">
        <v>274</v>
      </c>
      <c r="G311" s="529">
        <v>3522</v>
      </c>
      <c r="H311" s="530" t="s">
        <v>274</v>
      </c>
      <c r="I311" s="514"/>
      <c r="J311" s="512"/>
      <c r="K311" s="515"/>
      <c r="L311" s="512"/>
      <c r="M311" s="564"/>
      <c r="N311" s="517"/>
    </row>
    <row r="312" spans="2:14" s="408" customFormat="1" ht="15" customHeight="1" x14ac:dyDescent="0.4">
      <c r="B312" s="525">
        <v>3531</v>
      </c>
      <c r="C312" s="526">
        <v>1</v>
      </c>
      <c r="D312" s="525">
        <v>3531</v>
      </c>
      <c r="E312" s="527">
        <v>11</v>
      </c>
      <c r="F312" s="518" t="s">
        <v>1272</v>
      </c>
      <c r="G312" s="513">
        <v>3531</v>
      </c>
      <c r="H312" s="512" t="s">
        <v>866</v>
      </c>
      <c r="I312" s="507">
        <v>49</v>
      </c>
      <c r="J312" s="505" t="s">
        <v>866</v>
      </c>
      <c r="K312" s="515"/>
      <c r="L312" s="512"/>
      <c r="M312" s="564"/>
      <c r="N312" s="517"/>
    </row>
    <row r="313" spans="2:14" s="408" customFormat="1" ht="15" customHeight="1" x14ac:dyDescent="0.4">
      <c r="B313" s="535">
        <v>3531</v>
      </c>
      <c r="C313" s="536">
        <v>2</v>
      </c>
      <c r="D313" s="535">
        <v>3531</v>
      </c>
      <c r="E313" s="537">
        <v>21</v>
      </c>
      <c r="F313" s="544" t="s">
        <v>276</v>
      </c>
      <c r="G313" s="513"/>
      <c r="H313" s="512"/>
      <c r="I313" s="543"/>
      <c r="J313" s="524"/>
      <c r="K313" s="515"/>
      <c r="L313" s="512"/>
      <c r="M313" s="564"/>
      <c r="N313" s="517"/>
    </row>
    <row r="314" spans="2:14" s="408" customFormat="1" ht="15" customHeight="1" x14ac:dyDescent="0.4">
      <c r="B314" s="531">
        <v>3541</v>
      </c>
      <c r="C314" s="532">
        <v>1</v>
      </c>
      <c r="D314" s="531">
        <v>3541</v>
      </c>
      <c r="E314" s="533">
        <v>11</v>
      </c>
      <c r="F314" s="534" t="s">
        <v>277</v>
      </c>
      <c r="G314" s="506">
        <v>3541</v>
      </c>
      <c r="H314" s="505" t="s">
        <v>867</v>
      </c>
      <c r="I314" s="514">
        <v>50</v>
      </c>
      <c r="J314" s="512" t="s">
        <v>867</v>
      </c>
      <c r="K314" s="515"/>
      <c r="L314" s="512"/>
      <c r="M314" s="564"/>
      <c r="N314" s="517"/>
    </row>
    <row r="315" spans="2:14" s="408" customFormat="1" ht="15" customHeight="1" x14ac:dyDescent="0.4">
      <c r="B315" s="538">
        <v>3541</v>
      </c>
      <c r="C315" s="539">
        <v>2</v>
      </c>
      <c r="D315" s="538">
        <v>3541</v>
      </c>
      <c r="E315" s="540">
        <v>21</v>
      </c>
      <c r="F315" s="541" t="s">
        <v>278</v>
      </c>
      <c r="G315" s="513"/>
      <c r="H315" s="512"/>
      <c r="I315" s="514"/>
      <c r="J315" s="512"/>
      <c r="K315" s="515"/>
      <c r="L315" s="512"/>
      <c r="M315" s="564"/>
      <c r="N315" s="517"/>
    </row>
    <row r="316" spans="2:14" s="408" customFormat="1" ht="15" customHeight="1" x14ac:dyDescent="0.4">
      <c r="B316" s="538">
        <v>3541</v>
      </c>
      <c r="C316" s="539">
        <v>3</v>
      </c>
      <c r="D316" s="538">
        <v>3541</v>
      </c>
      <c r="E316" s="540">
        <v>31</v>
      </c>
      <c r="F316" s="541" t="s">
        <v>279</v>
      </c>
      <c r="G316" s="513"/>
      <c r="H316" s="512"/>
      <c r="I316" s="514"/>
      <c r="J316" s="512"/>
      <c r="K316" s="515"/>
      <c r="L316" s="512"/>
      <c r="M316" s="564"/>
      <c r="N316" s="517"/>
    </row>
    <row r="317" spans="2:14" s="408" customFormat="1" ht="15" customHeight="1" x14ac:dyDescent="0.4">
      <c r="B317" s="535">
        <v>3541</v>
      </c>
      <c r="C317" s="536">
        <v>10</v>
      </c>
      <c r="D317" s="535">
        <v>3541</v>
      </c>
      <c r="E317" s="537">
        <v>101</v>
      </c>
      <c r="F317" s="544" t="s">
        <v>280</v>
      </c>
      <c r="G317" s="523"/>
      <c r="H317" s="524"/>
      <c r="I317" s="514"/>
      <c r="J317" s="512"/>
      <c r="K317" s="515"/>
      <c r="L317" s="512"/>
      <c r="M317" s="564"/>
      <c r="N317" s="517"/>
    </row>
    <row r="318" spans="2:14" s="408" customFormat="1" ht="15" customHeight="1" x14ac:dyDescent="0.4">
      <c r="B318" s="525">
        <v>3591</v>
      </c>
      <c r="C318" s="526">
        <v>1</v>
      </c>
      <c r="D318" s="525">
        <v>3591</v>
      </c>
      <c r="E318" s="527">
        <v>11</v>
      </c>
      <c r="F318" s="518" t="s">
        <v>281</v>
      </c>
      <c r="G318" s="513">
        <v>3591</v>
      </c>
      <c r="H318" s="512" t="s">
        <v>1273</v>
      </c>
      <c r="I318" s="507">
        <v>51</v>
      </c>
      <c r="J318" s="505" t="s">
        <v>868</v>
      </c>
      <c r="K318" s="515"/>
      <c r="L318" s="512"/>
      <c r="M318" s="564"/>
      <c r="N318" s="517"/>
    </row>
    <row r="319" spans="2:14" s="408" customFormat="1" ht="15" customHeight="1" x14ac:dyDescent="0.4">
      <c r="B319" s="535">
        <v>3591</v>
      </c>
      <c r="C319" s="536">
        <v>10</v>
      </c>
      <c r="D319" s="535">
        <v>3591</v>
      </c>
      <c r="E319" s="537">
        <v>101</v>
      </c>
      <c r="F319" s="544" t="s">
        <v>282</v>
      </c>
      <c r="G319" s="513"/>
      <c r="H319" s="512"/>
      <c r="I319" s="514"/>
      <c r="J319" s="512"/>
      <c r="K319" s="515"/>
      <c r="L319" s="512"/>
      <c r="M319" s="564"/>
      <c r="N319" s="517"/>
    </row>
    <row r="320" spans="2:14" s="408" customFormat="1" ht="27" customHeight="1" x14ac:dyDescent="0.4">
      <c r="B320" s="531">
        <v>3592</v>
      </c>
      <c r="C320" s="532">
        <v>1</v>
      </c>
      <c r="D320" s="531">
        <v>3592</v>
      </c>
      <c r="E320" s="533">
        <v>11</v>
      </c>
      <c r="F320" s="534" t="s">
        <v>283</v>
      </c>
      <c r="G320" s="506">
        <v>3592</v>
      </c>
      <c r="H320" s="505" t="s">
        <v>1274</v>
      </c>
      <c r="I320" s="514"/>
      <c r="J320" s="512"/>
      <c r="K320" s="515"/>
      <c r="L320" s="512"/>
      <c r="M320" s="564"/>
      <c r="N320" s="517"/>
    </row>
    <row r="321" spans="2:14" s="408" customFormat="1" ht="15" customHeight="1" x14ac:dyDescent="0.4">
      <c r="B321" s="535">
        <v>3592</v>
      </c>
      <c r="C321" s="536">
        <v>10</v>
      </c>
      <c r="D321" s="535">
        <v>3592</v>
      </c>
      <c r="E321" s="537">
        <v>101</v>
      </c>
      <c r="F321" s="544" t="s">
        <v>284</v>
      </c>
      <c r="G321" s="523"/>
      <c r="H321" s="524"/>
      <c r="I321" s="514"/>
      <c r="J321" s="512"/>
      <c r="K321" s="515"/>
      <c r="L321" s="512"/>
      <c r="M321" s="564"/>
      <c r="N321" s="517"/>
    </row>
    <row r="322" spans="2:14" s="408" customFormat="1" ht="15" customHeight="1" x14ac:dyDescent="0.4">
      <c r="B322" s="531">
        <v>3599</v>
      </c>
      <c r="C322" s="532">
        <v>1</v>
      </c>
      <c r="D322" s="531">
        <v>3599</v>
      </c>
      <c r="E322" s="533">
        <v>11</v>
      </c>
      <c r="F322" s="518" t="s">
        <v>285</v>
      </c>
      <c r="G322" s="506">
        <v>3599</v>
      </c>
      <c r="H322" s="505" t="s">
        <v>286</v>
      </c>
      <c r="I322" s="514"/>
      <c r="J322" s="512"/>
      <c r="K322" s="515"/>
      <c r="L322" s="512"/>
      <c r="M322" s="564"/>
      <c r="N322" s="517"/>
    </row>
    <row r="323" spans="2:14" s="408" customFormat="1" ht="15" customHeight="1" x14ac:dyDescent="0.4">
      <c r="B323" s="511">
        <v>3599</v>
      </c>
      <c r="C323" s="580">
        <v>9</v>
      </c>
      <c r="D323" s="511">
        <v>3599</v>
      </c>
      <c r="E323" s="581">
        <v>99</v>
      </c>
      <c r="F323" s="522" t="s">
        <v>286</v>
      </c>
      <c r="G323" s="595"/>
      <c r="H323" s="524"/>
      <c r="I323" s="565"/>
      <c r="J323" s="524"/>
      <c r="K323" s="515"/>
      <c r="L323" s="512"/>
      <c r="M323" s="564"/>
      <c r="N323" s="517"/>
    </row>
    <row r="324" spans="2:14" s="408" customFormat="1" ht="15" customHeight="1" x14ac:dyDescent="0.4">
      <c r="B324" s="531">
        <v>3911</v>
      </c>
      <c r="C324" s="532">
        <v>1</v>
      </c>
      <c r="D324" s="531">
        <v>3911</v>
      </c>
      <c r="E324" s="533">
        <v>11</v>
      </c>
      <c r="F324" s="534" t="s">
        <v>1275</v>
      </c>
      <c r="G324" s="513">
        <v>3911</v>
      </c>
      <c r="H324" s="512" t="s">
        <v>1276</v>
      </c>
      <c r="I324" s="514">
        <v>52</v>
      </c>
      <c r="J324" s="512" t="s">
        <v>34</v>
      </c>
      <c r="K324" s="508">
        <v>20</v>
      </c>
      <c r="L324" s="505" t="s">
        <v>1277</v>
      </c>
      <c r="M324" s="564"/>
      <c r="N324" s="517"/>
    </row>
    <row r="325" spans="2:14" s="408" customFormat="1" ht="15" customHeight="1" x14ac:dyDescent="0.4">
      <c r="B325" s="511">
        <v>3911</v>
      </c>
      <c r="C325" s="580">
        <v>2</v>
      </c>
      <c r="D325" s="511">
        <v>3911</v>
      </c>
      <c r="E325" s="581">
        <v>21</v>
      </c>
      <c r="F325" s="544" t="s">
        <v>288</v>
      </c>
      <c r="G325" s="513"/>
      <c r="H325" s="512"/>
      <c r="I325" s="514"/>
      <c r="J325" s="512"/>
      <c r="K325" s="515"/>
      <c r="L325" s="512"/>
      <c r="M325" s="564"/>
      <c r="N325" s="517"/>
    </row>
    <row r="326" spans="2:14" s="408" customFormat="1" ht="15" customHeight="1" x14ac:dyDescent="0.4">
      <c r="B326" s="531">
        <v>3919</v>
      </c>
      <c r="C326" s="532">
        <v>1</v>
      </c>
      <c r="D326" s="531">
        <v>3919</v>
      </c>
      <c r="E326" s="570">
        <v>11</v>
      </c>
      <c r="F326" s="518" t="s">
        <v>289</v>
      </c>
      <c r="G326" s="506">
        <v>3919</v>
      </c>
      <c r="H326" s="505" t="s">
        <v>34</v>
      </c>
      <c r="I326" s="514"/>
      <c r="J326" s="512"/>
      <c r="K326" s="515"/>
      <c r="L326" s="512"/>
      <c r="M326" s="564"/>
      <c r="N326" s="517"/>
    </row>
    <row r="327" spans="2:14" s="408" customFormat="1" ht="15" customHeight="1" x14ac:dyDescent="0.4">
      <c r="B327" s="538">
        <v>3919</v>
      </c>
      <c r="C327" s="539">
        <v>2</v>
      </c>
      <c r="D327" s="538">
        <v>3919</v>
      </c>
      <c r="E327" s="572">
        <v>21</v>
      </c>
      <c r="F327" s="541" t="s">
        <v>290</v>
      </c>
      <c r="G327" s="513"/>
      <c r="H327" s="512"/>
      <c r="I327" s="514"/>
      <c r="J327" s="512"/>
      <c r="K327" s="515"/>
      <c r="L327" s="512"/>
      <c r="M327" s="564"/>
      <c r="N327" s="517"/>
    </row>
    <row r="328" spans="2:14" s="408" customFormat="1" ht="15" customHeight="1" x14ac:dyDescent="0.4">
      <c r="B328" s="525">
        <v>3919</v>
      </c>
      <c r="C328" s="526">
        <v>3</v>
      </c>
      <c r="D328" s="525">
        <v>3919</v>
      </c>
      <c r="E328" s="527">
        <v>31</v>
      </c>
      <c r="F328" s="541" t="s">
        <v>291</v>
      </c>
      <c r="G328" s="513"/>
      <c r="H328" s="512"/>
      <c r="I328" s="514"/>
      <c r="J328" s="512"/>
      <c r="K328" s="515"/>
      <c r="L328" s="512"/>
      <c r="M328" s="564"/>
      <c r="N328" s="517"/>
    </row>
    <row r="329" spans="2:14" s="408" customFormat="1" ht="15" customHeight="1" x14ac:dyDescent="0.4">
      <c r="B329" s="538">
        <v>3919</v>
      </c>
      <c r="C329" s="539">
        <v>4</v>
      </c>
      <c r="D329" s="538">
        <v>3919</v>
      </c>
      <c r="E329" s="540">
        <v>41</v>
      </c>
      <c r="F329" s="541" t="s">
        <v>292</v>
      </c>
      <c r="G329" s="513"/>
      <c r="H329" s="512"/>
      <c r="I329" s="514"/>
      <c r="J329" s="512"/>
      <c r="K329" s="515"/>
      <c r="L329" s="512"/>
      <c r="M329" s="564"/>
      <c r="N329" s="517"/>
    </row>
    <row r="330" spans="2:14" s="408" customFormat="1" ht="15" customHeight="1" x14ac:dyDescent="0.4">
      <c r="B330" s="538">
        <v>3919</v>
      </c>
      <c r="C330" s="539">
        <v>5</v>
      </c>
      <c r="D330" s="538">
        <v>3919</v>
      </c>
      <c r="E330" s="540">
        <v>51</v>
      </c>
      <c r="F330" s="541" t="s">
        <v>293</v>
      </c>
      <c r="G330" s="513"/>
      <c r="H330" s="512"/>
      <c r="I330" s="514"/>
      <c r="J330" s="512"/>
      <c r="K330" s="515"/>
      <c r="L330" s="512"/>
      <c r="M330" s="564"/>
      <c r="N330" s="517"/>
    </row>
    <row r="331" spans="2:14" s="408" customFormat="1" ht="15" customHeight="1" x14ac:dyDescent="0.4">
      <c r="B331" s="538">
        <v>3919</v>
      </c>
      <c r="C331" s="539">
        <v>6</v>
      </c>
      <c r="D331" s="538">
        <v>3919</v>
      </c>
      <c r="E331" s="540">
        <v>61</v>
      </c>
      <c r="F331" s="541" t="s">
        <v>294</v>
      </c>
      <c r="G331" s="513"/>
      <c r="H331" s="512"/>
      <c r="I331" s="514"/>
      <c r="J331" s="512"/>
      <c r="K331" s="515"/>
      <c r="L331" s="512"/>
      <c r="M331" s="564"/>
      <c r="N331" s="517"/>
    </row>
    <row r="332" spans="2:14" s="408" customFormat="1" ht="15" customHeight="1" x14ac:dyDescent="0.4">
      <c r="B332" s="511">
        <v>3919</v>
      </c>
      <c r="C332" s="580">
        <v>9</v>
      </c>
      <c r="D332" s="511">
        <v>3919</v>
      </c>
      <c r="E332" s="581">
        <v>99</v>
      </c>
      <c r="F332" s="522" t="s">
        <v>34</v>
      </c>
      <c r="G332" s="523"/>
      <c r="H332" s="524"/>
      <c r="I332" s="514"/>
      <c r="J332" s="512"/>
      <c r="K332" s="515"/>
      <c r="L332" s="512"/>
      <c r="M332" s="564"/>
      <c r="N332" s="517"/>
    </row>
    <row r="333" spans="2:14" s="408" customFormat="1" ht="15" customHeight="1" x14ac:dyDescent="0.4">
      <c r="B333" s="547">
        <v>3921</v>
      </c>
      <c r="C333" s="548">
        <v>1</v>
      </c>
      <c r="D333" s="547">
        <v>3921</v>
      </c>
      <c r="E333" s="549">
        <v>11</v>
      </c>
      <c r="F333" s="530" t="s">
        <v>1278</v>
      </c>
      <c r="G333" s="529">
        <v>3921</v>
      </c>
      <c r="H333" s="530" t="s">
        <v>295</v>
      </c>
      <c r="I333" s="566">
        <v>53</v>
      </c>
      <c r="J333" s="530" t="s">
        <v>295</v>
      </c>
      <c r="K333" s="558"/>
      <c r="L333" s="524"/>
      <c r="M333" s="571"/>
      <c r="N333" s="546"/>
    </row>
    <row r="334" spans="2:14" s="408" customFormat="1" ht="15" customHeight="1" x14ac:dyDescent="0.4">
      <c r="B334" s="531">
        <v>4111</v>
      </c>
      <c r="C334" s="532">
        <v>1</v>
      </c>
      <c r="D334" s="531">
        <v>4111</v>
      </c>
      <c r="E334" s="533">
        <v>11</v>
      </c>
      <c r="F334" s="534" t="s">
        <v>296</v>
      </c>
      <c r="G334" s="506">
        <v>4111</v>
      </c>
      <c r="H334" s="505" t="s">
        <v>1279</v>
      </c>
      <c r="I334" s="514">
        <v>54</v>
      </c>
      <c r="J334" s="512" t="s">
        <v>17</v>
      </c>
      <c r="K334" s="515">
        <v>21</v>
      </c>
      <c r="L334" s="512" t="s">
        <v>1280</v>
      </c>
      <c r="M334" s="564">
        <v>5</v>
      </c>
      <c r="N334" s="517" t="s">
        <v>1440</v>
      </c>
    </row>
    <row r="335" spans="2:14" s="408" customFormat="1" ht="15" customHeight="1" x14ac:dyDescent="0.4">
      <c r="B335" s="535">
        <v>4111</v>
      </c>
      <c r="C335" s="536">
        <v>2</v>
      </c>
      <c r="D335" s="535">
        <v>4111</v>
      </c>
      <c r="E335" s="537">
        <v>21</v>
      </c>
      <c r="F335" s="524" t="s">
        <v>297</v>
      </c>
      <c r="G335" s="523"/>
      <c r="H335" s="524"/>
      <c r="I335" s="514"/>
      <c r="J335" s="512"/>
      <c r="K335" s="515"/>
      <c r="L335" s="512"/>
      <c r="M335" s="564"/>
      <c r="N335" s="517"/>
    </row>
    <row r="336" spans="2:14" s="408" customFormat="1" ht="15" customHeight="1" x14ac:dyDescent="0.4">
      <c r="B336" s="531">
        <v>4112</v>
      </c>
      <c r="C336" s="532">
        <v>1</v>
      </c>
      <c r="D336" s="531">
        <v>4112</v>
      </c>
      <c r="E336" s="533">
        <v>11</v>
      </c>
      <c r="F336" s="534" t="s">
        <v>298</v>
      </c>
      <c r="G336" s="513">
        <v>4112</v>
      </c>
      <c r="H336" s="512" t="s">
        <v>1281</v>
      </c>
      <c r="I336" s="514"/>
      <c r="J336" s="512"/>
      <c r="K336" s="515"/>
      <c r="L336" s="512"/>
      <c r="M336" s="564"/>
      <c r="N336" s="517"/>
    </row>
    <row r="337" spans="2:14" s="408" customFormat="1" ht="15" customHeight="1" x14ac:dyDescent="0.4">
      <c r="B337" s="535">
        <v>4112</v>
      </c>
      <c r="C337" s="536">
        <v>2</v>
      </c>
      <c r="D337" s="535">
        <v>4112</v>
      </c>
      <c r="E337" s="537">
        <v>21</v>
      </c>
      <c r="F337" s="524" t="s">
        <v>299</v>
      </c>
      <c r="G337" s="513"/>
      <c r="H337" s="512"/>
      <c r="I337" s="514"/>
      <c r="J337" s="512"/>
      <c r="K337" s="515"/>
      <c r="L337" s="512"/>
      <c r="M337" s="564"/>
      <c r="N337" s="517"/>
    </row>
    <row r="338" spans="2:14" s="408" customFormat="1" ht="15" customHeight="1" x14ac:dyDescent="0.4">
      <c r="B338" s="547">
        <v>4121</v>
      </c>
      <c r="C338" s="548">
        <v>1</v>
      </c>
      <c r="D338" s="547">
        <v>4121</v>
      </c>
      <c r="E338" s="549">
        <v>11</v>
      </c>
      <c r="F338" s="530" t="s">
        <v>300</v>
      </c>
      <c r="G338" s="529">
        <v>4121</v>
      </c>
      <c r="H338" s="530" t="s">
        <v>300</v>
      </c>
      <c r="I338" s="566">
        <v>55</v>
      </c>
      <c r="J338" s="530" t="s">
        <v>300</v>
      </c>
      <c r="K338" s="542"/>
      <c r="L338" s="512"/>
      <c r="M338" s="564"/>
      <c r="N338" s="517"/>
    </row>
    <row r="339" spans="2:14" s="408" customFormat="1" ht="15" customHeight="1" x14ac:dyDescent="0.4">
      <c r="B339" s="531">
        <v>4131</v>
      </c>
      <c r="C339" s="532">
        <v>1</v>
      </c>
      <c r="D339" s="531">
        <v>4131</v>
      </c>
      <c r="E339" s="533">
        <v>11</v>
      </c>
      <c r="F339" s="534" t="s">
        <v>301</v>
      </c>
      <c r="G339" s="513">
        <v>4131</v>
      </c>
      <c r="H339" s="512" t="s">
        <v>869</v>
      </c>
      <c r="I339" s="507">
        <v>56</v>
      </c>
      <c r="J339" s="505" t="s">
        <v>869</v>
      </c>
      <c r="K339" s="515">
        <v>22</v>
      </c>
      <c r="L339" s="505" t="s">
        <v>1282</v>
      </c>
      <c r="M339" s="564"/>
      <c r="N339" s="517"/>
    </row>
    <row r="340" spans="2:14" s="408" customFormat="1" ht="15" customHeight="1" x14ac:dyDescent="0.4">
      <c r="B340" s="538">
        <v>4131</v>
      </c>
      <c r="C340" s="539">
        <v>2</v>
      </c>
      <c r="D340" s="538">
        <v>4131</v>
      </c>
      <c r="E340" s="540">
        <v>21</v>
      </c>
      <c r="F340" s="541" t="s">
        <v>302</v>
      </c>
      <c r="G340" s="513"/>
      <c r="H340" s="512"/>
      <c r="I340" s="514"/>
      <c r="J340" s="512"/>
      <c r="K340" s="515"/>
      <c r="L340" s="512"/>
      <c r="M340" s="564"/>
      <c r="N340" s="517"/>
    </row>
    <row r="341" spans="2:14" s="408" customFormat="1" ht="15" customHeight="1" x14ac:dyDescent="0.4">
      <c r="B341" s="535">
        <v>4131</v>
      </c>
      <c r="C341" s="536">
        <v>3</v>
      </c>
      <c r="D341" s="535">
        <v>4131</v>
      </c>
      <c r="E341" s="537">
        <v>31</v>
      </c>
      <c r="F341" s="524" t="s">
        <v>303</v>
      </c>
      <c r="G341" s="513"/>
      <c r="H341" s="512"/>
      <c r="I341" s="543"/>
      <c r="J341" s="524"/>
      <c r="K341" s="515"/>
      <c r="L341" s="512"/>
      <c r="M341" s="564"/>
      <c r="N341" s="517"/>
    </row>
    <row r="342" spans="2:14" s="408" customFormat="1" ht="15" customHeight="1" x14ac:dyDescent="0.4">
      <c r="B342" s="531">
        <v>4191</v>
      </c>
      <c r="C342" s="532">
        <v>1</v>
      </c>
      <c r="D342" s="531">
        <v>4191</v>
      </c>
      <c r="E342" s="533">
        <v>11</v>
      </c>
      <c r="F342" s="534" t="s">
        <v>1283</v>
      </c>
      <c r="G342" s="506">
        <v>4191</v>
      </c>
      <c r="H342" s="505" t="s">
        <v>307</v>
      </c>
      <c r="I342" s="514">
        <v>57</v>
      </c>
      <c r="J342" s="512" t="s">
        <v>307</v>
      </c>
      <c r="K342" s="515"/>
      <c r="L342" s="512"/>
      <c r="M342" s="564"/>
      <c r="N342" s="517"/>
    </row>
    <row r="343" spans="2:14" s="408" customFormat="1" ht="15" customHeight="1" x14ac:dyDescent="0.4">
      <c r="B343" s="538">
        <v>4191</v>
      </c>
      <c r="C343" s="539">
        <v>2</v>
      </c>
      <c r="D343" s="538">
        <v>4191</v>
      </c>
      <c r="E343" s="540">
        <v>21</v>
      </c>
      <c r="F343" s="541" t="s">
        <v>305</v>
      </c>
      <c r="G343" s="513"/>
      <c r="H343" s="512"/>
      <c r="I343" s="514"/>
      <c r="J343" s="512"/>
      <c r="K343" s="515"/>
      <c r="L343" s="512"/>
      <c r="M343" s="564"/>
      <c r="N343" s="517"/>
    </row>
    <row r="344" spans="2:14" s="408" customFormat="1" ht="15" customHeight="1" x14ac:dyDescent="0.4">
      <c r="B344" s="538">
        <v>4191</v>
      </c>
      <c r="C344" s="539">
        <v>3</v>
      </c>
      <c r="D344" s="538">
        <v>4191</v>
      </c>
      <c r="E344" s="540">
        <v>31</v>
      </c>
      <c r="F344" s="541" t="s">
        <v>306</v>
      </c>
      <c r="G344" s="513"/>
      <c r="H344" s="512"/>
      <c r="I344" s="514"/>
      <c r="J344" s="512"/>
      <c r="K344" s="515"/>
      <c r="L344" s="512"/>
      <c r="M344" s="564"/>
      <c r="N344" s="517"/>
    </row>
    <row r="345" spans="2:14" s="408" customFormat="1" ht="15" customHeight="1" x14ac:dyDescent="0.4">
      <c r="B345" s="535">
        <v>4191</v>
      </c>
      <c r="C345" s="536">
        <v>9</v>
      </c>
      <c r="D345" s="535">
        <v>4191</v>
      </c>
      <c r="E345" s="537">
        <v>99</v>
      </c>
      <c r="F345" s="512" t="s">
        <v>307</v>
      </c>
      <c r="G345" s="513"/>
      <c r="H345" s="512"/>
      <c r="I345" s="514"/>
      <c r="J345" s="512"/>
      <c r="K345" s="515"/>
      <c r="L345" s="512"/>
      <c r="M345" s="571"/>
      <c r="N345" s="546"/>
    </row>
    <row r="346" spans="2:14" s="408" customFormat="1" ht="15" customHeight="1" x14ac:dyDescent="0.4">
      <c r="B346" s="531"/>
      <c r="C346" s="532"/>
      <c r="D346" s="531">
        <v>4611</v>
      </c>
      <c r="E346" s="533">
        <v>1</v>
      </c>
      <c r="F346" s="534" t="s">
        <v>1441</v>
      </c>
      <c r="G346" s="506">
        <v>4611</v>
      </c>
      <c r="H346" s="505" t="s">
        <v>1442</v>
      </c>
      <c r="I346" s="507">
        <v>58</v>
      </c>
      <c r="J346" s="505" t="s">
        <v>1442</v>
      </c>
      <c r="K346" s="508">
        <v>23</v>
      </c>
      <c r="L346" s="505" t="s">
        <v>1443</v>
      </c>
      <c r="M346" s="564">
        <v>6</v>
      </c>
      <c r="N346" s="517" t="s">
        <v>1444</v>
      </c>
    </row>
    <row r="347" spans="2:14" s="408" customFormat="1" ht="15" customHeight="1" x14ac:dyDescent="0.4">
      <c r="B347" s="525">
        <v>4611</v>
      </c>
      <c r="C347" s="526">
        <v>1</v>
      </c>
      <c r="D347" s="525"/>
      <c r="E347" s="527"/>
      <c r="F347" s="541" t="s">
        <v>1445</v>
      </c>
      <c r="G347" s="513"/>
      <c r="H347" s="512"/>
      <c r="I347" s="514"/>
      <c r="J347" s="512"/>
      <c r="K347" s="515"/>
      <c r="L347" s="512"/>
      <c r="M347" s="564"/>
      <c r="N347" s="517"/>
    </row>
    <row r="348" spans="2:14" s="408" customFormat="1" ht="15" customHeight="1" x14ac:dyDescent="0.4">
      <c r="B348" s="511">
        <v>4611</v>
      </c>
      <c r="C348" s="580">
        <v>2</v>
      </c>
      <c r="D348" s="511"/>
      <c r="E348" s="581"/>
      <c r="F348" s="512" t="s">
        <v>1446</v>
      </c>
      <c r="G348" s="513"/>
      <c r="H348" s="512"/>
      <c r="I348" s="514"/>
      <c r="J348" s="512"/>
      <c r="K348" s="515"/>
      <c r="L348" s="512"/>
      <c r="M348" s="564"/>
      <c r="N348" s="517"/>
    </row>
    <row r="349" spans="2:14" s="408" customFormat="1" ht="15" customHeight="1" x14ac:dyDescent="0.4">
      <c r="B349" s="551">
        <v>4611</v>
      </c>
      <c r="C349" s="552">
        <v>3</v>
      </c>
      <c r="D349" s="551"/>
      <c r="E349" s="553"/>
      <c r="F349" s="544" t="s">
        <v>1447</v>
      </c>
      <c r="G349" s="513"/>
      <c r="H349" s="512"/>
      <c r="I349" s="543"/>
      <c r="J349" s="524"/>
      <c r="K349" s="515"/>
      <c r="L349" s="512"/>
      <c r="M349" s="564"/>
      <c r="N349" s="517"/>
    </row>
    <row r="350" spans="2:14" s="408" customFormat="1" ht="15" customHeight="1" x14ac:dyDescent="0.4">
      <c r="B350" s="547">
        <v>4621</v>
      </c>
      <c r="C350" s="548">
        <v>1</v>
      </c>
      <c r="D350" s="547">
        <v>4621</v>
      </c>
      <c r="E350" s="549">
        <v>11</v>
      </c>
      <c r="F350" s="530" t="s">
        <v>308</v>
      </c>
      <c r="G350" s="529">
        <v>4621</v>
      </c>
      <c r="H350" s="530" t="s">
        <v>308</v>
      </c>
      <c r="I350" s="514">
        <v>59</v>
      </c>
      <c r="J350" s="512" t="s">
        <v>870</v>
      </c>
      <c r="K350" s="515"/>
      <c r="L350" s="512"/>
      <c r="M350" s="564"/>
      <c r="N350" s="517"/>
    </row>
    <row r="351" spans="2:14" s="408" customFormat="1" ht="15" customHeight="1" x14ac:dyDescent="0.4">
      <c r="B351" s="502">
        <v>4622</v>
      </c>
      <c r="C351" s="503">
        <v>1</v>
      </c>
      <c r="D351" s="502">
        <v>4622</v>
      </c>
      <c r="E351" s="504">
        <v>11</v>
      </c>
      <c r="F351" s="505" t="s">
        <v>309</v>
      </c>
      <c r="G351" s="529">
        <v>4622</v>
      </c>
      <c r="H351" s="530" t="s">
        <v>309</v>
      </c>
      <c r="I351" s="514"/>
      <c r="J351" s="512"/>
      <c r="K351" s="558"/>
      <c r="L351" s="524"/>
      <c r="M351" s="564"/>
      <c r="N351" s="517"/>
    </row>
    <row r="352" spans="2:14" s="408" customFormat="1" ht="15" customHeight="1" x14ac:dyDescent="0.4">
      <c r="B352" s="531">
        <v>4711</v>
      </c>
      <c r="C352" s="532">
        <v>1</v>
      </c>
      <c r="D352" s="531">
        <v>4711</v>
      </c>
      <c r="E352" s="533">
        <v>11</v>
      </c>
      <c r="F352" s="534" t="s">
        <v>310</v>
      </c>
      <c r="G352" s="513">
        <v>4711</v>
      </c>
      <c r="H352" s="512" t="s">
        <v>19</v>
      </c>
      <c r="I352" s="507">
        <v>60</v>
      </c>
      <c r="J352" s="505" t="s">
        <v>19</v>
      </c>
      <c r="K352" s="508">
        <v>24</v>
      </c>
      <c r="L352" s="505" t="s">
        <v>1284</v>
      </c>
      <c r="M352" s="564"/>
      <c r="N352" s="517"/>
    </row>
    <row r="353" spans="2:14" s="408" customFormat="1" ht="15" customHeight="1" x14ac:dyDescent="0.4">
      <c r="B353" s="538">
        <v>4711</v>
      </c>
      <c r="C353" s="539">
        <v>2</v>
      </c>
      <c r="D353" s="538">
        <v>4711</v>
      </c>
      <c r="E353" s="540">
        <v>21</v>
      </c>
      <c r="F353" s="541" t="s">
        <v>311</v>
      </c>
      <c r="G353" s="513"/>
      <c r="H353" s="512"/>
      <c r="I353" s="514"/>
      <c r="J353" s="512"/>
      <c r="K353" s="515"/>
      <c r="L353" s="512"/>
      <c r="M353" s="564"/>
      <c r="N353" s="517"/>
    </row>
    <row r="354" spans="2:14" s="408" customFormat="1" ht="15" customHeight="1" x14ac:dyDescent="0.4">
      <c r="B354" s="535">
        <v>4711</v>
      </c>
      <c r="C354" s="536">
        <v>3</v>
      </c>
      <c r="D354" s="535">
        <v>4711</v>
      </c>
      <c r="E354" s="537">
        <v>31</v>
      </c>
      <c r="F354" s="541" t="s">
        <v>1285</v>
      </c>
      <c r="G354" s="513"/>
      <c r="H354" s="512"/>
      <c r="I354" s="543"/>
      <c r="J354" s="524"/>
      <c r="K354" s="542"/>
      <c r="L354" s="524"/>
      <c r="M354" s="571"/>
      <c r="N354" s="546"/>
    </row>
    <row r="355" spans="2:14" s="408" customFormat="1" ht="15" customHeight="1" x14ac:dyDescent="0.4">
      <c r="B355" s="531">
        <v>4811</v>
      </c>
      <c r="C355" s="532">
        <v>1</v>
      </c>
      <c r="D355" s="531">
        <v>4811</v>
      </c>
      <c r="E355" s="533">
        <v>11</v>
      </c>
      <c r="F355" s="534" t="s">
        <v>313</v>
      </c>
      <c r="G355" s="506">
        <v>4811</v>
      </c>
      <c r="H355" s="505" t="s">
        <v>20</v>
      </c>
      <c r="I355" s="514">
        <v>61</v>
      </c>
      <c r="J355" s="512" t="s">
        <v>20</v>
      </c>
      <c r="K355" s="573">
        <v>25</v>
      </c>
      <c r="L355" s="512" t="s">
        <v>1286</v>
      </c>
      <c r="M355" s="564">
        <v>12</v>
      </c>
      <c r="N355" s="517" t="s">
        <v>1448</v>
      </c>
    </row>
    <row r="356" spans="2:14" s="408" customFormat="1" ht="15" customHeight="1" x14ac:dyDescent="0.4">
      <c r="B356" s="535">
        <v>4811</v>
      </c>
      <c r="C356" s="536">
        <v>2</v>
      </c>
      <c r="D356" s="535">
        <v>4811</v>
      </c>
      <c r="E356" s="537">
        <v>21</v>
      </c>
      <c r="F356" s="524" t="s">
        <v>20</v>
      </c>
      <c r="G356" s="523"/>
      <c r="H356" s="524"/>
      <c r="I356" s="514"/>
      <c r="J356" s="512"/>
      <c r="K356" s="558"/>
      <c r="L356" s="524"/>
      <c r="M356" s="571"/>
      <c r="N356" s="546"/>
    </row>
    <row r="357" spans="2:14" s="408" customFormat="1" ht="15" customHeight="1" x14ac:dyDescent="0.4">
      <c r="B357" s="535">
        <v>5111</v>
      </c>
      <c r="C357" s="536">
        <v>1</v>
      </c>
      <c r="D357" s="535">
        <v>5111</v>
      </c>
      <c r="E357" s="537">
        <v>11</v>
      </c>
      <c r="F357" s="524" t="s">
        <v>314</v>
      </c>
      <c r="G357" s="513">
        <v>5111</v>
      </c>
      <c r="H357" s="512" t="s">
        <v>314</v>
      </c>
      <c r="I357" s="507">
        <v>62</v>
      </c>
      <c r="J357" s="505" t="s">
        <v>314</v>
      </c>
      <c r="K357" s="508">
        <v>26</v>
      </c>
      <c r="L357" s="505" t="s">
        <v>21</v>
      </c>
      <c r="M357" s="564">
        <v>7</v>
      </c>
      <c r="N357" s="517" t="s">
        <v>1287</v>
      </c>
    </row>
    <row r="358" spans="2:14" s="408" customFormat="1" ht="15" customHeight="1" x14ac:dyDescent="0.4">
      <c r="B358" s="547">
        <v>5112</v>
      </c>
      <c r="C358" s="548">
        <v>1</v>
      </c>
      <c r="D358" s="547">
        <v>5112</v>
      </c>
      <c r="E358" s="549">
        <v>11</v>
      </c>
      <c r="F358" s="530" t="s">
        <v>315</v>
      </c>
      <c r="G358" s="529">
        <v>5112</v>
      </c>
      <c r="H358" s="530" t="s">
        <v>315</v>
      </c>
      <c r="I358" s="561">
        <v>63</v>
      </c>
      <c r="J358" s="530" t="s">
        <v>315</v>
      </c>
      <c r="K358" s="558"/>
      <c r="L358" s="524"/>
      <c r="M358" s="571"/>
      <c r="N358" s="546"/>
    </row>
    <row r="359" spans="2:14" s="408" customFormat="1" ht="15" customHeight="1" x14ac:dyDescent="0.4">
      <c r="B359" s="502">
        <v>5311</v>
      </c>
      <c r="C359" s="503">
        <v>1</v>
      </c>
      <c r="D359" s="502"/>
      <c r="E359" s="504"/>
      <c r="F359" s="505" t="s">
        <v>316</v>
      </c>
      <c r="G359" s="506">
        <v>5311</v>
      </c>
      <c r="H359" s="505" t="s">
        <v>316</v>
      </c>
      <c r="I359" s="507">
        <v>64</v>
      </c>
      <c r="J359" s="505" t="s">
        <v>22</v>
      </c>
      <c r="K359" s="508">
        <v>27</v>
      </c>
      <c r="L359" s="505" t="s">
        <v>22</v>
      </c>
      <c r="M359" s="564">
        <v>8</v>
      </c>
      <c r="N359" s="517" t="s">
        <v>1288</v>
      </c>
    </row>
    <row r="360" spans="2:14" s="408" customFormat="1" ht="15" customHeight="1" x14ac:dyDescent="0.4">
      <c r="B360" s="511"/>
      <c r="C360" s="580"/>
      <c r="D360" s="511">
        <v>5311</v>
      </c>
      <c r="E360" s="581">
        <v>11</v>
      </c>
      <c r="F360" s="512" t="s">
        <v>1289</v>
      </c>
      <c r="G360" s="513"/>
      <c r="H360" s="512"/>
      <c r="I360" s="514"/>
      <c r="J360" s="512"/>
      <c r="K360" s="515"/>
      <c r="L360" s="512"/>
      <c r="M360" s="564"/>
      <c r="N360" s="517"/>
    </row>
    <row r="361" spans="2:14" s="408" customFormat="1" ht="15" customHeight="1" x14ac:dyDescent="0.4">
      <c r="B361" s="511"/>
      <c r="C361" s="580"/>
      <c r="D361" s="511">
        <v>5311</v>
      </c>
      <c r="E361" s="581">
        <v>12</v>
      </c>
      <c r="F361" s="512" t="s">
        <v>1290</v>
      </c>
      <c r="G361" s="513"/>
      <c r="H361" s="512"/>
      <c r="I361" s="514"/>
      <c r="J361" s="512"/>
      <c r="K361" s="515"/>
      <c r="L361" s="512"/>
      <c r="M361" s="564"/>
      <c r="N361" s="517"/>
    </row>
    <row r="362" spans="2:14" s="408" customFormat="1" ht="15" customHeight="1" x14ac:dyDescent="0.4">
      <c r="B362" s="511"/>
      <c r="C362" s="580"/>
      <c r="D362" s="511">
        <v>5311</v>
      </c>
      <c r="E362" s="581">
        <v>13</v>
      </c>
      <c r="F362" s="512" t="s">
        <v>1291</v>
      </c>
      <c r="G362" s="513"/>
      <c r="H362" s="512"/>
      <c r="I362" s="514"/>
      <c r="J362" s="512"/>
      <c r="K362" s="515"/>
      <c r="L362" s="512"/>
      <c r="M362" s="564"/>
      <c r="N362" s="517"/>
    </row>
    <row r="363" spans="2:14" s="408" customFormat="1" ht="15" customHeight="1" x14ac:dyDescent="0.4">
      <c r="B363" s="535"/>
      <c r="C363" s="536"/>
      <c r="D363" s="535">
        <v>5311</v>
      </c>
      <c r="E363" s="537">
        <v>14</v>
      </c>
      <c r="F363" s="524" t="s">
        <v>1292</v>
      </c>
      <c r="G363" s="523"/>
      <c r="H363" s="524"/>
      <c r="I363" s="514"/>
      <c r="J363" s="512"/>
      <c r="K363" s="515"/>
      <c r="L363" s="512"/>
      <c r="M363" s="564"/>
      <c r="N363" s="517"/>
    </row>
    <row r="364" spans="2:14" s="408" customFormat="1" ht="15" customHeight="1" x14ac:dyDescent="0.4">
      <c r="B364" s="531">
        <v>5312</v>
      </c>
      <c r="C364" s="532">
        <v>1</v>
      </c>
      <c r="D364" s="531">
        <v>5312</v>
      </c>
      <c r="E364" s="533">
        <v>11</v>
      </c>
      <c r="F364" s="534" t="s">
        <v>317</v>
      </c>
      <c r="G364" s="506">
        <v>5312</v>
      </c>
      <c r="H364" s="505" t="s">
        <v>1293</v>
      </c>
      <c r="I364" s="514"/>
      <c r="J364" s="512"/>
      <c r="K364" s="515"/>
      <c r="L364" s="512"/>
      <c r="M364" s="564"/>
      <c r="N364" s="517"/>
    </row>
    <row r="365" spans="2:14" s="408" customFormat="1" ht="15" customHeight="1" x14ac:dyDescent="0.4">
      <c r="B365" s="535">
        <v>5312</v>
      </c>
      <c r="C365" s="536">
        <v>2</v>
      </c>
      <c r="D365" s="535">
        <v>5312</v>
      </c>
      <c r="E365" s="537">
        <v>21</v>
      </c>
      <c r="F365" s="524" t="s">
        <v>318</v>
      </c>
      <c r="G365" s="523"/>
      <c r="H365" s="524"/>
      <c r="I365" s="543"/>
      <c r="J365" s="524"/>
      <c r="K365" s="558"/>
      <c r="L365" s="524"/>
      <c r="M365" s="564"/>
      <c r="N365" s="517"/>
    </row>
    <row r="366" spans="2:14" s="408" customFormat="1" ht="15" customHeight="1" x14ac:dyDescent="0.4">
      <c r="B366" s="531">
        <v>5511</v>
      </c>
      <c r="C366" s="532">
        <v>1</v>
      </c>
      <c r="D366" s="531">
        <v>5511</v>
      </c>
      <c r="E366" s="533">
        <v>11</v>
      </c>
      <c r="F366" s="541" t="s">
        <v>319</v>
      </c>
      <c r="G366" s="506">
        <v>5511</v>
      </c>
      <c r="H366" s="505" t="s">
        <v>871</v>
      </c>
      <c r="I366" s="514">
        <v>65</v>
      </c>
      <c r="J366" s="512" t="s">
        <v>871</v>
      </c>
      <c r="K366" s="508">
        <v>28</v>
      </c>
      <c r="L366" s="505" t="s">
        <v>23</v>
      </c>
      <c r="M366" s="564"/>
      <c r="N366" s="517"/>
    </row>
    <row r="367" spans="2:14" s="408" customFormat="1" ht="15" customHeight="1" x14ac:dyDescent="0.4">
      <c r="B367" s="511">
        <v>5511</v>
      </c>
      <c r="C367" s="580">
        <v>2</v>
      </c>
      <c r="D367" s="511">
        <v>5511</v>
      </c>
      <c r="E367" s="581">
        <v>21</v>
      </c>
      <c r="F367" s="522" t="s">
        <v>320</v>
      </c>
      <c r="G367" s="513"/>
      <c r="H367" s="512"/>
      <c r="I367" s="514"/>
      <c r="J367" s="512"/>
      <c r="K367" s="515"/>
      <c r="L367" s="512"/>
      <c r="M367" s="564"/>
      <c r="N367" s="517"/>
    </row>
    <row r="368" spans="2:14" s="408" customFormat="1" ht="15" customHeight="1" x14ac:dyDescent="0.4">
      <c r="B368" s="547">
        <v>5521</v>
      </c>
      <c r="C368" s="548">
        <v>1</v>
      </c>
      <c r="D368" s="547">
        <v>5521</v>
      </c>
      <c r="E368" s="549">
        <v>11</v>
      </c>
      <c r="F368" s="530" t="s">
        <v>1294</v>
      </c>
      <c r="G368" s="577">
        <v>5521</v>
      </c>
      <c r="H368" s="530" t="s">
        <v>1294</v>
      </c>
      <c r="I368" s="566">
        <v>66</v>
      </c>
      <c r="J368" s="530" t="s">
        <v>321</v>
      </c>
      <c r="K368" s="515"/>
      <c r="L368" s="512"/>
      <c r="M368" s="564"/>
      <c r="N368" s="517"/>
    </row>
    <row r="369" spans="2:14" s="408" customFormat="1" ht="15" customHeight="1" x14ac:dyDescent="0.4">
      <c r="B369" s="535">
        <v>5531</v>
      </c>
      <c r="C369" s="536">
        <v>1</v>
      </c>
      <c r="D369" s="535">
        <v>5531</v>
      </c>
      <c r="E369" s="537">
        <v>11</v>
      </c>
      <c r="F369" s="524" t="s">
        <v>1295</v>
      </c>
      <c r="G369" s="578">
        <v>5531</v>
      </c>
      <c r="H369" s="524" t="s">
        <v>1295</v>
      </c>
      <c r="I369" s="566">
        <v>67</v>
      </c>
      <c r="J369" s="530" t="s">
        <v>322</v>
      </c>
      <c r="K369" s="558"/>
      <c r="L369" s="524"/>
      <c r="M369" s="571"/>
      <c r="N369" s="546"/>
    </row>
    <row r="370" spans="2:14" s="408" customFormat="1" ht="15" customHeight="1" x14ac:dyDescent="0.4">
      <c r="B370" s="502">
        <v>5711</v>
      </c>
      <c r="C370" s="503">
        <v>1</v>
      </c>
      <c r="D370" s="502">
        <v>5711</v>
      </c>
      <c r="E370" s="504">
        <v>11</v>
      </c>
      <c r="F370" s="530" t="s">
        <v>323</v>
      </c>
      <c r="G370" s="513">
        <v>5711</v>
      </c>
      <c r="H370" s="512" t="s">
        <v>323</v>
      </c>
      <c r="I370" s="514">
        <v>68</v>
      </c>
      <c r="J370" s="512" t="s">
        <v>872</v>
      </c>
      <c r="K370" s="508">
        <v>29</v>
      </c>
      <c r="L370" s="505" t="s">
        <v>24</v>
      </c>
      <c r="M370" s="564">
        <v>9</v>
      </c>
      <c r="N370" s="517" t="s">
        <v>1449</v>
      </c>
    </row>
    <row r="371" spans="2:14" s="408" customFormat="1" ht="15" customHeight="1" x14ac:dyDescent="0.4">
      <c r="B371" s="547">
        <v>5712</v>
      </c>
      <c r="C371" s="548">
        <v>1</v>
      </c>
      <c r="D371" s="547">
        <v>5712</v>
      </c>
      <c r="E371" s="549">
        <v>11</v>
      </c>
      <c r="F371" s="530" t="s">
        <v>324</v>
      </c>
      <c r="G371" s="529">
        <v>5712</v>
      </c>
      <c r="H371" s="530" t="s">
        <v>324</v>
      </c>
      <c r="I371" s="514"/>
      <c r="J371" s="512"/>
      <c r="K371" s="515"/>
      <c r="L371" s="512"/>
      <c r="M371" s="564"/>
      <c r="N371" s="517"/>
    </row>
    <row r="372" spans="2:14" s="408" customFormat="1" ht="15" customHeight="1" x14ac:dyDescent="0.4">
      <c r="B372" s="531">
        <v>5721</v>
      </c>
      <c r="C372" s="532">
        <v>1</v>
      </c>
      <c r="D372" s="531">
        <v>5721</v>
      </c>
      <c r="E372" s="533">
        <v>11</v>
      </c>
      <c r="F372" s="534" t="s">
        <v>325</v>
      </c>
      <c r="G372" s="513">
        <v>5721</v>
      </c>
      <c r="H372" s="512" t="s">
        <v>1296</v>
      </c>
      <c r="I372" s="507">
        <v>69</v>
      </c>
      <c r="J372" s="505" t="s">
        <v>873</v>
      </c>
      <c r="K372" s="515"/>
      <c r="L372" s="512"/>
      <c r="M372" s="564"/>
      <c r="N372" s="517"/>
    </row>
    <row r="373" spans="2:14" s="408" customFormat="1" ht="15" customHeight="1" x14ac:dyDescent="0.4">
      <c r="B373" s="535">
        <v>5721</v>
      </c>
      <c r="C373" s="536">
        <v>2</v>
      </c>
      <c r="D373" s="535">
        <v>5721</v>
      </c>
      <c r="E373" s="537">
        <v>21</v>
      </c>
      <c r="F373" s="544" t="s">
        <v>326</v>
      </c>
      <c r="G373" s="513"/>
      <c r="H373" s="512"/>
      <c r="I373" s="514"/>
      <c r="J373" s="512"/>
      <c r="K373" s="515"/>
      <c r="L373" s="512"/>
      <c r="M373" s="564"/>
      <c r="N373" s="517"/>
    </row>
    <row r="374" spans="2:14" s="408" customFormat="1" ht="15" customHeight="1" x14ac:dyDescent="0.4">
      <c r="B374" s="547">
        <v>5722</v>
      </c>
      <c r="C374" s="548">
        <v>1</v>
      </c>
      <c r="D374" s="547">
        <v>5722</v>
      </c>
      <c r="E374" s="549">
        <v>11</v>
      </c>
      <c r="F374" s="530" t="s">
        <v>1297</v>
      </c>
      <c r="G374" s="529">
        <v>5722</v>
      </c>
      <c r="H374" s="605" t="s">
        <v>327</v>
      </c>
      <c r="I374" s="543"/>
      <c r="J374" s="524"/>
      <c r="K374" s="573"/>
      <c r="L374" s="512"/>
      <c r="M374" s="602"/>
      <c r="N374" s="517"/>
    </row>
    <row r="375" spans="2:14" s="408" customFormat="1" ht="15" customHeight="1" x14ac:dyDescent="0.4">
      <c r="B375" s="547">
        <v>5731</v>
      </c>
      <c r="C375" s="606" t="s">
        <v>1450</v>
      </c>
      <c r="D375" s="547">
        <v>5731</v>
      </c>
      <c r="E375" s="598" t="s">
        <v>1432</v>
      </c>
      <c r="F375" s="530" t="s">
        <v>1298</v>
      </c>
      <c r="G375" s="529">
        <v>5731</v>
      </c>
      <c r="H375" s="530" t="s">
        <v>328</v>
      </c>
      <c r="I375" s="507">
        <v>70</v>
      </c>
      <c r="J375" s="505" t="s">
        <v>874</v>
      </c>
      <c r="K375" s="573"/>
      <c r="L375" s="512"/>
      <c r="M375" s="564"/>
      <c r="N375" s="517"/>
    </row>
    <row r="376" spans="2:14" s="408" customFormat="1" ht="15" customHeight="1" x14ac:dyDescent="0.4">
      <c r="B376" s="547">
        <v>5732</v>
      </c>
      <c r="C376" s="606" t="s">
        <v>1450</v>
      </c>
      <c r="D376" s="547">
        <v>5732</v>
      </c>
      <c r="E376" s="598" t="s">
        <v>1432</v>
      </c>
      <c r="F376" s="530" t="s">
        <v>1299</v>
      </c>
      <c r="G376" s="513">
        <v>5732</v>
      </c>
      <c r="H376" s="512" t="s">
        <v>329</v>
      </c>
      <c r="I376" s="514"/>
      <c r="J376" s="512"/>
      <c r="K376" s="515"/>
      <c r="L376" s="512"/>
      <c r="M376" s="564"/>
      <c r="N376" s="517"/>
    </row>
    <row r="377" spans="2:14" s="408" customFormat="1" ht="15" customHeight="1" x14ac:dyDescent="0.4">
      <c r="B377" s="547">
        <v>5741</v>
      </c>
      <c r="C377" s="548">
        <v>1</v>
      </c>
      <c r="D377" s="547">
        <v>5741</v>
      </c>
      <c r="E377" s="549">
        <v>11</v>
      </c>
      <c r="F377" s="530" t="s">
        <v>330</v>
      </c>
      <c r="G377" s="529">
        <v>5741</v>
      </c>
      <c r="H377" s="530" t="s">
        <v>330</v>
      </c>
      <c r="I377" s="507">
        <v>71</v>
      </c>
      <c r="J377" s="505" t="s">
        <v>875</v>
      </c>
      <c r="K377" s="515"/>
      <c r="L377" s="512"/>
      <c r="M377" s="564"/>
      <c r="N377" s="517"/>
    </row>
    <row r="378" spans="2:14" s="408" customFormat="1" ht="15" customHeight="1" x14ac:dyDescent="0.4">
      <c r="B378" s="502">
        <v>5742</v>
      </c>
      <c r="C378" s="503">
        <v>1</v>
      </c>
      <c r="D378" s="502"/>
      <c r="E378" s="504"/>
      <c r="F378" s="505" t="s">
        <v>331</v>
      </c>
      <c r="G378" s="513">
        <v>5742</v>
      </c>
      <c r="H378" s="512" t="s">
        <v>331</v>
      </c>
      <c r="I378" s="514"/>
      <c r="J378" s="512"/>
      <c r="K378" s="515"/>
      <c r="L378" s="512"/>
      <c r="M378" s="564"/>
      <c r="N378" s="517"/>
    </row>
    <row r="379" spans="2:14" s="408" customFormat="1" ht="15" customHeight="1" x14ac:dyDescent="0.4">
      <c r="B379" s="511"/>
      <c r="C379" s="580"/>
      <c r="D379" s="511">
        <v>5742</v>
      </c>
      <c r="E379" s="581">
        <v>11</v>
      </c>
      <c r="F379" s="512" t="s">
        <v>1300</v>
      </c>
      <c r="G379" s="513"/>
      <c r="H379" s="512"/>
      <c r="I379" s="514"/>
      <c r="J379" s="512"/>
      <c r="K379" s="515"/>
      <c r="L379" s="512"/>
      <c r="M379" s="564"/>
      <c r="N379" s="517"/>
    </row>
    <row r="380" spans="2:14" s="408" customFormat="1" ht="15" customHeight="1" x14ac:dyDescent="0.4">
      <c r="B380" s="535"/>
      <c r="C380" s="536"/>
      <c r="D380" s="535">
        <v>5742</v>
      </c>
      <c r="E380" s="537">
        <v>12</v>
      </c>
      <c r="F380" s="524" t="s">
        <v>1301</v>
      </c>
      <c r="G380" s="513"/>
      <c r="H380" s="512"/>
      <c r="I380" s="514"/>
      <c r="J380" s="512"/>
      <c r="K380" s="515"/>
      <c r="L380" s="512"/>
      <c r="M380" s="564"/>
      <c r="N380" s="517"/>
    </row>
    <row r="381" spans="2:14" s="408" customFormat="1" ht="15" customHeight="1" x14ac:dyDescent="0.4">
      <c r="B381" s="547">
        <v>5743</v>
      </c>
      <c r="C381" s="548">
        <v>1</v>
      </c>
      <c r="D381" s="547">
        <v>5743</v>
      </c>
      <c r="E381" s="549">
        <v>11</v>
      </c>
      <c r="F381" s="530" t="s">
        <v>332</v>
      </c>
      <c r="G381" s="529">
        <v>5743</v>
      </c>
      <c r="H381" s="530" t="s">
        <v>332</v>
      </c>
      <c r="I381" s="543"/>
      <c r="J381" s="524"/>
      <c r="K381" s="515"/>
      <c r="L381" s="512"/>
      <c r="M381" s="564"/>
      <c r="N381" s="517"/>
    </row>
    <row r="382" spans="2:14" s="408" customFormat="1" ht="15" customHeight="1" x14ac:dyDescent="0.4">
      <c r="B382" s="502">
        <v>5751</v>
      </c>
      <c r="C382" s="503">
        <v>1</v>
      </c>
      <c r="D382" s="502"/>
      <c r="E382" s="504"/>
      <c r="F382" s="505" t="s">
        <v>333</v>
      </c>
      <c r="G382" s="513">
        <v>5751</v>
      </c>
      <c r="H382" s="512" t="s">
        <v>333</v>
      </c>
      <c r="I382" s="514">
        <v>72</v>
      </c>
      <c r="J382" s="512" t="s">
        <v>333</v>
      </c>
      <c r="K382" s="515"/>
      <c r="L382" s="512"/>
      <c r="M382" s="564"/>
      <c r="N382" s="517"/>
    </row>
    <row r="383" spans="2:14" s="408" customFormat="1" ht="15" customHeight="1" x14ac:dyDescent="0.4">
      <c r="B383" s="511"/>
      <c r="C383" s="580"/>
      <c r="D383" s="511">
        <v>5751</v>
      </c>
      <c r="E383" s="581">
        <v>11</v>
      </c>
      <c r="F383" s="512" t="s">
        <v>1302</v>
      </c>
      <c r="G383" s="513"/>
      <c r="H383" s="512"/>
      <c r="I383" s="514"/>
      <c r="J383" s="512"/>
      <c r="K383" s="515"/>
      <c r="L383" s="512"/>
      <c r="M383" s="564"/>
      <c r="N383" s="517"/>
    </row>
    <row r="384" spans="2:14" s="408" customFormat="1" ht="15" customHeight="1" x14ac:dyDescent="0.4">
      <c r="B384" s="511"/>
      <c r="C384" s="580"/>
      <c r="D384" s="511">
        <v>5751</v>
      </c>
      <c r="E384" s="581">
        <v>12</v>
      </c>
      <c r="F384" s="512" t="s">
        <v>1303</v>
      </c>
      <c r="G384" s="513"/>
      <c r="H384" s="512"/>
      <c r="I384" s="514"/>
      <c r="J384" s="512"/>
      <c r="K384" s="515"/>
      <c r="L384" s="512"/>
      <c r="M384" s="564"/>
      <c r="N384" s="517"/>
    </row>
    <row r="385" spans="2:14" s="408" customFormat="1" ht="15" customHeight="1" x14ac:dyDescent="0.4">
      <c r="B385" s="511"/>
      <c r="C385" s="580"/>
      <c r="D385" s="511">
        <v>5751</v>
      </c>
      <c r="E385" s="581">
        <v>13</v>
      </c>
      <c r="F385" s="512" t="s">
        <v>1304</v>
      </c>
      <c r="G385" s="513"/>
      <c r="H385" s="512"/>
      <c r="I385" s="514"/>
      <c r="J385" s="512"/>
      <c r="K385" s="515"/>
      <c r="L385" s="512"/>
      <c r="M385" s="564"/>
      <c r="N385" s="517"/>
    </row>
    <row r="386" spans="2:14" s="408" customFormat="1" ht="15" customHeight="1" x14ac:dyDescent="0.4">
      <c r="B386" s="535"/>
      <c r="C386" s="536"/>
      <c r="D386" s="535">
        <v>5751</v>
      </c>
      <c r="E386" s="537">
        <v>14</v>
      </c>
      <c r="F386" s="524" t="s">
        <v>1305</v>
      </c>
      <c r="G386" s="513"/>
      <c r="H386" s="512"/>
      <c r="I386" s="514"/>
      <c r="J386" s="512"/>
      <c r="K386" s="515"/>
      <c r="L386" s="512"/>
      <c r="M386" s="564"/>
      <c r="N386" s="517"/>
    </row>
    <row r="387" spans="2:14" s="408" customFormat="1" ht="15" customHeight="1" x14ac:dyDescent="0.4">
      <c r="B387" s="547">
        <v>5761</v>
      </c>
      <c r="C387" s="548">
        <v>1</v>
      </c>
      <c r="D387" s="547">
        <v>5761</v>
      </c>
      <c r="E387" s="549">
        <v>11</v>
      </c>
      <c r="F387" s="530" t="s">
        <v>1306</v>
      </c>
      <c r="G387" s="529">
        <v>5761</v>
      </c>
      <c r="H387" s="530" t="s">
        <v>334</v>
      </c>
      <c r="I387" s="566">
        <v>73</v>
      </c>
      <c r="J387" s="530" t="s">
        <v>334</v>
      </c>
      <c r="K387" s="515"/>
      <c r="L387" s="512"/>
      <c r="M387" s="564"/>
      <c r="N387" s="517"/>
    </row>
    <row r="388" spans="2:14" s="408" customFormat="1" ht="15" customHeight="1" x14ac:dyDescent="0.4">
      <c r="B388" s="547">
        <v>5771</v>
      </c>
      <c r="C388" s="548">
        <v>1</v>
      </c>
      <c r="D388" s="547">
        <v>5771</v>
      </c>
      <c r="E388" s="549">
        <v>11</v>
      </c>
      <c r="F388" s="530" t="s">
        <v>335</v>
      </c>
      <c r="G388" s="513">
        <v>5771</v>
      </c>
      <c r="H388" s="512" t="s">
        <v>335</v>
      </c>
      <c r="I388" s="566">
        <v>74</v>
      </c>
      <c r="J388" s="530" t="s">
        <v>335</v>
      </c>
      <c r="K388" s="515"/>
      <c r="L388" s="512"/>
      <c r="M388" s="564"/>
      <c r="N388" s="517"/>
    </row>
    <row r="389" spans="2:14" s="408" customFormat="1" ht="15" customHeight="1" x14ac:dyDescent="0.4">
      <c r="B389" s="547">
        <v>5781</v>
      </c>
      <c r="C389" s="548">
        <v>1</v>
      </c>
      <c r="D389" s="547">
        <v>5781</v>
      </c>
      <c r="E389" s="549">
        <v>11</v>
      </c>
      <c r="F389" s="530" t="s">
        <v>336</v>
      </c>
      <c r="G389" s="529">
        <v>5781</v>
      </c>
      <c r="H389" s="530" t="s">
        <v>336</v>
      </c>
      <c r="I389" s="507">
        <v>75</v>
      </c>
      <c r="J389" s="505" t="s">
        <v>876</v>
      </c>
      <c r="K389" s="515"/>
      <c r="L389" s="512"/>
      <c r="M389" s="564"/>
      <c r="N389" s="517"/>
    </row>
    <row r="390" spans="2:14" s="408" customFormat="1" ht="15" customHeight="1" x14ac:dyDescent="0.4">
      <c r="B390" s="531">
        <v>5789</v>
      </c>
      <c r="C390" s="532">
        <v>1</v>
      </c>
      <c r="D390" s="531">
        <v>5789</v>
      </c>
      <c r="E390" s="533">
        <v>11</v>
      </c>
      <c r="F390" s="534" t="s">
        <v>337</v>
      </c>
      <c r="G390" s="513">
        <v>5789</v>
      </c>
      <c r="H390" s="505" t="s">
        <v>1307</v>
      </c>
      <c r="I390" s="514"/>
      <c r="J390" s="512"/>
      <c r="K390" s="515"/>
      <c r="L390" s="512"/>
      <c r="M390" s="564"/>
      <c r="N390" s="517"/>
    </row>
    <row r="391" spans="2:14" s="408" customFormat="1" ht="15" customHeight="1" x14ac:dyDescent="0.4">
      <c r="B391" s="538">
        <v>5789</v>
      </c>
      <c r="C391" s="539">
        <v>2</v>
      </c>
      <c r="D391" s="538">
        <v>5789</v>
      </c>
      <c r="E391" s="540">
        <v>21</v>
      </c>
      <c r="F391" s="541" t="s">
        <v>1308</v>
      </c>
      <c r="G391" s="513"/>
      <c r="H391" s="512"/>
      <c r="I391" s="514"/>
      <c r="J391" s="512"/>
      <c r="K391" s="515"/>
      <c r="L391" s="512"/>
      <c r="M391" s="564"/>
      <c r="N391" s="517"/>
    </row>
    <row r="392" spans="2:14" s="408" customFormat="1" ht="15" customHeight="1" x14ac:dyDescent="0.4">
      <c r="B392" s="538">
        <v>5789</v>
      </c>
      <c r="C392" s="539">
        <v>3</v>
      </c>
      <c r="D392" s="538">
        <v>5789</v>
      </c>
      <c r="E392" s="540">
        <v>31</v>
      </c>
      <c r="F392" s="541" t="s">
        <v>1309</v>
      </c>
      <c r="G392" s="513"/>
      <c r="H392" s="512"/>
      <c r="I392" s="514"/>
      <c r="J392" s="512"/>
      <c r="K392" s="515"/>
      <c r="L392" s="512"/>
      <c r="M392" s="564"/>
      <c r="N392" s="517"/>
    </row>
    <row r="393" spans="2:14" s="408" customFormat="1" ht="15" customHeight="1" x14ac:dyDescent="0.4">
      <c r="B393" s="538">
        <v>5789</v>
      </c>
      <c r="C393" s="539">
        <v>4</v>
      </c>
      <c r="D393" s="538">
        <v>5789</v>
      </c>
      <c r="E393" s="540">
        <v>41</v>
      </c>
      <c r="F393" s="541" t="s">
        <v>1310</v>
      </c>
      <c r="G393" s="513"/>
      <c r="H393" s="512"/>
      <c r="I393" s="514"/>
      <c r="J393" s="512"/>
      <c r="K393" s="515"/>
      <c r="L393" s="512"/>
      <c r="M393" s="564"/>
      <c r="N393" s="517"/>
    </row>
    <row r="394" spans="2:14" s="408" customFormat="1" ht="15" customHeight="1" x14ac:dyDescent="0.4">
      <c r="B394" s="538">
        <v>5789</v>
      </c>
      <c r="C394" s="539">
        <v>5</v>
      </c>
      <c r="D394" s="538">
        <v>5789</v>
      </c>
      <c r="E394" s="540">
        <v>51</v>
      </c>
      <c r="F394" s="541" t="s">
        <v>1311</v>
      </c>
      <c r="G394" s="513"/>
      <c r="H394" s="512"/>
      <c r="I394" s="514"/>
      <c r="J394" s="512"/>
      <c r="K394" s="515"/>
      <c r="L394" s="512"/>
      <c r="M394" s="564"/>
      <c r="N394" s="517"/>
    </row>
    <row r="395" spans="2:14" s="408" customFormat="1" ht="15" customHeight="1" x14ac:dyDescent="0.4">
      <c r="B395" s="538">
        <v>5789</v>
      </c>
      <c r="C395" s="539">
        <v>6</v>
      </c>
      <c r="D395" s="538">
        <v>5789</v>
      </c>
      <c r="E395" s="540">
        <v>61</v>
      </c>
      <c r="F395" s="541" t="s">
        <v>1312</v>
      </c>
      <c r="G395" s="513"/>
      <c r="H395" s="512"/>
      <c r="I395" s="514"/>
      <c r="J395" s="512"/>
      <c r="K395" s="515"/>
      <c r="L395" s="512"/>
      <c r="M395" s="564"/>
      <c r="N395" s="517"/>
    </row>
    <row r="396" spans="2:14" s="408" customFormat="1" ht="15" customHeight="1" x14ac:dyDescent="0.4">
      <c r="B396" s="538">
        <v>5789</v>
      </c>
      <c r="C396" s="539">
        <v>7</v>
      </c>
      <c r="D396" s="538">
        <v>5789</v>
      </c>
      <c r="E396" s="540">
        <v>71</v>
      </c>
      <c r="F396" s="541" t="s">
        <v>1313</v>
      </c>
      <c r="G396" s="513"/>
      <c r="H396" s="512"/>
      <c r="I396" s="514"/>
      <c r="J396" s="512"/>
      <c r="K396" s="515"/>
      <c r="L396" s="512"/>
      <c r="M396" s="564"/>
      <c r="N396" s="517"/>
    </row>
    <row r="397" spans="2:14" s="408" customFormat="1" ht="15" customHeight="1" x14ac:dyDescent="0.4">
      <c r="B397" s="535">
        <v>5789</v>
      </c>
      <c r="C397" s="536">
        <v>9</v>
      </c>
      <c r="D397" s="535">
        <v>5789</v>
      </c>
      <c r="E397" s="537">
        <v>99</v>
      </c>
      <c r="F397" s="544" t="s">
        <v>1314</v>
      </c>
      <c r="G397" s="513"/>
      <c r="H397" s="512"/>
      <c r="I397" s="514"/>
      <c r="J397" s="512"/>
      <c r="K397" s="515"/>
      <c r="L397" s="512"/>
      <c r="M397" s="564"/>
      <c r="N397" s="517"/>
    </row>
    <row r="398" spans="2:14" s="408" customFormat="1" ht="15" customHeight="1" x14ac:dyDescent="0.4">
      <c r="B398" s="502">
        <v>5791</v>
      </c>
      <c r="C398" s="503">
        <v>1</v>
      </c>
      <c r="D398" s="502">
        <v>5791</v>
      </c>
      <c r="E398" s="504">
        <v>11</v>
      </c>
      <c r="F398" s="512" t="s">
        <v>1315</v>
      </c>
      <c r="G398" s="529">
        <v>5791</v>
      </c>
      <c r="H398" s="530" t="s">
        <v>345</v>
      </c>
      <c r="I398" s="566">
        <v>76</v>
      </c>
      <c r="J398" s="530" t="s">
        <v>345</v>
      </c>
      <c r="K398" s="558"/>
      <c r="L398" s="524"/>
      <c r="M398" s="571"/>
      <c r="N398" s="546"/>
    </row>
    <row r="399" spans="2:14" s="408" customFormat="1" ht="15" customHeight="1" x14ac:dyDescent="0.4">
      <c r="B399" s="531">
        <v>5911</v>
      </c>
      <c r="C399" s="532">
        <v>1</v>
      </c>
      <c r="D399" s="531">
        <v>5911</v>
      </c>
      <c r="E399" s="533">
        <v>11</v>
      </c>
      <c r="F399" s="534" t="s">
        <v>1316</v>
      </c>
      <c r="G399" s="513">
        <v>5911</v>
      </c>
      <c r="H399" s="512" t="s">
        <v>1317</v>
      </c>
      <c r="I399" s="514">
        <v>77</v>
      </c>
      <c r="J399" s="512" t="s">
        <v>877</v>
      </c>
      <c r="K399" s="515">
        <v>30</v>
      </c>
      <c r="L399" s="512" t="s">
        <v>25</v>
      </c>
      <c r="M399" s="564">
        <v>10</v>
      </c>
      <c r="N399" s="512" t="s">
        <v>25</v>
      </c>
    </row>
    <row r="400" spans="2:14" s="408" customFormat="1" ht="15" customHeight="1" x14ac:dyDescent="0.4">
      <c r="B400" s="538">
        <v>5911</v>
      </c>
      <c r="C400" s="539">
        <v>2</v>
      </c>
      <c r="D400" s="538">
        <v>5911</v>
      </c>
      <c r="E400" s="540">
        <v>21</v>
      </c>
      <c r="F400" s="541" t="s">
        <v>1318</v>
      </c>
      <c r="G400" s="513"/>
      <c r="H400" s="512"/>
      <c r="I400" s="514"/>
      <c r="J400" s="512"/>
      <c r="K400" s="515"/>
      <c r="L400" s="512"/>
      <c r="M400" s="564"/>
      <c r="N400" s="517"/>
    </row>
    <row r="401" spans="2:14" s="408" customFormat="1" ht="15" customHeight="1" x14ac:dyDescent="0.4">
      <c r="B401" s="551">
        <v>5911</v>
      </c>
      <c r="C401" s="552">
        <v>3</v>
      </c>
      <c r="D401" s="551">
        <v>5911</v>
      </c>
      <c r="E401" s="553">
        <v>31</v>
      </c>
      <c r="F401" s="544" t="s">
        <v>1319</v>
      </c>
      <c r="G401" s="513"/>
      <c r="H401" s="512"/>
      <c r="I401" s="514"/>
      <c r="J401" s="512"/>
      <c r="K401" s="515"/>
      <c r="L401" s="512"/>
      <c r="M401" s="564"/>
      <c r="N401" s="517"/>
    </row>
    <row r="402" spans="2:14" s="408" customFormat="1" ht="15" customHeight="1" x14ac:dyDescent="0.4">
      <c r="B402" s="531">
        <v>5921</v>
      </c>
      <c r="C402" s="532">
        <v>1</v>
      </c>
      <c r="D402" s="531">
        <v>5921</v>
      </c>
      <c r="E402" s="533">
        <v>11</v>
      </c>
      <c r="F402" s="534" t="s">
        <v>349</v>
      </c>
      <c r="G402" s="506">
        <v>5921</v>
      </c>
      <c r="H402" s="505" t="s">
        <v>878</v>
      </c>
      <c r="I402" s="507">
        <v>78</v>
      </c>
      <c r="J402" s="505" t="s">
        <v>878</v>
      </c>
      <c r="K402" s="515"/>
      <c r="L402" s="512"/>
      <c r="M402" s="564"/>
      <c r="N402" s="517"/>
    </row>
    <row r="403" spans="2:14" s="408" customFormat="1" ht="15" customHeight="1" x14ac:dyDescent="0.4">
      <c r="B403" s="538">
        <v>5921</v>
      </c>
      <c r="C403" s="539">
        <v>2</v>
      </c>
      <c r="D403" s="538">
        <v>5921</v>
      </c>
      <c r="E403" s="540">
        <v>21</v>
      </c>
      <c r="F403" s="541" t="s">
        <v>350</v>
      </c>
      <c r="G403" s="513"/>
      <c r="H403" s="512"/>
      <c r="I403" s="514"/>
      <c r="J403" s="512"/>
      <c r="K403" s="515"/>
      <c r="L403" s="512"/>
      <c r="M403" s="564"/>
      <c r="N403" s="517"/>
    </row>
    <row r="404" spans="2:14" s="408" customFormat="1" ht="15" customHeight="1" x14ac:dyDescent="0.4">
      <c r="B404" s="535">
        <v>5921</v>
      </c>
      <c r="C404" s="536">
        <v>3</v>
      </c>
      <c r="D404" s="535">
        <v>5921</v>
      </c>
      <c r="E404" s="537">
        <v>31</v>
      </c>
      <c r="F404" s="544" t="s">
        <v>351</v>
      </c>
      <c r="G404" s="523"/>
      <c r="H404" s="524"/>
      <c r="I404" s="543"/>
      <c r="J404" s="524"/>
      <c r="K404" s="515"/>
      <c r="L404" s="512"/>
      <c r="M404" s="564"/>
      <c r="N404" s="517"/>
    </row>
    <row r="405" spans="2:14" s="408" customFormat="1" ht="15" customHeight="1" x14ac:dyDescent="0.4">
      <c r="B405" s="502">
        <v>5931</v>
      </c>
      <c r="C405" s="503">
        <v>1</v>
      </c>
      <c r="D405" s="502"/>
      <c r="E405" s="528"/>
      <c r="F405" s="522" t="s">
        <v>1320</v>
      </c>
      <c r="G405" s="513">
        <v>5931</v>
      </c>
      <c r="H405" s="512" t="s">
        <v>352</v>
      </c>
      <c r="I405" s="514">
        <v>79</v>
      </c>
      <c r="J405" s="512" t="s">
        <v>352</v>
      </c>
      <c r="K405" s="515"/>
      <c r="L405" s="512"/>
      <c r="M405" s="564"/>
      <c r="N405" s="517"/>
    </row>
    <row r="406" spans="2:14" s="408" customFormat="1" ht="25.5" customHeight="1" x14ac:dyDescent="0.4">
      <c r="B406" s="511"/>
      <c r="C406" s="580"/>
      <c r="D406" s="511">
        <v>5931</v>
      </c>
      <c r="E406" s="554">
        <v>11</v>
      </c>
      <c r="F406" s="512" t="s">
        <v>1321</v>
      </c>
      <c r="G406" s="513"/>
      <c r="H406" s="512"/>
      <c r="I406" s="514"/>
      <c r="J406" s="512"/>
      <c r="K406" s="515"/>
      <c r="L406" s="512"/>
      <c r="M406" s="564"/>
      <c r="N406" s="517"/>
    </row>
    <row r="407" spans="2:14" s="408" customFormat="1" ht="15" customHeight="1" x14ac:dyDescent="0.4">
      <c r="B407" s="535"/>
      <c r="C407" s="536"/>
      <c r="D407" s="535">
        <v>5931</v>
      </c>
      <c r="E407" s="557">
        <v>12</v>
      </c>
      <c r="F407" s="518" t="s">
        <v>1322</v>
      </c>
      <c r="G407" s="513"/>
      <c r="H407" s="512"/>
      <c r="I407" s="514"/>
      <c r="J407" s="512"/>
      <c r="K407" s="515"/>
      <c r="L407" s="512"/>
      <c r="M407" s="564"/>
      <c r="N407" s="517"/>
    </row>
    <row r="408" spans="2:14" s="408" customFormat="1" ht="15" customHeight="1" x14ac:dyDescent="0.4">
      <c r="B408" s="535">
        <v>5941</v>
      </c>
      <c r="C408" s="536">
        <v>1</v>
      </c>
      <c r="D408" s="535">
        <v>5941</v>
      </c>
      <c r="E408" s="537">
        <v>11</v>
      </c>
      <c r="F408" s="530" t="s">
        <v>1323</v>
      </c>
      <c r="G408" s="529">
        <v>5941</v>
      </c>
      <c r="H408" s="530" t="s">
        <v>353</v>
      </c>
      <c r="I408" s="566">
        <v>80</v>
      </c>
      <c r="J408" s="530" t="s">
        <v>353</v>
      </c>
      <c r="K408" s="515"/>
      <c r="L408" s="512"/>
      <c r="M408" s="564"/>
      <c r="N408" s="517"/>
    </row>
    <row r="409" spans="2:14" s="408" customFormat="1" ht="15" customHeight="1" x14ac:dyDescent="0.4">
      <c r="B409" s="531">
        <v>5951</v>
      </c>
      <c r="C409" s="607">
        <v>1</v>
      </c>
      <c r="D409" s="531">
        <v>5951</v>
      </c>
      <c r="E409" s="570">
        <v>11</v>
      </c>
      <c r="F409" s="534" t="s">
        <v>1324</v>
      </c>
      <c r="G409" s="513">
        <v>5951</v>
      </c>
      <c r="H409" s="505" t="s">
        <v>879</v>
      </c>
      <c r="I409" s="514">
        <v>81</v>
      </c>
      <c r="J409" s="505" t="s">
        <v>879</v>
      </c>
      <c r="K409" s="515"/>
      <c r="L409" s="512"/>
      <c r="M409" s="564"/>
      <c r="N409" s="517"/>
    </row>
    <row r="410" spans="2:14" s="408" customFormat="1" ht="15" customHeight="1" x14ac:dyDescent="0.4">
      <c r="B410" s="538">
        <v>5951</v>
      </c>
      <c r="C410" s="608">
        <v>2</v>
      </c>
      <c r="D410" s="538">
        <v>5951</v>
      </c>
      <c r="E410" s="572">
        <v>21</v>
      </c>
      <c r="F410" s="541" t="s">
        <v>1325</v>
      </c>
      <c r="G410" s="513"/>
      <c r="H410" s="512"/>
      <c r="I410" s="514"/>
      <c r="J410" s="512"/>
      <c r="K410" s="515"/>
      <c r="L410" s="512"/>
      <c r="M410" s="564"/>
      <c r="N410" s="517"/>
    </row>
    <row r="411" spans="2:14" s="408" customFormat="1" ht="15" customHeight="1" x14ac:dyDescent="0.4">
      <c r="B411" s="551">
        <v>5951</v>
      </c>
      <c r="C411" s="609">
        <v>3</v>
      </c>
      <c r="D411" s="551">
        <v>5951</v>
      </c>
      <c r="E411" s="575">
        <v>31</v>
      </c>
      <c r="F411" s="544" t="s">
        <v>1326</v>
      </c>
      <c r="G411" s="513"/>
      <c r="H411" s="512"/>
      <c r="I411" s="514"/>
      <c r="J411" s="512"/>
      <c r="K411" s="515"/>
      <c r="L411" s="512"/>
      <c r="M411" s="571"/>
      <c r="N411" s="546"/>
    </row>
    <row r="412" spans="2:14" s="408" customFormat="1" ht="15" customHeight="1" x14ac:dyDescent="0.4">
      <c r="B412" s="535">
        <v>6111</v>
      </c>
      <c r="C412" s="536">
        <v>1</v>
      </c>
      <c r="D412" s="535">
        <v>6111</v>
      </c>
      <c r="E412" s="537">
        <v>11</v>
      </c>
      <c r="F412" s="524" t="s">
        <v>357</v>
      </c>
      <c r="G412" s="506">
        <v>6111</v>
      </c>
      <c r="H412" s="505" t="s">
        <v>1327</v>
      </c>
      <c r="I412" s="507">
        <v>82</v>
      </c>
      <c r="J412" s="505" t="s">
        <v>26</v>
      </c>
      <c r="K412" s="508">
        <v>31</v>
      </c>
      <c r="L412" s="505" t="s">
        <v>26</v>
      </c>
      <c r="M412" s="564">
        <v>11</v>
      </c>
      <c r="N412" s="517" t="s">
        <v>1328</v>
      </c>
    </row>
    <row r="413" spans="2:14" s="408" customFormat="1" ht="15" customHeight="1" x14ac:dyDescent="0.4">
      <c r="B413" s="547">
        <v>6112</v>
      </c>
      <c r="C413" s="548">
        <v>1</v>
      </c>
      <c r="D413" s="547">
        <v>6112</v>
      </c>
      <c r="E413" s="549">
        <v>11</v>
      </c>
      <c r="F413" s="524" t="s">
        <v>358</v>
      </c>
      <c r="G413" s="529">
        <v>6112</v>
      </c>
      <c r="H413" s="530" t="s">
        <v>1329</v>
      </c>
      <c r="I413" s="543"/>
      <c r="J413" s="524"/>
      <c r="K413" s="558"/>
      <c r="L413" s="524"/>
      <c r="M413" s="571"/>
      <c r="N413" s="546"/>
    </row>
    <row r="414" spans="2:14" s="408" customFormat="1" ht="15" customHeight="1" x14ac:dyDescent="0.4">
      <c r="B414" s="531">
        <v>6311</v>
      </c>
      <c r="C414" s="532">
        <v>1</v>
      </c>
      <c r="D414" s="531">
        <v>6311</v>
      </c>
      <c r="E414" s="533">
        <v>11</v>
      </c>
      <c r="F414" s="534" t="s">
        <v>359</v>
      </c>
      <c r="G414" s="506">
        <v>6311</v>
      </c>
      <c r="H414" s="505" t="s">
        <v>1330</v>
      </c>
      <c r="I414" s="514">
        <v>83</v>
      </c>
      <c r="J414" s="512" t="s">
        <v>880</v>
      </c>
      <c r="K414" s="508">
        <v>32</v>
      </c>
      <c r="L414" s="505" t="s">
        <v>27</v>
      </c>
      <c r="M414" s="564">
        <v>12</v>
      </c>
      <c r="N414" s="517" t="s">
        <v>1451</v>
      </c>
    </row>
    <row r="415" spans="2:14" s="408" customFormat="1" ht="15" customHeight="1" x14ac:dyDescent="0.4">
      <c r="B415" s="511">
        <v>6311</v>
      </c>
      <c r="C415" s="580">
        <v>2</v>
      </c>
      <c r="D415" s="511">
        <v>6311</v>
      </c>
      <c r="E415" s="581">
        <v>21</v>
      </c>
      <c r="F415" s="522" t="s">
        <v>360</v>
      </c>
      <c r="G415" s="513"/>
      <c r="H415" s="512"/>
      <c r="I415" s="514"/>
      <c r="J415" s="512"/>
      <c r="K415" s="515"/>
      <c r="L415" s="512"/>
      <c r="M415" s="564"/>
      <c r="N415" s="517"/>
    </row>
    <row r="416" spans="2:14" s="408" customFormat="1" ht="15" customHeight="1" x14ac:dyDescent="0.4">
      <c r="B416" s="538">
        <v>6311</v>
      </c>
      <c r="C416" s="539">
        <v>3</v>
      </c>
      <c r="D416" s="538">
        <v>6311</v>
      </c>
      <c r="E416" s="540">
        <v>31</v>
      </c>
      <c r="F416" s="541" t="s">
        <v>1331</v>
      </c>
      <c r="G416" s="513"/>
      <c r="H416" s="512"/>
      <c r="I416" s="514"/>
      <c r="J416" s="512"/>
      <c r="K416" s="515"/>
      <c r="L416" s="512"/>
      <c r="M416" s="564"/>
      <c r="N416" s="517"/>
    </row>
    <row r="417" spans="2:14" s="408" customFormat="1" ht="15" customHeight="1" x14ac:dyDescent="0.4">
      <c r="B417" s="551">
        <v>6311</v>
      </c>
      <c r="C417" s="552">
        <v>4</v>
      </c>
      <c r="D417" s="551">
        <v>6311</v>
      </c>
      <c r="E417" s="553">
        <v>41</v>
      </c>
      <c r="F417" s="544" t="s">
        <v>1332</v>
      </c>
      <c r="G417" s="523"/>
      <c r="H417" s="524"/>
      <c r="I417" s="514"/>
      <c r="J417" s="512"/>
      <c r="K417" s="515"/>
      <c r="L417" s="512"/>
      <c r="M417" s="564"/>
      <c r="N417" s="517"/>
    </row>
    <row r="418" spans="2:14" s="408" customFormat="1" ht="15" customHeight="1" x14ac:dyDescent="0.4">
      <c r="B418" s="531">
        <v>6312</v>
      </c>
      <c r="C418" s="532">
        <v>1</v>
      </c>
      <c r="D418" s="531">
        <v>6312</v>
      </c>
      <c r="E418" s="533">
        <v>11</v>
      </c>
      <c r="F418" s="534" t="s">
        <v>363</v>
      </c>
      <c r="G418" s="506">
        <v>6312</v>
      </c>
      <c r="H418" s="505" t="s">
        <v>1333</v>
      </c>
      <c r="I418" s="514"/>
      <c r="J418" s="512"/>
      <c r="K418" s="515"/>
      <c r="L418" s="512"/>
      <c r="M418" s="564"/>
      <c r="N418" s="517"/>
    </row>
    <row r="419" spans="2:14" s="408" customFormat="1" ht="15" customHeight="1" x14ac:dyDescent="0.4">
      <c r="B419" s="538">
        <v>6312</v>
      </c>
      <c r="C419" s="539">
        <v>2</v>
      </c>
      <c r="D419" s="538">
        <v>6312</v>
      </c>
      <c r="E419" s="540">
        <v>21</v>
      </c>
      <c r="F419" s="541" t="s">
        <v>364</v>
      </c>
      <c r="G419" s="513"/>
      <c r="H419" s="512"/>
      <c r="I419" s="514"/>
      <c r="J419" s="512"/>
      <c r="K419" s="515"/>
      <c r="L419" s="512"/>
      <c r="M419" s="564"/>
      <c r="N419" s="517"/>
    </row>
    <row r="420" spans="2:14" s="408" customFormat="1" ht="15" customHeight="1" x14ac:dyDescent="0.4">
      <c r="B420" s="538">
        <v>6312</v>
      </c>
      <c r="C420" s="539">
        <v>3</v>
      </c>
      <c r="D420" s="538">
        <v>6312</v>
      </c>
      <c r="E420" s="540">
        <v>31</v>
      </c>
      <c r="F420" s="541" t="s">
        <v>1334</v>
      </c>
      <c r="G420" s="513"/>
      <c r="H420" s="512"/>
      <c r="I420" s="514"/>
      <c r="J420" s="512"/>
      <c r="K420" s="515"/>
      <c r="L420" s="512"/>
      <c r="M420" s="564"/>
      <c r="N420" s="517"/>
    </row>
    <row r="421" spans="2:14" s="408" customFormat="1" ht="15" customHeight="1" x14ac:dyDescent="0.4">
      <c r="B421" s="535">
        <v>6312</v>
      </c>
      <c r="C421" s="536">
        <v>4</v>
      </c>
      <c r="D421" s="535">
        <v>6312</v>
      </c>
      <c r="E421" s="537">
        <v>41</v>
      </c>
      <c r="F421" s="544" t="s">
        <v>366</v>
      </c>
      <c r="G421" s="523"/>
      <c r="H421" s="524"/>
      <c r="I421" s="514"/>
      <c r="J421" s="512"/>
      <c r="K421" s="515"/>
      <c r="L421" s="512"/>
      <c r="M421" s="564"/>
      <c r="N421" s="517"/>
    </row>
    <row r="422" spans="2:14" s="408" customFormat="1" ht="15" customHeight="1" x14ac:dyDescent="0.4">
      <c r="B422" s="531">
        <v>6321</v>
      </c>
      <c r="C422" s="532">
        <v>1</v>
      </c>
      <c r="D422" s="531">
        <v>6321</v>
      </c>
      <c r="E422" s="533">
        <v>11</v>
      </c>
      <c r="F422" s="534" t="s">
        <v>367</v>
      </c>
      <c r="G422" s="506">
        <v>6321</v>
      </c>
      <c r="H422" s="505" t="s">
        <v>1335</v>
      </c>
      <c r="I422" s="610">
        <v>84</v>
      </c>
      <c r="J422" s="505" t="s">
        <v>1336</v>
      </c>
      <c r="K422" s="515"/>
      <c r="L422" s="512"/>
      <c r="M422" s="564"/>
      <c r="N422" s="517"/>
    </row>
    <row r="423" spans="2:14" s="408" customFormat="1" ht="15" customHeight="1" x14ac:dyDescent="0.4">
      <c r="B423" s="538">
        <v>6321</v>
      </c>
      <c r="C423" s="539">
        <v>2</v>
      </c>
      <c r="D423" s="538">
        <v>6321</v>
      </c>
      <c r="E423" s="540">
        <v>21</v>
      </c>
      <c r="F423" s="541" t="s">
        <v>1337</v>
      </c>
      <c r="G423" s="513"/>
      <c r="H423" s="512"/>
      <c r="I423" s="514"/>
      <c r="J423" s="512"/>
      <c r="K423" s="515"/>
      <c r="L423" s="512"/>
      <c r="M423" s="564"/>
      <c r="N423" s="517"/>
    </row>
    <row r="424" spans="2:14" s="408" customFormat="1" ht="15" customHeight="1" x14ac:dyDescent="0.4">
      <c r="B424" s="538">
        <v>6321</v>
      </c>
      <c r="C424" s="539">
        <v>3</v>
      </c>
      <c r="D424" s="538">
        <v>6321</v>
      </c>
      <c r="E424" s="540">
        <v>31</v>
      </c>
      <c r="F424" s="541" t="s">
        <v>369</v>
      </c>
      <c r="G424" s="513"/>
      <c r="H424" s="512"/>
      <c r="I424" s="514"/>
      <c r="J424" s="512"/>
      <c r="K424" s="515"/>
      <c r="L424" s="512"/>
      <c r="M424" s="564"/>
      <c r="N424" s="517"/>
    </row>
    <row r="425" spans="2:14" s="408" customFormat="1" ht="15" customHeight="1" x14ac:dyDescent="0.4">
      <c r="B425" s="538">
        <v>6321</v>
      </c>
      <c r="C425" s="539">
        <v>4</v>
      </c>
      <c r="D425" s="538">
        <v>6321</v>
      </c>
      <c r="E425" s="540">
        <v>41</v>
      </c>
      <c r="F425" s="541" t="s">
        <v>1338</v>
      </c>
      <c r="G425" s="513"/>
      <c r="H425" s="512"/>
      <c r="I425" s="514"/>
      <c r="J425" s="512"/>
      <c r="K425" s="515"/>
      <c r="L425" s="512"/>
      <c r="M425" s="564"/>
      <c r="N425" s="517"/>
    </row>
    <row r="426" spans="2:14" s="408" customFormat="1" ht="15" customHeight="1" x14ac:dyDescent="0.4">
      <c r="B426" s="538">
        <v>6321</v>
      </c>
      <c r="C426" s="539">
        <v>5</v>
      </c>
      <c r="D426" s="538">
        <v>6321</v>
      </c>
      <c r="E426" s="540">
        <v>51</v>
      </c>
      <c r="F426" s="541" t="s">
        <v>371</v>
      </c>
      <c r="G426" s="513"/>
      <c r="H426" s="512"/>
      <c r="I426" s="514"/>
      <c r="J426" s="512"/>
      <c r="K426" s="515"/>
      <c r="L426" s="512"/>
      <c r="M426" s="564"/>
      <c r="N426" s="517"/>
    </row>
    <row r="427" spans="2:14" s="408" customFormat="1" ht="15" customHeight="1" x14ac:dyDescent="0.4">
      <c r="B427" s="535">
        <v>6321</v>
      </c>
      <c r="C427" s="536">
        <v>6</v>
      </c>
      <c r="D427" s="535">
        <v>6321</v>
      </c>
      <c r="E427" s="537">
        <v>61</v>
      </c>
      <c r="F427" s="544" t="s">
        <v>1339</v>
      </c>
      <c r="G427" s="523"/>
      <c r="H427" s="524"/>
      <c r="I427" s="514"/>
      <c r="J427" s="512"/>
      <c r="K427" s="515"/>
      <c r="L427" s="512"/>
      <c r="M427" s="564"/>
      <c r="N427" s="517"/>
    </row>
    <row r="428" spans="2:14" s="408" customFormat="1" ht="15" customHeight="1" x14ac:dyDescent="0.4">
      <c r="B428" s="547">
        <v>6322</v>
      </c>
      <c r="C428" s="548">
        <v>1</v>
      </c>
      <c r="D428" s="547">
        <v>6322</v>
      </c>
      <c r="E428" s="549">
        <v>11</v>
      </c>
      <c r="F428" s="524" t="s">
        <v>373</v>
      </c>
      <c r="G428" s="513">
        <v>6322</v>
      </c>
      <c r="H428" s="512" t="s">
        <v>373</v>
      </c>
      <c r="I428" s="514"/>
      <c r="J428" s="512"/>
      <c r="K428" s="558"/>
      <c r="L428" s="524"/>
      <c r="M428" s="564"/>
      <c r="N428" s="517"/>
    </row>
    <row r="429" spans="2:14" s="408" customFormat="1" ht="15" customHeight="1" x14ac:dyDescent="0.4">
      <c r="B429" s="531">
        <v>6411</v>
      </c>
      <c r="C429" s="532">
        <v>1</v>
      </c>
      <c r="D429" s="531">
        <v>6411</v>
      </c>
      <c r="E429" s="533">
        <v>11</v>
      </c>
      <c r="F429" s="534" t="s">
        <v>1452</v>
      </c>
      <c r="G429" s="506">
        <v>6411</v>
      </c>
      <c r="H429" s="505" t="s">
        <v>881</v>
      </c>
      <c r="I429" s="507">
        <v>85</v>
      </c>
      <c r="J429" s="505" t="s">
        <v>881</v>
      </c>
      <c r="K429" s="515">
        <v>33</v>
      </c>
      <c r="L429" s="512" t="s">
        <v>28</v>
      </c>
      <c r="M429" s="564"/>
      <c r="N429" s="517"/>
    </row>
    <row r="430" spans="2:14" s="408" customFormat="1" ht="15" customHeight="1" x14ac:dyDescent="0.4">
      <c r="B430" s="538">
        <v>6411</v>
      </c>
      <c r="C430" s="539">
        <v>2</v>
      </c>
      <c r="D430" s="538">
        <v>6411</v>
      </c>
      <c r="E430" s="540">
        <v>21</v>
      </c>
      <c r="F430" s="541" t="s">
        <v>1453</v>
      </c>
      <c r="G430" s="513"/>
      <c r="H430" s="512"/>
      <c r="I430" s="514"/>
      <c r="J430" s="512"/>
      <c r="K430" s="515"/>
      <c r="L430" s="512"/>
      <c r="M430" s="564"/>
      <c r="N430" s="517"/>
    </row>
    <row r="431" spans="2:14" s="408" customFormat="1" ht="15" customHeight="1" x14ac:dyDescent="0.4">
      <c r="B431" s="538">
        <v>6411</v>
      </c>
      <c r="C431" s="539">
        <v>3</v>
      </c>
      <c r="D431" s="538">
        <v>6411</v>
      </c>
      <c r="E431" s="540">
        <v>31</v>
      </c>
      <c r="F431" s="541" t="s">
        <v>1340</v>
      </c>
      <c r="G431" s="513"/>
      <c r="H431" s="512"/>
      <c r="I431" s="514"/>
      <c r="J431" s="512"/>
      <c r="K431" s="515"/>
      <c r="L431" s="512"/>
      <c r="M431" s="564"/>
      <c r="N431" s="517"/>
    </row>
    <row r="432" spans="2:14" s="408" customFormat="1" ht="15" customHeight="1" x14ac:dyDescent="0.4">
      <c r="B432" s="538">
        <v>6411</v>
      </c>
      <c r="C432" s="539">
        <v>4</v>
      </c>
      <c r="D432" s="538">
        <v>6411</v>
      </c>
      <c r="E432" s="540">
        <v>41</v>
      </c>
      <c r="F432" s="541" t="s">
        <v>1341</v>
      </c>
      <c r="G432" s="513"/>
      <c r="H432" s="512"/>
      <c r="I432" s="514"/>
      <c r="J432" s="512"/>
      <c r="K432" s="515"/>
      <c r="L432" s="512"/>
      <c r="M432" s="564"/>
      <c r="N432" s="517"/>
    </row>
    <row r="433" spans="2:14" s="408" customFormat="1" ht="15" customHeight="1" x14ac:dyDescent="0.4">
      <c r="B433" s="511">
        <v>6411</v>
      </c>
      <c r="C433" s="580">
        <v>5</v>
      </c>
      <c r="D433" s="511">
        <v>6411</v>
      </c>
      <c r="E433" s="581">
        <v>51</v>
      </c>
      <c r="F433" s="512" t="s">
        <v>1342</v>
      </c>
      <c r="G433" s="523"/>
      <c r="H433" s="524"/>
      <c r="I433" s="543"/>
      <c r="J433" s="524"/>
      <c r="K433" s="515"/>
      <c r="L433" s="512"/>
      <c r="M433" s="564"/>
      <c r="N433" s="517"/>
    </row>
    <row r="434" spans="2:14" s="408" customFormat="1" ht="15" customHeight="1" x14ac:dyDescent="0.4">
      <c r="B434" s="531">
        <v>6421</v>
      </c>
      <c r="C434" s="532">
        <v>1</v>
      </c>
      <c r="D434" s="531">
        <v>6421</v>
      </c>
      <c r="E434" s="533">
        <v>11</v>
      </c>
      <c r="F434" s="534" t="s">
        <v>377</v>
      </c>
      <c r="G434" s="567">
        <v>6421</v>
      </c>
      <c r="H434" s="505" t="s">
        <v>378</v>
      </c>
      <c r="I434" s="507">
        <v>86</v>
      </c>
      <c r="J434" s="505" t="s">
        <v>378</v>
      </c>
      <c r="K434" s="515"/>
      <c r="L434" s="512"/>
      <c r="M434" s="564"/>
      <c r="N434" s="517"/>
    </row>
    <row r="435" spans="2:14" s="408" customFormat="1" ht="15" customHeight="1" x14ac:dyDescent="0.4">
      <c r="B435" s="535">
        <v>6421</v>
      </c>
      <c r="C435" s="536">
        <v>2</v>
      </c>
      <c r="D435" s="535">
        <v>6421</v>
      </c>
      <c r="E435" s="537">
        <v>21</v>
      </c>
      <c r="F435" s="544" t="s">
        <v>378</v>
      </c>
      <c r="G435" s="595"/>
      <c r="H435" s="524"/>
      <c r="I435" s="543"/>
      <c r="J435" s="524"/>
      <c r="K435" s="515"/>
      <c r="L435" s="512"/>
      <c r="M435" s="564"/>
      <c r="N435" s="517"/>
    </row>
    <row r="436" spans="2:14" s="408" customFormat="1" ht="15" customHeight="1" x14ac:dyDescent="0.4">
      <c r="B436" s="531">
        <v>6431</v>
      </c>
      <c r="C436" s="532">
        <v>1</v>
      </c>
      <c r="D436" s="531">
        <v>6431</v>
      </c>
      <c r="E436" s="533">
        <v>11</v>
      </c>
      <c r="F436" s="534" t="s">
        <v>1343</v>
      </c>
      <c r="G436" s="506">
        <v>6431</v>
      </c>
      <c r="H436" s="505" t="s">
        <v>882</v>
      </c>
      <c r="I436" s="507">
        <v>87</v>
      </c>
      <c r="J436" s="505" t="s">
        <v>882</v>
      </c>
      <c r="K436" s="515"/>
      <c r="L436" s="512"/>
      <c r="M436" s="564"/>
      <c r="N436" s="517"/>
    </row>
    <row r="437" spans="2:14" s="408" customFormat="1" ht="15" customHeight="1" x14ac:dyDescent="0.4">
      <c r="B437" s="538">
        <v>6431</v>
      </c>
      <c r="C437" s="539">
        <v>2</v>
      </c>
      <c r="D437" s="538">
        <v>6431</v>
      </c>
      <c r="E437" s="540">
        <v>21</v>
      </c>
      <c r="F437" s="541" t="s">
        <v>380</v>
      </c>
      <c r="G437" s="513"/>
      <c r="H437" s="512"/>
      <c r="I437" s="514"/>
      <c r="J437" s="512"/>
      <c r="K437" s="515"/>
      <c r="L437" s="512"/>
      <c r="M437" s="564"/>
      <c r="N437" s="517"/>
    </row>
    <row r="438" spans="2:14" s="408" customFormat="1" ht="15" customHeight="1" x14ac:dyDescent="0.4">
      <c r="B438" s="511">
        <v>6431</v>
      </c>
      <c r="C438" s="580">
        <v>3</v>
      </c>
      <c r="D438" s="511">
        <v>6431</v>
      </c>
      <c r="E438" s="581">
        <v>31</v>
      </c>
      <c r="F438" s="541" t="s">
        <v>381</v>
      </c>
      <c r="G438" s="513"/>
      <c r="H438" s="512"/>
      <c r="I438" s="514"/>
      <c r="J438" s="512"/>
      <c r="K438" s="515"/>
      <c r="L438" s="512"/>
      <c r="M438" s="564"/>
      <c r="N438" s="517"/>
    </row>
    <row r="439" spans="2:14" s="408" customFormat="1" ht="15" customHeight="1" x14ac:dyDescent="0.4">
      <c r="B439" s="519">
        <v>6431</v>
      </c>
      <c r="C439" s="520">
        <v>4</v>
      </c>
      <c r="D439" s="519">
        <v>6431</v>
      </c>
      <c r="E439" s="521">
        <v>41</v>
      </c>
      <c r="F439" s="522" t="s">
        <v>1344</v>
      </c>
      <c r="G439" s="513"/>
      <c r="H439" s="512"/>
      <c r="I439" s="514"/>
      <c r="J439" s="512"/>
      <c r="K439" s="515"/>
      <c r="L439" s="512"/>
      <c r="M439" s="564"/>
      <c r="N439" s="517"/>
    </row>
    <row r="440" spans="2:14" s="408" customFormat="1" ht="15" customHeight="1" x14ac:dyDescent="0.4">
      <c r="B440" s="551">
        <v>6431</v>
      </c>
      <c r="C440" s="552">
        <v>5</v>
      </c>
      <c r="D440" s="551">
        <v>6431</v>
      </c>
      <c r="E440" s="553">
        <v>51</v>
      </c>
      <c r="F440" s="544" t="s">
        <v>1345</v>
      </c>
      <c r="G440" s="523"/>
      <c r="H440" s="524"/>
      <c r="I440" s="543"/>
      <c r="J440" s="524"/>
      <c r="K440" s="515"/>
      <c r="L440" s="512"/>
      <c r="M440" s="564"/>
      <c r="N440" s="517"/>
    </row>
    <row r="441" spans="2:14" s="408" customFormat="1" ht="15" customHeight="1" x14ac:dyDescent="0.4">
      <c r="B441" s="525">
        <v>6441</v>
      </c>
      <c r="C441" s="526">
        <v>1</v>
      </c>
      <c r="D441" s="525">
        <v>6441</v>
      </c>
      <c r="E441" s="527">
        <v>11</v>
      </c>
      <c r="F441" s="518" t="s">
        <v>1346</v>
      </c>
      <c r="G441" s="513">
        <v>6441</v>
      </c>
      <c r="H441" s="512" t="s">
        <v>883</v>
      </c>
      <c r="I441" s="514">
        <v>88</v>
      </c>
      <c r="J441" s="512" t="s">
        <v>883</v>
      </c>
      <c r="K441" s="515"/>
      <c r="L441" s="512"/>
      <c r="M441" s="564"/>
      <c r="N441" s="517"/>
    </row>
    <row r="442" spans="2:14" s="408" customFormat="1" ht="15" customHeight="1" x14ac:dyDescent="0.4">
      <c r="B442" s="525">
        <v>6441</v>
      </c>
      <c r="C442" s="526">
        <v>2</v>
      </c>
      <c r="D442" s="525">
        <v>6441</v>
      </c>
      <c r="E442" s="527">
        <v>21</v>
      </c>
      <c r="F442" s="518" t="s">
        <v>1347</v>
      </c>
      <c r="G442" s="513"/>
      <c r="H442" s="512"/>
      <c r="I442" s="514"/>
      <c r="J442" s="512"/>
      <c r="K442" s="515"/>
      <c r="L442" s="512"/>
      <c r="M442" s="564"/>
      <c r="N442" s="517"/>
    </row>
    <row r="443" spans="2:14" s="408" customFormat="1" ht="15" customHeight="1" x14ac:dyDescent="0.4">
      <c r="B443" s="531">
        <v>6599</v>
      </c>
      <c r="C443" s="532">
        <v>1</v>
      </c>
      <c r="D443" s="531">
        <v>6599</v>
      </c>
      <c r="E443" s="533">
        <v>11</v>
      </c>
      <c r="F443" s="534" t="s">
        <v>1348</v>
      </c>
      <c r="G443" s="506">
        <v>6599</v>
      </c>
      <c r="H443" s="505" t="s">
        <v>1349</v>
      </c>
      <c r="I443" s="507">
        <v>89</v>
      </c>
      <c r="J443" s="505" t="s">
        <v>1349</v>
      </c>
      <c r="K443" s="508">
        <v>34</v>
      </c>
      <c r="L443" s="505" t="s">
        <v>1349</v>
      </c>
      <c r="M443" s="564"/>
      <c r="N443" s="517"/>
    </row>
    <row r="444" spans="2:14" s="408" customFormat="1" ht="15" customHeight="1" x14ac:dyDescent="0.4">
      <c r="B444" s="535">
        <v>6599</v>
      </c>
      <c r="C444" s="536">
        <v>2</v>
      </c>
      <c r="D444" s="535">
        <v>6599</v>
      </c>
      <c r="E444" s="537">
        <v>21</v>
      </c>
      <c r="F444" s="544" t="s">
        <v>1350</v>
      </c>
      <c r="G444" s="523"/>
      <c r="H444" s="524"/>
      <c r="I444" s="543"/>
      <c r="J444" s="546"/>
      <c r="K444" s="558"/>
      <c r="L444" s="546"/>
      <c r="M444" s="564"/>
      <c r="N444" s="517"/>
    </row>
    <row r="445" spans="2:14" s="408" customFormat="1" ht="15" customHeight="1" x14ac:dyDescent="0.4">
      <c r="B445" s="502">
        <v>6611</v>
      </c>
      <c r="C445" s="503">
        <v>1</v>
      </c>
      <c r="D445" s="502"/>
      <c r="E445" s="504"/>
      <c r="F445" s="505" t="s">
        <v>1351</v>
      </c>
      <c r="G445" s="513">
        <v>6611</v>
      </c>
      <c r="H445" s="505" t="s">
        <v>1352</v>
      </c>
      <c r="I445" s="514">
        <v>90</v>
      </c>
      <c r="J445" s="512" t="s">
        <v>884</v>
      </c>
      <c r="K445" s="515">
        <v>35</v>
      </c>
      <c r="L445" s="512" t="s">
        <v>30</v>
      </c>
      <c r="M445" s="564"/>
      <c r="N445" s="517"/>
    </row>
    <row r="446" spans="2:14" s="408" customFormat="1" ht="15" customHeight="1" x14ac:dyDescent="0.4">
      <c r="B446" s="511"/>
      <c r="C446" s="580"/>
      <c r="D446" s="511">
        <v>6611</v>
      </c>
      <c r="E446" s="581">
        <v>11</v>
      </c>
      <c r="F446" s="512" t="s">
        <v>1353</v>
      </c>
      <c r="G446" s="513"/>
      <c r="H446" s="512"/>
      <c r="I446" s="514"/>
      <c r="J446" s="512"/>
      <c r="K446" s="515"/>
      <c r="L446" s="512"/>
      <c r="M446" s="564"/>
      <c r="N446" s="517"/>
    </row>
    <row r="447" spans="2:14" s="408" customFormat="1" ht="15" customHeight="1" x14ac:dyDescent="0.4">
      <c r="B447" s="511"/>
      <c r="C447" s="580"/>
      <c r="D447" s="511">
        <v>6611</v>
      </c>
      <c r="E447" s="581">
        <v>12</v>
      </c>
      <c r="F447" s="512" t="s">
        <v>1354</v>
      </c>
      <c r="G447" s="513"/>
      <c r="H447" s="512"/>
      <c r="I447" s="514"/>
      <c r="J447" s="512"/>
      <c r="K447" s="515"/>
      <c r="L447" s="512"/>
      <c r="M447" s="564"/>
      <c r="N447" s="517"/>
    </row>
    <row r="448" spans="2:14" s="408" customFormat="1" ht="15" customHeight="1" x14ac:dyDescent="0.4">
      <c r="B448" s="511"/>
      <c r="C448" s="580"/>
      <c r="D448" s="511">
        <v>6611</v>
      </c>
      <c r="E448" s="581">
        <v>13</v>
      </c>
      <c r="F448" s="512" t="s">
        <v>1355</v>
      </c>
      <c r="G448" s="513"/>
      <c r="H448" s="512"/>
      <c r="I448" s="514"/>
      <c r="J448" s="512"/>
      <c r="K448" s="515"/>
      <c r="L448" s="512"/>
      <c r="M448" s="564"/>
      <c r="N448" s="517"/>
    </row>
    <row r="449" spans="2:14" s="408" customFormat="1" ht="15" customHeight="1" x14ac:dyDescent="0.4">
      <c r="B449" s="511"/>
      <c r="C449" s="580"/>
      <c r="D449" s="511">
        <v>6611</v>
      </c>
      <c r="E449" s="581">
        <v>14</v>
      </c>
      <c r="F449" s="512" t="s">
        <v>1356</v>
      </c>
      <c r="G449" s="513"/>
      <c r="H449" s="512"/>
      <c r="I449" s="514"/>
      <c r="J449" s="512"/>
      <c r="K449" s="515"/>
      <c r="L449" s="512"/>
      <c r="M449" s="564"/>
      <c r="N449" s="517"/>
    </row>
    <row r="450" spans="2:14" s="408" customFormat="1" ht="15" customHeight="1" x14ac:dyDescent="0.4">
      <c r="B450" s="535"/>
      <c r="C450" s="536"/>
      <c r="D450" s="535">
        <v>6611</v>
      </c>
      <c r="E450" s="537">
        <v>15</v>
      </c>
      <c r="F450" s="524" t="s">
        <v>1357</v>
      </c>
      <c r="G450" s="513"/>
      <c r="H450" s="512"/>
      <c r="I450" s="514"/>
      <c r="J450" s="512"/>
      <c r="K450" s="515"/>
      <c r="L450" s="512"/>
      <c r="M450" s="564"/>
      <c r="N450" s="517"/>
    </row>
    <row r="451" spans="2:14" s="408" customFormat="1" ht="15" customHeight="1" x14ac:dyDescent="0.4">
      <c r="B451" s="547">
        <v>6612</v>
      </c>
      <c r="C451" s="548">
        <v>1</v>
      </c>
      <c r="D451" s="547">
        <v>6612</v>
      </c>
      <c r="E451" s="549">
        <v>11</v>
      </c>
      <c r="F451" s="524" t="s">
        <v>389</v>
      </c>
      <c r="G451" s="529">
        <v>6612</v>
      </c>
      <c r="H451" s="530" t="s">
        <v>389</v>
      </c>
      <c r="I451" s="543"/>
      <c r="J451" s="524"/>
      <c r="K451" s="573"/>
      <c r="L451" s="512"/>
      <c r="M451" s="611"/>
      <c r="N451" s="517"/>
    </row>
    <row r="452" spans="2:14" s="408" customFormat="1" ht="15" customHeight="1" x14ac:dyDescent="0.4">
      <c r="B452" s="502">
        <v>6621</v>
      </c>
      <c r="C452" s="503">
        <v>1</v>
      </c>
      <c r="D452" s="502"/>
      <c r="E452" s="504"/>
      <c r="F452" s="505" t="s">
        <v>390</v>
      </c>
      <c r="G452" s="506">
        <v>6621</v>
      </c>
      <c r="H452" s="505" t="s">
        <v>390</v>
      </c>
      <c r="I452" s="507">
        <v>91</v>
      </c>
      <c r="J452" s="505" t="s">
        <v>390</v>
      </c>
      <c r="K452" s="573"/>
      <c r="L452" s="512"/>
      <c r="M452" s="602"/>
      <c r="N452" s="517"/>
    </row>
    <row r="453" spans="2:14" s="408" customFormat="1" ht="15" customHeight="1" x14ac:dyDescent="0.4">
      <c r="B453" s="511"/>
      <c r="C453" s="580"/>
      <c r="D453" s="511">
        <v>6621</v>
      </c>
      <c r="E453" s="581">
        <v>11</v>
      </c>
      <c r="F453" s="512" t="s">
        <v>1358</v>
      </c>
      <c r="G453" s="513"/>
      <c r="H453" s="512"/>
      <c r="I453" s="514"/>
      <c r="J453" s="512"/>
      <c r="K453" s="515"/>
      <c r="L453" s="512"/>
      <c r="M453" s="564"/>
      <c r="N453" s="517"/>
    </row>
    <row r="454" spans="2:14" s="408" customFormat="1" ht="15" customHeight="1" x14ac:dyDescent="0.4">
      <c r="B454" s="535"/>
      <c r="C454" s="536"/>
      <c r="D454" s="535">
        <v>6621</v>
      </c>
      <c r="E454" s="537">
        <v>12</v>
      </c>
      <c r="F454" s="524" t="s">
        <v>1359</v>
      </c>
      <c r="G454" s="523"/>
      <c r="H454" s="524"/>
      <c r="I454" s="543"/>
      <c r="J454" s="524"/>
      <c r="K454" s="515"/>
      <c r="L454" s="512"/>
      <c r="M454" s="564"/>
      <c r="N454" s="517"/>
    </row>
    <row r="455" spans="2:14" s="408" customFormat="1" ht="15" customHeight="1" x14ac:dyDescent="0.4">
      <c r="B455" s="547">
        <v>6631</v>
      </c>
      <c r="C455" s="548">
        <v>10</v>
      </c>
      <c r="D455" s="547">
        <v>6631</v>
      </c>
      <c r="E455" s="549">
        <v>101</v>
      </c>
      <c r="F455" s="530" t="s">
        <v>1360</v>
      </c>
      <c r="G455" s="529">
        <v>6631</v>
      </c>
      <c r="H455" s="530" t="s">
        <v>391</v>
      </c>
      <c r="I455" s="507">
        <v>92</v>
      </c>
      <c r="J455" s="505" t="s">
        <v>885</v>
      </c>
      <c r="K455" s="515"/>
      <c r="L455" s="512"/>
      <c r="M455" s="564"/>
      <c r="N455" s="517"/>
    </row>
    <row r="456" spans="2:14" s="408" customFormat="1" ht="15" customHeight="1" x14ac:dyDescent="0.4">
      <c r="B456" s="547">
        <v>6632</v>
      </c>
      <c r="C456" s="548">
        <v>10</v>
      </c>
      <c r="D456" s="547">
        <v>6632</v>
      </c>
      <c r="E456" s="549">
        <v>101</v>
      </c>
      <c r="F456" s="530" t="s">
        <v>392</v>
      </c>
      <c r="G456" s="523">
        <v>6632</v>
      </c>
      <c r="H456" s="524" t="s">
        <v>392</v>
      </c>
      <c r="I456" s="543"/>
      <c r="J456" s="524"/>
      <c r="K456" s="515"/>
      <c r="L456" s="512"/>
      <c r="M456" s="564"/>
      <c r="N456" s="517"/>
    </row>
    <row r="457" spans="2:14" s="408" customFormat="1" ht="15" customHeight="1" x14ac:dyDescent="0.4">
      <c r="B457" s="531">
        <v>6699</v>
      </c>
      <c r="C457" s="532">
        <v>1</v>
      </c>
      <c r="D457" s="531">
        <v>6699</v>
      </c>
      <c r="E457" s="533">
        <v>11</v>
      </c>
      <c r="F457" s="534" t="s">
        <v>1361</v>
      </c>
      <c r="G457" s="506">
        <v>6699</v>
      </c>
      <c r="H457" s="505" t="s">
        <v>1362</v>
      </c>
      <c r="I457" s="507">
        <v>93</v>
      </c>
      <c r="J457" s="505" t="s">
        <v>398</v>
      </c>
      <c r="K457" s="515"/>
      <c r="L457" s="512"/>
      <c r="M457" s="564"/>
      <c r="N457" s="517"/>
    </row>
    <row r="458" spans="2:14" s="408" customFormat="1" ht="15" customHeight="1" x14ac:dyDescent="0.4">
      <c r="B458" s="538">
        <v>6699</v>
      </c>
      <c r="C458" s="539">
        <v>2</v>
      </c>
      <c r="D458" s="538">
        <v>6699</v>
      </c>
      <c r="E458" s="540">
        <v>21</v>
      </c>
      <c r="F458" s="541" t="s">
        <v>394</v>
      </c>
      <c r="G458" s="513"/>
      <c r="H458" s="512"/>
      <c r="I458" s="514"/>
      <c r="J458" s="512"/>
      <c r="K458" s="515"/>
      <c r="L458" s="512"/>
      <c r="M458" s="564"/>
      <c r="N458" s="517"/>
    </row>
    <row r="459" spans="2:14" s="408" customFormat="1" ht="15" customHeight="1" x14ac:dyDescent="0.4">
      <c r="B459" s="538">
        <v>6699</v>
      </c>
      <c r="C459" s="539">
        <v>3</v>
      </c>
      <c r="D459" s="538">
        <v>6699</v>
      </c>
      <c r="E459" s="572">
        <v>31</v>
      </c>
      <c r="F459" s="541" t="s">
        <v>395</v>
      </c>
      <c r="G459" s="513"/>
      <c r="H459" s="512"/>
      <c r="I459" s="514"/>
      <c r="J459" s="512"/>
      <c r="K459" s="515"/>
      <c r="L459" s="512"/>
      <c r="M459" s="564"/>
      <c r="N459" s="517"/>
    </row>
    <row r="460" spans="2:14" s="408" customFormat="1" ht="15" customHeight="1" x14ac:dyDescent="0.4">
      <c r="B460" s="525">
        <v>6699</v>
      </c>
      <c r="C460" s="526">
        <v>4</v>
      </c>
      <c r="D460" s="525">
        <v>6699</v>
      </c>
      <c r="E460" s="527">
        <v>41</v>
      </c>
      <c r="F460" s="541" t="s">
        <v>396</v>
      </c>
      <c r="G460" s="513"/>
      <c r="H460" s="512"/>
      <c r="I460" s="514"/>
      <c r="J460" s="512"/>
      <c r="K460" s="515"/>
      <c r="L460" s="512"/>
      <c r="M460" s="564"/>
      <c r="N460" s="517"/>
    </row>
    <row r="461" spans="2:14" s="408" customFormat="1" ht="15" customHeight="1" x14ac:dyDescent="0.4">
      <c r="B461" s="538">
        <v>6699</v>
      </c>
      <c r="C461" s="539">
        <v>5</v>
      </c>
      <c r="D461" s="538">
        <v>6699</v>
      </c>
      <c r="E461" s="572">
        <v>51</v>
      </c>
      <c r="F461" s="541" t="s">
        <v>1363</v>
      </c>
      <c r="G461" s="513"/>
      <c r="H461" s="512"/>
      <c r="I461" s="514"/>
      <c r="J461" s="512"/>
      <c r="K461" s="515"/>
      <c r="L461" s="512"/>
      <c r="M461" s="564"/>
      <c r="N461" s="517"/>
    </row>
    <row r="462" spans="2:14" s="408" customFormat="1" ht="15" customHeight="1" x14ac:dyDescent="0.4">
      <c r="B462" s="538">
        <v>6699</v>
      </c>
      <c r="C462" s="539">
        <v>6</v>
      </c>
      <c r="D462" s="538">
        <v>6699</v>
      </c>
      <c r="E462" s="572">
        <v>61</v>
      </c>
      <c r="F462" s="541" t="s">
        <v>1454</v>
      </c>
      <c r="G462" s="513"/>
      <c r="H462" s="512"/>
      <c r="I462" s="514"/>
      <c r="J462" s="512"/>
      <c r="K462" s="515"/>
      <c r="L462" s="512"/>
      <c r="M462" s="564"/>
      <c r="N462" s="517"/>
    </row>
    <row r="463" spans="2:14" s="408" customFormat="1" ht="15" customHeight="1" x14ac:dyDescent="0.4">
      <c r="B463" s="538">
        <v>6699</v>
      </c>
      <c r="C463" s="539">
        <v>7</v>
      </c>
      <c r="D463" s="538">
        <v>6699</v>
      </c>
      <c r="E463" s="572">
        <v>71</v>
      </c>
      <c r="F463" s="541" t="s">
        <v>1455</v>
      </c>
      <c r="G463" s="513"/>
      <c r="H463" s="512"/>
      <c r="I463" s="514"/>
      <c r="J463" s="512"/>
      <c r="K463" s="515"/>
      <c r="L463" s="512"/>
      <c r="M463" s="564"/>
      <c r="N463" s="517"/>
    </row>
    <row r="464" spans="2:14" s="408" customFormat="1" ht="15" customHeight="1" x14ac:dyDescent="0.4">
      <c r="B464" s="535">
        <v>6699</v>
      </c>
      <c r="C464" s="536">
        <v>9</v>
      </c>
      <c r="D464" s="535">
        <v>6699</v>
      </c>
      <c r="E464" s="537">
        <v>99</v>
      </c>
      <c r="F464" s="544" t="s">
        <v>398</v>
      </c>
      <c r="G464" s="523"/>
      <c r="H464" s="524"/>
      <c r="I464" s="543"/>
      <c r="J464" s="524"/>
      <c r="K464" s="515"/>
      <c r="L464" s="512"/>
      <c r="M464" s="564"/>
      <c r="N464" s="517"/>
    </row>
    <row r="465" spans="2:14" s="408" customFormat="1" ht="15" customHeight="1" x14ac:dyDescent="0.4">
      <c r="B465" s="547">
        <v>6711</v>
      </c>
      <c r="C465" s="548">
        <v>1</v>
      </c>
      <c r="D465" s="547">
        <v>6711</v>
      </c>
      <c r="E465" s="549">
        <v>11</v>
      </c>
      <c r="F465" s="530" t="s">
        <v>1364</v>
      </c>
      <c r="G465" s="513">
        <v>6711</v>
      </c>
      <c r="H465" s="512" t="s">
        <v>399</v>
      </c>
      <c r="I465" s="514">
        <v>94</v>
      </c>
      <c r="J465" s="512" t="s">
        <v>399</v>
      </c>
      <c r="K465" s="508">
        <v>36</v>
      </c>
      <c r="L465" s="505" t="s">
        <v>31</v>
      </c>
      <c r="M465" s="564"/>
      <c r="N465" s="517"/>
    </row>
    <row r="466" spans="2:14" s="408" customFormat="1" ht="15" customHeight="1" x14ac:dyDescent="0.4">
      <c r="B466" s="502">
        <v>6721</v>
      </c>
      <c r="C466" s="503">
        <v>1</v>
      </c>
      <c r="D466" s="502">
        <v>6721</v>
      </c>
      <c r="E466" s="504">
        <v>11</v>
      </c>
      <c r="F466" s="505" t="s">
        <v>400</v>
      </c>
      <c r="G466" s="506">
        <v>6721</v>
      </c>
      <c r="H466" s="505" t="s">
        <v>886</v>
      </c>
      <c r="I466" s="507">
        <v>95</v>
      </c>
      <c r="J466" s="505" t="s">
        <v>886</v>
      </c>
      <c r="K466" s="515"/>
      <c r="L466" s="512"/>
      <c r="M466" s="564"/>
      <c r="N466" s="517"/>
    </row>
    <row r="467" spans="2:14" s="408" customFormat="1" ht="15" customHeight="1" x14ac:dyDescent="0.4">
      <c r="B467" s="551">
        <v>6721</v>
      </c>
      <c r="C467" s="552">
        <v>2</v>
      </c>
      <c r="D467" s="551">
        <v>6721</v>
      </c>
      <c r="E467" s="553">
        <v>21</v>
      </c>
      <c r="F467" s="544" t="s">
        <v>401</v>
      </c>
      <c r="G467" s="523"/>
      <c r="H467" s="524"/>
      <c r="I467" s="543"/>
      <c r="J467" s="524"/>
      <c r="K467" s="515"/>
      <c r="L467" s="512"/>
      <c r="M467" s="564"/>
      <c r="N467" s="517"/>
    </row>
    <row r="468" spans="2:14" s="408" customFormat="1" ht="15" customHeight="1" x14ac:dyDescent="0.4">
      <c r="B468" s="531">
        <v>6731</v>
      </c>
      <c r="C468" s="532">
        <v>1</v>
      </c>
      <c r="D468" s="531">
        <v>6731</v>
      </c>
      <c r="E468" s="533">
        <v>11</v>
      </c>
      <c r="F468" s="534" t="s">
        <v>1365</v>
      </c>
      <c r="G468" s="513">
        <v>6731</v>
      </c>
      <c r="H468" s="505" t="s">
        <v>887</v>
      </c>
      <c r="I468" s="514">
        <v>96</v>
      </c>
      <c r="J468" s="505" t="s">
        <v>887</v>
      </c>
      <c r="K468" s="515"/>
      <c r="L468" s="512"/>
      <c r="M468" s="564"/>
      <c r="N468" s="517"/>
    </row>
    <row r="469" spans="2:14" s="408" customFormat="1" ht="15" customHeight="1" x14ac:dyDescent="0.4">
      <c r="B469" s="538">
        <v>6731</v>
      </c>
      <c r="C469" s="539">
        <v>2</v>
      </c>
      <c r="D469" s="538">
        <v>6731</v>
      </c>
      <c r="E469" s="540">
        <v>21</v>
      </c>
      <c r="F469" s="541" t="s">
        <v>403</v>
      </c>
      <c r="G469" s="513"/>
      <c r="H469" s="512"/>
      <c r="I469" s="514"/>
      <c r="J469" s="512"/>
      <c r="K469" s="515"/>
      <c r="L469" s="512"/>
      <c r="M469" s="564"/>
      <c r="N469" s="517"/>
    </row>
    <row r="470" spans="2:14" s="408" customFormat="1" ht="15" customHeight="1" x14ac:dyDescent="0.4">
      <c r="B470" s="538">
        <v>6731</v>
      </c>
      <c r="C470" s="539">
        <v>3</v>
      </c>
      <c r="D470" s="538">
        <v>6731</v>
      </c>
      <c r="E470" s="540">
        <v>31</v>
      </c>
      <c r="F470" s="541" t="s">
        <v>404</v>
      </c>
      <c r="G470" s="513"/>
      <c r="H470" s="512"/>
      <c r="I470" s="514"/>
      <c r="J470" s="512"/>
      <c r="K470" s="515"/>
      <c r="L470" s="512"/>
      <c r="M470" s="564"/>
      <c r="N470" s="517"/>
    </row>
    <row r="471" spans="2:14" s="408" customFormat="1" ht="15" customHeight="1" x14ac:dyDescent="0.4">
      <c r="B471" s="538">
        <v>6731</v>
      </c>
      <c r="C471" s="539">
        <v>4</v>
      </c>
      <c r="D471" s="538">
        <v>6731</v>
      </c>
      <c r="E471" s="540">
        <v>41</v>
      </c>
      <c r="F471" s="541" t="s">
        <v>405</v>
      </c>
      <c r="G471" s="513"/>
      <c r="H471" s="512"/>
      <c r="I471" s="514"/>
      <c r="J471" s="512"/>
      <c r="K471" s="515"/>
      <c r="L471" s="512"/>
      <c r="M471" s="564"/>
      <c r="N471" s="517"/>
    </row>
    <row r="472" spans="2:14" s="408" customFormat="1" ht="30" customHeight="1" x14ac:dyDescent="0.4">
      <c r="B472" s="551">
        <v>6731</v>
      </c>
      <c r="C472" s="552">
        <v>9</v>
      </c>
      <c r="D472" s="551">
        <v>6731</v>
      </c>
      <c r="E472" s="553">
        <v>99</v>
      </c>
      <c r="F472" s="544" t="s">
        <v>1366</v>
      </c>
      <c r="G472" s="513"/>
      <c r="H472" s="512"/>
      <c r="I472" s="514"/>
      <c r="J472" s="512"/>
      <c r="K472" s="515"/>
      <c r="L472" s="512"/>
      <c r="M472" s="564"/>
      <c r="N472" s="517"/>
    </row>
    <row r="473" spans="2:14" s="408" customFormat="1" ht="15" customHeight="1" x14ac:dyDescent="0.4">
      <c r="B473" s="531">
        <v>6741</v>
      </c>
      <c r="C473" s="532">
        <v>1</v>
      </c>
      <c r="D473" s="531">
        <v>6741</v>
      </c>
      <c r="E473" s="533">
        <v>11</v>
      </c>
      <c r="F473" s="534" t="s">
        <v>407</v>
      </c>
      <c r="G473" s="506">
        <v>6741</v>
      </c>
      <c r="H473" s="505" t="s">
        <v>888</v>
      </c>
      <c r="I473" s="507">
        <v>97</v>
      </c>
      <c r="J473" s="505" t="s">
        <v>888</v>
      </c>
      <c r="K473" s="515"/>
      <c r="L473" s="512"/>
      <c r="M473" s="564"/>
      <c r="N473" s="517"/>
    </row>
    <row r="474" spans="2:14" s="408" customFormat="1" ht="15" customHeight="1" x14ac:dyDescent="0.4">
      <c r="B474" s="538">
        <v>6741</v>
      </c>
      <c r="C474" s="539">
        <v>2</v>
      </c>
      <c r="D474" s="538">
        <v>6741</v>
      </c>
      <c r="E474" s="540">
        <v>21</v>
      </c>
      <c r="F474" s="541" t="s">
        <v>1367</v>
      </c>
      <c r="G474" s="513"/>
      <c r="H474" s="512"/>
      <c r="I474" s="514"/>
      <c r="J474" s="512"/>
      <c r="K474" s="515"/>
      <c r="L474" s="512"/>
      <c r="M474" s="564"/>
      <c r="N474" s="517"/>
    </row>
    <row r="475" spans="2:14" s="408" customFormat="1" ht="15" customHeight="1" x14ac:dyDescent="0.4">
      <c r="B475" s="538">
        <v>6741</v>
      </c>
      <c r="C475" s="539">
        <v>3</v>
      </c>
      <c r="D475" s="538">
        <v>6741</v>
      </c>
      <c r="E475" s="540">
        <v>31</v>
      </c>
      <c r="F475" s="541" t="s">
        <v>409</v>
      </c>
      <c r="G475" s="513"/>
      <c r="H475" s="512"/>
      <c r="I475" s="514"/>
      <c r="J475" s="512"/>
      <c r="K475" s="515"/>
      <c r="L475" s="512"/>
      <c r="M475" s="564"/>
      <c r="N475" s="517"/>
    </row>
    <row r="476" spans="2:14" s="408" customFormat="1" ht="15" customHeight="1" x14ac:dyDescent="0.4">
      <c r="B476" s="538">
        <v>6741</v>
      </c>
      <c r="C476" s="539">
        <v>4</v>
      </c>
      <c r="D476" s="538">
        <v>6741</v>
      </c>
      <c r="E476" s="540">
        <v>41</v>
      </c>
      <c r="F476" s="541" t="s">
        <v>410</v>
      </c>
      <c r="G476" s="513"/>
      <c r="H476" s="512"/>
      <c r="I476" s="514"/>
      <c r="J476" s="512"/>
      <c r="K476" s="515"/>
      <c r="L476" s="512"/>
      <c r="M476" s="564"/>
      <c r="N476" s="517"/>
    </row>
    <row r="477" spans="2:14" s="408" customFormat="1" ht="15" customHeight="1" x14ac:dyDescent="0.4">
      <c r="B477" s="519">
        <v>6741</v>
      </c>
      <c r="C477" s="520">
        <v>5</v>
      </c>
      <c r="D477" s="519">
        <v>6741</v>
      </c>
      <c r="E477" s="521">
        <v>51</v>
      </c>
      <c r="F477" s="522" t="s">
        <v>1456</v>
      </c>
      <c r="G477" s="513"/>
      <c r="H477" s="512"/>
      <c r="I477" s="565"/>
      <c r="J477" s="524"/>
      <c r="K477" s="515"/>
      <c r="L477" s="512"/>
      <c r="M477" s="564"/>
      <c r="N477" s="517"/>
    </row>
    <row r="478" spans="2:14" s="408" customFormat="1" ht="15" customHeight="1" x14ac:dyDescent="0.4">
      <c r="B478" s="547">
        <v>6751</v>
      </c>
      <c r="C478" s="548">
        <v>1</v>
      </c>
      <c r="D478" s="547">
        <v>6751</v>
      </c>
      <c r="E478" s="549">
        <v>11</v>
      </c>
      <c r="F478" s="530" t="s">
        <v>1457</v>
      </c>
      <c r="G478" s="612">
        <v>6751</v>
      </c>
      <c r="H478" s="530" t="s">
        <v>58</v>
      </c>
      <c r="I478" s="514">
        <v>98</v>
      </c>
      <c r="J478" s="512" t="s">
        <v>58</v>
      </c>
      <c r="K478" s="515"/>
      <c r="L478" s="512"/>
      <c r="M478" s="564"/>
      <c r="N478" s="517"/>
    </row>
    <row r="479" spans="2:14" s="408" customFormat="1" ht="15" customHeight="1" x14ac:dyDescent="0.4">
      <c r="B479" s="531">
        <v>6799</v>
      </c>
      <c r="C479" s="532">
        <v>1</v>
      </c>
      <c r="D479" s="531">
        <v>6799</v>
      </c>
      <c r="E479" s="533">
        <v>11</v>
      </c>
      <c r="F479" s="534" t="s">
        <v>411</v>
      </c>
      <c r="G479" s="513">
        <v>6799</v>
      </c>
      <c r="H479" s="512" t="s">
        <v>1458</v>
      </c>
      <c r="I479" s="560">
        <v>99</v>
      </c>
      <c r="J479" s="505" t="s">
        <v>1458</v>
      </c>
      <c r="K479" s="515"/>
      <c r="L479" s="512"/>
      <c r="M479" s="564"/>
      <c r="N479" s="517"/>
    </row>
    <row r="480" spans="2:14" s="408" customFormat="1" ht="15" customHeight="1" x14ac:dyDescent="0.4">
      <c r="B480" s="538">
        <v>6799</v>
      </c>
      <c r="C480" s="539">
        <v>2</v>
      </c>
      <c r="D480" s="538">
        <v>6799</v>
      </c>
      <c r="E480" s="540">
        <v>21</v>
      </c>
      <c r="F480" s="541" t="s">
        <v>412</v>
      </c>
      <c r="G480" s="513"/>
      <c r="H480" s="512"/>
      <c r="I480" s="514"/>
      <c r="J480" s="512"/>
      <c r="K480" s="515"/>
      <c r="L480" s="512"/>
      <c r="M480" s="564"/>
      <c r="N480" s="517"/>
    </row>
    <row r="481" spans="2:14" s="408" customFormat="1" ht="15" customHeight="1" x14ac:dyDescent="0.4">
      <c r="B481" s="538">
        <v>6799</v>
      </c>
      <c r="C481" s="539">
        <v>3</v>
      </c>
      <c r="D481" s="538">
        <v>6799</v>
      </c>
      <c r="E481" s="540">
        <v>31</v>
      </c>
      <c r="F481" s="541" t="s">
        <v>1368</v>
      </c>
      <c r="G481" s="513"/>
      <c r="H481" s="512"/>
      <c r="I481" s="514"/>
      <c r="J481" s="512"/>
      <c r="K481" s="515"/>
      <c r="L481" s="512"/>
      <c r="M481" s="564"/>
      <c r="N481" s="517"/>
    </row>
    <row r="482" spans="2:14" s="408" customFormat="1" ht="15" customHeight="1" x14ac:dyDescent="0.4">
      <c r="B482" s="538">
        <v>6799</v>
      </c>
      <c r="C482" s="539">
        <v>4</v>
      </c>
      <c r="D482" s="538">
        <v>6799</v>
      </c>
      <c r="E482" s="540">
        <v>41</v>
      </c>
      <c r="F482" s="541" t="s">
        <v>1369</v>
      </c>
      <c r="G482" s="513"/>
      <c r="H482" s="512"/>
      <c r="I482" s="514"/>
      <c r="J482" s="512"/>
      <c r="K482" s="515"/>
      <c r="L482" s="512"/>
      <c r="M482" s="564"/>
      <c r="N482" s="517"/>
    </row>
    <row r="483" spans="2:14" s="408" customFormat="1" ht="15" customHeight="1" x14ac:dyDescent="0.4">
      <c r="B483" s="535">
        <v>6799</v>
      </c>
      <c r="C483" s="536">
        <v>9</v>
      </c>
      <c r="D483" s="535">
        <v>6799</v>
      </c>
      <c r="E483" s="537">
        <v>99</v>
      </c>
      <c r="F483" s="544" t="s">
        <v>1370</v>
      </c>
      <c r="G483" s="523"/>
      <c r="H483" s="512"/>
      <c r="I483" s="543"/>
      <c r="J483" s="512"/>
      <c r="K483" s="558"/>
      <c r="L483" s="524"/>
      <c r="M483" s="571"/>
      <c r="N483" s="546"/>
    </row>
    <row r="484" spans="2:14" s="408" customFormat="1" ht="15" customHeight="1" x14ac:dyDescent="0.4">
      <c r="B484" s="547">
        <v>6811</v>
      </c>
      <c r="C484" s="613" t="s">
        <v>1459</v>
      </c>
      <c r="D484" s="547">
        <v>6811</v>
      </c>
      <c r="E484" s="537" t="s">
        <v>1460</v>
      </c>
      <c r="F484" s="524" t="s">
        <v>32</v>
      </c>
      <c r="G484" s="529">
        <v>6811</v>
      </c>
      <c r="H484" s="530" t="s">
        <v>1371</v>
      </c>
      <c r="I484" s="566">
        <v>100</v>
      </c>
      <c r="J484" s="530" t="s">
        <v>1371</v>
      </c>
      <c r="K484" s="579">
        <v>37</v>
      </c>
      <c r="L484" s="505" t="s">
        <v>1371</v>
      </c>
      <c r="M484" s="571">
        <v>3</v>
      </c>
      <c r="N484" s="546" t="s">
        <v>1461</v>
      </c>
    </row>
    <row r="485" spans="2:14" s="408" customFormat="1" ht="15" customHeight="1" x14ac:dyDescent="0.4">
      <c r="B485" s="547">
        <v>6911</v>
      </c>
      <c r="C485" s="548">
        <v>0</v>
      </c>
      <c r="D485" s="547">
        <v>6911</v>
      </c>
      <c r="E485" s="549">
        <v>0</v>
      </c>
      <c r="F485" s="530" t="s">
        <v>1372</v>
      </c>
      <c r="G485" s="529">
        <v>6911</v>
      </c>
      <c r="H485" s="530" t="s">
        <v>1373</v>
      </c>
      <c r="I485" s="566">
        <v>101</v>
      </c>
      <c r="J485" s="530" t="s">
        <v>1373</v>
      </c>
      <c r="K485" s="579">
        <v>38</v>
      </c>
      <c r="L485" s="530" t="s">
        <v>1373</v>
      </c>
      <c r="M485" s="614">
        <v>13</v>
      </c>
      <c r="N485" s="563" t="s">
        <v>1373</v>
      </c>
    </row>
    <row r="486" spans="2:14" s="408" customFormat="1" ht="15" customHeight="1" x14ac:dyDescent="0.4">
      <c r="B486" s="547">
        <v>7000</v>
      </c>
      <c r="C486" s="548">
        <v>0</v>
      </c>
      <c r="D486" s="547">
        <v>7000</v>
      </c>
      <c r="E486" s="549">
        <v>0</v>
      </c>
      <c r="F486" s="530" t="s">
        <v>35</v>
      </c>
      <c r="G486" s="529">
        <v>7000</v>
      </c>
      <c r="H486" s="530" t="s">
        <v>35</v>
      </c>
      <c r="I486" s="579">
        <v>700</v>
      </c>
      <c r="J486" s="530" t="s">
        <v>35</v>
      </c>
      <c r="K486" s="579">
        <v>70</v>
      </c>
      <c r="L486" s="530" t="s">
        <v>35</v>
      </c>
      <c r="M486" s="579">
        <v>70</v>
      </c>
      <c r="N486" s="563" t="s">
        <v>1374</v>
      </c>
    </row>
  </sheetData>
  <sheetProtection sheet="1" objects="1" scenarios="1"/>
  <mergeCells count="18">
    <mergeCell ref="K8:K9"/>
    <mergeCell ref="L8:L9"/>
    <mergeCell ref="M8:M9"/>
    <mergeCell ref="N8:N9"/>
    <mergeCell ref="H8:H9"/>
    <mergeCell ref="I8:I9"/>
    <mergeCell ref="J8:J9"/>
    <mergeCell ref="B9:C9"/>
    <mergeCell ref="D9:E9"/>
    <mergeCell ref="B8:E8"/>
    <mergeCell ref="F8:F9"/>
    <mergeCell ref="G8:G9"/>
    <mergeCell ref="B2:N2"/>
    <mergeCell ref="B7:F7"/>
    <mergeCell ref="G7:H7"/>
    <mergeCell ref="I7:J7"/>
    <mergeCell ref="K7:L7"/>
    <mergeCell ref="M7:N7"/>
  </mergeCells>
  <phoneticPr fontId="2"/>
  <pageMargins left="0.7" right="0.7" top="0.75" bottom="0.75" header="0.3" footer="0.3"/>
  <pageSetup paperSize="9" scale="46" fitToHeight="0" orientation="portrait" r:id="rId1"/>
  <ignoredErrors>
    <ignoredError sqref="B8:N9 C7:F7 H7:N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0" tint="-0.499984740745262"/>
  </sheetPr>
  <dimension ref="B1:DT165"/>
  <sheetViews>
    <sheetView workbookViewId="0"/>
  </sheetViews>
  <sheetFormatPr defaultColWidth="10.625" defaultRowHeight="18.75" x14ac:dyDescent="0.4"/>
  <cols>
    <col min="1" max="1" width="1.625" style="1" customWidth="1"/>
    <col min="2" max="2" width="3.625" style="354" customWidth="1"/>
    <col min="3" max="3" width="24.625" style="1" customWidth="1"/>
    <col min="4" max="56" width="10.625" style="1" customWidth="1"/>
    <col min="57" max="57" width="9.25" style="1" bestFit="1" customWidth="1"/>
    <col min="58" max="16384" width="10.625" style="1"/>
  </cols>
  <sheetData>
    <row r="1" spans="2:61" ht="9.75" customHeight="1" x14ac:dyDescent="0.4"/>
    <row r="2" spans="2:61" x14ac:dyDescent="0.4">
      <c r="B2" s="356" t="s">
        <v>1463</v>
      </c>
      <c r="C2" s="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8"/>
      <c r="BD2" s="32" t="s">
        <v>1062</v>
      </c>
    </row>
    <row r="3" spans="2:61" ht="20.100000000000001" customHeight="1" x14ac:dyDescent="0.4">
      <c r="B3" s="713" t="s">
        <v>908</v>
      </c>
      <c r="C3" s="714"/>
      <c r="D3" s="11">
        <v>1</v>
      </c>
      <c r="E3" s="11">
        <v>2</v>
      </c>
      <c r="F3" s="11">
        <v>3</v>
      </c>
      <c r="G3" s="11">
        <v>4</v>
      </c>
      <c r="H3" s="11">
        <v>5</v>
      </c>
      <c r="I3" s="11">
        <v>6</v>
      </c>
      <c r="J3" s="11">
        <v>7</v>
      </c>
      <c r="K3" s="11">
        <v>8</v>
      </c>
      <c r="L3" s="11">
        <v>9</v>
      </c>
      <c r="M3" s="353">
        <v>10</v>
      </c>
      <c r="N3" s="11">
        <v>11</v>
      </c>
      <c r="O3" s="11">
        <v>12</v>
      </c>
      <c r="P3" s="11">
        <v>13</v>
      </c>
      <c r="Q3" s="11">
        <v>14</v>
      </c>
      <c r="R3" s="11">
        <v>15</v>
      </c>
      <c r="S3" s="11">
        <v>16</v>
      </c>
      <c r="T3" s="11">
        <v>17</v>
      </c>
      <c r="U3" s="11">
        <v>18</v>
      </c>
      <c r="V3" s="11">
        <v>19</v>
      </c>
      <c r="W3" s="11">
        <v>20</v>
      </c>
      <c r="X3" s="11">
        <v>21</v>
      </c>
      <c r="Y3" s="11">
        <v>22</v>
      </c>
      <c r="Z3" s="11">
        <v>23</v>
      </c>
      <c r="AA3" s="11">
        <v>24</v>
      </c>
      <c r="AB3" s="11">
        <v>25</v>
      </c>
      <c r="AC3" s="11">
        <v>26</v>
      </c>
      <c r="AD3" s="11">
        <v>27</v>
      </c>
      <c r="AE3" s="11">
        <v>28</v>
      </c>
      <c r="AF3" s="11">
        <v>29</v>
      </c>
      <c r="AG3" s="11">
        <v>30</v>
      </c>
      <c r="AH3" s="11">
        <v>31</v>
      </c>
      <c r="AI3" s="11">
        <v>32</v>
      </c>
      <c r="AJ3" s="11">
        <v>33</v>
      </c>
      <c r="AK3" s="11">
        <v>34</v>
      </c>
      <c r="AL3" s="11">
        <v>35</v>
      </c>
      <c r="AM3" s="11">
        <v>36</v>
      </c>
      <c r="AN3" s="11">
        <v>37</v>
      </c>
      <c r="AO3" s="11">
        <v>38</v>
      </c>
      <c r="AP3" s="493">
        <v>70</v>
      </c>
      <c r="AQ3" s="6">
        <v>71</v>
      </c>
      <c r="AR3" s="6">
        <v>72</v>
      </c>
      <c r="AS3" s="6">
        <v>73</v>
      </c>
      <c r="AT3" s="6">
        <v>74</v>
      </c>
      <c r="AU3" s="6">
        <v>75</v>
      </c>
      <c r="AV3" s="6">
        <v>76</v>
      </c>
      <c r="AW3" s="491">
        <v>78</v>
      </c>
      <c r="AX3" s="491">
        <v>79</v>
      </c>
      <c r="AY3" s="491">
        <v>81</v>
      </c>
      <c r="AZ3" s="491">
        <v>82</v>
      </c>
      <c r="BA3" s="491">
        <v>83</v>
      </c>
      <c r="BB3" s="491">
        <v>87</v>
      </c>
      <c r="BC3" s="491">
        <v>88</v>
      </c>
      <c r="BD3" s="491">
        <v>97</v>
      </c>
    </row>
    <row r="4" spans="2:61" ht="45" customHeight="1" x14ac:dyDescent="0.4">
      <c r="B4" s="715"/>
      <c r="C4" s="716"/>
      <c r="D4" s="193" t="s">
        <v>823</v>
      </c>
      <c r="E4" s="193" t="s">
        <v>1</v>
      </c>
      <c r="F4" s="193" t="s">
        <v>1061</v>
      </c>
      <c r="G4" s="193" t="s">
        <v>3</v>
      </c>
      <c r="H4" s="193" t="s">
        <v>4</v>
      </c>
      <c r="I4" s="193" t="s">
        <v>5</v>
      </c>
      <c r="J4" s="193" t="s">
        <v>6</v>
      </c>
      <c r="K4" s="193" t="s">
        <v>7</v>
      </c>
      <c r="L4" s="193" t="s">
        <v>1070</v>
      </c>
      <c r="M4" s="193" t="s">
        <v>1072</v>
      </c>
      <c r="N4" s="193" t="s">
        <v>10</v>
      </c>
      <c r="O4" s="193" t="s">
        <v>1074</v>
      </c>
      <c r="P4" s="193" t="s">
        <v>1063</v>
      </c>
      <c r="Q4" s="193" t="s">
        <v>13</v>
      </c>
      <c r="R4" s="193" t="s">
        <v>14</v>
      </c>
      <c r="S4" s="193" t="s">
        <v>15</v>
      </c>
      <c r="T4" s="193" t="s">
        <v>1416</v>
      </c>
      <c r="U4" s="616" t="s">
        <v>1417</v>
      </c>
      <c r="V4" s="193" t="s">
        <v>16</v>
      </c>
      <c r="W4" s="193" t="s">
        <v>34</v>
      </c>
      <c r="X4" s="193" t="s">
        <v>17</v>
      </c>
      <c r="Y4" s="193" t="s">
        <v>18</v>
      </c>
      <c r="Z4" s="193" t="s">
        <v>1418</v>
      </c>
      <c r="AA4" s="193" t="s">
        <v>824</v>
      </c>
      <c r="AB4" s="193" t="s">
        <v>1064</v>
      </c>
      <c r="AC4" s="193" t="s">
        <v>21</v>
      </c>
      <c r="AD4" s="193" t="s">
        <v>22</v>
      </c>
      <c r="AE4" s="193" t="s">
        <v>23</v>
      </c>
      <c r="AF4" s="193" t="s">
        <v>24</v>
      </c>
      <c r="AG4" s="193" t="s">
        <v>25</v>
      </c>
      <c r="AH4" s="193" t="s">
        <v>26</v>
      </c>
      <c r="AI4" s="193" t="s">
        <v>27</v>
      </c>
      <c r="AJ4" s="193" t="s">
        <v>28</v>
      </c>
      <c r="AK4" s="193" t="s">
        <v>29</v>
      </c>
      <c r="AL4" s="193" t="s">
        <v>30</v>
      </c>
      <c r="AM4" s="193" t="s">
        <v>1068</v>
      </c>
      <c r="AN4" s="193" t="s">
        <v>825</v>
      </c>
      <c r="AO4" s="193" t="s">
        <v>826</v>
      </c>
      <c r="AP4" s="492" t="s">
        <v>35</v>
      </c>
      <c r="AQ4" s="193" t="s">
        <v>416</v>
      </c>
      <c r="AR4" s="193" t="s">
        <v>1065</v>
      </c>
      <c r="AS4" s="193" t="s">
        <v>827</v>
      </c>
      <c r="AT4" s="193" t="s">
        <v>828</v>
      </c>
      <c r="AU4" s="193" t="s">
        <v>829</v>
      </c>
      <c r="AV4" s="193" t="s">
        <v>830</v>
      </c>
      <c r="AW4" s="492" t="s">
        <v>1076</v>
      </c>
      <c r="AX4" s="492" t="s">
        <v>1075</v>
      </c>
      <c r="AY4" s="492" t="s">
        <v>832</v>
      </c>
      <c r="AZ4" s="492" t="s">
        <v>833</v>
      </c>
      <c r="BA4" s="492" t="s">
        <v>834</v>
      </c>
      <c r="BB4" s="492" t="s">
        <v>835</v>
      </c>
      <c r="BC4" s="492" t="s">
        <v>1077</v>
      </c>
      <c r="BD4" s="492" t="s">
        <v>836</v>
      </c>
      <c r="BF4" s="186" t="s">
        <v>890</v>
      </c>
      <c r="BG4" s="290" t="s">
        <v>889</v>
      </c>
      <c r="BH4" s="352" t="s">
        <v>891</v>
      </c>
    </row>
    <row r="5" spans="2:61" ht="20.100000000000001" customHeight="1" x14ac:dyDescent="0.4">
      <c r="B5" s="494">
        <v>1</v>
      </c>
      <c r="C5" s="9" t="s">
        <v>823</v>
      </c>
      <c r="D5" s="293">
        <v>2875</v>
      </c>
      <c r="E5" s="293">
        <v>6560</v>
      </c>
      <c r="F5" s="293">
        <v>125</v>
      </c>
      <c r="G5" s="293">
        <v>19</v>
      </c>
      <c r="H5" s="293">
        <v>0</v>
      </c>
      <c r="I5" s="293">
        <v>0</v>
      </c>
      <c r="J5" s="293">
        <v>88846</v>
      </c>
      <c r="K5" s="293">
        <v>17</v>
      </c>
      <c r="L5" s="293">
        <v>1278</v>
      </c>
      <c r="M5" s="293">
        <v>0</v>
      </c>
      <c r="N5" s="293">
        <v>94</v>
      </c>
      <c r="O5" s="293">
        <v>0</v>
      </c>
      <c r="P5" s="293">
        <v>3993</v>
      </c>
      <c r="Q5" s="293">
        <v>0</v>
      </c>
      <c r="R5" s="293">
        <v>1</v>
      </c>
      <c r="S5" s="293">
        <v>0</v>
      </c>
      <c r="T5" s="293">
        <v>0</v>
      </c>
      <c r="U5" s="293">
        <v>0</v>
      </c>
      <c r="V5" s="293">
        <v>0</v>
      </c>
      <c r="W5" s="293">
        <v>241</v>
      </c>
      <c r="X5" s="293">
        <v>378</v>
      </c>
      <c r="Y5" s="293">
        <v>1068</v>
      </c>
      <c r="Z5" s="293">
        <v>0</v>
      </c>
      <c r="AA5" s="293">
        <v>0</v>
      </c>
      <c r="AB5" s="293">
        <v>0</v>
      </c>
      <c r="AC5" s="293">
        <v>227</v>
      </c>
      <c r="AD5" s="293">
        <v>0</v>
      </c>
      <c r="AE5" s="293">
        <v>7</v>
      </c>
      <c r="AF5" s="293">
        <v>17</v>
      </c>
      <c r="AG5" s="293">
        <v>0</v>
      </c>
      <c r="AH5" s="293">
        <v>22</v>
      </c>
      <c r="AI5" s="293">
        <v>596</v>
      </c>
      <c r="AJ5" s="293">
        <v>1717</v>
      </c>
      <c r="AK5" s="293">
        <v>108</v>
      </c>
      <c r="AL5" s="293">
        <v>18</v>
      </c>
      <c r="AM5" s="293">
        <v>6482</v>
      </c>
      <c r="AN5" s="293">
        <v>0</v>
      </c>
      <c r="AO5" s="293">
        <v>0</v>
      </c>
      <c r="AP5" s="294">
        <v>114689</v>
      </c>
      <c r="AQ5" s="293">
        <v>824</v>
      </c>
      <c r="AR5" s="293">
        <v>53554</v>
      </c>
      <c r="AS5" s="293">
        <v>0</v>
      </c>
      <c r="AT5" s="293">
        <v>0</v>
      </c>
      <c r="AU5" s="293">
        <v>674</v>
      </c>
      <c r="AV5" s="293">
        <v>1425</v>
      </c>
      <c r="AW5" s="294">
        <v>56477</v>
      </c>
      <c r="AX5" s="294">
        <v>171166</v>
      </c>
      <c r="AY5" s="294">
        <v>88313</v>
      </c>
      <c r="AZ5" s="294">
        <v>144790</v>
      </c>
      <c r="BA5" s="294">
        <v>259479</v>
      </c>
      <c r="BB5" s="294">
        <v>-133007</v>
      </c>
      <c r="BC5" s="294">
        <v>11783</v>
      </c>
      <c r="BD5" s="294">
        <v>126472</v>
      </c>
      <c r="BF5" s="346">
        <f>BB5*-1/AX5</f>
        <v>0.77706437026044894</v>
      </c>
      <c r="BG5" s="347">
        <f>1-BF5</f>
        <v>0.22293562973955106</v>
      </c>
      <c r="BH5" s="346">
        <f t="shared" ref="BH5:BH17" si="0">AR5/$AR$43</f>
        <v>1.1256608165402398E-2</v>
      </c>
    </row>
    <row r="6" spans="2:61" ht="20.100000000000001" customHeight="1" x14ac:dyDescent="0.4">
      <c r="B6" s="494">
        <v>2</v>
      </c>
      <c r="C6" s="9" t="s">
        <v>1</v>
      </c>
      <c r="D6" s="293">
        <v>740</v>
      </c>
      <c r="E6" s="293">
        <v>13753</v>
      </c>
      <c r="F6" s="293">
        <v>453</v>
      </c>
      <c r="G6" s="293">
        <v>2</v>
      </c>
      <c r="H6" s="293">
        <v>0</v>
      </c>
      <c r="I6" s="293">
        <v>0</v>
      </c>
      <c r="J6" s="293">
        <v>48869</v>
      </c>
      <c r="K6" s="293">
        <v>0</v>
      </c>
      <c r="L6" s="293">
        <v>0</v>
      </c>
      <c r="M6" s="293">
        <v>0</v>
      </c>
      <c r="N6" s="293">
        <v>2</v>
      </c>
      <c r="O6" s="293">
        <v>0</v>
      </c>
      <c r="P6" s="293">
        <v>0</v>
      </c>
      <c r="Q6" s="293">
        <v>0</v>
      </c>
      <c r="R6" s="293">
        <v>0</v>
      </c>
      <c r="S6" s="293">
        <v>0</v>
      </c>
      <c r="T6" s="293">
        <v>0</v>
      </c>
      <c r="U6" s="293">
        <v>0</v>
      </c>
      <c r="V6" s="293">
        <v>0</v>
      </c>
      <c r="W6" s="293">
        <v>29</v>
      </c>
      <c r="X6" s="293">
        <v>0</v>
      </c>
      <c r="Y6" s="293">
        <v>0</v>
      </c>
      <c r="Z6" s="293">
        <v>0</v>
      </c>
      <c r="AA6" s="293">
        <v>0</v>
      </c>
      <c r="AB6" s="293">
        <v>0</v>
      </c>
      <c r="AC6" s="293">
        <v>0</v>
      </c>
      <c r="AD6" s="293">
        <v>0</v>
      </c>
      <c r="AE6" s="293">
        <v>0</v>
      </c>
      <c r="AF6" s="293">
        <v>1</v>
      </c>
      <c r="AG6" s="293">
        <v>0</v>
      </c>
      <c r="AH6" s="293">
        <v>3</v>
      </c>
      <c r="AI6" s="293">
        <v>348</v>
      </c>
      <c r="AJ6" s="293">
        <v>282</v>
      </c>
      <c r="AK6" s="293">
        <v>0</v>
      </c>
      <c r="AL6" s="293">
        <v>0</v>
      </c>
      <c r="AM6" s="293">
        <v>1269</v>
      </c>
      <c r="AN6" s="293">
        <v>0</v>
      </c>
      <c r="AO6" s="293">
        <v>0</v>
      </c>
      <c r="AP6" s="294">
        <v>65751</v>
      </c>
      <c r="AQ6" s="293">
        <v>0</v>
      </c>
      <c r="AR6" s="293">
        <v>3786</v>
      </c>
      <c r="AS6" s="293">
        <v>0</v>
      </c>
      <c r="AT6" s="293">
        <v>0</v>
      </c>
      <c r="AU6" s="293">
        <v>10124</v>
      </c>
      <c r="AV6" s="293">
        <v>541</v>
      </c>
      <c r="AW6" s="294">
        <v>14451</v>
      </c>
      <c r="AX6" s="294">
        <v>80202</v>
      </c>
      <c r="AY6" s="294">
        <v>58097</v>
      </c>
      <c r="AZ6" s="294">
        <v>72548</v>
      </c>
      <c r="BA6" s="294">
        <v>138299</v>
      </c>
      <c r="BB6" s="294">
        <v>-47638</v>
      </c>
      <c r="BC6" s="294">
        <v>24910</v>
      </c>
      <c r="BD6" s="294">
        <v>90661</v>
      </c>
      <c r="BF6" s="341">
        <f t="shared" ref="BF6:BF24" si="1">BB6*-1/AX6</f>
        <v>0.59397521258821473</v>
      </c>
      <c r="BG6" s="348">
        <f t="shared" ref="BG6:BG43" si="2">1-BF6</f>
        <v>0.40602478741178527</v>
      </c>
      <c r="BH6" s="341">
        <f t="shared" si="0"/>
        <v>7.9578590794737052E-4</v>
      </c>
    </row>
    <row r="7" spans="2:61" ht="20.100000000000001" customHeight="1" x14ac:dyDescent="0.4">
      <c r="B7" s="494">
        <v>3</v>
      </c>
      <c r="C7" s="9" t="s">
        <v>2</v>
      </c>
      <c r="D7" s="293">
        <v>9143</v>
      </c>
      <c r="E7" s="293">
        <v>2566</v>
      </c>
      <c r="F7" s="293">
        <v>0</v>
      </c>
      <c r="G7" s="293">
        <v>0</v>
      </c>
      <c r="H7" s="293">
        <v>0</v>
      </c>
      <c r="I7" s="293">
        <v>0</v>
      </c>
      <c r="J7" s="293">
        <v>0</v>
      </c>
      <c r="K7" s="293">
        <v>0</v>
      </c>
      <c r="L7" s="293">
        <v>0</v>
      </c>
      <c r="M7" s="293">
        <v>0</v>
      </c>
      <c r="N7" s="293">
        <v>0</v>
      </c>
      <c r="O7" s="293">
        <v>0</v>
      </c>
      <c r="P7" s="293">
        <v>0</v>
      </c>
      <c r="Q7" s="293">
        <v>0</v>
      </c>
      <c r="R7" s="293">
        <v>0</v>
      </c>
      <c r="S7" s="293">
        <v>0</v>
      </c>
      <c r="T7" s="293">
        <v>0</v>
      </c>
      <c r="U7" s="293">
        <v>0</v>
      </c>
      <c r="V7" s="293">
        <v>0</v>
      </c>
      <c r="W7" s="293">
        <v>0</v>
      </c>
      <c r="X7" s="293">
        <v>0</v>
      </c>
      <c r="Y7" s="293">
        <v>0</v>
      </c>
      <c r="Z7" s="293">
        <v>0</v>
      </c>
      <c r="AA7" s="293">
        <v>0</v>
      </c>
      <c r="AB7" s="293">
        <v>0</v>
      </c>
      <c r="AC7" s="293">
        <v>0</v>
      </c>
      <c r="AD7" s="293">
        <v>0</v>
      </c>
      <c r="AE7" s="293">
        <v>0</v>
      </c>
      <c r="AF7" s="293">
        <v>0</v>
      </c>
      <c r="AG7" s="293">
        <v>0</v>
      </c>
      <c r="AH7" s="293">
        <v>0</v>
      </c>
      <c r="AI7" s="293">
        <v>0</v>
      </c>
      <c r="AJ7" s="293">
        <v>0</v>
      </c>
      <c r="AK7" s="293">
        <v>0</v>
      </c>
      <c r="AL7" s="293">
        <v>0</v>
      </c>
      <c r="AM7" s="293">
        <v>0</v>
      </c>
      <c r="AN7" s="293">
        <v>0</v>
      </c>
      <c r="AO7" s="293">
        <v>0</v>
      </c>
      <c r="AP7" s="294">
        <v>11709</v>
      </c>
      <c r="AQ7" s="293">
        <v>0</v>
      </c>
      <c r="AR7" s="293">
        <v>0</v>
      </c>
      <c r="AS7" s="293">
        <v>0</v>
      </c>
      <c r="AT7" s="293">
        <v>0</v>
      </c>
      <c r="AU7" s="293">
        <v>0</v>
      </c>
      <c r="AV7" s="293">
        <v>0</v>
      </c>
      <c r="AW7" s="294">
        <v>0</v>
      </c>
      <c r="AX7" s="294">
        <v>11709</v>
      </c>
      <c r="AY7" s="294">
        <v>1489</v>
      </c>
      <c r="AZ7" s="294">
        <v>1489</v>
      </c>
      <c r="BA7" s="294">
        <v>13198</v>
      </c>
      <c r="BB7" s="294">
        <v>0</v>
      </c>
      <c r="BC7" s="294">
        <v>1489</v>
      </c>
      <c r="BD7" s="294">
        <v>13198</v>
      </c>
      <c r="BF7" s="341">
        <f t="shared" si="1"/>
        <v>0</v>
      </c>
      <c r="BG7" s="348">
        <f t="shared" si="2"/>
        <v>1</v>
      </c>
      <c r="BH7" s="341">
        <f t="shared" si="0"/>
        <v>0</v>
      </c>
    </row>
    <row r="8" spans="2:61" ht="20.100000000000001" customHeight="1" x14ac:dyDescent="0.4">
      <c r="B8" s="494">
        <v>4</v>
      </c>
      <c r="C8" s="9" t="s">
        <v>3</v>
      </c>
      <c r="D8" s="293">
        <v>64</v>
      </c>
      <c r="E8" s="293">
        <v>0</v>
      </c>
      <c r="F8" s="293">
        <v>0</v>
      </c>
      <c r="G8" s="293">
        <v>3921</v>
      </c>
      <c r="H8" s="293">
        <v>17</v>
      </c>
      <c r="I8" s="293">
        <v>0</v>
      </c>
      <c r="J8" s="293">
        <v>526</v>
      </c>
      <c r="K8" s="293">
        <v>0</v>
      </c>
      <c r="L8" s="293">
        <v>5717</v>
      </c>
      <c r="M8" s="293">
        <v>0</v>
      </c>
      <c r="N8" s="293">
        <v>62</v>
      </c>
      <c r="O8" s="293">
        <v>0</v>
      </c>
      <c r="P8" s="293">
        <v>0</v>
      </c>
      <c r="Q8" s="293">
        <v>0</v>
      </c>
      <c r="R8" s="293">
        <v>0</v>
      </c>
      <c r="S8" s="293">
        <v>0</v>
      </c>
      <c r="T8" s="293">
        <v>0</v>
      </c>
      <c r="U8" s="293">
        <v>0</v>
      </c>
      <c r="V8" s="293">
        <v>0</v>
      </c>
      <c r="W8" s="293">
        <v>25</v>
      </c>
      <c r="X8" s="293">
        <v>14</v>
      </c>
      <c r="Y8" s="293">
        <v>48</v>
      </c>
      <c r="Z8" s="293">
        <v>0</v>
      </c>
      <c r="AA8" s="293">
        <v>0</v>
      </c>
      <c r="AB8" s="293">
        <v>0</v>
      </c>
      <c r="AC8" s="293">
        <v>0</v>
      </c>
      <c r="AD8" s="293">
        <v>0</v>
      </c>
      <c r="AE8" s="293">
        <v>0</v>
      </c>
      <c r="AF8" s="293">
        <v>0</v>
      </c>
      <c r="AG8" s="293">
        <v>0</v>
      </c>
      <c r="AH8" s="293">
        <v>4</v>
      </c>
      <c r="AI8" s="293">
        <v>32</v>
      </c>
      <c r="AJ8" s="293">
        <v>59</v>
      </c>
      <c r="AK8" s="293">
        <v>0</v>
      </c>
      <c r="AL8" s="293">
        <v>0</v>
      </c>
      <c r="AM8" s="293">
        <v>743</v>
      </c>
      <c r="AN8" s="293">
        <v>0</v>
      </c>
      <c r="AO8" s="293">
        <v>0</v>
      </c>
      <c r="AP8" s="294">
        <v>11232</v>
      </c>
      <c r="AQ8" s="293">
        <v>51</v>
      </c>
      <c r="AR8" s="293">
        <v>3262</v>
      </c>
      <c r="AS8" s="293">
        <v>0</v>
      </c>
      <c r="AT8" s="293">
        <v>0</v>
      </c>
      <c r="AU8" s="293">
        <v>0</v>
      </c>
      <c r="AV8" s="293">
        <v>2681</v>
      </c>
      <c r="AW8" s="294">
        <v>5994</v>
      </c>
      <c r="AX8" s="294">
        <v>17226</v>
      </c>
      <c r="AY8" s="294">
        <v>11801</v>
      </c>
      <c r="AZ8" s="294">
        <v>17795</v>
      </c>
      <c r="BA8" s="294">
        <v>29027</v>
      </c>
      <c r="BB8" s="294">
        <v>-11916</v>
      </c>
      <c r="BC8" s="294">
        <v>5879</v>
      </c>
      <c r="BD8" s="294">
        <v>17111</v>
      </c>
      <c r="BF8" s="341">
        <f t="shared" si="1"/>
        <v>0.69174503657262276</v>
      </c>
      <c r="BG8" s="348">
        <f t="shared" si="2"/>
        <v>0.30825496342737724</v>
      </c>
      <c r="BH8" s="341">
        <f t="shared" si="0"/>
        <v>6.8564543891292198E-4</v>
      </c>
    </row>
    <row r="9" spans="2:61" ht="20.100000000000001" customHeight="1" x14ac:dyDescent="0.4">
      <c r="B9" s="494">
        <v>5</v>
      </c>
      <c r="C9" s="9" t="s">
        <v>4</v>
      </c>
      <c r="D9" s="293">
        <v>0</v>
      </c>
      <c r="E9" s="293">
        <v>0</v>
      </c>
      <c r="F9" s="293">
        <v>0</v>
      </c>
      <c r="G9" s="293">
        <v>0</v>
      </c>
      <c r="H9" s="293">
        <v>2526</v>
      </c>
      <c r="I9" s="293">
        <v>0</v>
      </c>
      <c r="J9" s="293">
        <v>60660</v>
      </c>
      <c r="K9" s="293">
        <v>0</v>
      </c>
      <c r="L9" s="293">
        <v>0</v>
      </c>
      <c r="M9" s="293">
        <v>0</v>
      </c>
      <c r="N9" s="293">
        <v>4</v>
      </c>
      <c r="O9" s="293">
        <v>0</v>
      </c>
      <c r="P9" s="293">
        <v>0</v>
      </c>
      <c r="Q9" s="293">
        <v>0</v>
      </c>
      <c r="R9" s="293">
        <v>0</v>
      </c>
      <c r="S9" s="293">
        <v>0</v>
      </c>
      <c r="T9" s="293">
        <v>0</v>
      </c>
      <c r="U9" s="293">
        <v>0</v>
      </c>
      <c r="V9" s="293">
        <v>0</v>
      </c>
      <c r="W9" s="293">
        <v>17</v>
      </c>
      <c r="X9" s="293">
        <v>0</v>
      </c>
      <c r="Y9" s="293">
        <v>0</v>
      </c>
      <c r="Z9" s="293">
        <v>0</v>
      </c>
      <c r="AA9" s="293">
        <v>0</v>
      </c>
      <c r="AB9" s="293">
        <v>0</v>
      </c>
      <c r="AC9" s="293">
        <v>0</v>
      </c>
      <c r="AD9" s="293">
        <v>0</v>
      </c>
      <c r="AE9" s="293">
        <v>0</v>
      </c>
      <c r="AF9" s="293">
        <v>2</v>
      </c>
      <c r="AG9" s="293">
        <v>0</v>
      </c>
      <c r="AH9" s="293">
        <v>7</v>
      </c>
      <c r="AI9" s="293">
        <v>59</v>
      </c>
      <c r="AJ9" s="293">
        <v>377</v>
      </c>
      <c r="AK9" s="293">
        <v>0</v>
      </c>
      <c r="AL9" s="293">
        <v>0</v>
      </c>
      <c r="AM9" s="293">
        <v>2396</v>
      </c>
      <c r="AN9" s="293">
        <v>0</v>
      </c>
      <c r="AO9" s="293">
        <v>0</v>
      </c>
      <c r="AP9" s="294">
        <v>66048</v>
      </c>
      <c r="AQ9" s="293">
        <v>213</v>
      </c>
      <c r="AR9" s="293">
        <v>5445</v>
      </c>
      <c r="AS9" s="293">
        <v>0</v>
      </c>
      <c r="AT9" s="293">
        <v>0</v>
      </c>
      <c r="AU9" s="293">
        <v>0</v>
      </c>
      <c r="AV9" s="293">
        <v>736</v>
      </c>
      <c r="AW9" s="294">
        <v>6394</v>
      </c>
      <c r="AX9" s="294">
        <v>72442</v>
      </c>
      <c r="AY9" s="294">
        <v>30570</v>
      </c>
      <c r="AZ9" s="294">
        <v>36964</v>
      </c>
      <c r="BA9" s="294">
        <v>103012</v>
      </c>
      <c r="BB9" s="294">
        <v>-29515</v>
      </c>
      <c r="BC9" s="294">
        <v>7449</v>
      </c>
      <c r="BD9" s="294">
        <v>73497</v>
      </c>
      <c r="BF9" s="341">
        <f t="shared" si="1"/>
        <v>0.40742939178929349</v>
      </c>
      <c r="BG9" s="348">
        <f t="shared" si="2"/>
        <v>0.59257060821070651</v>
      </c>
      <c r="BH9" s="341">
        <f t="shared" si="0"/>
        <v>1.1444939959781913E-3</v>
      </c>
    </row>
    <row r="10" spans="2:61" ht="20.100000000000001" customHeight="1" x14ac:dyDescent="0.4">
      <c r="B10" s="494">
        <v>6</v>
      </c>
      <c r="C10" s="9" t="s">
        <v>5</v>
      </c>
      <c r="D10" s="293">
        <v>0</v>
      </c>
      <c r="E10" s="293">
        <v>2</v>
      </c>
      <c r="F10" s="293">
        <v>0</v>
      </c>
      <c r="G10" s="293">
        <v>7</v>
      </c>
      <c r="H10" s="293">
        <v>0</v>
      </c>
      <c r="I10" s="293">
        <v>3</v>
      </c>
      <c r="J10" s="293">
        <v>115</v>
      </c>
      <c r="K10" s="293">
        <v>0</v>
      </c>
      <c r="L10" s="293">
        <v>1209</v>
      </c>
      <c r="M10" s="293">
        <v>0</v>
      </c>
      <c r="N10" s="293">
        <v>773</v>
      </c>
      <c r="O10" s="293">
        <v>184943</v>
      </c>
      <c r="P10" s="293">
        <v>30</v>
      </c>
      <c r="Q10" s="293">
        <v>3358</v>
      </c>
      <c r="R10" s="293">
        <v>2088</v>
      </c>
      <c r="S10" s="293">
        <v>15</v>
      </c>
      <c r="T10" s="293">
        <v>7</v>
      </c>
      <c r="U10" s="293">
        <v>30</v>
      </c>
      <c r="V10" s="293">
        <v>40</v>
      </c>
      <c r="W10" s="293">
        <v>81</v>
      </c>
      <c r="X10" s="293">
        <v>657</v>
      </c>
      <c r="Y10" s="293">
        <v>2918</v>
      </c>
      <c r="Z10" s="293">
        <v>79485</v>
      </c>
      <c r="AA10" s="293">
        <v>0</v>
      </c>
      <c r="AB10" s="293">
        <v>0</v>
      </c>
      <c r="AC10" s="293">
        <v>3</v>
      </c>
      <c r="AD10" s="293">
        <v>0</v>
      </c>
      <c r="AE10" s="293">
        <v>1</v>
      </c>
      <c r="AF10" s="293">
        <v>1</v>
      </c>
      <c r="AG10" s="293">
        <v>0</v>
      </c>
      <c r="AH10" s="293">
        <v>9</v>
      </c>
      <c r="AI10" s="293">
        <v>22</v>
      </c>
      <c r="AJ10" s="293">
        <v>6</v>
      </c>
      <c r="AK10" s="293">
        <v>8</v>
      </c>
      <c r="AL10" s="293">
        <v>8</v>
      </c>
      <c r="AM10" s="293">
        <v>4</v>
      </c>
      <c r="AN10" s="293">
        <v>0</v>
      </c>
      <c r="AO10" s="293">
        <v>11</v>
      </c>
      <c r="AP10" s="294">
        <v>275834</v>
      </c>
      <c r="AQ10" s="293">
        <v>-76</v>
      </c>
      <c r="AR10" s="293">
        <v>1</v>
      </c>
      <c r="AS10" s="293">
        <v>0</v>
      </c>
      <c r="AT10" s="293">
        <v>0</v>
      </c>
      <c r="AU10" s="293">
        <v>0</v>
      </c>
      <c r="AV10" s="293">
        <v>-3570</v>
      </c>
      <c r="AW10" s="294">
        <v>-3645</v>
      </c>
      <c r="AX10" s="294">
        <v>272189</v>
      </c>
      <c r="AY10" s="294">
        <v>2160</v>
      </c>
      <c r="AZ10" s="294">
        <v>-1485</v>
      </c>
      <c r="BA10" s="294">
        <v>274349</v>
      </c>
      <c r="BB10" s="294">
        <v>-267905</v>
      </c>
      <c r="BC10" s="294">
        <v>-269390</v>
      </c>
      <c r="BD10" s="294">
        <v>6444</v>
      </c>
      <c r="BF10" s="341">
        <f t="shared" si="1"/>
        <v>0.98426093633467926</v>
      </c>
      <c r="BG10" s="348">
        <f t="shared" si="2"/>
        <v>1.5739063665320741E-2</v>
      </c>
      <c r="BH10" s="341">
        <f t="shared" si="0"/>
        <v>2.101917347985659E-7</v>
      </c>
      <c r="BI10" s="2"/>
    </row>
    <row r="11" spans="2:61" ht="20.100000000000001" customHeight="1" x14ac:dyDescent="0.4">
      <c r="B11" s="494">
        <v>7</v>
      </c>
      <c r="C11" s="9" t="s">
        <v>6</v>
      </c>
      <c r="D11" s="293">
        <v>1460</v>
      </c>
      <c r="E11" s="293">
        <v>28856</v>
      </c>
      <c r="F11" s="293">
        <v>374</v>
      </c>
      <c r="G11" s="293">
        <v>356</v>
      </c>
      <c r="H11" s="293">
        <v>7594</v>
      </c>
      <c r="I11" s="293">
        <v>0</v>
      </c>
      <c r="J11" s="293">
        <v>163465</v>
      </c>
      <c r="K11" s="293">
        <v>1</v>
      </c>
      <c r="L11" s="293">
        <v>886</v>
      </c>
      <c r="M11" s="293">
        <v>0</v>
      </c>
      <c r="N11" s="293">
        <v>931</v>
      </c>
      <c r="O11" s="293">
        <v>2</v>
      </c>
      <c r="P11" s="293">
        <v>2</v>
      </c>
      <c r="Q11" s="293">
        <v>45</v>
      </c>
      <c r="R11" s="293">
        <v>0</v>
      </c>
      <c r="S11" s="293">
        <v>0</v>
      </c>
      <c r="T11" s="293">
        <v>0</v>
      </c>
      <c r="U11" s="293">
        <v>0</v>
      </c>
      <c r="V11" s="293">
        <v>0</v>
      </c>
      <c r="W11" s="293">
        <v>279</v>
      </c>
      <c r="X11" s="293">
        <v>0</v>
      </c>
      <c r="Y11" s="293">
        <v>59</v>
      </c>
      <c r="Z11" s="293">
        <v>0</v>
      </c>
      <c r="AA11" s="293">
        <v>0</v>
      </c>
      <c r="AB11" s="293">
        <v>0</v>
      </c>
      <c r="AC11" s="293">
        <v>258</v>
      </c>
      <c r="AD11" s="293">
        <v>0</v>
      </c>
      <c r="AE11" s="293">
        <v>0</v>
      </c>
      <c r="AF11" s="293">
        <v>54</v>
      </c>
      <c r="AG11" s="293">
        <v>0</v>
      </c>
      <c r="AH11" s="293">
        <v>676</v>
      </c>
      <c r="AI11" s="293">
        <v>3906</v>
      </c>
      <c r="AJ11" s="293">
        <v>8647</v>
      </c>
      <c r="AK11" s="293">
        <v>79</v>
      </c>
      <c r="AL11" s="293">
        <v>3</v>
      </c>
      <c r="AM11" s="293">
        <v>69721</v>
      </c>
      <c r="AN11" s="293">
        <v>0</v>
      </c>
      <c r="AO11" s="293">
        <v>330</v>
      </c>
      <c r="AP11" s="294">
        <v>287984</v>
      </c>
      <c r="AQ11" s="293">
        <v>14118</v>
      </c>
      <c r="AR11" s="293">
        <v>458747</v>
      </c>
      <c r="AS11" s="293">
        <v>0</v>
      </c>
      <c r="AT11" s="293">
        <v>0</v>
      </c>
      <c r="AU11" s="293">
        <v>0</v>
      </c>
      <c r="AV11" s="293">
        <v>-1058</v>
      </c>
      <c r="AW11" s="294">
        <v>471807</v>
      </c>
      <c r="AX11" s="294">
        <v>759791</v>
      </c>
      <c r="AY11" s="294">
        <v>667817</v>
      </c>
      <c r="AZ11" s="294">
        <v>1139624</v>
      </c>
      <c r="BA11" s="294">
        <v>1427608</v>
      </c>
      <c r="BB11" s="294">
        <v>-575697</v>
      </c>
      <c r="BC11" s="294">
        <v>563927</v>
      </c>
      <c r="BD11" s="294">
        <v>851911</v>
      </c>
      <c r="BF11" s="341">
        <f t="shared" si="1"/>
        <v>0.75770442134744953</v>
      </c>
      <c r="BG11" s="348">
        <f t="shared" si="2"/>
        <v>0.24229557865255047</v>
      </c>
      <c r="BH11" s="341">
        <f t="shared" si="0"/>
        <v>9.6424827763637713E-2</v>
      </c>
    </row>
    <row r="12" spans="2:61" ht="20.100000000000001" customHeight="1" x14ac:dyDescent="0.4">
      <c r="B12" s="494">
        <v>8</v>
      </c>
      <c r="C12" s="9" t="s">
        <v>7</v>
      </c>
      <c r="D12" s="293">
        <v>565</v>
      </c>
      <c r="E12" s="293">
        <v>28</v>
      </c>
      <c r="F12" s="293">
        <v>68</v>
      </c>
      <c r="G12" s="293">
        <v>20</v>
      </c>
      <c r="H12" s="293">
        <v>1613</v>
      </c>
      <c r="I12" s="293">
        <v>17</v>
      </c>
      <c r="J12" s="293">
        <v>650</v>
      </c>
      <c r="K12" s="293">
        <v>2311</v>
      </c>
      <c r="L12" s="293">
        <v>467</v>
      </c>
      <c r="M12" s="293">
        <v>45</v>
      </c>
      <c r="N12" s="293">
        <v>102</v>
      </c>
      <c r="O12" s="293">
        <v>14</v>
      </c>
      <c r="P12" s="293">
        <v>1360</v>
      </c>
      <c r="Q12" s="293">
        <v>263</v>
      </c>
      <c r="R12" s="293">
        <v>205</v>
      </c>
      <c r="S12" s="293">
        <v>161</v>
      </c>
      <c r="T12" s="293">
        <v>2032</v>
      </c>
      <c r="U12" s="293">
        <v>1750</v>
      </c>
      <c r="V12" s="293">
        <v>1093</v>
      </c>
      <c r="W12" s="293">
        <v>461</v>
      </c>
      <c r="X12" s="293">
        <v>3572</v>
      </c>
      <c r="Y12" s="293">
        <v>1470</v>
      </c>
      <c r="Z12" s="293">
        <v>51</v>
      </c>
      <c r="AA12" s="293">
        <v>76</v>
      </c>
      <c r="AB12" s="293">
        <v>311</v>
      </c>
      <c r="AC12" s="293">
        <v>7838</v>
      </c>
      <c r="AD12" s="293">
        <v>601</v>
      </c>
      <c r="AE12" s="293">
        <v>88</v>
      </c>
      <c r="AF12" s="293">
        <v>1285</v>
      </c>
      <c r="AG12" s="293">
        <v>685</v>
      </c>
      <c r="AH12" s="293">
        <v>3933</v>
      </c>
      <c r="AI12" s="293">
        <v>411</v>
      </c>
      <c r="AJ12" s="293">
        <v>4142</v>
      </c>
      <c r="AK12" s="293">
        <v>3903</v>
      </c>
      <c r="AL12" s="293">
        <v>2945</v>
      </c>
      <c r="AM12" s="293">
        <v>3000</v>
      </c>
      <c r="AN12" s="293">
        <v>535</v>
      </c>
      <c r="AO12" s="293">
        <v>17</v>
      </c>
      <c r="AP12" s="294">
        <v>48088</v>
      </c>
      <c r="AQ12" s="293">
        <v>1943</v>
      </c>
      <c r="AR12" s="293">
        <v>50647</v>
      </c>
      <c r="AS12" s="293">
        <v>0</v>
      </c>
      <c r="AT12" s="293">
        <v>23</v>
      </c>
      <c r="AU12" s="293">
        <v>5622</v>
      </c>
      <c r="AV12" s="293">
        <v>-572</v>
      </c>
      <c r="AW12" s="294">
        <v>57663</v>
      </c>
      <c r="AX12" s="294">
        <v>105751</v>
      </c>
      <c r="AY12" s="294">
        <v>7771</v>
      </c>
      <c r="AZ12" s="294">
        <v>65434</v>
      </c>
      <c r="BA12" s="294">
        <v>113522</v>
      </c>
      <c r="BB12" s="294">
        <v>-103719</v>
      </c>
      <c r="BC12" s="294">
        <v>-38285</v>
      </c>
      <c r="BD12" s="294">
        <v>9803</v>
      </c>
      <c r="BF12" s="341">
        <f t="shared" si="1"/>
        <v>0.98078505167799834</v>
      </c>
      <c r="BG12" s="348">
        <f t="shared" si="2"/>
        <v>1.9214948322001657E-2</v>
      </c>
      <c r="BH12" s="341">
        <f t="shared" si="0"/>
        <v>1.0645580792342967E-2</v>
      </c>
    </row>
    <row r="13" spans="2:61" ht="20.100000000000001" customHeight="1" x14ac:dyDescent="0.4">
      <c r="B13" s="494">
        <v>9</v>
      </c>
      <c r="C13" s="9" t="s">
        <v>8</v>
      </c>
      <c r="D13" s="293">
        <v>2567</v>
      </c>
      <c r="E13" s="293">
        <v>991</v>
      </c>
      <c r="F13" s="293">
        <v>515</v>
      </c>
      <c r="G13" s="293">
        <v>460</v>
      </c>
      <c r="H13" s="293">
        <v>230</v>
      </c>
      <c r="I13" s="293">
        <v>5</v>
      </c>
      <c r="J13" s="293">
        <v>10871</v>
      </c>
      <c r="K13" s="293">
        <v>41</v>
      </c>
      <c r="L13" s="293">
        <v>75702</v>
      </c>
      <c r="M13" s="293">
        <v>5191</v>
      </c>
      <c r="N13" s="293">
        <v>1225</v>
      </c>
      <c r="O13" s="293">
        <v>14</v>
      </c>
      <c r="P13" s="293">
        <v>722</v>
      </c>
      <c r="Q13" s="293">
        <v>1528</v>
      </c>
      <c r="R13" s="293">
        <v>420</v>
      </c>
      <c r="S13" s="293">
        <v>607</v>
      </c>
      <c r="T13" s="293">
        <v>676</v>
      </c>
      <c r="U13" s="293">
        <v>3940</v>
      </c>
      <c r="V13" s="293">
        <v>578</v>
      </c>
      <c r="W13" s="293">
        <v>4033</v>
      </c>
      <c r="X13" s="293">
        <v>51300</v>
      </c>
      <c r="Y13" s="293">
        <v>1348</v>
      </c>
      <c r="Z13" s="293">
        <v>1623</v>
      </c>
      <c r="AA13" s="293">
        <v>303</v>
      </c>
      <c r="AB13" s="293">
        <v>519</v>
      </c>
      <c r="AC13" s="293">
        <v>13870</v>
      </c>
      <c r="AD13" s="293">
        <v>1912</v>
      </c>
      <c r="AE13" s="293">
        <v>852</v>
      </c>
      <c r="AF13" s="293">
        <v>2222</v>
      </c>
      <c r="AG13" s="293">
        <v>7816</v>
      </c>
      <c r="AH13" s="293">
        <v>1101</v>
      </c>
      <c r="AI13" s="293">
        <v>6034</v>
      </c>
      <c r="AJ13" s="293">
        <v>7420</v>
      </c>
      <c r="AK13" s="293">
        <v>1893</v>
      </c>
      <c r="AL13" s="293">
        <v>8326</v>
      </c>
      <c r="AM13" s="293">
        <v>3263</v>
      </c>
      <c r="AN13" s="293">
        <v>11544</v>
      </c>
      <c r="AO13" s="293">
        <v>51</v>
      </c>
      <c r="AP13" s="294">
        <v>231713</v>
      </c>
      <c r="AQ13" s="293">
        <v>1508</v>
      </c>
      <c r="AR13" s="293">
        <v>8067</v>
      </c>
      <c r="AS13" s="293">
        <v>36</v>
      </c>
      <c r="AT13" s="293">
        <v>276</v>
      </c>
      <c r="AU13" s="293">
        <v>5173</v>
      </c>
      <c r="AV13" s="293">
        <v>-8984</v>
      </c>
      <c r="AW13" s="294">
        <v>6076</v>
      </c>
      <c r="AX13" s="294">
        <v>237789</v>
      </c>
      <c r="AY13" s="294">
        <v>197253</v>
      </c>
      <c r="AZ13" s="294">
        <v>203329</v>
      </c>
      <c r="BA13" s="294">
        <v>435042</v>
      </c>
      <c r="BB13" s="294">
        <v>-184036</v>
      </c>
      <c r="BC13" s="294">
        <v>19293</v>
      </c>
      <c r="BD13" s="294">
        <v>251006</v>
      </c>
      <c r="BF13" s="341">
        <f t="shared" si="1"/>
        <v>0.77394665018146336</v>
      </c>
      <c r="BG13" s="348">
        <f t="shared" si="2"/>
        <v>0.22605334981853664</v>
      </c>
      <c r="BH13" s="341">
        <f t="shared" si="0"/>
        <v>1.6956167246200311E-3</v>
      </c>
    </row>
    <row r="14" spans="2:61" ht="20.100000000000001" customHeight="1" x14ac:dyDescent="0.4">
      <c r="B14" s="338">
        <v>10</v>
      </c>
      <c r="C14" s="9" t="s">
        <v>9</v>
      </c>
      <c r="D14" s="293">
        <v>6</v>
      </c>
      <c r="E14" s="293">
        <v>0</v>
      </c>
      <c r="F14" s="293">
        <v>2</v>
      </c>
      <c r="G14" s="293">
        <v>0</v>
      </c>
      <c r="H14" s="293">
        <v>20</v>
      </c>
      <c r="I14" s="293">
        <v>2</v>
      </c>
      <c r="J14" s="293">
        <v>3997</v>
      </c>
      <c r="K14" s="293">
        <v>4</v>
      </c>
      <c r="L14" s="293">
        <v>103</v>
      </c>
      <c r="M14" s="293">
        <v>1981</v>
      </c>
      <c r="N14" s="293">
        <v>181</v>
      </c>
      <c r="O14" s="293">
        <v>9</v>
      </c>
      <c r="P14" s="293">
        <v>70</v>
      </c>
      <c r="Q14" s="293">
        <v>48</v>
      </c>
      <c r="R14" s="293">
        <v>44</v>
      </c>
      <c r="S14" s="293">
        <v>50</v>
      </c>
      <c r="T14" s="293">
        <v>419</v>
      </c>
      <c r="U14" s="293">
        <v>802</v>
      </c>
      <c r="V14" s="293">
        <v>320</v>
      </c>
      <c r="W14" s="293">
        <v>473</v>
      </c>
      <c r="X14" s="293">
        <v>483</v>
      </c>
      <c r="Y14" s="293">
        <v>238</v>
      </c>
      <c r="Z14" s="293">
        <v>566</v>
      </c>
      <c r="AA14" s="293">
        <v>227</v>
      </c>
      <c r="AB14" s="293">
        <v>530</v>
      </c>
      <c r="AC14" s="293">
        <v>8415</v>
      </c>
      <c r="AD14" s="293">
        <v>5849</v>
      </c>
      <c r="AE14" s="293">
        <v>85</v>
      </c>
      <c r="AF14" s="293">
        <v>1367</v>
      </c>
      <c r="AG14" s="293">
        <v>8620</v>
      </c>
      <c r="AH14" s="293">
        <v>5274</v>
      </c>
      <c r="AI14" s="293">
        <v>7160</v>
      </c>
      <c r="AJ14" s="293">
        <v>2760</v>
      </c>
      <c r="AK14" s="293">
        <v>1915</v>
      </c>
      <c r="AL14" s="293">
        <v>5517</v>
      </c>
      <c r="AM14" s="293">
        <v>856</v>
      </c>
      <c r="AN14" s="293">
        <v>0</v>
      </c>
      <c r="AO14" s="293">
        <v>2</v>
      </c>
      <c r="AP14" s="294">
        <v>58395</v>
      </c>
      <c r="AQ14" s="293">
        <v>227</v>
      </c>
      <c r="AR14" s="293">
        <v>445</v>
      </c>
      <c r="AS14" s="293">
        <v>0</v>
      </c>
      <c r="AT14" s="293">
        <v>0</v>
      </c>
      <c r="AU14" s="293">
        <v>0</v>
      </c>
      <c r="AV14" s="293">
        <v>-281</v>
      </c>
      <c r="AW14" s="294">
        <v>391</v>
      </c>
      <c r="AX14" s="294">
        <v>58786</v>
      </c>
      <c r="AY14" s="294">
        <v>23388</v>
      </c>
      <c r="AZ14" s="294">
        <v>23779</v>
      </c>
      <c r="BA14" s="294">
        <v>82174</v>
      </c>
      <c r="BB14" s="294">
        <v>-31281</v>
      </c>
      <c r="BC14" s="294">
        <v>-7502</v>
      </c>
      <c r="BD14" s="294">
        <v>50893</v>
      </c>
      <c r="BF14" s="341">
        <f t="shared" si="1"/>
        <v>0.53211649032082464</v>
      </c>
      <c r="BG14" s="348">
        <f t="shared" si="2"/>
        <v>0.46788350967917536</v>
      </c>
      <c r="BH14" s="341">
        <f t="shared" si="0"/>
        <v>9.3535321985361826E-5</v>
      </c>
    </row>
    <row r="15" spans="2:61" ht="20.100000000000001" customHeight="1" x14ac:dyDescent="0.4">
      <c r="B15" s="494">
        <v>11</v>
      </c>
      <c r="C15" s="9" t="s">
        <v>10</v>
      </c>
      <c r="D15" s="293">
        <v>10445</v>
      </c>
      <c r="E15" s="293">
        <v>1039</v>
      </c>
      <c r="F15" s="293">
        <v>105</v>
      </c>
      <c r="G15" s="293">
        <v>10</v>
      </c>
      <c r="H15" s="293">
        <v>825</v>
      </c>
      <c r="I15" s="293">
        <v>24</v>
      </c>
      <c r="J15" s="293">
        <v>6865</v>
      </c>
      <c r="K15" s="293">
        <v>749</v>
      </c>
      <c r="L15" s="293">
        <v>11340</v>
      </c>
      <c r="M15" s="293">
        <v>1724</v>
      </c>
      <c r="N15" s="293">
        <v>29961</v>
      </c>
      <c r="O15" s="293">
        <v>1196</v>
      </c>
      <c r="P15" s="293">
        <v>26604</v>
      </c>
      <c r="Q15" s="293">
        <v>4132</v>
      </c>
      <c r="R15" s="293">
        <v>1797</v>
      </c>
      <c r="S15" s="293">
        <v>1166</v>
      </c>
      <c r="T15" s="293">
        <v>3390</v>
      </c>
      <c r="U15" s="293">
        <v>11746</v>
      </c>
      <c r="V15" s="293">
        <v>4105</v>
      </c>
      <c r="W15" s="293">
        <v>3123</v>
      </c>
      <c r="X15" s="293">
        <v>4738</v>
      </c>
      <c r="Y15" s="293">
        <v>1621</v>
      </c>
      <c r="Z15" s="293">
        <v>363</v>
      </c>
      <c r="AA15" s="293">
        <v>826</v>
      </c>
      <c r="AB15" s="293">
        <v>1739</v>
      </c>
      <c r="AC15" s="293">
        <v>16</v>
      </c>
      <c r="AD15" s="293">
        <v>12</v>
      </c>
      <c r="AE15" s="293">
        <v>54</v>
      </c>
      <c r="AF15" s="293">
        <v>405</v>
      </c>
      <c r="AG15" s="293">
        <v>519</v>
      </c>
      <c r="AH15" s="293">
        <v>977</v>
      </c>
      <c r="AI15" s="293">
        <v>5717</v>
      </c>
      <c r="AJ15" s="293">
        <v>191892</v>
      </c>
      <c r="AK15" s="293">
        <v>292</v>
      </c>
      <c r="AL15" s="293">
        <v>5173</v>
      </c>
      <c r="AM15" s="293">
        <v>6384</v>
      </c>
      <c r="AN15" s="293">
        <v>249</v>
      </c>
      <c r="AO15" s="293">
        <v>314</v>
      </c>
      <c r="AP15" s="294">
        <v>341637</v>
      </c>
      <c r="AQ15" s="293">
        <v>3288</v>
      </c>
      <c r="AR15" s="293">
        <v>33214</v>
      </c>
      <c r="AS15" s="293">
        <v>0</v>
      </c>
      <c r="AT15" s="293">
        <v>0</v>
      </c>
      <c r="AU15" s="293">
        <v>0</v>
      </c>
      <c r="AV15" s="293">
        <v>5248</v>
      </c>
      <c r="AW15" s="294">
        <v>41750</v>
      </c>
      <c r="AX15" s="294">
        <v>383387</v>
      </c>
      <c r="AY15" s="294">
        <v>91374</v>
      </c>
      <c r="AZ15" s="294">
        <v>133124</v>
      </c>
      <c r="BA15" s="294">
        <v>474761</v>
      </c>
      <c r="BB15" s="294">
        <v>-371451</v>
      </c>
      <c r="BC15" s="294">
        <v>-238327</v>
      </c>
      <c r="BD15" s="294">
        <v>103310</v>
      </c>
      <c r="BF15" s="341">
        <f t="shared" si="1"/>
        <v>0.96886696732022737</v>
      </c>
      <c r="BG15" s="348">
        <f t="shared" si="2"/>
        <v>3.1133032679772632E-2</v>
      </c>
      <c r="BH15" s="341">
        <f t="shared" si="0"/>
        <v>6.9813082795995678E-3</v>
      </c>
    </row>
    <row r="16" spans="2:61" ht="20.100000000000001" customHeight="1" x14ac:dyDescent="0.4">
      <c r="B16" s="494">
        <v>12</v>
      </c>
      <c r="C16" s="9" t="s">
        <v>11</v>
      </c>
      <c r="D16" s="293">
        <v>1159</v>
      </c>
      <c r="E16" s="293">
        <v>122</v>
      </c>
      <c r="F16" s="293">
        <v>58</v>
      </c>
      <c r="G16" s="293">
        <v>183</v>
      </c>
      <c r="H16" s="293">
        <v>3125</v>
      </c>
      <c r="I16" s="293">
        <v>133</v>
      </c>
      <c r="J16" s="293">
        <v>1956</v>
      </c>
      <c r="K16" s="293">
        <v>17</v>
      </c>
      <c r="L16" s="293">
        <v>1208</v>
      </c>
      <c r="M16" s="293">
        <v>60</v>
      </c>
      <c r="N16" s="293">
        <v>8657</v>
      </c>
      <c r="O16" s="293">
        <v>26429</v>
      </c>
      <c r="P16" s="293">
        <v>304</v>
      </c>
      <c r="Q16" s="293">
        <v>2153</v>
      </c>
      <c r="R16" s="293">
        <v>1682</v>
      </c>
      <c r="S16" s="293">
        <v>598</v>
      </c>
      <c r="T16" s="293">
        <v>237</v>
      </c>
      <c r="U16" s="293">
        <v>552</v>
      </c>
      <c r="V16" s="293">
        <v>611</v>
      </c>
      <c r="W16" s="293">
        <v>152</v>
      </c>
      <c r="X16" s="293">
        <v>2155</v>
      </c>
      <c r="Y16" s="293">
        <v>16666</v>
      </c>
      <c r="Z16" s="293">
        <v>13080</v>
      </c>
      <c r="AA16" s="293">
        <v>975</v>
      </c>
      <c r="AB16" s="293">
        <v>1406</v>
      </c>
      <c r="AC16" s="293">
        <v>2401</v>
      </c>
      <c r="AD16" s="293">
        <v>157</v>
      </c>
      <c r="AE16" s="293">
        <v>671</v>
      </c>
      <c r="AF16" s="293">
        <v>83959</v>
      </c>
      <c r="AG16" s="293">
        <v>547</v>
      </c>
      <c r="AH16" s="293">
        <v>10691</v>
      </c>
      <c r="AI16" s="293">
        <v>2327</v>
      </c>
      <c r="AJ16" s="293">
        <v>2386</v>
      </c>
      <c r="AK16" s="293">
        <v>366</v>
      </c>
      <c r="AL16" s="293">
        <v>2879</v>
      </c>
      <c r="AM16" s="293">
        <v>2509</v>
      </c>
      <c r="AN16" s="293">
        <v>0</v>
      </c>
      <c r="AO16" s="293">
        <v>760</v>
      </c>
      <c r="AP16" s="294">
        <v>193331</v>
      </c>
      <c r="AQ16" s="293">
        <v>253</v>
      </c>
      <c r="AR16" s="293">
        <v>69860</v>
      </c>
      <c r="AS16" s="293">
        <v>0</v>
      </c>
      <c r="AT16" s="293">
        <v>0</v>
      </c>
      <c r="AU16" s="293">
        <v>0</v>
      </c>
      <c r="AV16" s="293">
        <v>-113</v>
      </c>
      <c r="AW16" s="294">
        <v>70000</v>
      </c>
      <c r="AX16" s="294">
        <v>263331</v>
      </c>
      <c r="AY16" s="294">
        <v>323854</v>
      </c>
      <c r="AZ16" s="294">
        <v>393854</v>
      </c>
      <c r="BA16" s="294">
        <v>587185</v>
      </c>
      <c r="BB16" s="294">
        <v>-190054</v>
      </c>
      <c r="BC16" s="294">
        <v>203800</v>
      </c>
      <c r="BD16" s="294">
        <v>397131</v>
      </c>
      <c r="BF16" s="341">
        <f t="shared" si="1"/>
        <v>0.72173044571281009</v>
      </c>
      <c r="BG16" s="348">
        <f t="shared" si="2"/>
        <v>0.27826955428718991</v>
      </c>
      <c r="BH16" s="341">
        <f t="shared" si="0"/>
        <v>1.4683994593027813E-2</v>
      </c>
    </row>
    <row r="17" spans="2:60" ht="20.100000000000001" customHeight="1" x14ac:dyDescent="0.4">
      <c r="B17" s="494">
        <v>13</v>
      </c>
      <c r="C17" s="9" t="s">
        <v>12</v>
      </c>
      <c r="D17" s="293">
        <v>878</v>
      </c>
      <c r="E17" s="293">
        <v>123</v>
      </c>
      <c r="F17" s="293">
        <v>77</v>
      </c>
      <c r="G17" s="293">
        <v>148</v>
      </c>
      <c r="H17" s="293">
        <v>1215</v>
      </c>
      <c r="I17" s="293">
        <v>22</v>
      </c>
      <c r="J17" s="293">
        <v>13807</v>
      </c>
      <c r="K17" s="293">
        <v>67</v>
      </c>
      <c r="L17" s="293">
        <v>1861</v>
      </c>
      <c r="M17" s="293">
        <v>1870</v>
      </c>
      <c r="N17" s="293">
        <v>2511</v>
      </c>
      <c r="O17" s="293">
        <v>50</v>
      </c>
      <c r="P17" s="293">
        <v>22351</v>
      </c>
      <c r="Q17" s="293">
        <v>456</v>
      </c>
      <c r="R17" s="293">
        <v>1445</v>
      </c>
      <c r="S17" s="293">
        <v>742</v>
      </c>
      <c r="T17" s="293">
        <v>13759</v>
      </c>
      <c r="U17" s="293">
        <v>22854</v>
      </c>
      <c r="V17" s="293">
        <v>24234</v>
      </c>
      <c r="W17" s="293">
        <v>5435</v>
      </c>
      <c r="X17" s="293">
        <v>10707</v>
      </c>
      <c r="Y17" s="293">
        <v>10534</v>
      </c>
      <c r="Z17" s="293">
        <v>0</v>
      </c>
      <c r="AA17" s="293">
        <v>3625</v>
      </c>
      <c r="AB17" s="293">
        <v>2306</v>
      </c>
      <c r="AC17" s="293">
        <v>8995</v>
      </c>
      <c r="AD17" s="293">
        <v>999</v>
      </c>
      <c r="AE17" s="293">
        <v>1139</v>
      </c>
      <c r="AF17" s="293">
        <v>2970</v>
      </c>
      <c r="AG17" s="293">
        <v>2517</v>
      </c>
      <c r="AH17" s="293">
        <v>1858</v>
      </c>
      <c r="AI17" s="293">
        <v>2528</v>
      </c>
      <c r="AJ17" s="293">
        <v>2727</v>
      </c>
      <c r="AK17" s="293">
        <v>1153</v>
      </c>
      <c r="AL17" s="293">
        <v>10158</v>
      </c>
      <c r="AM17" s="293">
        <v>1867</v>
      </c>
      <c r="AN17" s="293">
        <v>1230</v>
      </c>
      <c r="AO17" s="293">
        <v>175</v>
      </c>
      <c r="AP17" s="294">
        <v>179393</v>
      </c>
      <c r="AQ17" s="293">
        <v>396</v>
      </c>
      <c r="AR17" s="293">
        <v>10345</v>
      </c>
      <c r="AS17" s="293">
        <v>19</v>
      </c>
      <c r="AT17" s="293">
        <v>0</v>
      </c>
      <c r="AU17" s="293">
        <v>-3</v>
      </c>
      <c r="AV17" s="293">
        <v>-1630</v>
      </c>
      <c r="AW17" s="294">
        <v>9127</v>
      </c>
      <c r="AX17" s="294">
        <v>188520</v>
      </c>
      <c r="AY17" s="294">
        <v>125586</v>
      </c>
      <c r="AZ17" s="294">
        <v>134713</v>
      </c>
      <c r="BA17" s="294">
        <v>314106</v>
      </c>
      <c r="BB17" s="294">
        <v>-164640</v>
      </c>
      <c r="BC17" s="294">
        <v>-29927</v>
      </c>
      <c r="BD17" s="294">
        <v>149466</v>
      </c>
      <c r="BF17" s="341">
        <f t="shared" si="1"/>
        <v>0.8733290897517505</v>
      </c>
      <c r="BG17" s="348">
        <f t="shared" si="2"/>
        <v>0.1266709102482495</v>
      </c>
      <c r="BH17" s="341">
        <f t="shared" si="0"/>
        <v>2.1744334964911641E-3</v>
      </c>
    </row>
    <row r="18" spans="2:60" ht="20.100000000000001" customHeight="1" x14ac:dyDescent="0.4">
      <c r="B18" s="623">
        <v>14</v>
      </c>
      <c r="C18" s="9" t="s">
        <v>13</v>
      </c>
      <c r="D18" s="293">
        <v>358</v>
      </c>
      <c r="E18" s="293">
        <v>45</v>
      </c>
      <c r="F18" s="293">
        <v>101</v>
      </c>
      <c r="G18" s="293">
        <v>6</v>
      </c>
      <c r="H18" s="293">
        <v>2</v>
      </c>
      <c r="I18" s="293">
        <v>0</v>
      </c>
      <c r="J18" s="293">
        <v>1455</v>
      </c>
      <c r="K18" s="293">
        <v>5</v>
      </c>
      <c r="L18" s="293">
        <v>386</v>
      </c>
      <c r="M18" s="293">
        <v>1</v>
      </c>
      <c r="N18" s="293">
        <v>705</v>
      </c>
      <c r="O18" s="293">
        <v>418</v>
      </c>
      <c r="P18" s="293">
        <v>306</v>
      </c>
      <c r="Q18" s="293">
        <v>11152</v>
      </c>
      <c r="R18" s="293">
        <v>1188</v>
      </c>
      <c r="S18" s="293">
        <v>723</v>
      </c>
      <c r="T18" s="293">
        <v>3170</v>
      </c>
      <c r="U18" s="293">
        <v>17012</v>
      </c>
      <c r="V18" s="293">
        <v>6104</v>
      </c>
      <c r="W18" s="293">
        <v>755</v>
      </c>
      <c r="X18" s="293">
        <v>37585</v>
      </c>
      <c r="Y18" s="293">
        <v>42213</v>
      </c>
      <c r="Z18" s="293">
        <v>18</v>
      </c>
      <c r="AA18" s="293">
        <v>462</v>
      </c>
      <c r="AB18" s="293">
        <v>55</v>
      </c>
      <c r="AC18" s="293">
        <v>358</v>
      </c>
      <c r="AD18" s="293">
        <v>6</v>
      </c>
      <c r="AE18" s="293">
        <v>105</v>
      </c>
      <c r="AF18" s="293">
        <v>35</v>
      </c>
      <c r="AG18" s="293">
        <v>3</v>
      </c>
      <c r="AH18" s="293">
        <v>180</v>
      </c>
      <c r="AI18" s="293">
        <v>1651</v>
      </c>
      <c r="AJ18" s="293">
        <v>856</v>
      </c>
      <c r="AK18" s="293">
        <v>83</v>
      </c>
      <c r="AL18" s="293">
        <v>905</v>
      </c>
      <c r="AM18" s="293">
        <v>663</v>
      </c>
      <c r="AN18" s="293">
        <v>144</v>
      </c>
      <c r="AO18" s="293">
        <v>236</v>
      </c>
      <c r="AP18" s="294">
        <v>129450</v>
      </c>
      <c r="AQ18" s="293">
        <v>159</v>
      </c>
      <c r="AR18" s="293">
        <v>1236</v>
      </c>
      <c r="AS18" s="293">
        <v>0</v>
      </c>
      <c r="AT18" s="293">
        <v>0</v>
      </c>
      <c r="AU18" s="293">
        <v>0</v>
      </c>
      <c r="AV18" s="293">
        <v>427</v>
      </c>
      <c r="AW18" s="294">
        <v>1822</v>
      </c>
      <c r="AX18" s="294">
        <v>131272</v>
      </c>
      <c r="AY18" s="294">
        <v>60633</v>
      </c>
      <c r="AZ18" s="294">
        <v>62455</v>
      </c>
      <c r="BA18" s="294">
        <v>191905</v>
      </c>
      <c r="BB18" s="294">
        <v>-78559</v>
      </c>
      <c r="BC18" s="294">
        <v>-16104</v>
      </c>
      <c r="BD18" s="294">
        <v>113346</v>
      </c>
      <c r="BF18" s="341">
        <f>BB18*-1/AX18</f>
        <v>0.59844445121579626</v>
      </c>
      <c r="BG18" s="348">
        <f t="shared" si="2"/>
        <v>0.40155554878420374</v>
      </c>
      <c r="BH18" s="341">
        <f>AR18/$AR$43</f>
        <v>2.5979698421102747E-4</v>
      </c>
    </row>
    <row r="19" spans="2:60" ht="20.100000000000001" customHeight="1" x14ac:dyDescent="0.4">
      <c r="B19" s="623">
        <v>15</v>
      </c>
      <c r="C19" s="9" t="s">
        <v>14</v>
      </c>
      <c r="D19" s="293">
        <v>4</v>
      </c>
      <c r="E19" s="293">
        <v>0</v>
      </c>
      <c r="F19" s="293">
        <v>0</v>
      </c>
      <c r="G19" s="293">
        <v>0</v>
      </c>
      <c r="H19" s="293">
        <v>14</v>
      </c>
      <c r="I19" s="293">
        <v>16</v>
      </c>
      <c r="J19" s="293">
        <v>928</v>
      </c>
      <c r="K19" s="293">
        <v>2</v>
      </c>
      <c r="L19" s="293">
        <v>652</v>
      </c>
      <c r="M19" s="293">
        <v>57</v>
      </c>
      <c r="N19" s="293">
        <v>847</v>
      </c>
      <c r="O19" s="293">
        <v>7</v>
      </c>
      <c r="P19" s="293">
        <v>643</v>
      </c>
      <c r="Q19" s="293">
        <v>1812</v>
      </c>
      <c r="R19" s="293">
        <v>100325</v>
      </c>
      <c r="S19" s="293">
        <v>36973</v>
      </c>
      <c r="T19" s="293">
        <v>37354</v>
      </c>
      <c r="U19" s="293">
        <v>66622</v>
      </c>
      <c r="V19" s="293">
        <v>37036</v>
      </c>
      <c r="W19" s="293">
        <v>2320</v>
      </c>
      <c r="X19" s="293">
        <v>17785</v>
      </c>
      <c r="Y19" s="293">
        <v>23382</v>
      </c>
      <c r="Z19" s="293">
        <v>155</v>
      </c>
      <c r="AA19" s="293">
        <v>26</v>
      </c>
      <c r="AB19" s="293">
        <v>0</v>
      </c>
      <c r="AC19" s="293">
        <v>25</v>
      </c>
      <c r="AD19" s="293">
        <v>0</v>
      </c>
      <c r="AE19" s="293">
        <v>0</v>
      </c>
      <c r="AF19" s="293">
        <v>33</v>
      </c>
      <c r="AG19" s="293">
        <v>50</v>
      </c>
      <c r="AH19" s="293">
        <v>322</v>
      </c>
      <c r="AI19" s="293">
        <v>51</v>
      </c>
      <c r="AJ19" s="293">
        <v>1912</v>
      </c>
      <c r="AK19" s="293">
        <v>29</v>
      </c>
      <c r="AL19" s="293">
        <v>718</v>
      </c>
      <c r="AM19" s="293">
        <v>253</v>
      </c>
      <c r="AN19" s="293">
        <v>27</v>
      </c>
      <c r="AO19" s="293">
        <v>398</v>
      </c>
      <c r="AP19" s="294">
        <v>330778</v>
      </c>
      <c r="AQ19" s="293">
        <v>22</v>
      </c>
      <c r="AR19" s="293">
        <v>211</v>
      </c>
      <c r="AS19" s="293">
        <v>0</v>
      </c>
      <c r="AT19" s="293">
        <v>-773</v>
      </c>
      <c r="AU19" s="293">
        <v>-1088</v>
      </c>
      <c r="AV19" s="293">
        <v>-4489</v>
      </c>
      <c r="AW19" s="294">
        <v>-6117</v>
      </c>
      <c r="AX19" s="294">
        <v>324661</v>
      </c>
      <c r="AY19" s="294">
        <v>158822</v>
      </c>
      <c r="AZ19" s="294">
        <v>152705</v>
      </c>
      <c r="BA19" s="294">
        <v>483483</v>
      </c>
      <c r="BB19" s="294">
        <v>-302889</v>
      </c>
      <c r="BC19" s="294">
        <v>-150184</v>
      </c>
      <c r="BD19" s="294">
        <v>180594</v>
      </c>
      <c r="BF19" s="341">
        <f t="shared" si="1"/>
        <v>0.93293928128109016</v>
      </c>
      <c r="BG19" s="348">
        <f t="shared" si="2"/>
        <v>6.706071871890984E-2</v>
      </c>
      <c r="BH19" s="341">
        <f t="shared" ref="BH19:BH24" si="3">AR19/$AR$43</f>
        <v>4.4350456042497406E-5</v>
      </c>
    </row>
    <row r="20" spans="2:60" ht="20.100000000000001" customHeight="1" x14ac:dyDescent="0.4">
      <c r="B20" s="623">
        <v>16</v>
      </c>
      <c r="C20" s="9" t="s">
        <v>15</v>
      </c>
      <c r="D20" s="293">
        <v>548</v>
      </c>
      <c r="E20" s="293">
        <v>41</v>
      </c>
      <c r="F20" s="293">
        <v>0</v>
      </c>
      <c r="G20" s="293">
        <v>19</v>
      </c>
      <c r="H20" s="293">
        <v>135</v>
      </c>
      <c r="I20" s="293">
        <v>57</v>
      </c>
      <c r="J20" s="293">
        <v>9580</v>
      </c>
      <c r="K20" s="293">
        <v>19</v>
      </c>
      <c r="L20" s="293">
        <v>1108</v>
      </c>
      <c r="M20" s="293">
        <v>24</v>
      </c>
      <c r="N20" s="293">
        <v>961</v>
      </c>
      <c r="O20" s="293">
        <v>151</v>
      </c>
      <c r="P20" s="293">
        <v>1121</v>
      </c>
      <c r="Q20" s="293">
        <v>1144</v>
      </c>
      <c r="R20" s="293">
        <v>493</v>
      </c>
      <c r="S20" s="293">
        <v>9590</v>
      </c>
      <c r="T20" s="293">
        <v>15614</v>
      </c>
      <c r="U20" s="293">
        <v>17610</v>
      </c>
      <c r="V20" s="293">
        <v>4416</v>
      </c>
      <c r="W20" s="293">
        <v>2343</v>
      </c>
      <c r="X20" s="293">
        <v>87382</v>
      </c>
      <c r="Y20" s="293">
        <v>32241</v>
      </c>
      <c r="Z20" s="293">
        <v>169</v>
      </c>
      <c r="AA20" s="293">
        <v>75</v>
      </c>
      <c r="AB20" s="293">
        <v>17</v>
      </c>
      <c r="AC20" s="293">
        <v>5349</v>
      </c>
      <c r="AD20" s="293">
        <v>48</v>
      </c>
      <c r="AE20" s="293">
        <v>455</v>
      </c>
      <c r="AF20" s="293">
        <v>972</v>
      </c>
      <c r="AG20" s="293">
        <v>383</v>
      </c>
      <c r="AH20" s="293">
        <v>4597</v>
      </c>
      <c r="AI20" s="293">
        <v>162</v>
      </c>
      <c r="AJ20" s="293">
        <v>459</v>
      </c>
      <c r="AK20" s="293">
        <v>319</v>
      </c>
      <c r="AL20" s="293">
        <v>1869</v>
      </c>
      <c r="AM20" s="293">
        <v>1656</v>
      </c>
      <c r="AN20" s="293">
        <v>10</v>
      </c>
      <c r="AO20" s="293">
        <v>258</v>
      </c>
      <c r="AP20" s="294">
        <v>201395</v>
      </c>
      <c r="AQ20" s="293">
        <v>510</v>
      </c>
      <c r="AR20" s="293">
        <v>3533</v>
      </c>
      <c r="AS20" s="293">
        <v>15</v>
      </c>
      <c r="AT20" s="293">
        <v>794</v>
      </c>
      <c r="AU20" s="293">
        <v>7200</v>
      </c>
      <c r="AV20" s="293">
        <v>-2796</v>
      </c>
      <c r="AW20" s="294">
        <v>9256</v>
      </c>
      <c r="AX20" s="294">
        <v>210651</v>
      </c>
      <c r="AY20" s="294">
        <v>112189</v>
      </c>
      <c r="AZ20" s="294">
        <v>121445</v>
      </c>
      <c r="BA20" s="294">
        <v>322840</v>
      </c>
      <c r="BB20" s="294">
        <v>-177632</v>
      </c>
      <c r="BC20" s="294">
        <v>-56187</v>
      </c>
      <c r="BD20" s="294">
        <v>145208</v>
      </c>
      <c r="BF20" s="341">
        <f t="shared" si="1"/>
        <v>0.84325258365732891</v>
      </c>
      <c r="BG20" s="348">
        <f t="shared" si="2"/>
        <v>0.15674741634267109</v>
      </c>
      <c r="BH20" s="341">
        <f t="shared" si="3"/>
        <v>7.4260739904333337E-4</v>
      </c>
    </row>
    <row r="21" spans="2:60" ht="20.100000000000001" customHeight="1" x14ac:dyDescent="0.4">
      <c r="B21" s="623">
        <v>17</v>
      </c>
      <c r="C21" s="9" t="s">
        <v>1416</v>
      </c>
      <c r="D21" s="293">
        <v>1</v>
      </c>
      <c r="E21" s="293">
        <v>0</v>
      </c>
      <c r="F21" s="293">
        <v>3</v>
      </c>
      <c r="G21" s="293">
        <v>4</v>
      </c>
      <c r="H21" s="293">
        <v>1</v>
      </c>
      <c r="I21" s="293">
        <v>32</v>
      </c>
      <c r="J21" s="293">
        <v>0</v>
      </c>
      <c r="K21" s="293">
        <v>0</v>
      </c>
      <c r="L21" s="293">
        <v>22</v>
      </c>
      <c r="M21" s="293">
        <v>0</v>
      </c>
      <c r="N21" s="293">
        <v>3</v>
      </c>
      <c r="O21" s="293">
        <v>6</v>
      </c>
      <c r="P21" s="293">
        <v>344</v>
      </c>
      <c r="Q21" s="293">
        <v>285</v>
      </c>
      <c r="R21" s="293">
        <v>66</v>
      </c>
      <c r="S21" s="293">
        <v>133</v>
      </c>
      <c r="T21" s="293">
        <v>79743</v>
      </c>
      <c r="U21" s="293">
        <v>3332</v>
      </c>
      <c r="V21" s="293">
        <v>3013</v>
      </c>
      <c r="W21" s="293">
        <v>48</v>
      </c>
      <c r="X21" s="293">
        <v>6576</v>
      </c>
      <c r="Y21" s="293">
        <v>4686</v>
      </c>
      <c r="Z21" s="293">
        <v>2</v>
      </c>
      <c r="AA21" s="293">
        <v>995</v>
      </c>
      <c r="AB21" s="293">
        <v>3</v>
      </c>
      <c r="AC21" s="293">
        <v>1943</v>
      </c>
      <c r="AD21" s="293">
        <v>6</v>
      </c>
      <c r="AE21" s="293">
        <v>0</v>
      </c>
      <c r="AF21" s="293">
        <v>155</v>
      </c>
      <c r="AG21" s="293">
        <v>88</v>
      </c>
      <c r="AH21" s="293">
        <v>5205</v>
      </c>
      <c r="AI21" s="293">
        <v>0</v>
      </c>
      <c r="AJ21" s="293">
        <v>13717</v>
      </c>
      <c r="AK21" s="293">
        <v>0</v>
      </c>
      <c r="AL21" s="293">
        <v>37966</v>
      </c>
      <c r="AM21" s="293">
        <v>694</v>
      </c>
      <c r="AN21" s="293">
        <v>626</v>
      </c>
      <c r="AO21" s="293">
        <v>0</v>
      </c>
      <c r="AP21" s="294">
        <v>159698</v>
      </c>
      <c r="AQ21" s="293">
        <v>37</v>
      </c>
      <c r="AR21" s="293">
        <v>856</v>
      </c>
      <c r="AS21" s="293">
        <v>0</v>
      </c>
      <c r="AT21" s="293">
        <v>25420</v>
      </c>
      <c r="AU21" s="293">
        <v>259714</v>
      </c>
      <c r="AV21" s="293">
        <v>2428</v>
      </c>
      <c r="AW21" s="294">
        <v>288455</v>
      </c>
      <c r="AX21" s="294">
        <v>448153</v>
      </c>
      <c r="AY21" s="294">
        <v>535353</v>
      </c>
      <c r="AZ21" s="294">
        <v>823808</v>
      </c>
      <c r="BA21" s="294">
        <v>983506</v>
      </c>
      <c r="BB21" s="294">
        <v>-433030</v>
      </c>
      <c r="BC21" s="294">
        <v>390778</v>
      </c>
      <c r="BD21" s="294">
        <v>550476</v>
      </c>
      <c r="BF21" s="341">
        <f t="shared" si="1"/>
        <v>0.96625482815020758</v>
      </c>
      <c r="BG21" s="348">
        <f t="shared" si="2"/>
        <v>3.3745171849792421E-2</v>
      </c>
      <c r="BH21" s="341">
        <f t="shared" si="3"/>
        <v>1.7992412498757241E-4</v>
      </c>
    </row>
    <row r="22" spans="2:60" ht="20.100000000000001" customHeight="1" x14ac:dyDescent="0.4">
      <c r="B22" s="623">
        <v>18</v>
      </c>
      <c r="C22" s="615" t="s">
        <v>1417</v>
      </c>
      <c r="D22" s="293">
        <v>0</v>
      </c>
      <c r="E22" s="293">
        <v>5</v>
      </c>
      <c r="F22" s="293">
        <v>0</v>
      </c>
      <c r="G22" s="293">
        <v>2</v>
      </c>
      <c r="H22" s="293">
        <v>101</v>
      </c>
      <c r="I22" s="293">
        <v>0</v>
      </c>
      <c r="J22" s="293">
        <v>10</v>
      </c>
      <c r="K22" s="293">
        <v>0</v>
      </c>
      <c r="L22" s="293">
        <v>8</v>
      </c>
      <c r="M22" s="293">
        <v>19</v>
      </c>
      <c r="N22" s="293">
        <v>4</v>
      </c>
      <c r="O22" s="293">
        <v>4</v>
      </c>
      <c r="P22" s="293">
        <v>6</v>
      </c>
      <c r="Q22" s="293">
        <v>5</v>
      </c>
      <c r="R22" s="293">
        <v>50</v>
      </c>
      <c r="S22" s="293">
        <v>95</v>
      </c>
      <c r="T22" s="293">
        <v>26062</v>
      </c>
      <c r="U22" s="293">
        <v>193700</v>
      </c>
      <c r="V22" s="293">
        <v>37141</v>
      </c>
      <c r="W22" s="293">
        <v>197</v>
      </c>
      <c r="X22" s="293">
        <v>9155</v>
      </c>
      <c r="Y22" s="293">
        <v>5752</v>
      </c>
      <c r="Z22" s="293">
        <v>6</v>
      </c>
      <c r="AA22" s="293">
        <v>23</v>
      </c>
      <c r="AB22" s="293">
        <v>3</v>
      </c>
      <c r="AC22" s="293">
        <v>838</v>
      </c>
      <c r="AD22" s="293">
        <v>69</v>
      </c>
      <c r="AE22" s="293">
        <v>133</v>
      </c>
      <c r="AF22" s="293">
        <v>227</v>
      </c>
      <c r="AG22" s="293">
        <v>681</v>
      </c>
      <c r="AH22" s="293">
        <v>6993</v>
      </c>
      <c r="AI22" s="293">
        <v>1271</v>
      </c>
      <c r="AJ22" s="293">
        <v>91</v>
      </c>
      <c r="AK22" s="293">
        <v>7</v>
      </c>
      <c r="AL22" s="293">
        <v>30341</v>
      </c>
      <c r="AM22" s="293">
        <v>157</v>
      </c>
      <c r="AN22" s="293">
        <v>855</v>
      </c>
      <c r="AO22" s="293">
        <v>19</v>
      </c>
      <c r="AP22" s="294">
        <v>314030</v>
      </c>
      <c r="AQ22" s="293">
        <v>1749</v>
      </c>
      <c r="AR22" s="293">
        <v>74820</v>
      </c>
      <c r="AS22" s="293">
        <v>0</v>
      </c>
      <c r="AT22" s="293">
        <v>58678</v>
      </c>
      <c r="AU22" s="293">
        <v>176315</v>
      </c>
      <c r="AV22" s="293">
        <v>-17052</v>
      </c>
      <c r="AW22" s="294">
        <v>294510</v>
      </c>
      <c r="AX22" s="294">
        <v>608540</v>
      </c>
      <c r="AY22" s="294">
        <v>655466</v>
      </c>
      <c r="AZ22" s="294">
        <v>949976</v>
      </c>
      <c r="BA22" s="294">
        <v>1264006</v>
      </c>
      <c r="BB22" s="294">
        <v>-572711</v>
      </c>
      <c r="BC22" s="294">
        <v>377265</v>
      </c>
      <c r="BD22" s="294">
        <v>691295</v>
      </c>
      <c r="BF22" s="341">
        <f t="shared" si="1"/>
        <v>0.94112301574259705</v>
      </c>
      <c r="BG22" s="348">
        <f t="shared" si="2"/>
        <v>5.8876984257402953E-2</v>
      </c>
      <c r="BH22" s="341">
        <f t="shared" si="3"/>
        <v>1.5726545597628701E-2</v>
      </c>
    </row>
    <row r="23" spans="2:60" ht="20.100000000000001" customHeight="1" x14ac:dyDescent="0.4">
      <c r="B23" s="623">
        <v>19</v>
      </c>
      <c r="C23" s="9" t="s">
        <v>16</v>
      </c>
      <c r="D23" s="293">
        <v>0</v>
      </c>
      <c r="E23" s="293">
        <v>0</v>
      </c>
      <c r="F23" s="293">
        <v>0</v>
      </c>
      <c r="G23" s="293">
        <v>0</v>
      </c>
      <c r="H23" s="293">
        <v>3165</v>
      </c>
      <c r="I23" s="293">
        <v>1</v>
      </c>
      <c r="J23" s="293">
        <v>0</v>
      </c>
      <c r="K23" s="293">
        <v>0</v>
      </c>
      <c r="L23" s="293">
        <v>0</v>
      </c>
      <c r="M23" s="293">
        <v>0</v>
      </c>
      <c r="N23" s="293">
        <v>0</v>
      </c>
      <c r="O23" s="293">
        <v>0</v>
      </c>
      <c r="P23" s="293">
        <v>0</v>
      </c>
      <c r="Q23" s="293">
        <v>0</v>
      </c>
      <c r="R23" s="293">
        <v>0</v>
      </c>
      <c r="S23" s="293">
        <v>0</v>
      </c>
      <c r="T23" s="293">
        <v>2</v>
      </c>
      <c r="U23" s="293">
        <v>0</v>
      </c>
      <c r="V23" s="293">
        <v>245559</v>
      </c>
      <c r="W23" s="293">
        <v>0</v>
      </c>
      <c r="X23" s="293">
        <v>0</v>
      </c>
      <c r="Y23" s="293">
        <v>0</v>
      </c>
      <c r="Z23" s="293">
        <v>0</v>
      </c>
      <c r="AA23" s="293">
        <v>0</v>
      </c>
      <c r="AB23" s="293">
        <v>0</v>
      </c>
      <c r="AC23" s="293">
        <v>0</v>
      </c>
      <c r="AD23" s="293">
        <v>0</v>
      </c>
      <c r="AE23" s="293">
        <v>0</v>
      </c>
      <c r="AF23" s="293">
        <v>8752</v>
      </c>
      <c r="AG23" s="293">
        <v>0</v>
      </c>
      <c r="AH23" s="293">
        <v>10483</v>
      </c>
      <c r="AI23" s="293">
        <v>114</v>
      </c>
      <c r="AJ23" s="293">
        <v>0</v>
      </c>
      <c r="AK23" s="293">
        <v>0</v>
      </c>
      <c r="AL23" s="293">
        <v>25112</v>
      </c>
      <c r="AM23" s="293">
        <v>39</v>
      </c>
      <c r="AN23" s="293">
        <v>0</v>
      </c>
      <c r="AO23" s="293">
        <v>0</v>
      </c>
      <c r="AP23" s="294">
        <v>293227</v>
      </c>
      <c r="AQ23" s="293">
        <v>0</v>
      </c>
      <c r="AR23" s="293">
        <v>26441</v>
      </c>
      <c r="AS23" s="293">
        <v>0</v>
      </c>
      <c r="AT23" s="293">
        <v>23971</v>
      </c>
      <c r="AU23" s="293">
        <v>132056</v>
      </c>
      <c r="AV23" s="293">
        <v>850</v>
      </c>
      <c r="AW23" s="294">
        <v>183318</v>
      </c>
      <c r="AX23" s="294">
        <v>476545</v>
      </c>
      <c r="AY23" s="294">
        <v>500826</v>
      </c>
      <c r="AZ23" s="294">
        <v>684144</v>
      </c>
      <c r="BA23" s="294">
        <v>977371</v>
      </c>
      <c r="BB23" s="294">
        <v>-454169</v>
      </c>
      <c r="BC23" s="294">
        <v>229975</v>
      </c>
      <c r="BD23" s="294">
        <v>523202</v>
      </c>
      <c r="BF23" s="341">
        <f t="shared" si="1"/>
        <v>0.95304535773116916</v>
      </c>
      <c r="BG23" s="348">
        <f t="shared" si="2"/>
        <v>4.6954642268830837E-2</v>
      </c>
      <c r="BH23" s="341">
        <f t="shared" si="3"/>
        <v>5.5576796598088814E-3</v>
      </c>
    </row>
    <row r="24" spans="2:60" ht="20.100000000000001" customHeight="1" x14ac:dyDescent="0.4">
      <c r="B24" s="623">
        <v>20</v>
      </c>
      <c r="C24" s="9" t="s">
        <v>34</v>
      </c>
      <c r="D24" s="293">
        <v>62</v>
      </c>
      <c r="E24" s="293">
        <v>151</v>
      </c>
      <c r="F24" s="293">
        <v>2</v>
      </c>
      <c r="G24" s="293">
        <v>55</v>
      </c>
      <c r="H24" s="293">
        <v>490</v>
      </c>
      <c r="I24" s="293">
        <v>20</v>
      </c>
      <c r="J24" s="293">
        <v>1306</v>
      </c>
      <c r="K24" s="293">
        <v>203</v>
      </c>
      <c r="L24" s="293">
        <v>3257</v>
      </c>
      <c r="M24" s="293">
        <v>5</v>
      </c>
      <c r="N24" s="293">
        <v>203</v>
      </c>
      <c r="O24" s="293">
        <v>31</v>
      </c>
      <c r="P24" s="293">
        <v>514</v>
      </c>
      <c r="Q24" s="293">
        <v>442</v>
      </c>
      <c r="R24" s="293">
        <v>2581</v>
      </c>
      <c r="S24" s="293">
        <v>53</v>
      </c>
      <c r="T24" s="293">
        <v>750</v>
      </c>
      <c r="U24" s="293">
        <v>943</v>
      </c>
      <c r="V24" s="293">
        <v>274</v>
      </c>
      <c r="W24" s="293">
        <v>1236</v>
      </c>
      <c r="X24" s="293">
        <v>1716</v>
      </c>
      <c r="Y24" s="293">
        <v>1809</v>
      </c>
      <c r="Z24" s="293">
        <v>2369</v>
      </c>
      <c r="AA24" s="293">
        <v>78</v>
      </c>
      <c r="AB24" s="293">
        <v>80</v>
      </c>
      <c r="AC24" s="293">
        <v>765</v>
      </c>
      <c r="AD24" s="293">
        <v>123</v>
      </c>
      <c r="AE24" s="293">
        <v>11</v>
      </c>
      <c r="AF24" s="293">
        <v>269</v>
      </c>
      <c r="AG24" s="293">
        <v>4620</v>
      </c>
      <c r="AH24" s="293">
        <v>1503</v>
      </c>
      <c r="AI24" s="293">
        <v>3920</v>
      </c>
      <c r="AJ24" s="293">
        <v>1191</v>
      </c>
      <c r="AK24" s="293">
        <v>817</v>
      </c>
      <c r="AL24" s="293">
        <v>5747</v>
      </c>
      <c r="AM24" s="293">
        <v>2707</v>
      </c>
      <c r="AN24" s="293">
        <v>3442</v>
      </c>
      <c r="AO24" s="293">
        <v>62</v>
      </c>
      <c r="AP24" s="294">
        <v>43807</v>
      </c>
      <c r="AQ24" s="293">
        <v>3153</v>
      </c>
      <c r="AR24" s="293">
        <v>30851</v>
      </c>
      <c r="AS24" s="293">
        <v>0</v>
      </c>
      <c r="AT24" s="293">
        <v>2822</v>
      </c>
      <c r="AU24" s="293">
        <v>19187</v>
      </c>
      <c r="AV24" s="293">
        <v>-2479</v>
      </c>
      <c r="AW24" s="294">
        <v>53534</v>
      </c>
      <c r="AX24" s="294">
        <v>97341</v>
      </c>
      <c r="AY24" s="294">
        <v>60913</v>
      </c>
      <c r="AZ24" s="294">
        <v>114447</v>
      </c>
      <c r="BA24" s="294">
        <v>158254</v>
      </c>
      <c r="BB24" s="294">
        <v>-86150</v>
      </c>
      <c r="BC24" s="294">
        <v>28297</v>
      </c>
      <c r="BD24" s="294">
        <v>72104</v>
      </c>
      <c r="BF24" s="341">
        <f t="shared" si="1"/>
        <v>0.88503302822037988</v>
      </c>
      <c r="BG24" s="348">
        <f t="shared" si="2"/>
        <v>0.11496697177962012</v>
      </c>
      <c r="BH24" s="341">
        <f t="shared" si="3"/>
        <v>6.484625210270557E-3</v>
      </c>
    </row>
    <row r="25" spans="2:60" ht="20.100000000000001" customHeight="1" x14ac:dyDescent="0.4">
      <c r="B25" s="623">
        <v>21</v>
      </c>
      <c r="C25" s="9" t="s">
        <v>17</v>
      </c>
      <c r="D25" s="293">
        <v>504</v>
      </c>
      <c r="E25" s="293">
        <v>285</v>
      </c>
      <c r="F25" s="293">
        <v>107</v>
      </c>
      <c r="G25" s="293">
        <v>8</v>
      </c>
      <c r="H25" s="293">
        <v>47</v>
      </c>
      <c r="I25" s="293">
        <v>22</v>
      </c>
      <c r="J25" s="293">
        <v>547</v>
      </c>
      <c r="K25" s="293">
        <v>22</v>
      </c>
      <c r="L25" s="293">
        <v>1868</v>
      </c>
      <c r="M25" s="293">
        <v>107</v>
      </c>
      <c r="N25" s="293">
        <v>311</v>
      </c>
      <c r="O25" s="293">
        <v>213</v>
      </c>
      <c r="P25" s="293">
        <v>692</v>
      </c>
      <c r="Q25" s="293">
        <v>717</v>
      </c>
      <c r="R25" s="293">
        <v>771</v>
      </c>
      <c r="S25" s="293">
        <v>942</v>
      </c>
      <c r="T25" s="293">
        <v>983</v>
      </c>
      <c r="U25" s="293">
        <v>2799</v>
      </c>
      <c r="V25" s="293">
        <v>302</v>
      </c>
      <c r="W25" s="293">
        <v>106</v>
      </c>
      <c r="X25" s="293">
        <v>824</v>
      </c>
      <c r="Y25" s="293">
        <v>303</v>
      </c>
      <c r="Z25" s="293">
        <v>7602</v>
      </c>
      <c r="AA25" s="293">
        <v>5088</v>
      </c>
      <c r="AB25" s="293">
        <v>341</v>
      </c>
      <c r="AC25" s="293">
        <v>6881</v>
      </c>
      <c r="AD25" s="293">
        <v>1512</v>
      </c>
      <c r="AE25" s="293">
        <v>21417</v>
      </c>
      <c r="AF25" s="293">
        <v>9220</v>
      </c>
      <c r="AG25" s="293">
        <v>4766</v>
      </c>
      <c r="AH25" s="293">
        <v>7593</v>
      </c>
      <c r="AI25" s="293">
        <v>6447</v>
      </c>
      <c r="AJ25" s="293">
        <v>3536</v>
      </c>
      <c r="AK25" s="293">
        <v>310</v>
      </c>
      <c r="AL25" s="293">
        <v>2603</v>
      </c>
      <c r="AM25" s="293">
        <v>1940</v>
      </c>
      <c r="AN25" s="293">
        <v>0</v>
      </c>
      <c r="AO25" s="293">
        <v>1243</v>
      </c>
      <c r="AP25" s="294">
        <v>92979</v>
      </c>
      <c r="AQ25" s="293">
        <v>0</v>
      </c>
      <c r="AR25" s="293">
        <v>0</v>
      </c>
      <c r="AS25" s="293">
        <v>0</v>
      </c>
      <c r="AT25" s="293">
        <v>198773</v>
      </c>
      <c r="AU25" s="293">
        <v>507290</v>
      </c>
      <c r="AV25" s="293">
        <v>0</v>
      </c>
      <c r="AW25" s="294">
        <v>706063</v>
      </c>
      <c r="AX25" s="294">
        <v>799042</v>
      </c>
      <c r="AY25" s="294">
        <v>0</v>
      </c>
      <c r="AZ25" s="294">
        <v>706063</v>
      </c>
      <c r="BA25" s="294">
        <v>799042</v>
      </c>
      <c r="BB25" s="294">
        <v>0</v>
      </c>
      <c r="BC25" s="294">
        <v>706063</v>
      </c>
      <c r="BD25" s="294">
        <v>799042</v>
      </c>
      <c r="BF25" s="341">
        <f t="shared" ref="BF25:BF42" si="4">BB25*-1/AX25</f>
        <v>0</v>
      </c>
      <c r="BG25" s="348">
        <f t="shared" si="2"/>
        <v>1</v>
      </c>
      <c r="BH25" s="341">
        <f t="shared" ref="BH25:BH42" si="5">AR25/$AR$43</f>
        <v>0</v>
      </c>
    </row>
    <row r="26" spans="2:60" ht="20.100000000000001" customHeight="1" x14ac:dyDescent="0.4">
      <c r="B26" s="623">
        <v>22</v>
      </c>
      <c r="C26" s="9" t="s">
        <v>18</v>
      </c>
      <c r="D26" s="293">
        <v>0</v>
      </c>
      <c r="E26" s="293">
        <v>0</v>
      </c>
      <c r="F26" s="293">
        <v>0</v>
      </c>
      <c r="G26" s="293">
        <v>0</v>
      </c>
      <c r="H26" s="293">
        <v>0</v>
      </c>
      <c r="I26" s="293">
        <v>0</v>
      </c>
      <c r="J26" s="293">
        <v>0</v>
      </c>
      <c r="K26" s="293">
        <v>0</v>
      </c>
      <c r="L26" s="293">
        <v>0</v>
      </c>
      <c r="M26" s="293">
        <v>0</v>
      </c>
      <c r="N26" s="293">
        <v>0</v>
      </c>
      <c r="O26" s="293">
        <v>0</v>
      </c>
      <c r="P26" s="293">
        <v>0</v>
      </c>
      <c r="Q26" s="293">
        <v>0</v>
      </c>
      <c r="R26" s="293">
        <v>0</v>
      </c>
      <c r="S26" s="293">
        <v>0</v>
      </c>
      <c r="T26" s="293">
        <v>0</v>
      </c>
      <c r="U26" s="293">
        <v>0</v>
      </c>
      <c r="V26" s="293">
        <v>0</v>
      </c>
      <c r="W26" s="293">
        <v>0</v>
      </c>
      <c r="X26" s="293">
        <v>0</v>
      </c>
      <c r="Y26" s="293">
        <v>0</v>
      </c>
      <c r="Z26" s="293">
        <v>0</v>
      </c>
      <c r="AA26" s="293">
        <v>0</v>
      </c>
      <c r="AB26" s="293">
        <v>0</v>
      </c>
      <c r="AC26" s="293">
        <v>0</v>
      </c>
      <c r="AD26" s="293">
        <v>0</v>
      </c>
      <c r="AE26" s="293">
        <v>0</v>
      </c>
      <c r="AF26" s="293">
        <v>0</v>
      </c>
      <c r="AG26" s="293">
        <v>0</v>
      </c>
      <c r="AH26" s="293">
        <v>0</v>
      </c>
      <c r="AI26" s="293">
        <v>0</v>
      </c>
      <c r="AJ26" s="293">
        <v>0</v>
      </c>
      <c r="AK26" s="293">
        <v>0</v>
      </c>
      <c r="AL26" s="293">
        <v>0</v>
      </c>
      <c r="AM26" s="293">
        <v>0</v>
      </c>
      <c r="AN26" s="293">
        <v>0</v>
      </c>
      <c r="AO26" s="293">
        <v>0</v>
      </c>
      <c r="AP26" s="294">
        <v>0</v>
      </c>
      <c r="AQ26" s="293">
        <v>0</v>
      </c>
      <c r="AR26" s="293">
        <v>0</v>
      </c>
      <c r="AS26" s="293">
        <v>0</v>
      </c>
      <c r="AT26" s="293">
        <v>546886</v>
      </c>
      <c r="AU26" s="293">
        <v>135070</v>
      </c>
      <c r="AV26" s="293">
        <v>0</v>
      </c>
      <c r="AW26" s="294">
        <v>681956</v>
      </c>
      <c r="AX26" s="294">
        <v>681956</v>
      </c>
      <c r="AY26" s="294">
        <v>0</v>
      </c>
      <c r="AZ26" s="294">
        <v>681956</v>
      </c>
      <c r="BA26" s="294">
        <v>681956</v>
      </c>
      <c r="BB26" s="294">
        <v>0</v>
      </c>
      <c r="BC26" s="294">
        <v>681956</v>
      </c>
      <c r="BD26" s="294">
        <v>681956</v>
      </c>
      <c r="BF26" s="341">
        <f t="shared" si="4"/>
        <v>0</v>
      </c>
      <c r="BG26" s="348">
        <f t="shared" si="2"/>
        <v>1</v>
      </c>
      <c r="BH26" s="341">
        <f t="shared" si="5"/>
        <v>0</v>
      </c>
    </row>
    <row r="27" spans="2:60" ht="20.100000000000001" customHeight="1" x14ac:dyDescent="0.4">
      <c r="B27" s="494">
        <v>23</v>
      </c>
      <c r="C27" s="9" t="s">
        <v>1418</v>
      </c>
      <c r="D27" s="293">
        <v>943</v>
      </c>
      <c r="E27" s="293">
        <v>1012</v>
      </c>
      <c r="F27" s="293">
        <v>697</v>
      </c>
      <c r="G27" s="293">
        <v>149</v>
      </c>
      <c r="H27" s="293">
        <v>406</v>
      </c>
      <c r="I27" s="293">
        <v>119</v>
      </c>
      <c r="J27" s="293">
        <v>9972</v>
      </c>
      <c r="K27" s="293">
        <v>166</v>
      </c>
      <c r="L27" s="293">
        <v>20534</v>
      </c>
      <c r="M27" s="293">
        <v>1198</v>
      </c>
      <c r="N27" s="293">
        <v>2522</v>
      </c>
      <c r="O27" s="293">
        <v>2549</v>
      </c>
      <c r="P27" s="293">
        <v>4348</v>
      </c>
      <c r="Q27" s="293">
        <v>5098</v>
      </c>
      <c r="R27" s="293">
        <v>7068</v>
      </c>
      <c r="S27" s="293">
        <v>2533</v>
      </c>
      <c r="T27" s="293">
        <v>6144</v>
      </c>
      <c r="U27" s="293">
        <v>12541</v>
      </c>
      <c r="V27" s="293">
        <v>5534</v>
      </c>
      <c r="W27" s="293">
        <v>1232</v>
      </c>
      <c r="X27" s="293">
        <v>2155</v>
      </c>
      <c r="Y27" s="293">
        <v>1646</v>
      </c>
      <c r="Z27" s="293">
        <v>37783</v>
      </c>
      <c r="AA27" s="293">
        <v>5153</v>
      </c>
      <c r="AB27" s="293">
        <v>7931</v>
      </c>
      <c r="AC27" s="293">
        <v>39911</v>
      </c>
      <c r="AD27" s="293">
        <v>2154</v>
      </c>
      <c r="AE27" s="293">
        <v>7753</v>
      </c>
      <c r="AF27" s="293">
        <v>9352</v>
      </c>
      <c r="AG27" s="293">
        <v>5114</v>
      </c>
      <c r="AH27" s="293">
        <v>10655</v>
      </c>
      <c r="AI27" s="293">
        <v>12636</v>
      </c>
      <c r="AJ27" s="293">
        <v>14244</v>
      </c>
      <c r="AK27" s="293">
        <v>366</v>
      </c>
      <c r="AL27" s="293">
        <v>7615</v>
      </c>
      <c r="AM27" s="293">
        <v>19859</v>
      </c>
      <c r="AN27" s="293">
        <v>0</v>
      </c>
      <c r="AO27" s="293">
        <v>234</v>
      </c>
      <c r="AP27" s="294">
        <v>269326</v>
      </c>
      <c r="AQ27" s="293">
        <v>96</v>
      </c>
      <c r="AR27" s="293">
        <v>125663</v>
      </c>
      <c r="AS27" s="293">
        <v>0</v>
      </c>
      <c r="AT27" s="293">
        <v>0</v>
      </c>
      <c r="AU27" s="293">
        <v>0</v>
      </c>
      <c r="AV27" s="293">
        <v>0</v>
      </c>
      <c r="AW27" s="294">
        <v>125759</v>
      </c>
      <c r="AX27" s="294">
        <v>395085</v>
      </c>
      <c r="AY27" s="294">
        <v>694</v>
      </c>
      <c r="AZ27" s="294">
        <v>126453</v>
      </c>
      <c r="BA27" s="294">
        <v>395779</v>
      </c>
      <c r="BB27" s="294">
        <v>-33095</v>
      </c>
      <c r="BC27" s="294">
        <v>93358</v>
      </c>
      <c r="BD27" s="294">
        <v>362684</v>
      </c>
      <c r="BF27" s="341">
        <f t="shared" si="4"/>
        <v>8.3766784362858629E-2</v>
      </c>
      <c r="BG27" s="348">
        <f t="shared" si="2"/>
        <v>0.91623321563714133</v>
      </c>
      <c r="BH27" s="341">
        <f t="shared" si="5"/>
        <v>2.6413323969992186E-2</v>
      </c>
    </row>
    <row r="28" spans="2:60" ht="20.100000000000001" customHeight="1" x14ac:dyDescent="0.4">
      <c r="B28" s="494">
        <v>24</v>
      </c>
      <c r="C28" s="9" t="s">
        <v>824</v>
      </c>
      <c r="D28" s="293">
        <v>6</v>
      </c>
      <c r="E28" s="293">
        <v>107</v>
      </c>
      <c r="F28" s="293">
        <v>16</v>
      </c>
      <c r="G28" s="293">
        <v>4</v>
      </c>
      <c r="H28" s="293">
        <v>12</v>
      </c>
      <c r="I28" s="293">
        <v>5</v>
      </c>
      <c r="J28" s="293">
        <v>1254</v>
      </c>
      <c r="K28" s="293">
        <v>12</v>
      </c>
      <c r="L28" s="293">
        <v>641</v>
      </c>
      <c r="M28" s="293">
        <v>16</v>
      </c>
      <c r="N28" s="293">
        <v>265</v>
      </c>
      <c r="O28" s="293">
        <v>193</v>
      </c>
      <c r="P28" s="293">
        <v>82</v>
      </c>
      <c r="Q28" s="293">
        <v>106</v>
      </c>
      <c r="R28" s="293">
        <v>289</v>
      </c>
      <c r="S28" s="293">
        <v>66</v>
      </c>
      <c r="T28" s="293">
        <v>186</v>
      </c>
      <c r="U28" s="293">
        <v>555</v>
      </c>
      <c r="V28" s="293">
        <v>183</v>
      </c>
      <c r="W28" s="293">
        <v>41</v>
      </c>
      <c r="X28" s="293">
        <v>721</v>
      </c>
      <c r="Y28" s="293">
        <v>568</v>
      </c>
      <c r="Z28" s="293">
        <v>207</v>
      </c>
      <c r="AA28" s="293">
        <v>9183</v>
      </c>
      <c r="AB28" s="293">
        <v>922</v>
      </c>
      <c r="AC28" s="293">
        <v>4145</v>
      </c>
      <c r="AD28" s="293">
        <v>481</v>
      </c>
      <c r="AE28" s="293">
        <v>882</v>
      </c>
      <c r="AF28" s="293">
        <v>4173</v>
      </c>
      <c r="AG28" s="293">
        <v>1956</v>
      </c>
      <c r="AH28" s="293">
        <v>3580</v>
      </c>
      <c r="AI28" s="293">
        <v>6743</v>
      </c>
      <c r="AJ28" s="293">
        <v>5355</v>
      </c>
      <c r="AK28" s="293">
        <v>184</v>
      </c>
      <c r="AL28" s="293">
        <v>1197</v>
      </c>
      <c r="AM28" s="293">
        <v>5615</v>
      </c>
      <c r="AN28" s="293">
        <v>0</v>
      </c>
      <c r="AO28" s="293">
        <v>68</v>
      </c>
      <c r="AP28" s="294">
        <v>50019</v>
      </c>
      <c r="AQ28" s="293">
        <v>43</v>
      </c>
      <c r="AR28" s="293">
        <v>54127</v>
      </c>
      <c r="AS28" s="293">
        <v>-2780</v>
      </c>
      <c r="AT28" s="293">
        <v>0</v>
      </c>
      <c r="AU28" s="293">
        <v>0</v>
      </c>
      <c r="AV28" s="293">
        <v>0</v>
      </c>
      <c r="AW28" s="294">
        <v>51390</v>
      </c>
      <c r="AX28" s="294">
        <v>101409</v>
      </c>
      <c r="AY28" s="294">
        <v>409</v>
      </c>
      <c r="AZ28" s="294">
        <v>51799</v>
      </c>
      <c r="BA28" s="294">
        <v>101818</v>
      </c>
      <c r="BB28" s="294">
        <v>-15</v>
      </c>
      <c r="BC28" s="294">
        <v>51784</v>
      </c>
      <c r="BD28" s="294">
        <v>101803</v>
      </c>
      <c r="BF28" s="341">
        <f t="shared" si="4"/>
        <v>1.4791586545572879E-4</v>
      </c>
      <c r="BG28" s="348">
        <f t="shared" si="2"/>
        <v>0.99985208413454429</v>
      </c>
      <c r="BH28" s="341">
        <f t="shared" si="5"/>
        <v>1.1377048029441977E-2</v>
      </c>
    </row>
    <row r="29" spans="2:60" ht="20.100000000000001" customHeight="1" x14ac:dyDescent="0.4">
      <c r="B29" s="494">
        <v>25</v>
      </c>
      <c r="C29" s="9" t="s">
        <v>837</v>
      </c>
      <c r="D29" s="293">
        <v>0</v>
      </c>
      <c r="E29" s="293">
        <v>37</v>
      </c>
      <c r="F29" s="293">
        <v>10</v>
      </c>
      <c r="G29" s="293">
        <v>2</v>
      </c>
      <c r="H29" s="293">
        <v>0</v>
      </c>
      <c r="I29" s="293">
        <v>8</v>
      </c>
      <c r="J29" s="293">
        <v>910</v>
      </c>
      <c r="K29" s="293">
        <v>3</v>
      </c>
      <c r="L29" s="293">
        <v>440</v>
      </c>
      <c r="M29" s="293">
        <v>40</v>
      </c>
      <c r="N29" s="293">
        <v>333</v>
      </c>
      <c r="O29" s="293">
        <v>0</v>
      </c>
      <c r="P29" s="293">
        <v>31</v>
      </c>
      <c r="Q29" s="293">
        <v>385</v>
      </c>
      <c r="R29" s="293">
        <v>50</v>
      </c>
      <c r="S29" s="293">
        <v>17</v>
      </c>
      <c r="T29" s="293">
        <v>17</v>
      </c>
      <c r="U29" s="293">
        <v>545</v>
      </c>
      <c r="V29" s="293">
        <v>57</v>
      </c>
      <c r="W29" s="293">
        <v>5</v>
      </c>
      <c r="X29" s="293">
        <v>644</v>
      </c>
      <c r="Y29" s="293">
        <v>3757</v>
      </c>
      <c r="Z29" s="293">
        <v>5913</v>
      </c>
      <c r="AA29" s="293">
        <v>322</v>
      </c>
      <c r="AB29" s="293">
        <v>0</v>
      </c>
      <c r="AC29" s="293">
        <v>2758</v>
      </c>
      <c r="AD29" s="293">
        <v>1922</v>
      </c>
      <c r="AE29" s="293">
        <v>37</v>
      </c>
      <c r="AF29" s="293">
        <v>6755</v>
      </c>
      <c r="AG29" s="293">
        <v>5823</v>
      </c>
      <c r="AH29" s="293">
        <v>25367</v>
      </c>
      <c r="AI29" s="293">
        <v>6477</v>
      </c>
      <c r="AJ29" s="293">
        <v>5821</v>
      </c>
      <c r="AK29" s="293">
        <v>5</v>
      </c>
      <c r="AL29" s="293">
        <v>2333</v>
      </c>
      <c r="AM29" s="293">
        <v>14438</v>
      </c>
      <c r="AN29" s="293">
        <v>0</v>
      </c>
      <c r="AO29" s="293">
        <v>1071</v>
      </c>
      <c r="AP29" s="294">
        <v>86333</v>
      </c>
      <c r="AQ29" s="293">
        <v>0</v>
      </c>
      <c r="AR29" s="293">
        <v>3603</v>
      </c>
      <c r="AS29" s="293">
        <v>9344</v>
      </c>
      <c r="AT29" s="293">
        <v>0</v>
      </c>
      <c r="AU29" s="293">
        <v>0</v>
      </c>
      <c r="AV29" s="293">
        <v>0</v>
      </c>
      <c r="AW29" s="294">
        <v>12947</v>
      </c>
      <c r="AX29" s="294">
        <v>99280</v>
      </c>
      <c r="AY29" s="294">
        <v>15382</v>
      </c>
      <c r="AZ29" s="294">
        <v>28329</v>
      </c>
      <c r="BA29" s="294">
        <v>114662</v>
      </c>
      <c r="BB29" s="294">
        <v>-6</v>
      </c>
      <c r="BC29" s="294">
        <v>28323</v>
      </c>
      <c r="BD29" s="294">
        <v>114656</v>
      </c>
      <c r="BF29" s="341">
        <f t="shared" si="4"/>
        <v>6.0435132957292508E-5</v>
      </c>
      <c r="BG29" s="348">
        <f t="shared" si="2"/>
        <v>0.99993956486704272</v>
      </c>
      <c r="BH29" s="341">
        <f t="shared" si="5"/>
        <v>7.5732082047923297E-4</v>
      </c>
    </row>
    <row r="30" spans="2:60" ht="20.100000000000001" customHeight="1" x14ac:dyDescent="0.4">
      <c r="B30" s="494">
        <v>26</v>
      </c>
      <c r="C30" s="9" t="s">
        <v>21</v>
      </c>
      <c r="D30" s="293">
        <v>7714</v>
      </c>
      <c r="E30" s="293">
        <v>3607</v>
      </c>
      <c r="F30" s="293">
        <v>515</v>
      </c>
      <c r="G30" s="293">
        <v>364</v>
      </c>
      <c r="H30" s="293">
        <v>3824</v>
      </c>
      <c r="I30" s="293">
        <v>80</v>
      </c>
      <c r="J30" s="293">
        <v>59561</v>
      </c>
      <c r="K30" s="293">
        <v>818</v>
      </c>
      <c r="L30" s="293">
        <v>12566</v>
      </c>
      <c r="M30" s="293">
        <v>2534</v>
      </c>
      <c r="N30" s="293">
        <v>4325</v>
      </c>
      <c r="O30" s="293">
        <v>2691</v>
      </c>
      <c r="P30" s="293">
        <v>8358</v>
      </c>
      <c r="Q30" s="293">
        <v>3839</v>
      </c>
      <c r="R30" s="293">
        <v>4149</v>
      </c>
      <c r="S30" s="293">
        <v>4102</v>
      </c>
      <c r="T30" s="293">
        <v>23539</v>
      </c>
      <c r="U30" s="293">
        <v>29805</v>
      </c>
      <c r="V30" s="293">
        <v>17827</v>
      </c>
      <c r="W30" s="293">
        <v>4245</v>
      </c>
      <c r="X30" s="293">
        <v>44532</v>
      </c>
      <c r="Y30" s="293">
        <v>24631</v>
      </c>
      <c r="Z30" s="293">
        <v>1879</v>
      </c>
      <c r="AA30" s="293">
        <v>1726</v>
      </c>
      <c r="AB30" s="293">
        <v>1998</v>
      </c>
      <c r="AC30" s="293">
        <v>17674</v>
      </c>
      <c r="AD30" s="293">
        <v>2200</v>
      </c>
      <c r="AE30" s="293">
        <v>2301</v>
      </c>
      <c r="AF30" s="293">
        <v>24161</v>
      </c>
      <c r="AG30" s="293">
        <v>7323</v>
      </c>
      <c r="AH30" s="293">
        <v>9143</v>
      </c>
      <c r="AI30" s="293">
        <v>12480</v>
      </c>
      <c r="AJ30" s="293">
        <v>52119</v>
      </c>
      <c r="AK30" s="293">
        <v>4036</v>
      </c>
      <c r="AL30" s="293">
        <v>29122</v>
      </c>
      <c r="AM30" s="293">
        <v>41434</v>
      </c>
      <c r="AN30" s="293">
        <v>6376</v>
      </c>
      <c r="AO30" s="293">
        <v>346</v>
      </c>
      <c r="AP30" s="294">
        <v>477944</v>
      </c>
      <c r="AQ30" s="293">
        <v>27552</v>
      </c>
      <c r="AR30" s="293">
        <v>945895</v>
      </c>
      <c r="AS30" s="293">
        <v>192</v>
      </c>
      <c r="AT30" s="293">
        <v>17611</v>
      </c>
      <c r="AU30" s="293">
        <v>130776</v>
      </c>
      <c r="AV30" s="293">
        <v>2909</v>
      </c>
      <c r="AW30" s="294">
        <v>1124935</v>
      </c>
      <c r="AX30" s="294">
        <v>1602879</v>
      </c>
      <c r="AY30" s="294">
        <v>1292231</v>
      </c>
      <c r="AZ30" s="294">
        <v>2417166</v>
      </c>
      <c r="BA30" s="294">
        <v>2895110</v>
      </c>
      <c r="BB30" s="294">
        <v>-1057873</v>
      </c>
      <c r="BC30" s="294">
        <v>1359293</v>
      </c>
      <c r="BD30" s="294">
        <v>1837237</v>
      </c>
      <c r="BF30" s="341">
        <f t="shared" si="4"/>
        <v>0.65998306796707673</v>
      </c>
      <c r="BG30" s="348">
        <f t="shared" si="2"/>
        <v>0.34001693203292327</v>
      </c>
      <c r="BH30" s="341">
        <f t="shared" si="5"/>
        <v>0.1988193109872895</v>
      </c>
    </row>
    <row r="31" spans="2:60" ht="20.100000000000001" customHeight="1" x14ac:dyDescent="0.4">
      <c r="B31" s="494">
        <v>27</v>
      </c>
      <c r="C31" s="9" t="s">
        <v>22</v>
      </c>
      <c r="D31" s="293">
        <v>909</v>
      </c>
      <c r="E31" s="293">
        <v>539</v>
      </c>
      <c r="F31" s="293">
        <v>161</v>
      </c>
      <c r="G31" s="293">
        <v>186</v>
      </c>
      <c r="H31" s="293">
        <v>746</v>
      </c>
      <c r="I31" s="293">
        <v>385</v>
      </c>
      <c r="J31" s="293">
        <v>5505</v>
      </c>
      <c r="K31" s="293">
        <v>183</v>
      </c>
      <c r="L31" s="293">
        <v>2141</v>
      </c>
      <c r="M31" s="293">
        <v>615</v>
      </c>
      <c r="N31" s="293">
        <v>1485</v>
      </c>
      <c r="O31" s="293">
        <v>1547</v>
      </c>
      <c r="P31" s="293">
        <v>847</v>
      </c>
      <c r="Q31" s="293">
        <v>1350</v>
      </c>
      <c r="R31" s="293">
        <v>1207</v>
      </c>
      <c r="S31" s="293">
        <v>1830</v>
      </c>
      <c r="T31" s="293">
        <v>4052</v>
      </c>
      <c r="U31" s="293">
        <v>5914</v>
      </c>
      <c r="V31" s="293">
        <v>2573</v>
      </c>
      <c r="W31" s="293">
        <v>2453</v>
      </c>
      <c r="X31" s="293">
        <v>7290</v>
      </c>
      <c r="Y31" s="293">
        <v>10229</v>
      </c>
      <c r="Z31" s="293">
        <v>7199</v>
      </c>
      <c r="AA31" s="293">
        <v>1702</v>
      </c>
      <c r="AB31" s="293">
        <v>2784</v>
      </c>
      <c r="AC31" s="293">
        <v>35639</v>
      </c>
      <c r="AD31" s="293">
        <v>31850</v>
      </c>
      <c r="AE31" s="293">
        <v>126824</v>
      </c>
      <c r="AF31" s="293">
        <v>23553</v>
      </c>
      <c r="AG31" s="293">
        <v>5293</v>
      </c>
      <c r="AH31" s="293">
        <v>19353</v>
      </c>
      <c r="AI31" s="293">
        <v>7708</v>
      </c>
      <c r="AJ31" s="293">
        <v>9311</v>
      </c>
      <c r="AK31" s="293">
        <v>1500</v>
      </c>
      <c r="AL31" s="293">
        <v>21253</v>
      </c>
      <c r="AM31" s="293">
        <v>8277</v>
      </c>
      <c r="AN31" s="293">
        <v>0</v>
      </c>
      <c r="AO31" s="293">
        <v>2948</v>
      </c>
      <c r="AP31" s="294">
        <v>357341</v>
      </c>
      <c r="AQ31" s="293">
        <v>5</v>
      </c>
      <c r="AR31" s="293">
        <v>256840</v>
      </c>
      <c r="AS31" s="293">
        <v>0</v>
      </c>
      <c r="AT31" s="293">
        <v>0</v>
      </c>
      <c r="AU31" s="293">
        <v>0</v>
      </c>
      <c r="AV31" s="293">
        <v>0</v>
      </c>
      <c r="AW31" s="294">
        <v>256845</v>
      </c>
      <c r="AX31" s="294">
        <v>614186</v>
      </c>
      <c r="AY31" s="294">
        <v>23957</v>
      </c>
      <c r="AZ31" s="294">
        <v>280802</v>
      </c>
      <c r="BA31" s="294">
        <v>638143</v>
      </c>
      <c r="BB31" s="294">
        <v>-219477</v>
      </c>
      <c r="BC31" s="294">
        <v>61325</v>
      </c>
      <c r="BD31" s="294">
        <v>418666</v>
      </c>
      <c r="BF31" s="341">
        <f t="shared" si="4"/>
        <v>0.3573461459557854</v>
      </c>
      <c r="BG31" s="348">
        <f t="shared" si="2"/>
        <v>0.6426538540442146</v>
      </c>
      <c r="BH31" s="341">
        <f t="shared" si="5"/>
        <v>5.3985645165663669E-2</v>
      </c>
    </row>
    <row r="32" spans="2:60" ht="20.100000000000001" customHeight="1" x14ac:dyDescent="0.4">
      <c r="B32" s="494">
        <v>28</v>
      </c>
      <c r="C32" s="9" t="s">
        <v>23</v>
      </c>
      <c r="D32" s="293">
        <v>20</v>
      </c>
      <c r="E32" s="293">
        <v>0</v>
      </c>
      <c r="F32" s="293">
        <v>38</v>
      </c>
      <c r="G32" s="293">
        <v>29</v>
      </c>
      <c r="H32" s="293">
        <v>52</v>
      </c>
      <c r="I32" s="293">
        <v>41</v>
      </c>
      <c r="J32" s="293">
        <v>2648</v>
      </c>
      <c r="K32" s="293">
        <v>54</v>
      </c>
      <c r="L32" s="293">
        <v>618</v>
      </c>
      <c r="M32" s="293">
        <v>303</v>
      </c>
      <c r="N32" s="293">
        <v>385</v>
      </c>
      <c r="O32" s="293">
        <v>215</v>
      </c>
      <c r="P32" s="293">
        <v>559</v>
      </c>
      <c r="Q32" s="293">
        <v>549</v>
      </c>
      <c r="R32" s="293">
        <v>338</v>
      </c>
      <c r="S32" s="293">
        <v>605</v>
      </c>
      <c r="T32" s="293">
        <v>1585</v>
      </c>
      <c r="U32" s="293">
        <v>2112</v>
      </c>
      <c r="V32" s="293">
        <v>593</v>
      </c>
      <c r="W32" s="293">
        <v>122</v>
      </c>
      <c r="X32" s="293">
        <v>5717</v>
      </c>
      <c r="Y32" s="293">
        <v>1398</v>
      </c>
      <c r="Z32" s="293">
        <v>2469</v>
      </c>
      <c r="AA32" s="293">
        <v>130</v>
      </c>
      <c r="AB32" s="293">
        <v>168</v>
      </c>
      <c r="AC32" s="293">
        <v>64726</v>
      </c>
      <c r="AD32" s="293">
        <v>7750</v>
      </c>
      <c r="AE32" s="293">
        <v>77511</v>
      </c>
      <c r="AF32" s="293">
        <v>24517</v>
      </c>
      <c r="AG32" s="293">
        <v>31817</v>
      </c>
      <c r="AH32" s="293">
        <v>3699</v>
      </c>
      <c r="AI32" s="293">
        <v>5183</v>
      </c>
      <c r="AJ32" s="293">
        <v>22451</v>
      </c>
      <c r="AK32" s="293">
        <v>2069</v>
      </c>
      <c r="AL32" s="293">
        <v>17306</v>
      </c>
      <c r="AM32" s="293">
        <v>23115</v>
      </c>
      <c r="AN32" s="293">
        <v>0</v>
      </c>
      <c r="AO32" s="293">
        <v>1628</v>
      </c>
      <c r="AP32" s="294">
        <v>302520</v>
      </c>
      <c r="AQ32" s="293">
        <v>0</v>
      </c>
      <c r="AR32" s="293">
        <v>1210774</v>
      </c>
      <c r="AS32" s="293">
        <v>65</v>
      </c>
      <c r="AT32" s="293">
        <v>0</v>
      </c>
      <c r="AU32" s="293">
        <v>35776</v>
      </c>
      <c r="AV32" s="293">
        <v>0</v>
      </c>
      <c r="AW32" s="294">
        <v>1246615</v>
      </c>
      <c r="AX32" s="294">
        <v>1549135</v>
      </c>
      <c r="AY32" s="294">
        <v>62480</v>
      </c>
      <c r="AZ32" s="294">
        <v>1309095</v>
      </c>
      <c r="BA32" s="294">
        <v>1611615</v>
      </c>
      <c r="BB32" s="294">
        <v>-27</v>
      </c>
      <c r="BC32" s="294">
        <v>1309068</v>
      </c>
      <c r="BD32" s="294">
        <v>1611588</v>
      </c>
      <c r="BF32" s="341">
        <f t="shared" si="4"/>
        <v>1.7429081390582488E-5</v>
      </c>
      <c r="BG32" s="348">
        <f t="shared" si="2"/>
        <v>0.99998257091860943</v>
      </c>
      <c r="BH32" s="341">
        <f t="shared" si="5"/>
        <v>0.25449468750899884</v>
      </c>
    </row>
    <row r="33" spans="2:60" ht="20.100000000000001" customHeight="1" x14ac:dyDescent="0.4">
      <c r="B33" s="494">
        <v>29</v>
      </c>
      <c r="C33" s="9" t="s">
        <v>24</v>
      </c>
      <c r="D33" s="293">
        <v>8959</v>
      </c>
      <c r="E33" s="293">
        <v>5996</v>
      </c>
      <c r="F33" s="293">
        <v>377</v>
      </c>
      <c r="G33" s="293">
        <v>1181</v>
      </c>
      <c r="H33" s="293">
        <v>3565</v>
      </c>
      <c r="I33" s="293">
        <v>1818</v>
      </c>
      <c r="J33" s="293">
        <v>35771</v>
      </c>
      <c r="K33" s="293">
        <v>241</v>
      </c>
      <c r="L33" s="293">
        <v>9400</v>
      </c>
      <c r="M33" s="293">
        <v>1808</v>
      </c>
      <c r="N33" s="293">
        <v>2757</v>
      </c>
      <c r="O33" s="293">
        <v>8052</v>
      </c>
      <c r="P33" s="293">
        <v>2686</v>
      </c>
      <c r="Q33" s="293">
        <v>9401</v>
      </c>
      <c r="R33" s="293">
        <v>4536</v>
      </c>
      <c r="S33" s="293">
        <v>4100</v>
      </c>
      <c r="T33" s="293">
        <v>9356</v>
      </c>
      <c r="U33" s="293">
        <v>13182</v>
      </c>
      <c r="V33" s="293">
        <v>10706</v>
      </c>
      <c r="W33" s="293">
        <v>13052</v>
      </c>
      <c r="X33" s="293">
        <v>36288</v>
      </c>
      <c r="Y33" s="293">
        <v>29300</v>
      </c>
      <c r="Z33" s="293">
        <v>11495</v>
      </c>
      <c r="AA33" s="293">
        <v>2220</v>
      </c>
      <c r="AB33" s="293">
        <v>9088</v>
      </c>
      <c r="AC33" s="293">
        <v>104693</v>
      </c>
      <c r="AD33" s="293">
        <v>15019</v>
      </c>
      <c r="AE33" s="293">
        <v>4875</v>
      </c>
      <c r="AF33" s="293">
        <v>72987</v>
      </c>
      <c r="AG33" s="293">
        <v>19430</v>
      </c>
      <c r="AH33" s="293">
        <v>36499</v>
      </c>
      <c r="AI33" s="293">
        <v>24339</v>
      </c>
      <c r="AJ33" s="293">
        <v>21031</v>
      </c>
      <c r="AK33" s="293">
        <v>4196</v>
      </c>
      <c r="AL33" s="293">
        <v>24031</v>
      </c>
      <c r="AM33" s="293">
        <v>27576</v>
      </c>
      <c r="AN33" s="293">
        <v>1643</v>
      </c>
      <c r="AO33" s="293">
        <v>4436</v>
      </c>
      <c r="AP33" s="294">
        <v>596090</v>
      </c>
      <c r="AQ33" s="293">
        <v>6188</v>
      </c>
      <c r="AR33" s="293">
        <v>167531</v>
      </c>
      <c r="AS33" s="293">
        <v>1065</v>
      </c>
      <c r="AT33" s="293">
        <v>2226</v>
      </c>
      <c r="AU33" s="293">
        <v>14658</v>
      </c>
      <c r="AV33" s="293">
        <v>1128</v>
      </c>
      <c r="AW33" s="294">
        <v>192796</v>
      </c>
      <c r="AX33" s="294">
        <v>788886</v>
      </c>
      <c r="AY33" s="294">
        <v>391774</v>
      </c>
      <c r="AZ33" s="294">
        <v>584570</v>
      </c>
      <c r="BA33" s="294">
        <v>1180660</v>
      </c>
      <c r="BB33" s="294">
        <v>-255260</v>
      </c>
      <c r="BC33" s="294">
        <v>329310</v>
      </c>
      <c r="BD33" s="294">
        <v>925400</v>
      </c>
      <c r="BF33" s="341">
        <f t="shared" si="4"/>
        <v>0.3235701989894611</v>
      </c>
      <c r="BG33" s="348">
        <f t="shared" si="2"/>
        <v>0.67642980101053896</v>
      </c>
      <c r="BH33" s="341">
        <f t="shared" si="5"/>
        <v>3.5213631522538542E-2</v>
      </c>
    </row>
    <row r="34" spans="2:60" ht="20.100000000000001" customHeight="1" x14ac:dyDescent="0.4">
      <c r="B34" s="494">
        <v>30</v>
      </c>
      <c r="C34" s="9" t="s">
        <v>25</v>
      </c>
      <c r="D34" s="293">
        <v>312</v>
      </c>
      <c r="E34" s="293">
        <v>299</v>
      </c>
      <c r="F34" s="293">
        <v>151</v>
      </c>
      <c r="G34" s="293">
        <v>44</v>
      </c>
      <c r="H34" s="293">
        <v>372</v>
      </c>
      <c r="I34" s="293">
        <v>26</v>
      </c>
      <c r="J34" s="293">
        <v>3434</v>
      </c>
      <c r="K34" s="293">
        <v>44</v>
      </c>
      <c r="L34" s="293">
        <v>1521</v>
      </c>
      <c r="M34" s="293">
        <v>267</v>
      </c>
      <c r="N34" s="293">
        <v>1096</v>
      </c>
      <c r="O34" s="293">
        <v>327</v>
      </c>
      <c r="P34" s="293">
        <v>514</v>
      </c>
      <c r="Q34" s="293">
        <v>632</v>
      </c>
      <c r="R34" s="293">
        <v>449</v>
      </c>
      <c r="S34" s="293">
        <v>997</v>
      </c>
      <c r="T34" s="293">
        <v>4929</v>
      </c>
      <c r="U34" s="293">
        <v>5551</v>
      </c>
      <c r="V34" s="293">
        <v>1169</v>
      </c>
      <c r="W34" s="293">
        <v>447</v>
      </c>
      <c r="X34" s="293">
        <v>6640</v>
      </c>
      <c r="Y34" s="293">
        <v>5789</v>
      </c>
      <c r="Z34" s="293">
        <v>4245</v>
      </c>
      <c r="AA34" s="293">
        <v>3277</v>
      </c>
      <c r="AB34" s="293">
        <v>1125</v>
      </c>
      <c r="AC34" s="293">
        <v>72181</v>
      </c>
      <c r="AD34" s="293">
        <v>23865</v>
      </c>
      <c r="AE34" s="293">
        <v>4938</v>
      </c>
      <c r="AF34" s="293">
        <v>8565</v>
      </c>
      <c r="AG34" s="293">
        <v>176226</v>
      </c>
      <c r="AH34" s="293">
        <v>29905</v>
      </c>
      <c r="AI34" s="293">
        <v>20666</v>
      </c>
      <c r="AJ34" s="293">
        <v>14545</v>
      </c>
      <c r="AK34" s="293">
        <v>7331</v>
      </c>
      <c r="AL34" s="293">
        <v>80596</v>
      </c>
      <c r="AM34" s="293">
        <v>15470</v>
      </c>
      <c r="AN34" s="293">
        <v>0</v>
      </c>
      <c r="AO34" s="293">
        <v>3702</v>
      </c>
      <c r="AP34" s="294">
        <v>501647</v>
      </c>
      <c r="AQ34" s="293">
        <v>3051</v>
      </c>
      <c r="AR34" s="293">
        <v>234347</v>
      </c>
      <c r="AS34" s="293">
        <v>137</v>
      </c>
      <c r="AT34" s="293">
        <v>44139</v>
      </c>
      <c r="AU34" s="293">
        <v>258629</v>
      </c>
      <c r="AV34" s="293">
        <v>-587</v>
      </c>
      <c r="AW34" s="294">
        <v>539716</v>
      </c>
      <c r="AX34" s="294">
        <v>1041363</v>
      </c>
      <c r="AY34" s="294">
        <v>236232</v>
      </c>
      <c r="AZ34" s="294">
        <v>775948</v>
      </c>
      <c r="BA34" s="294">
        <v>1277595</v>
      </c>
      <c r="BB34" s="294">
        <v>-359891</v>
      </c>
      <c r="BC34" s="294">
        <v>416057</v>
      </c>
      <c r="BD34" s="294">
        <v>917704</v>
      </c>
      <c r="BF34" s="341">
        <f t="shared" si="4"/>
        <v>0.3455961081774559</v>
      </c>
      <c r="BG34" s="348">
        <f t="shared" si="2"/>
        <v>0.6544038918225441</v>
      </c>
      <c r="BH34" s="341">
        <f t="shared" si="5"/>
        <v>4.9257802474839525E-2</v>
      </c>
    </row>
    <row r="35" spans="2:60" ht="20.100000000000001" customHeight="1" x14ac:dyDescent="0.4">
      <c r="B35" s="494">
        <v>31</v>
      </c>
      <c r="C35" s="9" t="s">
        <v>26</v>
      </c>
      <c r="D35" s="293">
        <v>0</v>
      </c>
      <c r="E35" s="293">
        <v>0</v>
      </c>
      <c r="F35" s="293">
        <v>0</v>
      </c>
      <c r="G35" s="293">
        <v>0</v>
      </c>
      <c r="H35" s="293">
        <v>0</v>
      </c>
      <c r="I35" s="293">
        <v>0</v>
      </c>
      <c r="J35" s="293">
        <v>0</v>
      </c>
      <c r="K35" s="293">
        <v>0</v>
      </c>
      <c r="L35" s="293">
        <v>0</v>
      </c>
      <c r="M35" s="293">
        <v>0</v>
      </c>
      <c r="N35" s="293">
        <v>0</v>
      </c>
      <c r="O35" s="293">
        <v>0</v>
      </c>
      <c r="P35" s="293">
        <v>0</v>
      </c>
      <c r="Q35" s="293">
        <v>0</v>
      </c>
      <c r="R35" s="293">
        <v>0</v>
      </c>
      <c r="S35" s="293">
        <v>0</v>
      </c>
      <c r="T35" s="293">
        <v>0</v>
      </c>
      <c r="U35" s="293">
        <v>0</v>
      </c>
      <c r="V35" s="293">
        <v>0</v>
      </c>
      <c r="W35" s="293">
        <v>0</v>
      </c>
      <c r="X35" s="293">
        <v>0</v>
      </c>
      <c r="Y35" s="293">
        <v>0</v>
      </c>
      <c r="Z35" s="293">
        <v>0</v>
      </c>
      <c r="AA35" s="293">
        <v>0</v>
      </c>
      <c r="AB35" s="293">
        <v>0</v>
      </c>
      <c r="AC35" s="293">
        <v>0</v>
      </c>
      <c r="AD35" s="293">
        <v>0</v>
      </c>
      <c r="AE35" s="293">
        <v>0</v>
      </c>
      <c r="AF35" s="293">
        <v>0</v>
      </c>
      <c r="AG35" s="293">
        <v>0</v>
      </c>
      <c r="AH35" s="293">
        <v>0</v>
      </c>
      <c r="AI35" s="293">
        <v>0</v>
      </c>
      <c r="AJ35" s="293">
        <v>0</v>
      </c>
      <c r="AK35" s="293">
        <v>0</v>
      </c>
      <c r="AL35" s="293">
        <v>0</v>
      </c>
      <c r="AM35" s="293">
        <v>0</v>
      </c>
      <c r="AN35" s="293">
        <v>0</v>
      </c>
      <c r="AO35" s="293">
        <v>8646</v>
      </c>
      <c r="AP35" s="294">
        <v>8646</v>
      </c>
      <c r="AQ35" s="293">
        <v>0</v>
      </c>
      <c r="AR35" s="293">
        <v>16814</v>
      </c>
      <c r="AS35" s="293">
        <v>964108</v>
      </c>
      <c r="AT35" s="293">
        <v>0</v>
      </c>
      <c r="AU35" s="293">
        <v>0</v>
      </c>
      <c r="AV35" s="293">
        <v>0</v>
      </c>
      <c r="AW35" s="294">
        <v>980922</v>
      </c>
      <c r="AX35" s="294">
        <v>989568</v>
      </c>
      <c r="AY35" s="294">
        <v>0</v>
      </c>
      <c r="AZ35" s="294">
        <v>980922</v>
      </c>
      <c r="BA35" s="294">
        <v>989568</v>
      </c>
      <c r="BB35" s="294">
        <v>0</v>
      </c>
      <c r="BC35" s="294">
        <v>980922</v>
      </c>
      <c r="BD35" s="294">
        <v>989568</v>
      </c>
      <c r="BF35" s="341">
        <f t="shared" si="4"/>
        <v>0</v>
      </c>
      <c r="BG35" s="348">
        <f t="shared" si="2"/>
        <v>1</v>
      </c>
      <c r="BH35" s="341">
        <f t="shared" si="5"/>
        <v>3.5341638289030871E-3</v>
      </c>
    </row>
    <row r="36" spans="2:60" ht="20.100000000000001" customHeight="1" x14ac:dyDescent="0.4">
      <c r="B36" s="494">
        <v>32</v>
      </c>
      <c r="C36" s="9" t="s">
        <v>27</v>
      </c>
      <c r="D36" s="293">
        <v>0</v>
      </c>
      <c r="E36" s="293">
        <v>0</v>
      </c>
      <c r="F36" s="293">
        <v>0</v>
      </c>
      <c r="G36" s="293">
        <v>7</v>
      </c>
      <c r="H36" s="293">
        <v>0</v>
      </c>
      <c r="I36" s="293">
        <v>1</v>
      </c>
      <c r="J36" s="293">
        <v>194</v>
      </c>
      <c r="K36" s="293">
        <v>1</v>
      </c>
      <c r="L36" s="293">
        <v>60</v>
      </c>
      <c r="M36" s="293">
        <v>1</v>
      </c>
      <c r="N36" s="293">
        <v>38</v>
      </c>
      <c r="O36" s="293">
        <v>3</v>
      </c>
      <c r="P36" s="293">
        <v>18</v>
      </c>
      <c r="Q36" s="293">
        <v>51</v>
      </c>
      <c r="R36" s="293">
        <v>12</v>
      </c>
      <c r="S36" s="293">
        <v>62</v>
      </c>
      <c r="T36" s="293">
        <v>167</v>
      </c>
      <c r="U36" s="293">
        <v>1136</v>
      </c>
      <c r="V36" s="293">
        <v>123</v>
      </c>
      <c r="W36" s="293">
        <v>6</v>
      </c>
      <c r="X36" s="293">
        <v>148</v>
      </c>
      <c r="Y36" s="293">
        <v>93</v>
      </c>
      <c r="Z36" s="293">
        <v>230</v>
      </c>
      <c r="AA36" s="293">
        <v>13</v>
      </c>
      <c r="AB36" s="293">
        <v>29</v>
      </c>
      <c r="AC36" s="293">
        <v>397</v>
      </c>
      <c r="AD36" s="293">
        <v>81</v>
      </c>
      <c r="AE36" s="293">
        <v>3</v>
      </c>
      <c r="AF36" s="293">
        <v>586</v>
      </c>
      <c r="AG36" s="293">
        <v>5294</v>
      </c>
      <c r="AH36" s="293">
        <v>190</v>
      </c>
      <c r="AI36" s="293">
        <v>2</v>
      </c>
      <c r="AJ36" s="293">
        <v>114</v>
      </c>
      <c r="AK36" s="293">
        <v>0</v>
      </c>
      <c r="AL36" s="293">
        <v>749</v>
      </c>
      <c r="AM36" s="293">
        <v>361</v>
      </c>
      <c r="AN36" s="293">
        <v>0</v>
      </c>
      <c r="AO36" s="293">
        <v>209</v>
      </c>
      <c r="AP36" s="294">
        <v>10379</v>
      </c>
      <c r="AQ36" s="293">
        <v>1</v>
      </c>
      <c r="AR36" s="293">
        <v>115705</v>
      </c>
      <c r="AS36" s="293">
        <v>405876</v>
      </c>
      <c r="AT36" s="293">
        <v>76716</v>
      </c>
      <c r="AU36" s="293">
        <v>228095</v>
      </c>
      <c r="AV36" s="293">
        <v>0</v>
      </c>
      <c r="AW36" s="294">
        <v>826393</v>
      </c>
      <c r="AX36" s="294">
        <v>836772</v>
      </c>
      <c r="AY36" s="294">
        <v>77898</v>
      </c>
      <c r="AZ36" s="294">
        <v>904291</v>
      </c>
      <c r="BA36" s="294">
        <v>914670</v>
      </c>
      <c r="BB36" s="294">
        <v>-105645</v>
      </c>
      <c r="BC36" s="294">
        <v>798646</v>
      </c>
      <c r="BD36" s="294">
        <v>809025</v>
      </c>
      <c r="BF36" s="341">
        <f t="shared" si="4"/>
        <v>0.12625302949907502</v>
      </c>
      <c r="BG36" s="348">
        <f t="shared" si="2"/>
        <v>0.87374697050092498</v>
      </c>
      <c r="BH36" s="341">
        <f t="shared" si="5"/>
        <v>2.4320234674868067E-2</v>
      </c>
    </row>
    <row r="37" spans="2:60" ht="20.100000000000001" customHeight="1" x14ac:dyDescent="0.4">
      <c r="B37" s="494">
        <v>33</v>
      </c>
      <c r="C37" s="9" t="s">
        <v>28</v>
      </c>
      <c r="D37" s="293">
        <v>0</v>
      </c>
      <c r="E37" s="293">
        <v>0</v>
      </c>
      <c r="F37" s="293">
        <v>0</v>
      </c>
      <c r="G37" s="293">
        <v>0</v>
      </c>
      <c r="H37" s="293">
        <v>0</v>
      </c>
      <c r="I37" s="293">
        <v>0</v>
      </c>
      <c r="J37" s="293">
        <v>0</v>
      </c>
      <c r="K37" s="293">
        <v>0</v>
      </c>
      <c r="L37" s="293">
        <v>0</v>
      </c>
      <c r="M37" s="293">
        <v>0</v>
      </c>
      <c r="N37" s="293">
        <v>0</v>
      </c>
      <c r="O37" s="293">
        <v>0</v>
      </c>
      <c r="P37" s="293">
        <v>0</v>
      </c>
      <c r="Q37" s="293">
        <v>0</v>
      </c>
      <c r="R37" s="293">
        <v>0</v>
      </c>
      <c r="S37" s="293">
        <v>0</v>
      </c>
      <c r="T37" s="293">
        <v>0</v>
      </c>
      <c r="U37" s="293">
        <v>0</v>
      </c>
      <c r="V37" s="293">
        <v>0</v>
      </c>
      <c r="W37" s="293">
        <v>0</v>
      </c>
      <c r="X37" s="293">
        <v>0</v>
      </c>
      <c r="Y37" s="293">
        <v>0</v>
      </c>
      <c r="Z37" s="293">
        <v>0</v>
      </c>
      <c r="AA37" s="293">
        <v>13</v>
      </c>
      <c r="AB37" s="293">
        <v>0</v>
      </c>
      <c r="AC37" s="293">
        <v>35</v>
      </c>
      <c r="AD37" s="293">
        <v>41</v>
      </c>
      <c r="AE37" s="293">
        <v>18</v>
      </c>
      <c r="AF37" s="293">
        <v>681</v>
      </c>
      <c r="AG37" s="293">
        <v>276</v>
      </c>
      <c r="AH37" s="293">
        <v>21</v>
      </c>
      <c r="AI37" s="293">
        <v>9</v>
      </c>
      <c r="AJ37" s="293">
        <v>17070</v>
      </c>
      <c r="AK37" s="293">
        <v>0</v>
      </c>
      <c r="AL37" s="293">
        <v>34</v>
      </c>
      <c r="AM37" s="293">
        <v>179</v>
      </c>
      <c r="AN37" s="293">
        <v>0</v>
      </c>
      <c r="AO37" s="293">
        <v>11</v>
      </c>
      <c r="AP37" s="294">
        <v>18388</v>
      </c>
      <c r="AQ37" s="293">
        <v>10590</v>
      </c>
      <c r="AR37" s="293">
        <v>218263</v>
      </c>
      <c r="AS37" s="293">
        <v>914865</v>
      </c>
      <c r="AT37" s="293">
        <v>0</v>
      </c>
      <c r="AU37" s="293">
        <v>0</v>
      </c>
      <c r="AV37" s="293">
        <v>0</v>
      </c>
      <c r="AW37" s="294">
        <v>1143718</v>
      </c>
      <c r="AX37" s="294">
        <v>1162106</v>
      </c>
      <c r="AY37" s="294">
        <v>60595</v>
      </c>
      <c r="AZ37" s="294">
        <v>1204313</v>
      </c>
      <c r="BA37" s="294">
        <v>1222701</v>
      </c>
      <c r="BB37" s="294">
        <v>-12850</v>
      </c>
      <c r="BC37" s="294">
        <v>1191463</v>
      </c>
      <c r="BD37" s="294">
        <v>1209851</v>
      </c>
      <c r="BF37" s="341">
        <f t="shared" si="4"/>
        <v>1.1057511104838973E-2</v>
      </c>
      <c r="BG37" s="348">
        <f t="shared" si="2"/>
        <v>0.98894248889516101</v>
      </c>
      <c r="BH37" s="341">
        <f t="shared" si="5"/>
        <v>4.5877078612339389E-2</v>
      </c>
    </row>
    <row r="38" spans="2:60" ht="20.100000000000001" customHeight="1" x14ac:dyDescent="0.4">
      <c r="B38" s="494">
        <v>34</v>
      </c>
      <c r="C38" s="9" t="s">
        <v>29</v>
      </c>
      <c r="D38" s="293">
        <v>292</v>
      </c>
      <c r="E38" s="293">
        <v>146</v>
      </c>
      <c r="F38" s="293">
        <v>2</v>
      </c>
      <c r="G38" s="293">
        <v>24</v>
      </c>
      <c r="H38" s="293">
        <v>940</v>
      </c>
      <c r="I38" s="293">
        <v>12</v>
      </c>
      <c r="J38" s="293">
        <v>1156</v>
      </c>
      <c r="K38" s="293">
        <v>15</v>
      </c>
      <c r="L38" s="293">
        <v>258</v>
      </c>
      <c r="M38" s="293">
        <v>30</v>
      </c>
      <c r="N38" s="293">
        <v>131</v>
      </c>
      <c r="O38" s="293">
        <v>70</v>
      </c>
      <c r="P38" s="293">
        <v>79</v>
      </c>
      <c r="Q38" s="293">
        <v>110</v>
      </c>
      <c r="R38" s="293">
        <v>178</v>
      </c>
      <c r="S38" s="293">
        <v>32</v>
      </c>
      <c r="T38" s="293">
        <v>266</v>
      </c>
      <c r="U38" s="293">
        <v>197</v>
      </c>
      <c r="V38" s="293">
        <v>31</v>
      </c>
      <c r="W38" s="293">
        <v>97</v>
      </c>
      <c r="X38" s="293">
        <v>789</v>
      </c>
      <c r="Y38" s="293">
        <v>554</v>
      </c>
      <c r="Z38" s="293">
        <v>572</v>
      </c>
      <c r="AA38" s="293">
        <v>940</v>
      </c>
      <c r="AB38" s="293">
        <v>214</v>
      </c>
      <c r="AC38" s="293">
        <v>1040</v>
      </c>
      <c r="AD38" s="293">
        <v>1280</v>
      </c>
      <c r="AE38" s="293">
        <v>360</v>
      </c>
      <c r="AF38" s="293">
        <v>1290</v>
      </c>
      <c r="AG38" s="293">
        <v>922</v>
      </c>
      <c r="AH38" s="293">
        <v>3</v>
      </c>
      <c r="AI38" s="293">
        <v>1561</v>
      </c>
      <c r="AJ38" s="293">
        <v>1276</v>
      </c>
      <c r="AK38" s="293">
        <v>0</v>
      </c>
      <c r="AL38" s="293">
        <v>2576</v>
      </c>
      <c r="AM38" s="293">
        <v>1620</v>
      </c>
      <c r="AN38" s="293">
        <v>0</v>
      </c>
      <c r="AO38" s="293">
        <v>20</v>
      </c>
      <c r="AP38" s="294">
        <v>19083</v>
      </c>
      <c r="AQ38" s="293">
        <v>0</v>
      </c>
      <c r="AR38" s="293">
        <v>60888</v>
      </c>
      <c r="AS38" s="293">
        <v>0</v>
      </c>
      <c r="AT38" s="293">
        <v>0</v>
      </c>
      <c r="AU38" s="293">
        <v>0</v>
      </c>
      <c r="AV38" s="293">
        <v>0</v>
      </c>
      <c r="AW38" s="294">
        <v>60888</v>
      </c>
      <c r="AX38" s="294">
        <v>79971</v>
      </c>
      <c r="AY38" s="294">
        <v>36070</v>
      </c>
      <c r="AZ38" s="294">
        <v>96958</v>
      </c>
      <c r="BA38" s="294">
        <v>116041</v>
      </c>
      <c r="BB38" s="294">
        <v>-24942</v>
      </c>
      <c r="BC38" s="294">
        <v>72016</v>
      </c>
      <c r="BD38" s="294">
        <v>91099</v>
      </c>
      <c r="BF38" s="341">
        <f t="shared" si="4"/>
        <v>0.3118880594215403</v>
      </c>
      <c r="BG38" s="348">
        <f t="shared" si="2"/>
        <v>0.6881119405784597</v>
      </c>
      <c r="BH38" s="341">
        <f t="shared" si="5"/>
        <v>1.2798154348415081E-2</v>
      </c>
    </row>
    <row r="39" spans="2:60" ht="20.100000000000001" customHeight="1" x14ac:dyDescent="0.4">
      <c r="B39" s="494">
        <v>35</v>
      </c>
      <c r="C39" s="9" t="s">
        <v>30</v>
      </c>
      <c r="D39" s="293">
        <v>6913</v>
      </c>
      <c r="E39" s="293">
        <v>785</v>
      </c>
      <c r="F39" s="293">
        <v>1168</v>
      </c>
      <c r="G39" s="293">
        <v>382</v>
      </c>
      <c r="H39" s="293">
        <v>892</v>
      </c>
      <c r="I39" s="293">
        <v>192</v>
      </c>
      <c r="J39" s="293">
        <v>27634</v>
      </c>
      <c r="K39" s="293">
        <v>410</v>
      </c>
      <c r="L39" s="293">
        <v>4885</v>
      </c>
      <c r="M39" s="293">
        <v>2088</v>
      </c>
      <c r="N39" s="293">
        <v>4905</v>
      </c>
      <c r="O39" s="293">
        <v>2266</v>
      </c>
      <c r="P39" s="293">
        <v>6553</v>
      </c>
      <c r="Q39" s="293">
        <v>6862</v>
      </c>
      <c r="R39" s="293">
        <v>2820</v>
      </c>
      <c r="S39" s="293">
        <v>4334</v>
      </c>
      <c r="T39" s="293">
        <v>24881</v>
      </c>
      <c r="U39" s="293">
        <v>28196</v>
      </c>
      <c r="V39" s="293">
        <v>15300</v>
      </c>
      <c r="W39" s="293">
        <v>2691</v>
      </c>
      <c r="X39" s="293">
        <v>68175</v>
      </c>
      <c r="Y39" s="293">
        <v>101246</v>
      </c>
      <c r="Z39" s="293">
        <v>26171</v>
      </c>
      <c r="AA39" s="293">
        <v>13995</v>
      </c>
      <c r="AB39" s="293">
        <v>7337</v>
      </c>
      <c r="AC39" s="293">
        <v>140220</v>
      </c>
      <c r="AD39" s="293">
        <v>51086</v>
      </c>
      <c r="AE39" s="293">
        <v>42604</v>
      </c>
      <c r="AF39" s="293">
        <v>138504</v>
      </c>
      <c r="AG39" s="293">
        <v>161239</v>
      </c>
      <c r="AH39" s="293">
        <v>94136</v>
      </c>
      <c r="AI39" s="293">
        <v>74681</v>
      </c>
      <c r="AJ39" s="293">
        <v>55109</v>
      </c>
      <c r="AK39" s="293">
        <v>10059</v>
      </c>
      <c r="AL39" s="293">
        <v>228580</v>
      </c>
      <c r="AM39" s="293">
        <v>25681</v>
      </c>
      <c r="AN39" s="293">
        <v>0</v>
      </c>
      <c r="AO39" s="293">
        <v>2410</v>
      </c>
      <c r="AP39" s="294">
        <v>1385390</v>
      </c>
      <c r="AQ39" s="293">
        <v>1326</v>
      </c>
      <c r="AR39" s="293">
        <v>50734</v>
      </c>
      <c r="AS39" s="293">
        <v>274</v>
      </c>
      <c r="AT39" s="293">
        <v>5811</v>
      </c>
      <c r="AU39" s="293">
        <v>37329</v>
      </c>
      <c r="AV39" s="293">
        <v>0</v>
      </c>
      <c r="AW39" s="294">
        <v>95474</v>
      </c>
      <c r="AX39" s="294">
        <v>1480864</v>
      </c>
      <c r="AY39" s="294">
        <v>306287</v>
      </c>
      <c r="AZ39" s="294">
        <v>401761</v>
      </c>
      <c r="BA39" s="294">
        <v>1787151</v>
      </c>
      <c r="BB39" s="294">
        <v>-334997</v>
      </c>
      <c r="BC39" s="294">
        <v>66764</v>
      </c>
      <c r="BD39" s="294">
        <v>1452154</v>
      </c>
      <c r="BF39" s="341">
        <f t="shared" si="4"/>
        <v>0.22621726235494954</v>
      </c>
      <c r="BG39" s="348">
        <f t="shared" si="2"/>
        <v>0.77378273764505046</v>
      </c>
      <c r="BH39" s="341">
        <f t="shared" si="5"/>
        <v>1.0663867473270442E-2</v>
      </c>
    </row>
    <row r="40" spans="2:60" ht="20.100000000000001" customHeight="1" x14ac:dyDescent="0.4">
      <c r="B40" s="494">
        <v>36</v>
      </c>
      <c r="C40" s="9" t="s">
        <v>31</v>
      </c>
      <c r="D40" s="293">
        <v>1</v>
      </c>
      <c r="E40" s="293">
        <v>479</v>
      </c>
      <c r="F40" s="293">
        <v>33</v>
      </c>
      <c r="G40" s="293">
        <v>1</v>
      </c>
      <c r="H40" s="293">
        <v>84</v>
      </c>
      <c r="I40" s="293">
        <v>1</v>
      </c>
      <c r="J40" s="293">
        <v>202</v>
      </c>
      <c r="K40" s="293">
        <v>0</v>
      </c>
      <c r="L40" s="293">
        <v>29</v>
      </c>
      <c r="M40" s="293">
        <v>9</v>
      </c>
      <c r="N40" s="293">
        <v>18</v>
      </c>
      <c r="O40" s="293">
        <v>20</v>
      </c>
      <c r="P40" s="293">
        <v>17</v>
      </c>
      <c r="Q40" s="293">
        <v>45</v>
      </c>
      <c r="R40" s="293">
        <v>7</v>
      </c>
      <c r="S40" s="293">
        <v>9</v>
      </c>
      <c r="T40" s="293">
        <v>34</v>
      </c>
      <c r="U40" s="293">
        <v>174</v>
      </c>
      <c r="V40" s="293">
        <v>48</v>
      </c>
      <c r="W40" s="293">
        <v>15</v>
      </c>
      <c r="X40" s="293">
        <v>183</v>
      </c>
      <c r="Y40" s="293">
        <v>326</v>
      </c>
      <c r="Z40" s="293">
        <v>35</v>
      </c>
      <c r="AA40" s="293">
        <v>36</v>
      </c>
      <c r="AB40" s="293">
        <v>8</v>
      </c>
      <c r="AC40" s="293">
        <v>1246</v>
      </c>
      <c r="AD40" s="293">
        <v>114</v>
      </c>
      <c r="AE40" s="293">
        <v>1270</v>
      </c>
      <c r="AF40" s="293">
        <v>447</v>
      </c>
      <c r="AG40" s="293">
        <v>5038</v>
      </c>
      <c r="AH40" s="293">
        <v>475</v>
      </c>
      <c r="AI40" s="293">
        <v>7758</v>
      </c>
      <c r="AJ40" s="293">
        <v>28254</v>
      </c>
      <c r="AK40" s="293">
        <v>216</v>
      </c>
      <c r="AL40" s="293">
        <v>3148</v>
      </c>
      <c r="AM40" s="293">
        <v>11390</v>
      </c>
      <c r="AN40" s="293">
        <v>0</v>
      </c>
      <c r="AO40" s="293">
        <v>291</v>
      </c>
      <c r="AP40" s="294">
        <v>61461</v>
      </c>
      <c r="AQ40" s="293">
        <v>79727</v>
      </c>
      <c r="AR40" s="293">
        <v>461035</v>
      </c>
      <c r="AS40" s="293">
        <v>0</v>
      </c>
      <c r="AT40" s="293">
        <v>0</v>
      </c>
      <c r="AU40" s="293">
        <v>5444</v>
      </c>
      <c r="AV40" s="293">
        <v>0</v>
      </c>
      <c r="AW40" s="294">
        <v>546206</v>
      </c>
      <c r="AX40" s="294">
        <v>607667</v>
      </c>
      <c r="AY40" s="294">
        <v>107912</v>
      </c>
      <c r="AZ40" s="294">
        <v>654118</v>
      </c>
      <c r="BA40" s="294">
        <v>715579</v>
      </c>
      <c r="BB40" s="294">
        <v>-51783</v>
      </c>
      <c r="BC40" s="294">
        <v>602335</v>
      </c>
      <c r="BD40" s="294">
        <v>663796</v>
      </c>
      <c r="BF40" s="341">
        <f t="shared" si="4"/>
        <v>8.5216080517783593E-2</v>
      </c>
      <c r="BG40" s="348">
        <f t="shared" si="2"/>
        <v>0.91478391948221638</v>
      </c>
      <c r="BH40" s="341">
        <f t="shared" si="5"/>
        <v>9.6905746452856836E-2</v>
      </c>
    </row>
    <row r="41" spans="2:60" ht="20.100000000000001" customHeight="1" x14ac:dyDescent="0.4">
      <c r="B41" s="494">
        <v>37</v>
      </c>
      <c r="C41" s="9" t="s">
        <v>825</v>
      </c>
      <c r="D41" s="293">
        <v>22</v>
      </c>
      <c r="E41" s="293">
        <v>24</v>
      </c>
      <c r="F41" s="293">
        <v>12</v>
      </c>
      <c r="G41" s="293">
        <v>72</v>
      </c>
      <c r="H41" s="293">
        <v>80</v>
      </c>
      <c r="I41" s="293">
        <v>5</v>
      </c>
      <c r="J41" s="293">
        <v>576</v>
      </c>
      <c r="K41" s="293">
        <v>11</v>
      </c>
      <c r="L41" s="293">
        <v>199</v>
      </c>
      <c r="M41" s="293">
        <v>47</v>
      </c>
      <c r="N41" s="293">
        <v>66</v>
      </c>
      <c r="O41" s="293">
        <v>10</v>
      </c>
      <c r="P41" s="293">
        <v>32</v>
      </c>
      <c r="Q41" s="293">
        <v>105</v>
      </c>
      <c r="R41" s="293">
        <v>57</v>
      </c>
      <c r="S41" s="293">
        <v>88</v>
      </c>
      <c r="T41" s="293">
        <v>412</v>
      </c>
      <c r="U41" s="293">
        <v>597</v>
      </c>
      <c r="V41" s="293">
        <v>143</v>
      </c>
      <c r="W41" s="293">
        <v>55</v>
      </c>
      <c r="X41" s="293">
        <v>401</v>
      </c>
      <c r="Y41" s="293">
        <v>1051</v>
      </c>
      <c r="Z41" s="293">
        <v>14</v>
      </c>
      <c r="AA41" s="293">
        <v>88</v>
      </c>
      <c r="AB41" s="293">
        <v>347</v>
      </c>
      <c r="AC41" s="293">
        <v>3740</v>
      </c>
      <c r="AD41" s="293">
        <v>1476</v>
      </c>
      <c r="AE41" s="293">
        <v>602</v>
      </c>
      <c r="AF41" s="293">
        <v>1871</v>
      </c>
      <c r="AG41" s="293">
        <v>1798</v>
      </c>
      <c r="AH41" s="293">
        <v>2599</v>
      </c>
      <c r="AI41" s="293">
        <v>3006</v>
      </c>
      <c r="AJ41" s="293">
        <v>3071</v>
      </c>
      <c r="AK41" s="293">
        <v>570</v>
      </c>
      <c r="AL41" s="293">
        <v>2205</v>
      </c>
      <c r="AM41" s="293">
        <v>1231</v>
      </c>
      <c r="AN41" s="293">
        <v>0</v>
      </c>
      <c r="AO41" s="293">
        <v>11</v>
      </c>
      <c r="AP41" s="294">
        <v>26694</v>
      </c>
      <c r="AQ41" s="293">
        <v>0</v>
      </c>
      <c r="AR41" s="293">
        <v>0</v>
      </c>
      <c r="AS41" s="293">
        <v>0</v>
      </c>
      <c r="AT41" s="293">
        <v>0</v>
      </c>
      <c r="AU41" s="293">
        <v>0</v>
      </c>
      <c r="AV41" s="293">
        <v>0</v>
      </c>
      <c r="AW41" s="294">
        <v>0</v>
      </c>
      <c r="AX41" s="294">
        <v>26694</v>
      </c>
      <c r="AY41" s="294">
        <v>0</v>
      </c>
      <c r="AZ41" s="294">
        <v>0</v>
      </c>
      <c r="BA41" s="294">
        <v>26694</v>
      </c>
      <c r="BB41" s="294">
        <v>0</v>
      </c>
      <c r="BC41" s="294">
        <v>0</v>
      </c>
      <c r="BD41" s="294">
        <v>26694</v>
      </c>
      <c r="BF41" s="341">
        <f t="shared" si="4"/>
        <v>0</v>
      </c>
      <c r="BG41" s="348">
        <f t="shared" si="2"/>
        <v>1</v>
      </c>
      <c r="BH41" s="341">
        <f t="shared" si="5"/>
        <v>0</v>
      </c>
    </row>
    <row r="42" spans="2:60" ht="20.100000000000001" customHeight="1" x14ac:dyDescent="0.4">
      <c r="B42" s="494">
        <v>38</v>
      </c>
      <c r="C42" s="9" t="s">
        <v>826</v>
      </c>
      <c r="D42" s="293">
        <v>1350</v>
      </c>
      <c r="E42" s="293">
        <v>14</v>
      </c>
      <c r="F42" s="293">
        <v>14</v>
      </c>
      <c r="G42" s="293">
        <v>10</v>
      </c>
      <c r="H42" s="293">
        <v>639</v>
      </c>
      <c r="I42" s="293">
        <v>41</v>
      </c>
      <c r="J42" s="293">
        <v>5109</v>
      </c>
      <c r="K42" s="293">
        <v>26</v>
      </c>
      <c r="L42" s="293">
        <v>1897</v>
      </c>
      <c r="M42" s="293">
        <v>144</v>
      </c>
      <c r="N42" s="293">
        <v>261</v>
      </c>
      <c r="O42" s="293">
        <v>534</v>
      </c>
      <c r="P42" s="293">
        <v>737</v>
      </c>
      <c r="Q42" s="293">
        <v>1813</v>
      </c>
      <c r="R42" s="293">
        <v>2322</v>
      </c>
      <c r="S42" s="293">
        <v>1192</v>
      </c>
      <c r="T42" s="293">
        <v>4390</v>
      </c>
      <c r="U42" s="293">
        <v>3135</v>
      </c>
      <c r="V42" s="293">
        <v>815</v>
      </c>
      <c r="W42" s="293">
        <v>134</v>
      </c>
      <c r="X42" s="293">
        <v>12111</v>
      </c>
      <c r="Y42" s="293">
        <v>9291</v>
      </c>
      <c r="Z42" s="293">
        <v>1158</v>
      </c>
      <c r="AA42" s="293">
        <v>673</v>
      </c>
      <c r="AB42" s="293">
        <v>1922</v>
      </c>
      <c r="AC42" s="293">
        <v>10817</v>
      </c>
      <c r="AD42" s="293">
        <v>4196</v>
      </c>
      <c r="AE42" s="293">
        <v>6372</v>
      </c>
      <c r="AF42" s="293">
        <v>2411</v>
      </c>
      <c r="AG42" s="293">
        <v>8358</v>
      </c>
      <c r="AH42" s="293">
        <v>424</v>
      </c>
      <c r="AI42" s="293">
        <v>6710</v>
      </c>
      <c r="AJ42" s="293">
        <v>4273</v>
      </c>
      <c r="AK42" s="293">
        <v>1563</v>
      </c>
      <c r="AL42" s="293">
        <v>9798</v>
      </c>
      <c r="AM42" s="293">
        <v>4024</v>
      </c>
      <c r="AN42" s="293">
        <v>13</v>
      </c>
      <c r="AO42" s="293">
        <v>0</v>
      </c>
      <c r="AP42" s="294">
        <v>108691</v>
      </c>
      <c r="AQ42" s="293">
        <v>0</v>
      </c>
      <c r="AR42" s="293">
        <v>21</v>
      </c>
      <c r="AS42" s="293">
        <v>0</v>
      </c>
      <c r="AT42" s="293">
        <v>0</v>
      </c>
      <c r="AU42" s="293">
        <v>0</v>
      </c>
      <c r="AV42" s="293">
        <v>0</v>
      </c>
      <c r="AW42" s="294">
        <v>21</v>
      </c>
      <c r="AX42" s="294">
        <v>108712</v>
      </c>
      <c r="AY42" s="294">
        <v>23899</v>
      </c>
      <c r="AZ42" s="294">
        <v>23920</v>
      </c>
      <c r="BA42" s="294">
        <v>132611</v>
      </c>
      <c r="BB42" s="294">
        <v>-47417</v>
      </c>
      <c r="BC42" s="294">
        <v>-23497</v>
      </c>
      <c r="BD42" s="294">
        <v>85194</v>
      </c>
      <c r="BF42" s="341">
        <f t="shared" si="4"/>
        <v>0.43617079991169327</v>
      </c>
      <c r="BG42" s="348">
        <f t="shared" si="2"/>
        <v>0.56382920008830673</v>
      </c>
      <c r="BH42" s="341">
        <f t="shared" si="5"/>
        <v>4.4140264307698843E-6</v>
      </c>
    </row>
    <row r="43" spans="2:60" ht="20.100000000000001" customHeight="1" x14ac:dyDescent="0.4">
      <c r="B43" s="490">
        <v>70</v>
      </c>
      <c r="C43" s="10" t="s">
        <v>35</v>
      </c>
      <c r="D43" s="295">
        <v>58820</v>
      </c>
      <c r="E43" s="295">
        <v>67612</v>
      </c>
      <c r="F43" s="295">
        <v>5184</v>
      </c>
      <c r="G43" s="295">
        <v>7675</v>
      </c>
      <c r="H43" s="295">
        <v>32732</v>
      </c>
      <c r="I43" s="295">
        <v>3088</v>
      </c>
      <c r="J43" s="295">
        <v>568379</v>
      </c>
      <c r="K43" s="295">
        <v>5442</v>
      </c>
      <c r="L43" s="295">
        <v>162261</v>
      </c>
      <c r="M43" s="295">
        <v>20184</v>
      </c>
      <c r="N43" s="295">
        <v>66124</v>
      </c>
      <c r="O43" s="295">
        <v>231964</v>
      </c>
      <c r="P43" s="295">
        <v>83923</v>
      </c>
      <c r="Q43" s="295">
        <v>57886</v>
      </c>
      <c r="R43" s="295">
        <v>136638</v>
      </c>
      <c r="S43" s="295">
        <v>71815</v>
      </c>
      <c r="T43" s="295">
        <v>264156</v>
      </c>
      <c r="U43" s="295">
        <v>447332</v>
      </c>
      <c r="V43" s="295">
        <v>419928</v>
      </c>
      <c r="W43" s="295">
        <v>45949</v>
      </c>
      <c r="X43" s="295">
        <v>420821</v>
      </c>
      <c r="Y43" s="295">
        <v>336235</v>
      </c>
      <c r="Z43" s="295">
        <v>204859</v>
      </c>
      <c r="AA43" s="295">
        <v>52250</v>
      </c>
      <c r="AB43" s="295">
        <v>41183</v>
      </c>
      <c r="AC43" s="295">
        <v>557404</v>
      </c>
      <c r="AD43" s="295">
        <v>154809</v>
      </c>
      <c r="AE43" s="295">
        <v>301368</v>
      </c>
      <c r="AF43" s="295">
        <v>431799</v>
      </c>
      <c r="AG43" s="295">
        <v>467202</v>
      </c>
      <c r="AH43" s="295">
        <v>297480</v>
      </c>
      <c r="AI43" s="295">
        <v>232715</v>
      </c>
      <c r="AJ43" s="295">
        <v>498221</v>
      </c>
      <c r="AK43" s="295">
        <v>43377</v>
      </c>
      <c r="AL43" s="295">
        <v>570831</v>
      </c>
      <c r="AM43" s="295">
        <v>306873</v>
      </c>
      <c r="AN43" s="295">
        <v>26694</v>
      </c>
      <c r="AO43" s="295">
        <v>29907</v>
      </c>
      <c r="AP43" s="296">
        <v>7731120</v>
      </c>
      <c r="AQ43" s="295">
        <v>156954</v>
      </c>
      <c r="AR43" s="295">
        <v>4757561</v>
      </c>
      <c r="AS43" s="295">
        <v>2293216</v>
      </c>
      <c r="AT43" s="295">
        <v>1003373</v>
      </c>
      <c r="AU43" s="295">
        <v>1968041</v>
      </c>
      <c r="AV43" s="295">
        <v>-25238</v>
      </c>
      <c r="AW43" s="296">
        <v>10153907</v>
      </c>
      <c r="AX43" s="296">
        <v>17885027</v>
      </c>
      <c r="AY43" s="296">
        <v>6349495</v>
      </c>
      <c r="AZ43" s="296">
        <v>16503402</v>
      </c>
      <c r="BA43" s="296">
        <v>24234522</v>
      </c>
      <c r="BB43" s="296">
        <v>-6719277</v>
      </c>
      <c r="BC43" s="296">
        <v>9784125</v>
      </c>
      <c r="BD43" s="296">
        <v>17515245</v>
      </c>
      <c r="BF43" s="344">
        <f>BB43*-1/AX43</f>
        <v>0.37569286308597688</v>
      </c>
      <c r="BG43" s="351">
        <f t="shared" si="2"/>
        <v>0.62430713691402318</v>
      </c>
      <c r="BH43" s="344">
        <f>AR43/$AR$43</f>
        <v>1</v>
      </c>
    </row>
    <row r="44" spans="2:60" ht="20.100000000000001" customHeight="1" x14ac:dyDescent="0.4">
      <c r="B44" s="622">
        <v>71</v>
      </c>
      <c r="C44" s="9" t="s">
        <v>838</v>
      </c>
      <c r="D44" s="293">
        <v>205</v>
      </c>
      <c r="E44" s="293">
        <v>134</v>
      </c>
      <c r="F44" s="293">
        <v>18</v>
      </c>
      <c r="G44" s="293">
        <v>197</v>
      </c>
      <c r="H44" s="293">
        <v>2245</v>
      </c>
      <c r="I44" s="293">
        <v>77</v>
      </c>
      <c r="J44" s="293">
        <v>4028</v>
      </c>
      <c r="K44" s="293">
        <v>86</v>
      </c>
      <c r="L44" s="293">
        <v>2338</v>
      </c>
      <c r="M44" s="293">
        <v>670</v>
      </c>
      <c r="N44" s="293">
        <v>760</v>
      </c>
      <c r="O44" s="293">
        <v>749</v>
      </c>
      <c r="P44" s="293">
        <v>1671</v>
      </c>
      <c r="Q44" s="293">
        <v>1233</v>
      </c>
      <c r="R44" s="293">
        <v>724</v>
      </c>
      <c r="S44" s="293">
        <v>1360</v>
      </c>
      <c r="T44" s="293">
        <v>7059</v>
      </c>
      <c r="U44" s="293">
        <v>6963</v>
      </c>
      <c r="V44" s="293">
        <v>2679</v>
      </c>
      <c r="W44" s="293">
        <v>983</v>
      </c>
      <c r="X44" s="293">
        <v>10503</v>
      </c>
      <c r="Y44" s="293">
        <v>7200</v>
      </c>
      <c r="Z44" s="293">
        <v>1582</v>
      </c>
      <c r="AA44" s="293">
        <v>917</v>
      </c>
      <c r="AB44" s="293">
        <v>1949</v>
      </c>
      <c r="AC44" s="293">
        <v>26115</v>
      </c>
      <c r="AD44" s="293">
        <v>10126</v>
      </c>
      <c r="AE44" s="293">
        <v>2834</v>
      </c>
      <c r="AF44" s="293">
        <v>6775</v>
      </c>
      <c r="AG44" s="293">
        <v>5461</v>
      </c>
      <c r="AH44" s="293">
        <v>10342</v>
      </c>
      <c r="AI44" s="293">
        <v>3160</v>
      </c>
      <c r="AJ44" s="293">
        <v>9627</v>
      </c>
      <c r="AK44" s="293">
        <v>3167</v>
      </c>
      <c r="AL44" s="293">
        <v>13147</v>
      </c>
      <c r="AM44" s="293">
        <v>9700</v>
      </c>
      <c r="AN44" s="293">
        <v>0</v>
      </c>
      <c r="AO44" s="293">
        <v>170</v>
      </c>
      <c r="AP44" s="297">
        <v>156954</v>
      </c>
      <c r="AQ44" s="293"/>
      <c r="AR44" s="293"/>
      <c r="AS44" s="293"/>
      <c r="AT44" s="293"/>
      <c r="AU44" s="293"/>
      <c r="AV44" s="293"/>
      <c r="AW44" s="293"/>
      <c r="AX44" s="293"/>
      <c r="AY44" s="293"/>
      <c r="AZ44" s="293"/>
      <c r="BA44" s="293"/>
      <c r="BB44" s="293"/>
      <c r="BC44" s="293"/>
      <c r="BD44" s="293"/>
    </row>
    <row r="45" spans="2:60" ht="20.100000000000001" customHeight="1" x14ac:dyDescent="0.4">
      <c r="B45" s="622">
        <v>91</v>
      </c>
      <c r="C45" s="9" t="s">
        <v>839</v>
      </c>
      <c r="D45" s="293">
        <v>16301</v>
      </c>
      <c r="E45" s="293">
        <v>9087</v>
      </c>
      <c r="F45" s="293">
        <v>2849</v>
      </c>
      <c r="G45" s="293">
        <v>4240</v>
      </c>
      <c r="H45" s="293">
        <v>13496</v>
      </c>
      <c r="I45" s="293">
        <v>1271</v>
      </c>
      <c r="J45" s="293">
        <v>91173</v>
      </c>
      <c r="K45" s="293">
        <v>6347</v>
      </c>
      <c r="L45" s="293">
        <v>20967</v>
      </c>
      <c r="M45" s="293">
        <v>12371</v>
      </c>
      <c r="N45" s="293">
        <v>8269</v>
      </c>
      <c r="O45" s="293">
        <v>1114</v>
      </c>
      <c r="P45" s="293">
        <v>22923</v>
      </c>
      <c r="Q45" s="293">
        <v>16484</v>
      </c>
      <c r="R45" s="293">
        <v>12355</v>
      </c>
      <c r="S45" s="293">
        <v>35384</v>
      </c>
      <c r="T45" s="293">
        <v>53987</v>
      </c>
      <c r="U45" s="293">
        <v>115083</v>
      </c>
      <c r="V45" s="293">
        <v>51447</v>
      </c>
      <c r="W45" s="293">
        <v>15543</v>
      </c>
      <c r="X45" s="293">
        <v>277301</v>
      </c>
      <c r="Y45" s="293">
        <v>250727</v>
      </c>
      <c r="Z45" s="293">
        <v>50563</v>
      </c>
      <c r="AA45" s="293">
        <v>12434</v>
      </c>
      <c r="AB45" s="293">
        <v>43152</v>
      </c>
      <c r="AC45" s="293">
        <v>777789</v>
      </c>
      <c r="AD45" s="293">
        <v>126555</v>
      </c>
      <c r="AE45" s="293">
        <v>112359</v>
      </c>
      <c r="AF45" s="293">
        <v>367666</v>
      </c>
      <c r="AG45" s="293">
        <v>158268</v>
      </c>
      <c r="AH45" s="293">
        <v>330555</v>
      </c>
      <c r="AI45" s="293">
        <v>378246</v>
      </c>
      <c r="AJ45" s="293">
        <v>640447</v>
      </c>
      <c r="AK45" s="293">
        <v>45298</v>
      </c>
      <c r="AL45" s="293">
        <v>485084</v>
      </c>
      <c r="AM45" s="293">
        <v>223478</v>
      </c>
      <c r="AN45" s="293">
        <v>0</v>
      </c>
      <c r="AO45" s="293">
        <v>532</v>
      </c>
      <c r="AP45" s="294">
        <v>4791145</v>
      </c>
      <c r="AQ45" s="293"/>
      <c r="AR45" s="293"/>
      <c r="AS45" s="293"/>
      <c r="AT45" s="293"/>
      <c r="AU45" s="293"/>
      <c r="AV45" s="293"/>
      <c r="AW45" s="293"/>
      <c r="AX45" s="293"/>
      <c r="AY45" s="293"/>
      <c r="AZ45" s="293"/>
      <c r="BA45" s="293"/>
      <c r="BB45" s="293"/>
      <c r="BC45" s="293"/>
      <c r="BD45" s="293"/>
    </row>
    <row r="46" spans="2:60" ht="20.100000000000001" customHeight="1" x14ac:dyDescent="0.4">
      <c r="B46" s="622">
        <v>92</v>
      </c>
      <c r="C46" s="9" t="s">
        <v>814</v>
      </c>
      <c r="D46" s="293">
        <v>33754</v>
      </c>
      <c r="E46" s="293">
        <v>2864</v>
      </c>
      <c r="F46" s="293">
        <v>2467</v>
      </c>
      <c r="G46" s="293">
        <v>3196</v>
      </c>
      <c r="H46" s="293">
        <v>12615</v>
      </c>
      <c r="I46" s="293">
        <v>958</v>
      </c>
      <c r="J46" s="293">
        <v>86888</v>
      </c>
      <c r="K46" s="293">
        <v>-3224</v>
      </c>
      <c r="L46" s="293">
        <v>31344</v>
      </c>
      <c r="M46" s="293">
        <v>9083</v>
      </c>
      <c r="N46" s="293">
        <v>13476</v>
      </c>
      <c r="O46" s="293">
        <v>39024</v>
      </c>
      <c r="P46" s="293">
        <v>19143</v>
      </c>
      <c r="Q46" s="293">
        <v>20635</v>
      </c>
      <c r="R46" s="293">
        <v>23231</v>
      </c>
      <c r="S46" s="293">
        <v>17035</v>
      </c>
      <c r="T46" s="293">
        <v>148209</v>
      </c>
      <c r="U46" s="293">
        <v>25133</v>
      </c>
      <c r="V46" s="293">
        <v>13096</v>
      </c>
      <c r="W46" s="293">
        <v>651</v>
      </c>
      <c r="X46" s="293">
        <v>24555</v>
      </c>
      <c r="Y46" s="293">
        <v>5112</v>
      </c>
      <c r="Z46" s="293">
        <v>15024</v>
      </c>
      <c r="AA46" s="293">
        <v>13743</v>
      </c>
      <c r="AB46" s="293">
        <v>14782</v>
      </c>
      <c r="AC46" s="293">
        <v>194995</v>
      </c>
      <c r="AD46" s="293">
        <v>93460</v>
      </c>
      <c r="AE46" s="293">
        <v>536022</v>
      </c>
      <c r="AF46" s="293">
        <v>-24887</v>
      </c>
      <c r="AG46" s="293">
        <v>144881</v>
      </c>
      <c r="AH46" s="293">
        <v>0</v>
      </c>
      <c r="AI46" s="293">
        <v>31588</v>
      </c>
      <c r="AJ46" s="293">
        <v>-7444</v>
      </c>
      <c r="AK46" s="293">
        <v>-1921</v>
      </c>
      <c r="AL46" s="293">
        <v>135391</v>
      </c>
      <c r="AM46" s="293">
        <v>2244</v>
      </c>
      <c r="AN46" s="293">
        <v>0</v>
      </c>
      <c r="AO46" s="293">
        <v>49041</v>
      </c>
      <c r="AP46" s="294">
        <v>1726164</v>
      </c>
      <c r="AQ46" s="293"/>
      <c r="AR46" s="293"/>
      <c r="AS46" s="293"/>
      <c r="AT46" s="293"/>
      <c r="AU46" s="293"/>
      <c r="AV46" s="293"/>
      <c r="AW46" s="293"/>
      <c r="AX46" s="293"/>
      <c r="AY46" s="293"/>
      <c r="AZ46" s="293"/>
      <c r="BA46" s="293"/>
      <c r="BB46" s="293"/>
      <c r="BC46" s="293"/>
      <c r="BD46" s="293"/>
    </row>
    <row r="47" spans="2:60" ht="20.100000000000001" customHeight="1" x14ac:dyDescent="0.4">
      <c r="B47" s="622">
        <v>93</v>
      </c>
      <c r="C47" s="9" t="s">
        <v>815</v>
      </c>
      <c r="D47" s="293">
        <v>30587</v>
      </c>
      <c r="E47" s="293">
        <v>9848</v>
      </c>
      <c r="F47" s="293">
        <v>1924</v>
      </c>
      <c r="G47" s="293">
        <v>1437</v>
      </c>
      <c r="H47" s="293">
        <v>10189</v>
      </c>
      <c r="I47" s="293">
        <v>713</v>
      </c>
      <c r="J47" s="293">
        <v>47491</v>
      </c>
      <c r="K47" s="293">
        <v>916</v>
      </c>
      <c r="L47" s="293">
        <v>25033</v>
      </c>
      <c r="M47" s="293">
        <v>6299</v>
      </c>
      <c r="N47" s="293">
        <v>13996</v>
      </c>
      <c r="O47" s="293">
        <v>10923</v>
      </c>
      <c r="P47" s="293">
        <v>19194</v>
      </c>
      <c r="Q47" s="293">
        <v>12362</v>
      </c>
      <c r="R47" s="293">
        <v>6349</v>
      </c>
      <c r="S47" s="293">
        <v>13358</v>
      </c>
      <c r="T47" s="293">
        <v>86013</v>
      </c>
      <c r="U47" s="293">
        <v>115701</v>
      </c>
      <c r="V47" s="293">
        <v>51698</v>
      </c>
      <c r="W47" s="293">
        <v>7609</v>
      </c>
      <c r="X47" s="293">
        <v>28117</v>
      </c>
      <c r="Y47" s="293">
        <v>53583</v>
      </c>
      <c r="Z47" s="293">
        <v>76289</v>
      </c>
      <c r="AA47" s="293">
        <v>23043</v>
      </c>
      <c r="AB47" s="293">
        <v>8372</v>
      </c>
      <c r="AC47" s="293">
        <v>176334</v>
      </c>
      <c r="AD47" s="293">
        <v>31129</v>
      </c>
      <c r="AE47" s="293">
        <v>543950</v>
      </c>
      <c r="AF47" s="293">
        <v>105313</v>
      </c>
      <c r="AG47" s="293">
        <v>112000</v>
      </c>
      <c r="AH47" s="293">
        <v>349467</v>
      </c>
      <c r="AI47" s="293">
        <v>157974</v>
      </c>
      <c r="AJ47" s="293">
        <v>70647</v>
      </c>
      <c r="AK47" s="293">
        <v>3228</v>
      </c>
      <c r="AL47" s="293">
        <v>173646</v>
      </c>
      <c r="AM47" s="293">
        <v>87026</v>
      </c>
      <c r="AN47" s="293">
        <v>0</v>
      </c>
      <c r="AO47" s="293">
        <v>2995</v>
      </c>
      <c r="AP47" s="294">
        <v>2474753</v>
      </c>
      <c r="AQ47" s="293"/>
      <c r="AR47" s="293"/>
      <c r="AS47" s="293"/>
      <c r="AT47" s="293"/>
      <c r="AU47" s="293"/>
      <c r="AV47" s="293"/>
      <c r="AW47" s="293"/>
      <c r="AX47" s="293"/>
      <c r="AY47" s="293"/>
      <c r="AZ47" s="293"/>
      <c r="BA47" s="293"/>
      <c r="BB47" s="293"/>
      <c r="BC47" s="293"/>
      <c r="BD47" s="293"/>
    </row>
    <row r="48" spans="2:60" ht="20.100000000000001" customHeight="1" x14ac:dyDescent="0.4">
      <c r="B48" s="622">
        <v>94</v>
      </c>
      <c r="C48" s="385" t="s">
        <v>840</v>
      </c>
      <c r="D48" s="293">
        <v>3528</v>
      </c>
      <c r="E48" s="293">
        <v>1542</v>
      </c>
      <c r="F48" s="293">
        <v>756</v>
      </c>
      <c r="G48" s="293">
        <v>582</v>
      </c>
      <c r="H48" s="293">
        <v>2374</v>
      </c>
      <c r="I48" s="293">
        <v>337</v>
      </c>
      <c r="J48" s="293">
        <v>55031</v>
      </c>
      <c r="K48" s="293">
        <v>236</v>
      </c>
      <c r="L48" s="293">
        <v>9063</v>
      </c>
      <c r="M48" s="293">
        <v>2286</v>
      </c>
      <c r="N48" s="293">
        <v>685</v>
      </c>
      <c r="O48" s="293">
        <v>115492</v>
      </c>
      <c r="P48" s="293">
        <v>2612</v>
      </c>
      <c r="Q48" s="293">
        <v>4746</v>
      </c>
      <c r="R48" s="293">
        <v>1297</v>
      </c>
      <c r="S48" s="293">
        <v>6256</v>
      </c>
      <c r="T48" s="293">
        <v>-8947</v>
      </c>
      <c r="U48" s="293">
        <v>-18915</v>
      </c>
      <c r="V48" s="293">
        <v>-15646</v>
      </c>
      <c r="W48" s="293">
        <v>1369</v>
      </c>
      <c r="X48" s="293">
        <v>37749</v>
      </c>
      <c r="Y48" s="293">
        <v>34926</v>
      </c>
      <c r="Z48" s="293">
        <v>14402</v>
      </c>
      <c r="AA48" s="293">
        <v>3556</v>
      </c>
      <c r="AB48" s="293">
        <v>5218</v>
      </c>
      <c r="AC48" s="293">
        <v>105890</v>
      </c>
      <c r="AD48" s="293">
        <v>7607</v>
      </c>
      <c r="AE48" s="293">
        <v>115403</v>
      </c>
      <c r="AF48" s="293">
        <v>41019</v>
      </c>
      <c r="AG48" s="293">
        <v>29896</v>
      </c>
      <c r="AH48" s="293">
        <v>1724</v>
      </c>
      <c r="AI48" s="293">
        <v>7192</v>
      </c>
      <c r="AJ48" s="293">
        <v>13488</v>
      </c>
      <c r="AK48" s="293">
        <v>2061</v>
      </c>
      <c r="AL48" s="293">
        <v>74095</v>
      </c>
      <c r="AM48" s="293">
        <v>34476</v>
      </c>
      <c r="AN48" s="293">
        <v>0</v>
      </c>
      <c r="AO48" s="293">
        <v>2801</v>
      </c>
      <c r="AP48" s="294">
        <v>696187</v>
      </c>
      <c r="AQ48" s="293"/>
      <c r="AR48" s="293"/>
      <c r="AS48" s="293"/>
      <c r="AT48" s="293"/>
      <c r="AU48" s="293"/>
      <c r="AV48" s="293"/>
      <c r="AW48" s="293"/>
      <c r="AX48" s="293"/>
      <c r="AY48" s="293"/>
      <c r="AZ48" s="293"/>
      <c r="BA48" s="293"/>
      <c r="BB48" s="293"/>
      <c r="BC48" s="293"/>
      <c r="BD48" s="293"/>
    </row>
    <row r="49" spans="2:124" ht="20.100000000000001" customHeight="1" x14ac:dyDescent="0.4">
      <c r="B49" s="622">
        <v>95</v>
      </c>
      <c r="C49" s="9" t="s">
        <v>841</v>
      </c>
      <c r="D49" s="293">
        <v>-16723</v>
      </c>
      <c r="E49" s="293">
        <v>-426</v>
      </c>
      <c r="F49" s="293">
        <v>0</v>
      </c>
      <c r="G49" s="293">
        <v>-216</v>
      </c>
      <c r="H49" s="293">
        <v>-154</v>
      </c>
      <c r="I49" s="293">
        <v>0</v>
      </c>
      <c r="J49" s="293">
        <v>-1079</v>
      </c>
      <c r="K49" s="293">
        <v>0</v>
      </c>
      <c r="L49" s="293">
        <v>0</v>
      </c>
      <c r="M49" s="293">
        <v>0</v>
      </c>
      <c r="N49" s="293">
        <v>0</v>
      </c>
      <c r="O49" s="293">
        <v>-2135</v>
      </c>
      <c r="P49" s="293">
        <v>0</v>
      </c>
      <c r="Q49" s="293">
        <v>0</v>
      </c>
      <c r="R49" s="293">
        <v>0</v>
      </c>
      <c r="S49" s="293">
        <v>0</v>
      </c>
      <c r="T49" s="293">
        <v>-1</v>
      </c>
      <c r="U49" s="293">
        <v>-2</v>
      </c>
      <c r="V49" s="293">
        <v>0</v>
      </c>
      <c r="W49" s="293">
        <v>0</v>
      </c>
      <c r="X49" s="293">
        <v>-4</v>
      </c>
      <c r="Y49" s="293">
        <v>-5827</v>
      </c>
      <c r="Z49" s="293">
        <v>-35</v>
      </c>
      <c r="AA49" s="293">
        <v>-4140</v>
      </c>
      <c r="AB49" s="293">
        <v>0</v>
      </c>
      <c r="AC49" s="293">
        <v>-1290</v>
      </c>
      <c r="AD49" s="293">
        <v>-5020</v>
      </c>
      <c r="AE49" s="293">
        <v>-348</v>
      </c>
      <c r="AF49" s="293">
        <v>-2285</v>
      </c>
      <c r="AG49" s="293">
        <v>-4</v>
      </c>
      <c r="AH49" s="293">
        <v>0</v>
      </c>
      <c r="AI49" s="293">
        <v>-1850</v>
      </c>
      <c r="AJ49" s="293">
        <v>-15135</v>
      </c>
      <c r="AK49" s="293">
        <v>-4111</v>
      </c>
      <c r="AL49" s="293">
        <v>-40</v>
      </c>
      <c r="AM49" s="293">
        <v>-1</v>
      </c>
      <c r="AN49" s="293">
        <v>0</v>
      </c>
      <c r="AO49" s="293">
        <v>-252</v>
      </c>
      <c r="AP49" s="294">
        <v>-61078</v>
      </c>
      <c r="AQ49" s="293"/>
      <c r="AR49" s="293"/>
      <c r="AS49" s="293"/>
      <c r="AT49" s="293"/>
      <c r="AU49" s="293"/>
      <c r="AV49" s="293"/>
      <c r="AW49" s="293"/>
      <c r="AX49" s="293"/>
      <c r="AY49" s="293"/>
      <c r="AZ49" s="293"/>
      <c r="BA49" s="293"/>
      <c r="BB49" s="293"/>
      <c r="BC49" s="293"/>
      <c r="BD49" s="293"/>
    </row>
    <row r="50" spans="2:124" ht="20.100000000000001" customHeight="1" x14ac:dyDescent="0.4">
      <c r="B50" s="621">
        <v>96</v>
      </c>
      <c r="C50" s="10" t="s">
        <v>816</v>
      </c>
      <c r="D50" s="295">
        <v>67652</v>
      </c>
      <c r="E50" s="295">
        <v>23049</v>
      </c>
      <c r="F50" s="295">
        <v>8014</v>
      </c>
      <c r="G50" s="295">
        <v>9436</v>
      </c>
      <c r="H50" s="295">
        <v>40765</v>
      </c>
      <c r="I50" s="295">
        <v>3356</v>
      </c>
      <c r="J50" s="295">
        <v>283532</v>
      </c>
      <c r="K50" s="295">
        <v>4361</v>
      </c>
      <c r="L50" s="295">
        <v>88745</v>
      </c>
      <c r="M50" s="295">
        <v>30709</v>
      </c>
      <c r="N50" s="295">
        <v>37186</v>
      </c>
      <c r="O50" s="295">
        <v>165167</v>
      </c>
      <c r="P50" s="295">
        <v>65543</v>
      </c>
      <c r="Q50" s="295">
        <v>55460</v>
      </c>
      <c r="R50" s="295">
        <v>43956</v>
      </c>
      <c r="S50" s="295">
        <v>73393</v>
      </c>
      <c r="T50" s="295">
        <v>286320</v>
      </c>
      <c r="U50" s="295">
        <v>243963</v>
      </c>
      <c r="V50" s="295">
        <v>103274</v>
      </c>
      <c r="W50" s="295">
        <v>26155</v>
      </c>
      <c r="X50" s="295">
        <v>378221</v>
      </c>
      <c r="Y50" s="295">
        <v>345721</v>
      </c>
      <c r="Z50" s="295">
        <v>157825</v>
      </c>
      <c r="AA50" s="295">
        <v>49553</v>
      </c>
      <c r="AB50" s="295">
        <v>73473</v>
      </c>
      <c r="AC50" s="295">
        <v>1279833</v>
      </c>
      <c r="AD50" s="295">
        <v>263857</v>
      </c>
      <c r="AE50" s="295">
        <v>1310220</v>
      </c>
      <c r="AF50" s="295">
        <v>493601</v>
      </c>
      <c r="AG50" s="295">
        <v>450502</v>
      </c>
      <c r="AH50" s="295">
        <v>692088</v>
      </c>
      <c r="AI50" s="295">
        <v>576310</v>
      </c>
      <c r="AJ50" s="295">
        <v>711630</v>
      </c>
      <c r="AK50" s="295">
        <v>47722</v>
      </c>
      <c r="AL50" s="295">
        <v>881323</v>
      </c>
      <c r="AM50" s="295">
        <v>356923</v>
      </c>
      <c r="AN50" s="295">
        <v>0</v>
      </c>
      <c r="AO50" s="295">
        <v>55287</v>
      </c>
      <c r="AP50" s="296">
        <v>9784125</v>
      </c>
      <c r="AQ50" s="293"/>
      <c r="AR50" s="293"/>
      <c r="AS50" s="293"/>
      <c r="AT50" s="293"/>
      <c r="AU50" s="293"/>
      <c r="AV50" s="293"/>
      <c r="AW50" s="293"/>
      <c r="AX50" s="293"/>
      <c r="AY50" s="293"/>
      <c r="AZ50" s="293"/>
      <c r="BA50" s="293"/>
      <c r="BB50" s="293"/>
      <c r="BC50" s="293"/>
      <c r="BD50" s="293"/>
    </row>
    <row r="51" spans="2:124" ht="20.100000000000001" customHeight="1" x14ac:dyDescent="0.4">
      <c r="B51" s="621">
        <v>97</v>
      </c>
      <c r="C51" s="10" t="s">
        <v>836</v>
      </c>
      <c r="D51" s="295">
        <v>126472</v>
      </c>
      <c r="E51" s="295">
        <v>90661</v>
      </c>
      <c r="F51" s="295">
        <v>13198</v>
      </c>
      <c r="G51" s="295">
        <v>17111</v>
      </c>
      <c r="H51" s="295">
        <v>73497</v>
      </c>
      <c r="I51" s="295">
        <v>6444</v>
      </c>
      <c r="J51" s="295">
        <v>851911</v>
      </c>
      <c r="K51" s="295">
        <v>9803</v>
      </c>
      <c r="L51" s="295">
        <v>251006</v>
      </c>
      <c r="M51" s="295">
        <v>50893</v>
      </c>
      <c r="N51" s="295">
        <v>103310</v>
      </c>
      <c r="O51" s="295">
        <v>397131</v>
      </c>
      <c r="P51" s="295">
        <v>149466</v>
      </c>
      <c r="Q51" s="295">
        <v>113346</v>
      </c>
      <c r="R51" s="295">
        <v>180594</v>
      </c>
      <c r="S51" s="295">
        <v>145208</v>
      </c>
      <c r="T51" s="295">
        <v>550476</v>
      </c>
      <c r="U51" s="295">
        <v>691295</v>
      </c>
      <c r="V51" s="295">
        <v>523202</v>
      </c>
      <c r="W51" s="295">
        <v>72104</v>
      </c>
      <c r="X51" s="295">
        <v>799042</v>
      </c>
      <c r="Y51" s="295">
        <v>681956</v>
      </c>
      <c r="Z51" s="295">
        <v>362684</v>
      </c>
      <c r="AA51" s="295">
        <v>101803</v>
      </c>
      <c r="AB51" s="295">
        <v>114656</v>
      </c>
      <c r="AC51" s="295">
        <v>1837237</v>
      </c>
      <c r="AD51" s="295">
        <v>418666</v>
      </c>
      <c r="AE51" s="295">
        <v>1611588</v>
      </c>
      <c r="AF51" s="295">
        <v>925400</v>
      </c>
      <c r="AG51" s="295">
        <v>917704</v>
      </c>
      <c r="AH51" s="295">
        <v>989568</v>
      </c>
      <c r="AI51" s="295">
        <v>809025</v>
      </c>
      <c r="AJ51" s="295">
        <v>1209851</v>
      </c>
      <c r="AK51" s="295">
        <v>91099</v>
      </c>
      <c r="AL51" s="295">
        <v>1452154</v>
      </c>
      <c r="AM51" s="295">
        <v>663796</v>
      </c>
      <c r="AN51" s="295">
        <v>26694</v>
      </c>
      <c r="AO51" s="295">
        <v>85194</v>
      </c>
      <c r="AP51" s="296">
        <v>17515245</v>
      </c>
      <c r="AQ51" s="293"/>
      <c r="AR51" s="293"/>
      <c r="AS51" s="293"/>
      <c r="AT51" s="293"/>
      <c r="AU51" s="293"/>
      <c r="AV51" s="293"/>
      <c r="AW51" s="293"/>
      <c r="AX51" s="293"/>
      <c r="AY51" s="293"/>
      <c r="AZ51" s="293"/>
      <c r="BA51" s="293"/>
      <c r="BB51" s="293"/>
      <c r="BC51" s="293"/>
      <c r="BD51" s="293"/>
    </row>
    <row r="52" spans="2:124" ht="20.100000000000001" customHeight="1" x14ac:dyDescent="0.4">
      <c r="B52" s="360"/>
    </row>
    <row r="53" spans="2:124" ht="20.100000000000001" customHeight="1" x14ac:dyDescent="0.4">
      <c r="B53" s="35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O53" s="339" t="s">
        <v>1062</v>
      </c>
    </row>
    <row r="54" spans="2:124" ht="20.100000000000001" customHeight="1" x14ac:dyDescent="0.4">
      <c r="B54" s="713" t="s">
        <v>912</v>
      </c>
      <c r="C54" s="714"/>
      <c r="D54" s="6">
        <v>1</v>
      </c>
      <c r="E54" s="6">
        <v>2</v>
      </c>
      <c r="F54" s="6">
        <v>3</v>
      </c>
      <c r="G54" s="6">
        <v>4</v>
      </c>
      <c r="H54" s="6">
        <v>5</v>
      </c>
      <c r="I54" s="6">
        <v>6</v>
      </c>
      <c r="J54" s="6">
        <v>7</v>
      </c>
      <c r="K54" s="6">
        <v>8</v>
      </c>
      <c r="L54" s="6">
        <v>9</v>
      </c>
      <c r="M54" s="6">
        <v>10</v>
      </c>
      <c r="N54" s="6">
        <v>11</v>
      </c>
      <c r="O54" s="6">
        <v>12</v>
      </c>
      <c r="P54" s="6">
        <v>13</v>
      </c>
      <c r="Q54" s="6">
        <v>14</v>
      </c>
      <c r="R54" s="6">
        <v>15</v>
      </c>
      <c r="S54" s="6">
        <v>16</v>
      </c>
      <c r="T54" s="6">
        <v>17</v>
      </c>
      <c r="U54" s="6">
        <v>18</v>
      </c>
      <c r="V54" s="6">
        <v>19</v>
      </c>
      <c r="W54" s="6">
        <v>20</v>
      </c>
      <c r="X54" s="6">
        <v>21</v>
      </c>
      <c r="Y54" s="6">
        <v>22</v>
      </c>
      <c r="Z54" s="6">
        <v>23</v>
      </c>
      <c r="AA54" s="6">
        <v>24</v>
      </c>
      <c r="AB54" s="6">
        <v>25</v>
      </c>
      <c r="AC54" s="6">
        <v>26</v>
      </c>
      <c r="AD54" s="6">
        <v>27</v>
      </c>
      <c r="AE54" s="6">
        <v>28</v>
      </c>
      <c r="AF54" s="6">
        <v>29</v>
      </c>
      <c r="AG54" s="6">
        <v>30</v>
      </c>
      <c r="AH54" s="6">
        <v>31</v>
      </c>
      <c r="AI54" s="6">
        <v>32</v>
      </c>
      <c r="AJ54" s="6">
        <v>33</v>
      </c>
      <c r="AK54" s="6">
        <v>34</v>
      </c>
      <c r="AL54" s="6">
        <v>35</v>
      </c>
      <c r="AM54" s="6">
        <v>36</v>
      </c>
      <c r="AN54" s="6">
        <v>37</v>
      </c>
      <c r="AO54" s="6">
        <v>38</v>
      </c>
      <c r="AP54" s="6">
        <v>39</v>
      </c>
      <c r="AQ54" s="6">
        <v>40</v>
      </c>
      <c r="AR54" s="6">
        <v>41</v>
      </c>
      <c r="AS54" s="6">
        <v>42</v>
      </c>
      <c r="AT54" s="6">
        <v>43</v>
      </c>
      <c r="AU54" s="6">
        <v>44</v>
      </c>
      <c r="AV54" s="6">
        <v>45</v>
      </c>
      <c r="AW54" s="6">
        <v>46</v>
      </c>
      <c r="AX54" s="6">
        <v>47</v>
      </c>
      <c r="AY54" s="6">
        <v>48</v>
      </c>
      <c r="AZ54" s="6">
        <v>49</v>
      </c>
      <c r="BA54" s="6">
        <v>50</v>
      </c>
      <c r="BB54" s="6">
        <v>51</v>
      </c>
      <c r="BC54" s="6">
        <v>52</v>
      </c>
      <c r="BD54" s="6">
        <v>53</v>
      </c>
      <c r="BE54" s="6">
        <v>54</v>
      </c>
      <c r="BF54" s="6">
        <v>55</v>
      </c>
      <c r="BG54" s="6">
        <v>56</v>
      </c>
      <c r="BH54" s="6">
        <v>57</v>
      </c>
      <c r="BI54" s="6">
        <v>58</v>
      </c>
      <c r="BJ54" s="6">
        <v>59</v>
      </c>
      <c r="BK54" s="6">
        <v>60</v>
      </c>
      <c r="BL54" s="6">
        <v>61</v>
      </c>
      <c r="BM54" s="6">
        <v>62</v>
      </c>
      <c r="BN54" s="6">
        <v>63</v>
      </c>
      <c r="BO54" s="6">
        <v>64</v>
      </c>
      <c r="BP54" s="6">
        <v>65</v>
      </c>
      <c r="BQ54" s="6">
        <v>66</v>
      </c>
      <c r="BR54" s="6">
        <v>67</v>
      </c>
      <c r="BS54" s="6">
        <v>68</v>
      </c>
      <c r="BT54" s="6">
        <v>69</v>
      </c>
      <c r="BU54" s="6">
        <v>70</v>
      </c>
      <c r="BV54" s="6">
        <v>71</v>
      </c>
      <c r="BW54" s="6">
        <v>72</v>
      </c>
      <c r="BX54" s="6">
        <v>73</v>
      </c>
      <c r="BY54" s="6">
        <v>74</v>
      </c>
      <c r="BZ54" s="6">
        <v>75</v>
      </c>
      <c r="CA54" s="6">
        <v>76</v>
      </c>
      <c r="CB54" s="6">
        <v>77</v>
      </c>
      <c r="CC54" s="6">
        <v>78</v>
      </c>
      <c r="CD54" s="6">
        <v>79</v>
      </c>
      <c r="CE54" s="6">
        <v>80</v>
      </c>
      <c r="CF54" s="6">
        <v>81</v>
      </c>
      <c r="CG54" s="6">
        <v>82</v>
      </c>
      <c r="CH54" s="6">
        <v>83</v>
      </c>
      <c r="CI54" s="6">
        <v>84</v>
      </c>
      <c r="CJ54" s="6">
        <v>85</v>
      </c>
      <c r="CK54" s="6">
        <v>86</v>
      </c>
      <c r="CL54" s="6">
        <v>87</v>
      </c>
      <c r="CM54" s="6">
        <v>88</v>
      </c>
      <c r="CN54" s="6">
        <v>89</v>
      </c>
      <c r="CO54" s="6">
        <v>90</v>
      </c>
      <c r="CP54" s="6">
        <v>91</v>
      </c>
      <c r="CQ54" s="6">
        <v>92</v>
      </c>
      <c r="CR54" s="6">
        <v>93</v>
      </c>
      <c r="CS54" s="6">
        <v>94</v>
      </c>
      <c r="CT54" s="6">
        <v>95</v>
      </c>
      <c r="CU54" s="6">
        <v>96</v>
      </c>
      <c r="CV54" s="6">
        <v>97</v>
      </c>
      <c r="CW54" s="6">
        <v>98</v>
      </c>
      <c r="CX54" s="6">
        <v>99</v>
      </c>
      <c r="CY54" s="6">
        <v>100</v>
      </c>
      <c r="CZ54" s="6">
        <v>101</v>
      </c>
      <c r="DA54" s="5">
        <v>70</v>
      </c>
      <c r="DB54" s="6">
        <v>71</v>
      </c>
      <c r="DC54" s="6">
        <v>72</v>
      </c>
      <c r="DD54" s="6">
        <v>73</v>
      </c>
      <c r="DE54" s="6">
        <v>74</v>
      </c>
      <c r="DF54" s="6">
        <v>75</v>
      </c>
      <c r="DG54" s="6">
        <v>76</v>
      </c>
      <c r="DH54" s="5">
        <v>78</v>
      </c>
      <c r="DI54" s="5">
        <v>79</v>
      </c>
      <c r="DJ54" s="5">
        <v>81</v>
      </c>
      <c r="DK54" s="5">
        <v>82</v>
      </c>
      <c r="DL54" s="5">
        <v>83</v>
      </c>
      <c r="DM54" s="5">
        <v>87</v>
      </c>
      <c r="DN54" s="5">
        <v>88</v>
      </c>
      <c r="DO54" s="5">
        <v>97</v>
      </c>
    </row>
    <row r="55" spans="2:124" ht="45" customHeight="1" x14ac:dyDescent="0.4">
      <c r="B55" s="715"/>
      <c r="C55" s="716"/>
      <c r="D55" s="193" t="s">
        <v>1468</v>
      </c>
      <c r="E55" s="193" t="s">
        <v>1469</v>
      </c>
      <c r="F55" s="193" t="s">
        <v>1</v>
      </c>
      <c r="G55" s="193" t="s">
        <v>2</v>
      </c>
      <c r="H55" s="193" t="s">
        <v>3</v>
      </c>
      <c r="I55" s="193" t="s">
        <v>4</v>
      </c>
      <c r="J55" s="193" t="s">
        <v>1120</v>
      </c>
      <c r="K55" s="193" t="s">
        <v>1470</v>
      </c>
      <c r="L55" s="193" t="s">
        <v>1471</v>
      </c>
      <c r="M55" s="193" t="s">
        <v>1472</v>
      </c>
      <c r="N55" s="193" t="s">
        <v>1473</v>
      </c>
      <c r="O55" s="193" t="s">
        <v>844</v>
      </c>
      <c r="P55" s="617" t="s">
        <v>1474</v>
      </c>
      <c r="Q55" s="193" t="s">
        <v>1475</v>
      </c>
      <c r="R55" s="193" t="s">
        <v>1427</v>
      </c>
      <c r="S55" s="193" t="s">
        <v>846</v>
      </c>
      <c r="T55" s="193" t="s">
        <v>847</v>
      </c>
      <c r="U55" s="193" t="s">
        <v>848</v>
      </c>
      <c r="V55" s="193" t="s">
        <v>849</v>
      </c>
      <c r="W55" s="193" t="s">
        <v>9</v>
      </c>
      <c r="X55" s="193" t="s">
        <v>10</v>
      </c>
      <c r="Y55" s="193" t="s">
        <v>1476</v>
      </c>
      <c r="Z55" s="193" t="s">
        <v>162</v>
      </c>
      <c r="AA55" s="193" t="s">
        <v>850</v>
      </c>
      <c r="AB55" s="193" t="s">
        <v>851</v>
      </c>
      <c r="AC55" s="193" t="s">
        <v>852</v>
      </c>
      <c r="AD55" s="193" t="s">
        <v>853</v>
      </c>
      <c r="AE55" s="193" t="s">
        <v>173</v>
      </c>
      <c r="AF55" s="193" t="s">
        <v>178</v>
      </c>
      <c r="AG55" s="193" t="s">
        <v>855</v>
      </c>
      <c r="AH55" s="193" t="s">
        <v>856</v>
      </c>
      <c r="AI55" s="193" t="s">
        <v>192</v>
      </c>
      <c r="AJ55" s="193" t="s">
        <v>857</v>
      </c>
      <c r="AK55" s="193" t="s">
        <v>858</v>
      </c>
      <c r="AL55" s="193" t="s">
        <v>211</v>
      </c>
      <c r="AM55" s="193" t="s">
        <v>819</v>
      </c>
      <c r="AN55" s="193" t="s">
        <v>820</v>
      </c>
      <c r="AO55" s="193" t="s">
        <v>821</v>
      </c>
      <c r="AP55" s="193" t="s">
        <v>859</v>
      </c>
      <c r="AQ55" s="193" t="s">
        <v>247</v>
      </c>
      <c r="AR55" s="193" t="s">
        <v>860</v>
      </c>
      <c r="AS55" s="193" t="s">
        <v>861</v>
      </c>
      <c r="AT55" s="193" t="s">
        <v>862</v>
      </c>
      <c r="AU55" s="193" t="s">
        <v>863</v>
      </c>
      <c r="AV55" s="193" t="s">
        <v>864</v>
      </c>
      <c r="AW55" s="193" t="s">
        <v>865</v>
      </c>
      <c r="AX55" s="193" t="s">
        <v>1477</v>
      </c>
      <c r="AY55" s="193" t="s">
        <v>1478</v>
      </c>
      <c r="AZ55" s="193" t="s">
        <v>866</v>
      </c>
      <c r="BA55" s="193" t="s">
        <v>867</v>
      </c>
      <c r="BB55" s="193" t="s">
        <v>868</v>
      </c>
      <c r="BC55" s="193" t="s">
        <v>34</v>
      </c>
      <c r="BD55" s="193" t="s">
        <v>295</v>
      </c>
      <c r="BE55" s="193" t="s">
        <v>17</v>
      </c>
      <c r="BF55" s="193" t="s">
        <v>300</v>
      </c>
      <c r="BG55" s="193" t="s">
        <v>869</v>
      </c>
      <c r="BH55" s="193" t="s">
        <v>307</v>
      </c>
      <c r="BI55" s="193" t="s">
        <v>1479</v>
      </c>
      <c r="BJ55" s="193" t="s">
        <v>870</v>
      </c>
      <c r="BK55" s="193" t="s">
        <v>19</v>
      </c>
      <c r="BL55" s="193" t="s">
        <v>20</v>
      </c>
      <c r="BM55" s="193" t="s">
        <v>1480</v>
      </c>
      <c r="BN55" s="193" t="s">
        <v>1053</v>
      </c>
      <c r="BO55" s="193" t="s">
        <v>22</v>
      </c>
      <c r="BP55" s="193" t="s">
        <v>871</v>
      </c>
      <c r="BQ55" s="193" t="s">
        <v>321</v>
      </c>
      <c r="BR55" s="193" t="s">
        <v>322</v>
      </c>
      <c r="BS55" s="193" t="s">
        <v>872</v>
      </c>
      <c r="BT55" s="193" t="s">
        <v>873</v>
      </c>
      <c r="BU55" s="193" t="s">
        <v>874</v>
      </c>
      <c r="BV55" s="193" t="s">
        <v>875</v>
      </c>
      <c r="BW55" s="193" t="s">
        <v>333</v>
      </c>
      <c r="BX55" s="193" t="s">
        <v>334</v>
      </c>
      <c r="BY55" s="193" t="s">
        <v>335</v>
      </c>
      <c r="BZ55" s="193" t="s">
        <v>876</v>
      </c>
      <c r="CA55" s="193" t="s">
        <v>345</v>
      </c>
      <c r="CB55" s="193" t="s">
        <v>877</v>
      </c>
      <c r="CC55" s="193" t="s">
        <v>878</v>
      </c>
      <c r="CD55" s="193" t="s">
        <v>352</v>
      </c>
      <c r="CE55" s="193" t="s">
        <v>353</v>
      </c>
      <c r="CF55" s="193" t="s">
        <v>879</v>
      </c>
      <c r="CG55" s="193" t="s">
        <v>26</v>
      </c>
      <c r="CH55" s="193" t="s">
        <v>880</v>
      </c>
      <c r="CI55" s="193" t="s">
        <v>911</v>
      </c>
      <c r="CJ55" s="193" t="s">
        <v>881</v>
      </c>
      <c r="CK55" s="193" t="s">
        <v>378</v>
      </c>
      <c r="CL55" s="193" t="s">
        <v>882</v>
      </c>
      <c r="CM55" s="193" t="s">
        <v>883</v>
      </c>
      <c r="CN55" s="193" t="s">
        <v>29</v>
      </c>
      <c r="CO55" s="193" t="s">
        <v>884</v>
      </c>
      <c r="CP55" s="193" t="s">
        <v>390</v>
      </c>
      <c r="CQ55" s="193" t="s">
        <v>885</v>
      </c>
      <c r="CR55" s="193" t="s">
        <v>398</v>
      </c>
      <c r="CS55" s="193" t="s">
        <v>399</v>
      </c>
      <c r="CT55" s="193" t="s">
        <v>886</v>
      </c>
      <c r="CU55" s="193" t="s">
        <v>887</v>
      </c>
      <c r="CV55" s="193" t="s">
        <v>888</v>
      </c>
      <c r="CW55" s="193" t="s">
        <v>1481</v>
      </c>
      <c r="CX55" s="193" t="s">
        <v>415</v>
      </c>
      <c r="CY55" s="193" t="s">
        <v>32</v>
      </c>
      <c r="CZ55" s="193" t="s">
        <v>33</v>
      </c>
      <c r="DA55" s="291" t="s">
        <v>35</v>
      </c>
      <c r="DB55" s="193" t="s">
        <v>416</v>
      </c>
      <c r="DC55" s="193" t="s">
        <v>1065</v>
      </c>
      <c r="DD55" s="193" t="s">
        <v>827</v>
      </c>
      <c r="DE55" s="193" t="s">
        <v>828</v>
      </c>
      <c r="DF55" s="193" t="s">
        <v>829</v>
      </c>
      <c r="DG55" s="193" t="s">
        <v>830</v>
      </c>
      <c r="DH55" s="291" t="s">
        <v>831</v>
      </c>
      <c r="DI55" s="291" t="s">
        <v>1075</v>
      </c>
      <c r="DJ55" s="291" t="s">
        <v>832</v>
      </c>
      <c r="DK55" s="291" t="s">
        <v>833</v>
      </c>
      <c r="DL55" s="291" t="s">
        <v>834</v>
      </c>
      <c r="DM55" s="291" t="s">
        <v>835</v>
      </c>
      <c r="DN55" s="291" t="s">
        <v>1077</v>
      </c>
      <c r="DO55" s="291" t="s">
        <v>836</v>
      </c>
      <c r="DQ55" s="290" t="s">
        <v>890</v>
      </c>
      <c r="DR55" s="186" t="s">
        <v>889</v>
      </c>
      <c r="DS55" s="292" t="s">
        <v>891</v>
      </c>
    </row>
    <row r="56" spans="2:124" ht="20.100000000000001" customHeight="1" x14ac:dyDescent="0.4">
      <c r="B56" s="12">
        <v>1</v>
      </c>
      <c r="C56" s="9" t="s">
        <v>1468</v>
      </c>
      <c r="D56" s="293">
        <v>952</v>
      </c>
      <c r="E56" s="293">
        <v>134</v>
      </c>
      <c r="F56" s="293">
        <v>1095</v>
      </c>
      <c r="G56" s="293">
        <v>125</v>
      </c>
      <c r="H56" s="293">
        <v>19</v>
      </c>
      <c r="I56" s="293">
        <v>0</v>
      </c>
      <c r="J56" s="293">
        <v>0</v>
      </c>
      <c r="K56" s="293">
        <v>0</v>
      </c>
      <c r="L56" s="293">
        <v>0</v>
      </c>
      <c r="M56" s="293">
        <v>57567</v>
      </c>
      <c r="N56" s="293">
        <v>22</v>
      </c>
      <c r="O56" s="293">
        <v>0</v>
      </c>
      <c r="P56" s="293">
        <v>382</v>
      </c>
      <c r="Q56" s="293">
        <v>0</v>
      </c>
      <c r="R56" s="293">
        <v>0</v>
      </c>
      <c r="S56" s="293">
        <v>0</v>
      </c>
      <c r="T56" s="293">
        <v>0</v>
      </c>
      <c r="U56" s="293">
        <v>0</v>
      </c>
      <c r="V56" s="293">
        <v>0</v>
      </c>
      <c r="W56" s="293">
        <v>0</v>
      </c>
      <c r="X56" s="293">
        <v>0</v>
      </c>
      <c r="Y56" s="293">
        <v>0</v>
      </c>
      <c r="Z56" s="293">
        <v>0</v>
      </c>
      <c r="AA56" s="293">
        <v>0</v>
      </c>
      <c r="AB56" s="293">
        <v>0</v>
      </c>
      <c r="AC56" s="293">
        <v>0</v>
      </c>
      <c r="AD56" s="293">
        <v>0</v>
      </c>
      <c r="AE56" s="293">
        <v>0</v>
      </c>
      <c r="AF56" s="293">
        <v>0</v>
      </c>
      <c r="AG56" s="293">
        <v>0</v>
      </c>
      <c r="AH56" s="293">
        <v>0</v>
      </c>
      <c r="AI56" s="293">
        <v>0</v>
      </c>
      <c r="AJ56" s="293">
        <v>0</v>
      </c>
      <c r="AK56" s="293">
        <v>0</v>
      </c>
      <c r="AL56" s="293">
        <v>0</v>
      </c>
      <c r="AM56" s="293">
        <v>0</v>
      </c>
      <c r="AN56" s="293">
        <v>0</v>
      </c>
      <c r="AO56" s="293">
        <v>0</v>
      </c>
      <c r="AP56" s="293">
        <v>0</v>
      </c>
      <c r="AQ56" s="293">
        <v>0</v>
      </c>
      <c r="AR56" s="293">
        <v>0</v>
      </c>
      <c r="AS56" s="293">
        <v>0</v>
      </c>
      <c r="AT56" s="293">
        <v>0</v>
      </c>
      <c r="AU56" s="293">
        <v>0</v>
      </c>
      <c r="AV56" s="293">
        <v>0</v>
      </c>
      <c r="AW56" s="293">
        <v>0</v>
      </c>
      <c r="AX56" s="293">
        <v>0</v>
      </c>
      <c r="AY56" s="293">
        <v>0</v>
      </c>
      <c r="AZ56" s="293">
        <v>0</v>
      </c>
      <c r="BA56" s="293">
        <v>0</v>
      </c>
      <c r="BB56" s="293">
        <v>0</v>
      </c>
      <c r="BC56" s="293">
        <v>186</v>
      </c>
      <c r="BD56" s="293">
        <v>0</v>
      </c>
      <c r="BE56" s="293">
        <v>0</v>
      </c>
      <c r="BF56" s="293">
        <v>3</v>
      </c>
      <c r="BG56" s="293">
        <v>0</v>
      </c>
      <c r="BH56" s="293">
        <v>0</v>
      </c>
      <c r="BI56" s="293">
        <v>0</v>
      </c>
      <c r="BJ56" s="293">
        <v>0</v>
      </c>
      <c r="BK56" s="293">
        <v>0</v>
      </c>
      <c r="BL56" s="293">
        <v>0</v>
      </c>
      <c r="BM56" s="293">
        <v>0</v>
      </c>
      <c r="BN56" s="293">
        <v>0</v>
      </c>
      <c r="BO56" s="293">
        <v>0</v>
      </c>
      <c r="BP56" s="293">
        <v>0</v>
      </c>
      <c r="BQ56" s="293">
        <v>0</v>
      </c>
      <c r="BR56" s="293">
        <v>0</v>
      </c>
      <c r="BS56" s="293">
        <v>0</v>
      </c>
      <c r="BT56" s="293">
        <v>0</v>
      </c>
      <c r="BU56" s="293">
        <v>0</v>
      </c>
      <c r="BV56" s="293">
        <v>0</v>
      </c>
      <c r="BW56" s="293">
        <v>0</v>
      </c>
      <c r="BX56" s="293">
        <v>0</v>
      </c>
      <c r="BY56" s="293">
        <v>0</v>
      </c>
      <c r="BZ56" s="293">
        <v>0</v>
      </c>
      <c r="CA56" s="293">
        <v>0</v>
      </c>
      <c r="CB56" s="293">
        <v>0</v>
      </c>
      <c r="CC56" s="293">
        <v>0</v>
      </c>
      <c r="CD56" s="293">
        <v>0</v>
      </c>
      <c r="CE56" s="293">
        <v>0</v>
      </c>
      <c r="CF56" s="293">
        <v>0</v>
      </c>
      <c r="CG56" s="293">
        <v>0</v>
      </c>
      <c r="CH56" s="293">
        <v>17</v>
      </c>
      <c r="CI56" s="293">
        <v>0</v>
      </c>
      <c r="CJ56" s="293">
        <v>0</v>
      </c>
      <c r="CK56" s="293">
        <v>0</v>
      </c>
      <c r="CL56" s="293">
        <v>0</v>
      </c>
      <c r="CM56" s="293">
        <v>0</v>
      </c>
      <c r="CN56" s="293">
        <v>0</v>
      </c>
      <c r="CO56" s="293">
        <v>0</v>
      </c>
      <c r="CP56" s="293">
        <v>0</v>
      </c>
      <c r="CQ56" s="293">
        <v>0</v>
      </c>
      <c r="CR56" s="293">
        <v>0</v>
      </c>
      <c r="CS56" s="293">
        <v>0</v>
      </c>
      <c r="CT56" s="293">
        <v>0</v>
      </c>
      <c r="CU56" s="293">
        <v>0</v>
      </c>
      <c r="CV56" s="293">
        <v>2</v>
      </c>
      <c r="CW56" s="293">
        <v>0</v>
      </c>
      <c r="CX56" s="293">
        <v>0</v>
      </c>
      <c r="CY56" s="293">
        <v>0</v>
      </c>
      <c r="CZ56" s="293">
        <v>0</v>
      </c>
      <c r="DA56" s="294">
        <v>60504</v>
      </c>
      <c r="DB56" s="293">
        <v>0</v>
      </c>
      <c r="DC56" s="293">
        <v>1</v>
      </c>
      <c r="DD56" s="293">
        <v>0</v>
      </c>
      <c r="DE56" s="293">
        <v>0</v>
      </c>
      <c r="DF56" s="293">
        <v>0</v>
      </c>
      <c r="DG56" s="293">
        <v>1633</v>
      </c>
      <c r="DH56" s="294">
        <v>1634</v>
      </c>
      <c r="DI56" s="294">
        <v>62138</v>
      </c>
      <c r="DJ56" s="294">
        <v>53816</v>
      </c>
      <c r="DK56" s="294">
        <v>55450</v>
      </c>
      <c r="DL56" s="294">
        <v>115954</v>
      </c>
      <c r="DM56" s="294">
        <v>-32403</v>
      </c>
      <c r="DN56" s="294">
        <v>23047</v>
      </c>
      <c r="DO56" s="294">
        <v>83551</v>
      </c>
      <c r="DQ56" s="340">
        <f>DM56*-1/DI56</f>
        <v>0.52146834465222569</v>
      </c>
      <c r="DR56" s="341">
        <f>1-DQ56</f>
        <v>0.47853165534777431</v>
      </c>
      <c r="DS56" s="342">
        <f>DC56/$DC$157</f>
        <v>2.101917347985659E-7</v>
      </c>
    </row>
    <row r="57" spans="2:124" ht="20.100000000000001" customHeight="1" x14ac:dyDescent="0.4">
      <c r="B57" s="12">
        <v>2</v>
      </c>
      <c r="C57" s="9" t="s">
        <v>1469</v>
      </c>
      <c r="D57" s="293">
        <v>0</v>
      </c>
      <c r="E57" s="293">
        <v>1789</v>
      </c>
      <c r="F57" s="293">
        <v>5465</v>
      </c>
      <c r="G57" s="293">
        <v>0</v>
      </c>
      <c r="H57" s="293">
        <v>0</v>
      </c>
      <c r="I57" s="293">
        <v>0</v>
      </c>
      <c r="J57" s="293">
        <v>0</v>
      </c>
      <c r="K57" s="293">
        <v>104</v>
      </c>
      <c r="L57" s="293">
        <v>369</v>
      </c>
      <c r="M57" s="293">
        <v>658</v>
      </c>
      <c r="N57" s="293">
        <v>9698</v>
      </c>
      <c r="O57" s="293">
        <v>2801</v>
      </c>
      <c r="P57" s="293">
        <v>17245</v>
      </c>
      <c r="Q57" s="293">
        <v>5</v>
      </c>
      <c r="R57" s="293">
        <v>12</v>
      </c>
      <c r="S57" s="293">
        <v>1</v>
      </c>
      <c r="T57" s="293">
        <v>0</v>
      </c>
      <c r="U57" s="293">
        <v>1277</v>
      </c>
      <c r="V57" s="293">
        <v>0</v>
      </c>
      <c r="W57" s="293">
        <v>0</v>
      </c>
      <c r="X57" s="293">
        <v>94</v>
      </c>
      <c r="Y57" s="293">
        <v>0</v>
      </c>
      <c r="Z57" s="293">
        <v>0</v>
      </c>
      <c r="AA57" s="293">
        <v>3993</v>
      </c>
      <c r="AB57" s="293">
        <v>0</v>
      </c>
      <c r="AC57" s="293">
        <v>0</v>
      </c>
      <c r="AD57" s="293">
        <v>0</v>
      </c>
      <c r="AE57" s="293">
        <v>0</v>
      </c>
      <c r="AF57" s="293">
        <v>0</v>
      </c>
      <c r="AG57" s="293">
        <v>0</v>
      </c>
      <c r="AH57" s="293">
        <v>0</v>
      </c>
      <c r="AI57" s="293">
        <v>0</v>
      </c>
      <c r="AJ57" s="293">
        <v>1</v>
      </c>
      <c r="AK57" s="293">
        <v>0</v>
      </c>
      <c r="AL57" s="293">
        <v>0</v>
      </c>
      <c r="AM57" s="293">
        <v>0</v>
      </c>
      <c r="AN57" s="293">
        <v>0</v>
      </c>
      <c r="AO57" s="293">
        <v>0</v>
      </c>
      <c r="AP57" s="293">
        <v>0</v>
      </c>
      <c r="AQ57" s="293">
        <v>0</v>
      </c>
      <c r="AR57" s="293">
        <v>0</v>
      </c>
      <c r="AS57" s="293">
        <v>0</v>
      </c>
      <c r="AT57" s="293">
        <v>0</v>
      </c>
      <c r="AU57" s="293">
        <v>0</v>
      </c>
      <c r="AV57" s="293">
        <v>0</v>
      </c>
      <c r="AW57" s="293">
        <v>0</v>
      </c>
      <c r="AX57" s="293">
        <v>0</v>
      </c>
      <c r="AY57" s="293">
        <v>0</v>
      </c>
      <c r="AZ57" s="293">
        <v>0</v>
      </c>
      <c r="BA57" s="293">
        <v>0</v>
      </c>
      <c r="BB57" s="293">
        <v>0</v>
      </c>
      <c r="BC57" s="293">
        <v>55</v>
      </c>
      <c r="BD57" s="293">
        <v>0</v>
      </c>
      <c r="BE57" s="293">
        <v>375</v>
      </c>
      <c r="BF57" s="293">
        <v>0</v>
      </c>
      <c r="BG57" s="293">
        <v>670</v>
      </c>
      <c r="BH57" s="293">
        <v>398</v>
      </c>
      <c r="BI57" s="293">
        <v>0</v>
      </c>
      <c r="BJ57" s="293">
        <v>0</v>
      </c>
      <c r="BK57" s="293">
        <v>0</v>
      </c>
      <c r="BL57" s="293">
        <v>0</v>
      </c>
      <c r="BM57" s="293">
        <v>0</v>
      </c>
      <c r="BN57" s="293">
        <v>227</v>
      </c>
      <c r="BO57" s="293">
        <v>0</v>
      </c>
      <c r="BP57" s="293">
        <v>0</v>
      </c>
      <c r="BQ57" s="293">
        <v>0</v>
      </c>
      <c r="BR57" s="293">
        <v>7</v>
      </c>
      <c r="BS57" s="293">
        <v>0</v>
      </c>
      <c r="BT57" s="293">
        <v>0</v>
      </c>
      <c r="BU57" s="293">
        <v>0</v>
      </c>
      <c r="BV57" s="293">
        <v>0</v>
      </c>
      <c r="BW57" s="293">
        <v>0</v>
      </c>
      <c r="BX57" s="293">
        <v>0</v>
      </c>
      <c r="BY57" s="293">
        <v>0</v>
      </c>
      <c r="BZ57" s="293">
        <v>17</v>
      </c>
      <c r="CA57" s="293">
        <v>0</v>
      </c>
      <c r="CB57" s="293">
        <v>0</v>
      </c>
      <c r="CC57" s="293">
        <v>0</v>
      </c>
      <c r="CD57" s="293">
        <v>0</v>
      </c>
      <c r="CE57" s="293">
        <v>0</v>
      </c>
      <c r="CF57" s="293">
        <v>0</v>
      </c>
      <c r="CG57" s="293">
        <v>22</v>
      </c>
      <c r="CH57" s="293">
        <v>505</v>
      </c>
      <c r="CI57" s="293">
        <v>74</v>
      </c>
      <c r="CJ57" s="293">
        <v>501</v>
      </c>
      <c r="CK57" s="293">
        <v>0</v>
      </c>
      <c r="CL57" s="293">
        <v>452</v>
      </c>
      <c r="CM57" s="293">
        <v>764</v>
      </c>
      <c r="CN57" s="293">
        <v>108</v>
      </c>
      <c r="CO57" s="293">
        <v>17</v>
      </c>
      <c r="CP57" s="293">
        <v>0</v>
      </c>
      <c r="CQ57" s="293">
        <v>0</v>
      </c>
      <c r="CR57" s="293">
        <v>1</v>
      </c>
      <c r="CS57" s="293">
        <v>1039</v>
      </c>
      <c r="CT57" s="293">
        <v>4684</v>
      </c>
      <c r="CU57" s="293">
        <v>14</v>
      </c>
      <c r="CV57" s="293">
        <v>256</v>
      </c>
      <c r="CW57" s="293">
        <v>26</v>
      </c>
      <c r="CX57" s="293">
        <v>461</v>
      </c>
      <c r="CY57" s="293">
        <v>0</v>
      </c>
      <c r="CZ57" s="293">
        <v>0</v>
      </c>
      <c r="DA57" s="294">
        <v>54185</v>
      </c>
      <c r="DB57" s="293">
        <v>824</v>
      </c>
      <c r="DC57" s="293">
        <v>53553</v>
      </c>
      <c r="DD57" s="293">
        <v>0</v>
      </c>
      <c r="DE57" s="293">
        <v>0</v>
      </c>
      <c r="DF57" s="293">
        <v>674</v>
      </c>
      <c r="DG57" s="293">
        <v>-208</v>
      </c>
      <c r="DH57" s="294">
        <v>54843</v>
      </c>
      <c r="DI57" s="294">
        <v>109028</v>
      </c>
      <c r="DJ57" s="294">
        <v>34497</v>
      </c>
      <c r="DK57" s="294">
        <v>89340</v>
      </c>
      <c r="DL57" s="294">
        <v>143525</v>
      </c>
      <c r="DM57" s="294">
        <v>-100604</v>
      </c>
      <c r="DN57" s="294">
        <v>-11264</v>
      </c>
      <c r="DO57" s="294">
        <v>42921</v>
      </c>
      <c r="DQ57" s="340">
        <f t="shared" ref="DQ57:DQ120" si="6">DM57*-1/DI57</f>
        <v>0.9227354441061012</v>
      </c>
      <c r="DR57" s="341">
        <f t="shared" ref="DR57:DR120" si="7">1-DQ57</f>
        <v>7.7264555893898801E-2</v>
      </c>
      <c r="DS57" s="342">
        <f t="shared" ref="DS57:DS120" si="8">DC57/$DC$157</f>
        <v>1.1256397973667599E-2</v>
      </c>
    </row>
    <row r="58" spans="2:124" ht="20.100000000000001" customHeight="1" x14ac:dyDescent="0.4">
      <c r="B58" s="12">
        <v>3</v>
      </c>
      <c r="C58" s="9" t="s">
        <v>1</v>
      </c>
      <c r="D58" s="293">
        <v>287</v>
      </c>
      <c r="E58" s="293">
        <v>453</v>
      </c>
      <c r="F58" s="293">
        <v>13753</v>
      </c>
      <c r="G58" s="293">
        <v>453</v>
      </c>
      <c r="H58" s="293">
        <v>2</v>
      </c>
      <c r="I58" s="293">
        <v>0</v>
      </c>
      <c r="J58" s="293">
        <v>0</v>
      </c>
      <c r="K58" s="293">
        <v>46787</v>
      </c>
      <c r="L58" s="293">
        <v>144</v>
      </c>
      <c r="M58" s="293">
        <v>0</v>
      </c>
      <c r="N58" s="293">
        <v>1774</v>
      </c>
      <c r="O58" s="293">
        <v>0</v>
      </c>
      <c r="P58" s="293">
        <v>164</v>
      </c>
      <c r="Q58" s="293">
        <v>0</v>
      </c>
      <c r="R58" s="293">
        <v>0</v>
      </c>
      <c r="S58" s="293">
        <v>0</v>
      </c>
      <c r="T58" s="293">
        <v>0</v>
      </c>
      <c r="U58" s="293">
        <v>0</v>
      </c>
      <c r="V58" s="293">
        <v>0</v>
      </c>
      <c r="W58" s="293">
        <v>0</v>
      </c>
      <c r="X58" s="293">
        <v>2</v>
      </c>
      <c r="Y58" s="293">
        <v>0</v>
      </c>
      <c r="Z58" s="293">
        <v>0</v>
      </c>
      <c r="AA58" s="293">
        <v>0</v>
      </c>
      <c r="AB58" s="293">
        <v>29</v>
      </c>
      <c r="AC58" s="293">
        <v>0</v>
      </c>
      <c r="AD58" s="293">
        <v>0</v>
      </c>
      <c r="AE58" s="293">
        <v>0</v>
      </c>
      <c r="AF58" s="293">
        <v>0</v>
      </c>
      <c r="AG58" s="293">
        <v>0</v>
      </c>
      <c r="AH58" s="293">
        <v>0</v>
      </c>
      <c r="AI58" s="293">
        <v>0</v>
      </c>
      <c r="AJ58" s="293">
        <v>0</v>
      </c>
      <c r="AK58" s="293">
        <v>0</v>
      </c>
      <c r="AL58" s="293">
        <v>0</v>
      </c>
      <c r="AM58" s="293">
        <v>0</v>
      </c>
      <c r="AN58" s="293">
        <v>0</v>
      </c>
      <c r="AO58" s="293">
        <v>0</v>
      </c>
      <c r="AP58" s="293">
        <v>0</v>
      </c>
      <c r="AQ58" s="293">
        <v>0</v>
      </c>
      <c r="AR58" s="293">
        <v>0</v>
      </c>
      <c r="AS58" s="293">
        <v>0</v>
      </c>
      <c r="AT58" s="293">
        <v>0</v>
      </c>
      <c r="AU58" s="293">
        <v>0</v>
      </c>
      <c r="AV58" s="293">
        <v>0</v>
      </c>
      <c r="AW58" s="293">
        <v>0</v>
      </c>
      <c r="AX58" s="293">
        <v>0</v>
      </c>
      <c r="AY58" s="293">
        <v>0</v>
      </c>
      <c r="AZ58" s="293">
        <v>0</v>
      </c>
      <c r="BA58" s="293">
        <v>0</v>
      </c>
      <c r="BB58" s="293">
        <v>0</v>
      </c>
      <c r="BC58" s="293">
        <v>0</v>
      </c>
      <c r="BD58" s="293">
        <v>0</v>
      </c>
      <c r="BE58" s="293">
        <v>0</v>
      </c>
      <c r="BF58" s="293">
        <v>0</v>
      </c>
      <c r="BG58" s="293">
        <v>0</v>
      </c>
      <c r="BH58" s="293">
        <v>0</v>
      </c>
      <c r="BI58" s="293">
        <v>0</v>
      </c>
      <c r="BJ58" s="293">
        <v>0</v>
      </c>
      <c r="BK58" s="293">
        <v>0</v>
      </c>
      <c r="BL58" s="293">
        <v>0</v>
      </c>
      <c r="BM58" s="293">
        <v>0</v>
      </c>
      <c r="BN58" s="293">
        <v>0</v>
      </c>
      <c r="BO58" s="293">
        <v>0</v>
      </c>
      <c r="BP58" s="293">
        <v>0</v>
      </c>
      <c r="BQ58" s="293">
        <v>0</v>
      </c>
      <c r="BR58" s="293">
        <v>0</v>
      </c>
      <c r="BS58" s="293">
        <v>0</v>
      </c>
      <c r="BT58" s="293">
        <v>0</v>
      </c>
      <c r="BU58" s="293">
        <v>0</v>
      </c>
      <c r="BV58" s="293">
        <v>0</v>
      </c>
      <c r="BW58" s="293">
        <v>0</v>
      </c>
      <c r="BX58" s="293">
        <v>0</v>
      </c>
      <c r="BY58" s="293">
        <v>0</v>
      </c>
      <c r="BZ58" s="293">
        <v>1</v>
      </c>
      <c r="CA58" s="293">
        <v>0</v>
      </c>
      <c r="CB58" s="293">
        <v>0</v>
      </c>
      <c r="CC58" s="293">
        <v>0</v>
      </c>
      <c r="CD58" s="293">
        <v>0</v>
      </c>
      <c r="CE58" s="293">
        <v>0</v>
      </c>
      <c r="CF58" s="293">
        <v>0</v>
      </c>
      <c r="CG58" s="293">
        <v>3</v>
      </c>
      <c r="CH58" s="293">
        <v>61</v>
      </c>
      <c r="CI58" s="293">
        <v>287</v>
      </c>
      <c r="CJ58" s="293">
        <v>65</v>
      </c>
      <c r="CK58" s="293">
        <v>0</v>
      </c>
      <c r="CL58" s="293">
        <v>76</v>
      </c>
      <c r="CM58" s="293">
        <v>141</v>
      </c>
      <c r="CN58" s="293">
        <v>0</v>
      </c>
      <c r="CO58" s="293">
        <v>0</v>
      </c>
      <c r="CP58" s="293">
        <v>0</v>
      </c>
      <c r="CQ58" s="293">
        <v>0</v>
      </c>
      <c r="CR58" s="293">
        <v>0</v>
      </c>
      <c r="CS58" s="293">
        <v>124</v>
      </c>
      <c r="CT58" s="293">
        <v>1127</v>
      </c>
      <c r="CU58" s="293">
        <v>0</v>
      </c>
      <c r="CV58" s="293">
        <v>0</v>
      </c>
      <c r="CW58" s="293">
        <v>0</v>
      </c>
      <c r="CX58" s="293">
        <v>18</v>
      </c>
      <c r="CY58" s="293">
        <v>0</v>
      </c>
      <c r="CZ58" s="293">
        <v>0</v>
      </c>
      <c r="DA58" s="294">
        <v>65751</v>
      </c>
      <c r="DB58" s="293">
        <v>0</v>
      </c>
      <c r="DC58" s="293">
        <v>3786</v>
      </c>
      <c r="DD58" s="293">
        <v>0</v>
      </c>
      <c r="DE58" s="293">
        <v>0</v>
      </c>
      <c r="DF58" s="293">
        <v>10124</v>
      </c>
      <c r="DG58" s="293">
        <v>541</v>
      </c>
      <c r="DH58" s="294">
        <v>14451</v>
      </c>
      <c r="DI58" s="294">
        <v>80202</v>
      </c>
      <c r="DJ58" s="294">
        <v>58097</v>
      </c>
      <c r="DK58" s="294">
        <v>72548</v>
      </c>
      <c r="DL58" s="294">
        <v>138299</v>
      </c>
      <c r="DM58" s="294">
        <v>-47638</v>
      </c>
      <c r="DN58" s="294">
        <v>24910</v>
      </c>
      <c r="DO58" s="294">
        <v>90661</v>
      </c>
      <c r="DQ58" s="340">
        <f t="shared" si="6"/>
        <v>0.59397521258821473</v>
      </c>
      <c r="DR58" s="341">
        <f t="shared" si="7"/>
        <v>0.40602478741178527</v>
      </c>
      <c r="DS58" s="342">
        <f t="shared" si="8"/>
        <v>7.9578590794737052E-4</v>
      </c>
    </row>
    <row r="59" spans="2:124" ht="20.100000000000001" customHeight="1" x14ac:dyDescent="0.4">
      <c r="B59" s="12">
        <v>4</v>
      </c>
      <c r="C59" s="9" t="s">
        <v>2</v>
      </c>
      <c r="D59" s="293">
        <v>7315</v>
      </c>
      <c r="E59" s="293">
        <v>1828</v>
      </c>
      <c r="F59" s="293">
        <v>2566</v>
      </c>
      <c r="G59" s="293">
        <v>0</v>
      </c>
      <c r="H59" s="293">
        <v>0</v>
      </c>
      <c r="I59" s="293">
        <v>0</v>
      </c>
      <c r="J59" s="293">
        <v>0</v>
      </c>
      <c r="K59" s="293">
        <v>0</v>
      </c>
      <c r="L59" s="293">
        <v>0</v>
      </c>
      <c r="M59" s="293">
        <v>0</v>
      </c>
      <c r="N59" s="293">
        <v>0</v>
      </c>
      <c r="O59" s="293">
        <v>0</v>
      </c>
      <c r="P59" s="293">
        <v>0</v>
      </c>
      <c r="Q59" s="293">
        <v>0</v>
      </c>
      <c r="R59" s="293">
        <v>0</v>
      </c>
      <c r="S59" s="293">
        <v>0</v>
      </c>
      <c r="T59" s="293">
        <v>0</v>
      </c>
      <c r="U59" s="293">
        <v>0</v>
      </c>
      <c r="V59" s="293">
        <v>0</v>
      </c>
      <c r="W59" s="293">
        <v>0</v>
      </c>
      <c r="X59" s="293">
        <v>0</v>
      </c>
      <c r="Y59" s="293">
        <v>0</v>
      </c>
      <c r="Z59" s="293">
        <v>0</v>
      </c>
      <c r="AA59" s="293">
        <v>0</v>
      </c>
      <c r="AB59" s="293">
        <v>0</v>
      </c>
      <c r="AC59" s="293">
        <v>0</v>
      </c>
      <c r="AD59" s="293">
        <v>0</v>
      </c>
      <c r="AE59" s="293">
        <v>0</v>
      </c>
      <c r="AF59" s="293">
        <v>0</v>
      </c>
      <c r="AG59" s="293">
        <v>0</v>
      </c>
      <c r="AH59" s="293">
        <v>0</v>
      </c>
      <c r="AI59" s="293">
        <v>0</v>
      </c>
      <c r="AJ59" s="293">
        <v>0</v>
      </c>
      <c r="AK59" s="293">
        <v>0</v>
      </c>
      <c r="AL59" s="293">
        <v>0</v>
      </c>
      <c r="AM59" s="293">
        <v>0</v>
      </c>
      <c r="AN59" s="293">
        <v>0</v>
      </c>
      <c r="AO59" s="293">
        <v>0</v>
      </c>
      <c r="AP59" s="293">
        <v>0</v>
      </c>
      <c r="AQ59" s="293">
        <v>0</v>
      </c>
      <c r="AR59" s="293">
        <v>0</v>
      </c>
      <c r="AS59" s="293">
        <v>0</v>
      </c>
      <c r="AT59" s="293">
        <v>0</v>
      </c>
      <c r="AU59" s="293">
        <v>0</v>
      </c>
      <c r="AV59" s="293">
        <v>0</v>
      </c>
      <c r="AW59" s="293">
        <v>0</v>
      </c>
      <c r="AX59" s="293">
        <v>0</v>
      </c>
      <c r="AY59" s="293">
        <v>0</v>
      </c>
      <c r="AZ59" s="293">
        <v>0</v>
      </c>
      <c r="BA59" s="293">
        <v>0</v>
      </c>
      <c r="BB59" s="293">
        <v>0</v>
      </c>
      <c r="BC59" s="293">
        <v>0</v>
      </c>
      <c r="BD59" s="293">
        <v>0</v>
      </c>
      <c r="BE59" s="293">
        <v>0</v>
      </c>
      <c r="BF59" s="293">
        <v>0</v>
      </c>
      <c r="BG59" s="293">
        <v>0</v>
      </c>
      <c r="BH59" s="293">
        <v>0</v>
      </c>
      <c r="BI59" s="293">
        <v>0</v>
      </c>
      <c r="BJ59" s="293">
        <v>0</v>
      </c>
      <c r="BK59" s="293">
        <v>0</v>
      </c>
      <c r="BL59" s="293">
        <v>0</v>
      </c>
      <c r="BM59" s="293">
        <v>0</v>
      </c>
      <c r="BN59" s="293">
        <v>0</v>
      </c>
      <c r="BO59" s="293">
        <v>0</v>
      </c>
      <c r="BP59" s="293">
        <v>0</v>
      </c>
      <c r="BQ59" s="293">
        <v>0</v>
      </c>
      <c r="BR59" s="293">
        <v>0</v>
      </c>
      <c r="BS59" s="293">
        <v>0</v>
      </c>
      <c r="BT59" s="293">
        <v>0</v>
      </c>
      <c r="BU59" s="293">
        <v>0</v>
      </c>
      <c r="BV59" s="293">
        <v>0</v>
      </c>
      <c r="BW59" s="293">
        <v>0</v>
      </c>
      <c r="BX59" s="293">
        <v>0</v>
      </c>
      <c r="BY59" s="293">
        <v>0</v>
      </c>
      <c r="BZ59" s="293">
        <v>0</v>
      </c>
      <c r="CA59" s="293">
        <v>0</v>
      </c>
      <c r="CB59" s="293">
        <v>0</v>
      </c>
      <c r="CC59" s="293">
        <v>0</v>
      </c>
      <c r="CD59" s="293">
        <v>0</v>
      </c>
      <c r="CE59" s="293">
        <v>0</v>
      </c>
      <c r="CF59" s="293">
        <v>0</v>
      </c>
      <c r="CG59" s="293">
        <v>0</v>
      </c>
      <c r="CH59" s="293">
        <v>0</v>
      </c>
      <c r="CI59" s="293">
        <v>0</v>
      </c>
      <c r="CJ59" s="293">
        <v>0</v>
      </c>
      <c r="CK59" s="293">
        <v>0</v>
      </c>
      <c r="CL59" s="293">
        <v>0</v>
      </c>
      <c r="CM59" s="293">
        <v>0</v>
      </c>
      <c r="CN59" s="293">
        <v>0</v>
      </c>
      <c r="CO59" s="293">
        <v>0</v>
      </c>
      <c r="CP59" s="293">
        <v>0</v>
      </c>
      <c r="CQ59" s="293">
        <v>0</v>
      </c>
      <c r="CR59" s="293">
        <v>0</v>
      </c>
      <c r="CS59" s="293">
        <v>0</v>
      </c>
      <c r="CT59" s="293">
        <v>0</v>
      </c>
      <c r="CU59" s="293">
        <v>0</v>
      </c>
      <c r="CV59" s="293">
        <v>0</v>
      </c>
      <c r="CW59" s="293">
        <v>0</v>
      </c>
      <c r="CX59" s="293">
        <v>0</v>
      </c>
      <c r="CY59" s="293">
        <v>0</v>
      </c>
      <c r="CZ59" s="293">
        <v>0</v>
      </c>
      <c r="DA59" s="294">
        <v>11709</v>
      </c>
      <c r="DB59" s="293">
        <v>0</v>
      </c>
      <c r="DC59" s="293">
        <v>0</v>
      </c>
      <c r="DD59" s="293">
        <v>0</v>
      </c>
      <c r="DE59" s="293">
        <v>0</v>
      </c>
      <c r="DF59" s="293">
        <v>0</v>
      </c>
      <c r="DG59" s="293">
        <v>0</v>
      </c>
      <c r="DH59" s="294">
        <v>0</v>
      </c>
      <c r="DI59" s="294">
        <v>11709</v>
      </c>
      <c r="DJ59" s="294">
        <v>1489</v>
      </c>
      <c r="DK59" s="294">
        <v>1489</v>
      </c>
      <c r="DL59" s="294">
        <v>13198</v>
      </c>
      <c r="DM59" s="294">
        <v>0</v>
      </c>
      <c r="DN59" s="294">
        <v>1489</v>
      </c>
      <c r="DO59" s="294">
        <v>13198</v>
      </c>
      <c r="DQ59" s="340">
        <f t="shared" si="6"/>
        <v>0</v>
      </c>
      <c r="DR59" s="341">
        <f t="shared" si="7"/>
        <v>1</v>
      </c>
      <c r="DS59" s="342">
        <f t="shared" si="8"/>
        <v>0</v>
      </c>
    </row>
    <row r="60" spans="2:124" ht="20.100000000000001" customHeight="1" x14ac:dyDescent="0.4">
      <c r="B60" s="12">
        <v>5</v>
      </c>
      <c r="C60" s="9" t="s">
        <v>3</v>
      </c>
      <c r="D60" s="293">
        <v>0</v>
      </c>
      <c r="E60" s="293">
        <v>64</v>
      </c>
      <c r="F60" s="293">
        <v>0</v>
      </c>
      <c r="G60" s="293">
        <v>0</v>
      </c>
      <c r="H60" s="293">
        <v>3921</v>
      </c>
      <c r="I60" s="293">
        <v>17</v>
      </c>
      <c r="J60" s="293">
        <v>0</v>
      </c>
      <c r="K60" s="293">
        <v>47</v>
      </c>
      <c r="L60" s="293">
        <v>44</v>
      </c>
      <c r="M60" s="293">
        <v>0</v>
      </c>
      <c r="N60" s="293">
        <v>423</v>
      </c>
      <c r="O60" s="293">
        <v>0</v>
      </c>
      <c r="P60" s="293">
        <v>12</v>
      </c>
      <c r="Q60" s="293">
        <v>0</v>
      </c>
      <c r="R60" s="293">
        <v>0</v>
      </c>
      <c r="S60" s="293">
        <v>5674</v>
      </c>
      <c r="T60" s="293">
        <v>0</v>
      </c>
      <c r="U60" s="293">
        <v>43</v>
      </c>
      <c r="V60" s="293">
        <v>0</v>
      </c>
      <c r="W60" s="293">
        <v>0</v>
      </c>
      <c r="X60" s="293">
        <v>62</v>
      </c>
      <c r="Y60" s="293">
        <v>0</v>
      </c>
      <c r="Z60" s="293">
        <v>0</v>
      </c>
      <c r="AA60" s="293">
        <v>0</v>
      </c>
      <c r="AB60" s="293">
        <v>1</v>
      </c>
      <c r="AC60" s="293">
        <v>0</v>
      </c>
      <c r="AD60" s="293">
        <v>0</v>
      </c>
      <c r="AE60" s="293">
        <v>0</v>
      </c>
      <c r="AF60" s="293">
        <v>0</v>
      </c>
      <c r="AG60" s="293">
        <v>0</v>
      </c>
      <c r="AH60" s="293">
        <v>0</v>
      </c>
      <c r="AI60" s="293">
        <v>0</v>
      </c>
      <c r="AJ60" s="293">
        <v>0</v>
      </c>
      <c r="AK60" s="293">
        <v>0</v>
      </c>
      <c r="AL60" s="293">
        <v>0</v>
      </c>
      <c r="AM60" s="293">
        <v>0</v>
      </c>
      <c r="AN60" s="293">
        <v>0</v>
      </c>
      <c r="AO60" s="293">
        <v>0</v>
      </c>
      <c r="AP60" s="293">
        <v>0</v>
      </c>
      <c r="AQ60" s="293">
        <v>0</v>
      </c>
      <c r="AR60" s="293">
        <v>0</v>
      </c>
      <c r="AS60" s="293">
        <v>0</v>
      </c>
      <c r="AT60" s="293">
        <v>0</v>
      </c>
      <c r="AU60" s="293">
        <v>0</v>
      </c>
      <c r="AV60" s="293">
        <v>0</v>
      </c>
      <c r="AW60" s="293">
        <v>0</v>
      </c>
      <c r="AX60" s="293">
        <v>0</v>
      </c>
      <c r="AY60" s="293">
        <v>0</v>
      </c>
      <c r="AZ60" s="293">
        <v>0</v>
      </c>
      <c r="BA60" s="293">
        <v>0</v>
      </c>
      <c r="BB60" s="293">
        <v>0</v>
      </c>
      <c r="BC60" s="293">
        <v>24</v>
      </c>
      <c r="BD60" s="293">
        <v>0</v>
      </c>
      <c r="BE60" s="293">
        <v>5</v>
      </c>
      <c r="BF60" s="293">
        <v>9</v>
      </c>
      <c r="BG60" s="293">
        <v>42</v>
      </c>
      <c r="BH60" s="293">
        <v>6</v>
      </c>
      <c r="BI60" s="293">
        <v>0</v>
      </c>
      <c r="BJ60" s="293">
        <v>0</v>
      </c>
      <c r="BK60" s="293">
        <v>0</v>
      </c>
      <c r="BL60" s="293">
        <v>0</v>
      </c>
      <c r="BM60" s="293">
        <v>0</v>
      </c>
      <c r="BN60" s="293">
        <v>0</v>
      </c>
      <c r="BO60" s="293">
        <v>0</v>
      </c>
      <c r="BP60" s="293">
        <v>0</v>
      </c>
      <c r="BQ60" s="293">
        <v>0</v>
      </c>
      <c r="BR60" s="293">
        <v>0</v>
      </c>
      <c r="BS60" s="293">
        <v>0</v>
      </c>
      <c r="BT60" s="293">
        <v>0</v>
      </c>
      <c r="BU60" s="293">
        <v>0</v>
      </c>
      <c r="BV60" s="293">
        <v>0</v>
      </c>
      <c r="BW60" s="293">
        <v>0</v>
      </c>
      <c r="BX60" s="293">
        <v>0</v>
      </c>
      <c r="BY60" s="293">
        <v>0</v>
      </c>
      <c r="BZ60" s="293">
        <v>0</v>
      </c>
      <c r="CA60" s="293">
        <v>0</v>
      </c>
      <c r="CB60" s="293">
        <v>0</v>
      </c>
      <c r="CC60" s="293">
        <v>0</v>
      </c>
      <c r="CD60" s="293">
        <v>0</v>
      </c>
      <c r="CE60" s="293">
        <v>0</v>
      </c>
      <c r="CF60" s="293">
        <v>0</v>
      </c>
      <c r="CG60" s="293">
        <v>4</v>
      </c>
      <c r="CH60" s="293">
        <v>21</v>
      </c>
      <c r="CI60" s="293">
        <v>11</v>
      </c>
      <c r="CJ60" s="293">
        <v>5</v>
      </c>
      <c r="CK60" s="293">
        <v>0</v>
      </c>
      <c r="CL60" s="293">
        <v>19</v>
      </c>
      <c r="CM60" s="293">
        <v>35</v>
      </c>
      <c r="CN60" s="293">
        <v>0</v>
      </c>
      <c r="CO60" s="293">
        <v>0</v>
      </c>
      <c r="CP60" s="293">
        <v>0</v>
      </c>
      <c r="CQ60" s="293">
        <v>0</v>
      </c>
      <c r="CR60" s="293">
        <v>0</v>
      </c>
      <c r="CS60" s="293">
        <v>100</v>
      </c>
      <c r="CT60" s="293">
        <v>628</v>
      </c>
      <c r="CU60" s="293">
        <v>0</v>
      </c>
      <c r="CV60" s="293">
        <v>0</v>
      </c>
      <c r="CW60" s="293">
        <v>0</v>
      </c>
      <c r="CX60" s="293">
        <v>15</v>
      </c>
      <c r="CY60" s="293">
        <v>0</v>
      </c>
      <c r="CZ60" s="293">
        <v>0</v>
      </c>
      <c r="DA60" s="294">
        <v>11232</v>
      </c>
      <c r="DB60" s="293">
        <v>51</v>
      </c>
      <c r="DC60" s="293">
        <v>3262</v>
      </c>
      <c r="DD60" s="293">
        <v>0</v>
      </c>
      <c r="DE60" s="293">
        <v>0</v>
      </c>
      <c r="DF60" s="293">
        <v>0</v>
      </c>
      <c r="DG60" s="293">
        <v>2681</v>
      </c>
      <c r="DH60" s="294">
        <v>5994</v>
      </c>
      <c r="DI60" s="294">
        <v>17226</v>
      </c>
      <c r="DJ60" s="294">
        <v>11801</v>
      </c>
      <c r="DK60" s="294">
        <v>17795</v>
      </c>
      <c r="DL60" s="294">
        <v>29027</v>
      </c>
      <c r="DM60" s="294">
        <v>-11916</v>
      </c>
      <c r="DN60" s="294">
        <v>5879</v>
      </c>
      <c r="DO60" s="294">
        <v>17111</v>
      </c>
      <c r="DQ60" s="340">
        <f t="shared" si="6"/>
        <v>0.69174503657262276</v>
      </c>
      <c r="DR60" s="341">
        <f t="shared" si="7"/>
        <v>0.30825496342737724</v>
      </c>
      <c r="DS60" s="342">
        <f t="shared" si="8"/>
        <v>6.8564543891292198E-4</v>
      </c>
    </row>
    <row r="61" spans="2:124" ht="20.100000000000001" customHeight="1" x14ac:dyDescent="0.4">
      <c r="B61" s="12">
        <v>6</v>
      </c>
      <c r="C61" s="9" t="s">
        <v>4</v>
      </c>
      <c r="D61" s="293">
        <v>0</v>
      </c>
      <c r="E61" s="293">
        <v>0</v>
      </c>
      <c r="F61" s="293">
        <v>0</v>
      </c>
      <c r="G61" s="293">
        <v>0</v>
      </c>
      <c r="H61" s="293">
        <v>0</v>
      </c>
      <c r="I61" s="293">
        <v>2526</v>
      </c>
      <c r="J61" s="293">
        <v>0</v>
      </c>
      <c r="K61" s="293">
        <v>18</v>
      </c>
      <c r="L61" s="293">
        <v>59452</v>
      </c>
      <c r="M61" s="293">
        <v>0</v>
      </c>
      <c r="N61" s="293">
        <v>1090</v>
      </c>
      <c r="O61" s="293">
        <v>0</v>
      </c>
      <c r="P61" s="293">
        <v>100</v>
      </c>
      <c r="Q61" s="293">
        <v>0</v>
      </c>
      <c r="R61" s="293">
        <v>0</v>
      </c>
      <c r="S61" s="293">
        <v>0</v>
      </c>
      <c r="T61" s="293">
        <v>0</v>
      </c>
      <c r="U61" s="293">
        <v>0</v>
      </c>
      <c r="V61" s="293">
        <v>0</v>
      </c>
      <c r="W61" s="293">
        <v>0</v>
      </c>
      <c r="X61" s="293">
        <v>4</v>
      </c>
      <c r="Y61" s="293">
        <v>0</v>
      </c>
      <c r="Z61" s="293">
        <v>0</v>
      </c>
      <c r="AA61" s="293">
        <v>0</v>
      </c>
      <c r="AB61" s="293">
        <v>0</v>
      </c>
      <c r="AC61" s="293">
        <v>0</v>
      </c>
      <c r="AD61" s="293">
        <v>0</v>
      </c>
      <c r="AE61" s="293">
        <v>0</v>
      </c>
      <c r="AF61" s="293">
        <v>0</v>
      </c>
      <c r="AG61" s="293">
        <v>0</v>
      </c>
      <c r="AH61" s="293">
        <v>0</v>
      </c>
      <c r="AI61" s="293">
        <v>0</v>
      </c>
      <c r="AJ61" s="293">
        <v>0</v>
      </c>
      <c r="AK61" s="293">
        <v>0</v>
      </c>
      <c r="AL61" s="293">
        <v>0</v>
      </c>
      <c r="AM61" s="293">
        <v>0</v>
      </c>
      <c r="AN61" s="293">
        <v>0</v>
      </c>
      <c r="AO61" s="293">
        <v>0</v>
      </c>
      <c r="AP61" s="293">
        <v>0</v>
      </c>
      <c r="AQ61" s="293">
        <v>0</v>
      </c>
      <c r="AR61" s="293">
        <v>0</v>
      </c>
      <c r="AS61" s="293">
        <v>0</v>
      </c>
      <c r="AT61" s="293">
        <v>0</v>
      </c>
      <c r="AU61" s="293">
        <v>0</v>
      </c>
      <c r="AV61" s="293">
        <v>0</v>
      </c>
      <c r="AW61" s="293">
        <v>0</v>
      </c>
      <c r="AX61" s="293">
        <v>0</v>
      </c>
      <c r="AY61" s="293">
        <v>0</v>
      </c>
      <c r="AZ61" s="293">
        <v>0</v>
      </c>
      <c r="BA61" s="293">
        <v>0</v>
      </c>
      <c r="BB61" s="293">
        <v>0</v>
      </c>
      <c r="BC61" s="293">
        <v>17</v>
      </c>
      <c r="BD61" s="293">
        <v>0</v>
      </c>
      <c r="BE61" s="293">
        <v>0</v>
      </c>
      <c r="BF61" s="293">
        <v>0</v>
      </c>
      <c r="BG61" s="293">
        <v>0</v>
      </c>
      <c r="BH61" s="293">
        <v>0</v>
      </c>
      <c r="BI61" s="293">
        <v>0</v>
      </c>
      <c r="BJ61" s="293">
        <v>0</v>
      </c>
      <c r="BK61" s="293">
        <v>0</v>
      </c>
      <c r="BL61" s="293">
        <v>0</v>
      </c>
      <c r="BM61" s="293">
        <v>0</v>
      </c>
      <c r="BN61" s="293">
        <v>0</v>
      </c>
      <c r="BO61" s="293">
        <v>0</v>
      </c>
      <c r="BP61" s="293">
        <v>0</v>
      </c>
      <c r="BQ61" s="293">
        <v>0</v>
      </c>
      <c r="BR61" s="293">
        <v>0</v>
      </c>
      <c r="BS61" s="293">
        <v>0</v>
      </c>
      <c r="BT61" s="293">
        <v>0</v>
      </c>
      <c r="BU61" s="293">
        <v>0</v>
      </c>
      <c r="BV61" s="293">
        <v>0</v>
      </c>
      <c r="BW61" s="293">
        <v>0</v>
      </c>
      <c r="BX61" s="293">
        <v>0</v>
      </c>
      <c r="BY61" s="293">
        <v>0</v>
      </c>
      <c r="BZ61" s="293">
        <v>2</v>
      </c>
      <c r="CA61" s="293">
        <v>0</v>
      </c>
      <c r="CB61" s="293">
        <v>0</v>
      </c>
      <c r="CC61" s="293">
        <v>0</v>
      </c>
      <c r="CD61" s="293">
        <v>0</v>
      </c>
      <c r="CE61" s="293">
        <v>0</v>
      </c>
      <c r="CF61" s="293">
        <v>0</v>
      </c>
      <c r="CG61" s="293">
        <v>7</v>
      </c>
      <c r="CH61" s="293">
        <v>20</v>
      </c>
      <c r="CI61" s="293">
        <v>39</v>
      </c>
      <c r="CJ61" s="293">
        <v>88</v>
      </c>
      <c r="CK61" s="293">
        <v>0</v>
      </c>
      <c r="CL61" s="293">
        <v>95</v>
      </c>
      <c r="CM61" s="293">
        <v>194</v>
      </c>
      <c r="CN61" s="293">
        <v>0</v>
      </c>
      <c r="CO61" s="293">
        <v>0</v>
      </c>
      <c r="CP61" s="293">
        <v>0</v>
      </c>
      <c r="CQ61" s="293">
        <v>0</v>
      </c>
      <c r="CR61" s="293">
        <v>0</v>
      </c>
      <c r="CS61" s="293">
        <v>356</v>
      </c>
      <c r="CT61" s="293">
        <v>1998</v>
      </c>
      <c r="CU61" s="293">
        <v>0</v>
      </c>
      <c r="CV61" s="293">
        <v>3</v>
      </c>
      <c r="CW61" s="293">
        <v>0</v>
      </c>
      <c r="CX61" s="293">
        <v>39</v>
      </c>
      <c r="CY61" s="293">
        <v>0</v>
      </c>
      <c r="CZ61" s="293">
        <v>0</v>
      </c>
      <c r="DA61" s="294">
        <v>66048</v>
      </c>
      <c r="DB61" s="293">
        <v>213</v>
      </c>
      <c r="DC61" s="293">
        <v>5445</v>
      </c>
      <c r="DD61" s="293">
        <v>0</v>
      </c>
      <c r="DE61" s="293">
        <v>0</v>
      </c>
      <c r="DF61" s="293">
        <v>0</v>
      </c>
      <c r="DG61" s="293">
        <v>736</v>
      </c>
      <c r="DH61" s="294">
        <v>6394</v>
      </c>
      <c r="DI61" s="294">
        <v>72442</v>
      </c>
      <c r="DJ61" s="294">
        <v>30570</v>
      </c>
      <c r="DK61" s="294">
        <v>36964</v>
      </c>
      <c r="DL61" s="294">
        <v>103012</v>
      </c>
      <c r="DM61" s="294">
        <v>-29515</v>
      </c>
      <c r="DN61" s="294">
        <v>7449</v>
      </c>
      <c r="DO61" s="294">
        <v>73497</v>
      </c>
      <c r="DQ61" s="340">
        <f t="shared" si="6"/>
        <v>0.40742939178929349</v>
      </c>
      <c r="DR61" s="341">
        <f t="shared" si="7"/>
        <v>0.59257060821070651</v>
      </c>
      <c r="DS61" s="342">
        <f t="shared" si="8"/>
        <v>1.1444939959781913E-3</v>
      </c>
    </row>
    <row r="62" spans="2:124" ht="20.100000000000001" customHeight="1" x14ac:dyDescent="0.4">
      <c r="B62" s="12">
        <v>7</v>
      </c>
      <c r="C62" s="9" t="s">
        <v>1120</v>
      </c>
      <c r="D62" s="293">
        <v>0</v>
      </c>
      <c r="E62" s="293">
        <v>0</v>
      </c>
      <c r="F62" s="293">
        <v>2</v>
      </c>
      <c r="G62" s="293">
        <v>0</v>
      </c>
      <c r="H62" s="293">
        <v>7</v>
      </c>
      <c r="I62" s="293">
        <v>0</v>
      </c>
      <c r="J62" s="293">
        <v>3</v>
      </c>
      <c r="K62" s="293">
        <v>18</v>
      </c>
      <c r="L62" s="293">
        <v>7</v>
      </c>
      <c r="M62" s="293">
        <v>0</v>
      </c>
      <c r="N62" s="293">
        <v>55</v>
      </c>
      <c r="O62" s="293">
        <v>15</v>
      </c>
      <c r="P62" s="293">
        <v>20</v>
      </c>
      <c r="Q62" s="293">
        <v>0</v>
      </c>
      <c r="R62" s="293">
        <v>0</v>
      </c>
      <c r="S62" s="293">
        <v>0</v>
      </c>
      <c r="T62" s="293">
        <v>0</v>
      </c>
      <c r="U62" s="293">
        <v>1208</v>
      </c>
      <c r="V62" s="293">
        <v>1</v>
      </c>
      <c r="W62" s="293">
        <v>0</v>
      </c>
      <c r="X62" s="293">
        <v>773</v>
      </c>
      <c r="Y62" s="293">
        <v>184943</v>
      </c>
      <c r="Z62" s="293">
        <v>2</v>
      </c>
      <c r="AA62" s="293">
        <v>28</v>
      </c>
      <c r="AB62" s="293">
        <v>0</v>
      </c>
      <c r="AC62" s="293">
        <v>302</v>
      </c>
      <c r="AD62" s="293">
        <v>1624</v>
      </c>
      <c r="AE62" s="293">
        <v>816</v>
      </c>
      <c r="AF62" s="293">
        <v>616</v>
      </c>
      <c r="AG62" s="293">
        <v>214</v>
      </c>
      <c r="AH62" s="293">
        <v>4</v>
      </c>
      <c r="AI62" s="293">
        <v>0</v>
      </c>
      <c r="AJ62" s="293">
        <v>1870</v>
      </c>
      <c r="AK62" s="293">
        <v>10</v>
      </c>
      <c r="AL62" s="293">
        <v>5</v>
      </c>
      <c r="AM62" s="293">
        <v>0</v>
      </c>
      <c r="AN62" s="293">
        <v>5</v>
      </c>
      <c r="AO62" s="293">
        <v>2</v>
      </c>
      <c r="AP62" s="293">
        <v>3</v>
      </c>
      <c r="AQ62" s="293">
        <v>24</v>
      </c>
      <c r="AR62" s="293">
        <v>3</v>
      </c>
      <c r="AS62" s="293">
        <v>0</v>
      </c>
      <c r="AT62" s="293">
        <v>0</v>
      </c>
      <c r="AU62" s="293">
        <v>0</v>
      </c>
      <c r="AV62" s="293">
        <v>0</v>
      </c>
      <c r="AW62" s="293">
        <v>0</v>
      </c>
      <c r="AX62" s="293">
        <v>13</v>
      </c>
      <c r="AY62" s="293">
        <v>0</v>
      </c>
      <c r="AZ62" s="293">
        <v>27</v>
      </c>
      <c r="BA62" s="293">
        <v>0</v>
      </c>
      <c r="BB62" s="293">
        <v>0</v>
      </c>
      <c r="BC62" s="293">
        <v>78</v>
      </c>
      <c r="BD62" s="293">
        <v>3</v>
      </c>
      <c r="BE62" s="293">
        <v>624</v>
      </c>
      <c r="BF62" s="293">
        <v>33</v>
      </c>
      <c r="BG62" s="293">
        <v>1941</v>
      </c>
      <c r="BH62" s="293">
        <v>977</v>
      </c>
      <c r="BI62" s="293">
        <v>63637</v>
      </c>
      <c r="BJ62" s="293">
        <v>15848</v>
      </c>
      <c r="BK62" s="293">
        <v>0</v>
      </c>
      <c r="BL62" s="293">
        <v>0</v>
      </c>
      <c r="BM62" s="293">
        <v>1</v>
      </c>
      <c r="BN62" s="293">
        <v>2</v>
      </c>
      <c r="BO62" s="293">
        <v>0</v>
      </c>
      <c r="BP62" s="293">
        <v>1</v>
      </c>
      <c r="BQ62" s="293">
        <v>0</v>
      </c>
      <c r="BR62" s="293">
        <v>0</v>
      </c>
      <c r="BS62" s="293">
        <v>0</v>
      </c>
      <c r="BT62" s="293">
        <v>0</v>
      </c>
      <c r="BU62" s="293">
        <v>0</v>
      </c>
      <c r="BV62" s="293">
        <v>0</v>
      </c>
      <c r="BW62" s="293">
        <v>0</v>
      </c>
      <c r="BX62" s="293">
        <v>0</v>
      </c>
      <c r="BY62" s="293">
        <v>0</v>
      </c>
      <c r="BZ62" s="293">
        <v>1</v>
      </c>
      <c r="CA62" s="293">
        <v>0</v>
      </c>
      <c r="CB62" s="293">
        <v>0</v>
      </c>
      <c r="CC62" s="293">
        <v>0</v>
      </c>
      <c r="CD62" s="293">
        <v>0</v>
      </c>
      <c r="CE62" s="293">
        <v>0</v>
      </c>
      <c r="CF62" s="293">
        <v>0</v>
      </c>
      <c r="CG62" s="293">
        <v>9</v>
      </c>
      <c r="CH62" s="293">
        <v>2</v>
      </c>
      <c r="CI62" s="293">
        <v>20</v>
      </c>
      <c r="CJ62" s="293">
        <v>4</v>
      </c>
      <c r="CK62" s="293">
        <v>0</v>
      </c>
      <c r="CL62" s="293">
        <v>0</v>
      </c>
      <c r="CM62" s="293">
        <v>2</v>
      </c>
      <c r="CN62" s="293">
        <v>8</v>
      </c>
      <c r="CO62" s="293">
        <v>8</v>
      </c>
      <c r="CP62" s="293">
        <v>0</v>
      </c>
      <c r="CQ62" s="293">
        <v>0</v>
      </c>
      <c r="CR62" s="293">
        <v>0</v>
      </c>
      <c r="CS62" s="293">
        <v>0</v>
      </c>
      <c r="CT62" s="293">
        <v>-11</v>
      </c>
      <c r="CU62" s="293">
        <v>5</v>
      </c>
      <c r="CV62" s="293">
        <v>4</v>
      </c>
      <c r="CW62" s="293">
        <v>0</v>
      </c>
      <c r="CX62" s="293">
        <v>6</v>
      </c>
      <c r="CY62" s="293">
        <v>0</v>
      </c>
      <c r="CZ62" s="293">
        <v>11</v>
      </c>
      <c r="DA62" s="294">
        <v>275834</v>
      </c>
      <c r="DB62" s="293">
        <v>-76</v>
      </c>
      <c r="DC62" s="293">
        <v>1</v>
      </c>
      <c r="DD62" s="293">
        <v>0</v>
      </c>
      <c r="DE62" s="293">
        <v>0</v>
      </c>
      <c r="DF62" s="293">
        <v>0</v>
      </c>
      <c r="DG62" s="293">
        <v>-3570</v>
      </c>
      <c r="DH62" s="294">
        <v>-3645</v>
      </c>
      <c r="DI62" s="294">
        <v>272189</v>
      </c>
      <c r="DJ62" s="294">
        <v>2160</v>
      </c>
      <c r="DK62" s="294">
        <v>-1485</v>
      </c>
      <c r="DL62" s="294">
        <v>274349</v>
      </c>
      <c r="DM62" s="294">
        <v>-267905</v>
      </c>
      <c r="DN62" s="294">
        <v>-269390</v>
      </c>
      <c r="DO62" s="294">
        <v>6444</v>
      </c>
      <c r="DQ62" s="340">
        <f t="shared" si="6"/>
        <v>0.98426093633467926</v>
      </c>
      <c r="DR62" s="341">
        <f t="shared" si="7"/>
        <v>1.5739063665320741E-2</v>
      </c>
      <c r="DS62" s="342">
        <f t="shared" si="8"/>
        <v>2.101917347985659E-7</v>
      </c>
    </row>
    <row r="63" spans="2:124" ht="20.100000000000001" customHeight="1" x14ac:dyDescent="0.4">
      <c r="B63" s="12">
        <v>8</v>
      </c>
      <c r="C63" s="9" t="s">
        <v>1470</v>
      </c>
      <c r="D63" s="293">
        <v>0</v>
      </c>
      <c r="E63" s="293">
        <v>0</v>
      </c>
      <c r="F63" s="293">
        <v>33</v>
      </c>
      <c r="G63" s="293">
        <v>0</v>
      </c>
      <c r="H63" s="293">
        <v>0</v>
      </c>
      <c r="I63" s="293">
        <v>0</v>
      </c>
      <c r="J63" s="293">
        <v>0</v>
      </c>
      <c r="K63" s="293">
        <v>23683</v>
      </c>
      <c r="L63" s="293">
        <v>461</v>
      </c>
      <c r="M63" s="293">
        <v>0</v>
      </c>
      <c r="N63" s="293">
        <v>17638</v>
      </c>
      <c r="O63" s="293">
        <v>3114</v>
      </c>
      <c r="P63" s="293">
        <v>958</v>
      </c>
      <c r="Q63" s="293">
        <v>0</v>
      </c>
      <c r="R63" s="293">
        <v>1</v>
      </c>
      <c r="S63" s="293">
        <v>0</v>
      </c>
      <c r="T63" s="293">
        <v>0</v>
      </c>
      <c r="U63" s="293">
        <v>194</v>
      </c>
      <c r="V63" s="293">
        <v>0</v>
      </c>
      <c r="W63" s="293">
        <v>0</v>
      </c>
      <c r="X63" s="293">
        <v>226</v>
      </c>
      <c r="Y63" s="293">
        <v>0</v>
      </c>
      <c r="Z63" s="293">
        <v>0</v>
      </c>
      <c r="AA63" s="293">
        <v>0</v>
      </c>
      <c r="AB63" s="293">
        <v>28</v>
      </c>
      <c r="AC63" s="293">
        <v>0</v>
      </c>
      <c r="AD63" s="293">
        <v>0</v>
      </c>
      <c r="AE63" s="293">
        <v>0</v>
      </c>
      <c r="AF63" s="293">
        <v>0</v>
      </c>
      <c r="AG63" s="293">
        <v>0</v>
      </c>
      <c r="AH63" s="293">
        <v>0</v>
      </c>
      <c r="AI63" s="293">
        <v>0</v>
      </c>
      <c r="AJ63" s="293">
        <v>0</v>
      </c>
      <c r="AK63" s="293">
        <v>0</v>
      </c>
      <c r="AL63" s="293">
        <v>0</v>
      </c>
      <c r="AM63" s="293">
        <v>0</v>
      </c>
      <c r="AN63" s="293">
        <v>0</v>
      </c>
      <c r="AO63" s="293">
        <v>0</v>
      </c>
      <c r="AP63" s="293">
        <v>0</v>
      </c>
      <c r="AQ63" s="293">
        <v>0</v>
      </c>
      <c r="AR63" s="293">
        <v>0</v>
      </c>
      <c r="AS63" s="293">
        <v>0</v>
      </c>
      <c r="AT63" s="293">
        <v>0</v>
      </c>
      <c r="AU63" s="293">
        <v>0</v>
      </c>
      <c r="AV63" s="293">
        <v>0</v>
      </c>
      <c r="AW63" s="293">
        <v>0</v>
      </c>
      <c r="AX63" s="293">
        <v>0</v>
      </c>
      <c r="AY63" s="293">
        <v>0</v>
      </c>
      <c r="AZ63" s="293">
        <v>0</v>
      </c>
      <c r="BA63" s="293">
        <v>0</v>
      </c>
      <c r="BB63" s="293">
        <v>0</v>
      </c>
      <c r="BC63" s="293">
        <v>247</v>
      </c>
      <c r="BD63" s="293">
        <v>0</v>
      </c>
      <c r="BE63" s="293">
        <v>0</v>
      </c>
      <c r="BF63" s="293">
        <v>0</v>
      </c>
      <c r="BG63" s="293">
        <v>0</v>
      </c>
      <c r="BH63" s="293">
        <v>0</v>
      </c>
      <c r="BI63" s="293">
        <v>0</v>
      </c>
      <c r="BJ63" s="293">
        <v>0</v>
      </c>
      <c r="BK63" s="293">
        <v>0</v>
      </c>
      <c r="BL63" s="293">
        <v>0</v>
      </c>
      <c r="BM63" s="293">
        <v>0</v>
      </c>
      <c r="BN63" s="293">
        <v>0</v>
      </c>
      <c r="BO63" s="293">
        <v>0</v>
      </c>
      <c r="BP63" s="293">
        <v>0</v>
      </c>
      <c r="BQ63" s="293">
        <v>0</v>
      </c>
      <c r="BR63" s="293">
        <v>0</v>
      </c>
      <c r="BS63" s="293">
        <v>0</v>
      </c>
      <c r="BT63" s="293">
        <v>0</v>
      </c>
      <c r="BU63" s="293">
        <v>0</v>
      </c>
      <c r="BV63" s="293">
        <v>0</v>
      </c>
      <c r="BW63" s="293">
        <v>0</v>
      </c>
      <c r="BX63" s="293">
        <v>0</v>
      </c>
      <c r="BY63" s="293">
        <v>0</v>
      </c>
      <c r="BZ63" s="293">
        <v>8</v>
      </c>
      <c r="CA63" s="293">
        <v>0</v>
      </c>
      <c r="CB63" s="293">
        <v>0</v>
      </c>
      <c r="CC63" s="293">
        <v>0</v>
      </c>
      <c r="CD63" s="293">
        <v>0</v>
      </c>
      <c r="CE63" s="293">
        <v>0</v>
      </c>
      <c r="CF63" s="293">
        <v>0</v>
      </c>
      <c r="CG63" s="293">
        <v>59</v>
      </c>
      <c r="CH63" s="293">
        <v>1497</v>
      </c>
      <c r="CI63" s="293">
        <v>277</v>
      </c>
      <c r="CJ63" s="293">
        <v>559</v>
      </c>
      <c r="CK63" s="293">
        <v>0</v>
      </c>
      <c r="CL63" s="293">
        <v>618</v>
      </c>
      <c r="CM63" s="293">
        <v>1008</v>
      </c>
      <c r="CN63" s="293">
        <v>0</v>
      </c>
      <c r="CO63" s="293">
        <v>0</v>
      </c>
      <c r="CP63" s="293">
        <v>0</v>
      </c>
      <c r="CQ63" s="293">
        <v>0</v>
      </c>
      <c r="CR63" s="293">
        <v>0</v>
      </c>
      <c r="CS63" s="293">
        <v>1667</v>
      </c>
      <c r="CT63" s="293">
        <v>17611</v>
      </c>
      <c r="CU63" s="293">
        <v>0</v>
      </c>
      <c r="CV63" s="293">
        <v>2</v>
      </c>
      <c r="CW63" s="293">
        <v>0</v>
      </c>
      <c r="CX63" s="293">
        <v>246</v>
      </c>
      <c r="CY63" s="293">
        <v>0</v>
      </c>
      <c r="CZ63" s="293">
        <v>0</v>
      </c>
      <c r="DA63" s="294">
        <v>70135</v>
      </c>
      <c r="DB63" s="293">
        <v>1308</v>
      </c>
      <c r="DC63" s="293">
        <v>72634</v>
      </c>
      <c r="DD63" s="293">
        <v>0</v>
      </c>
      <c r="DE63" s="293">
        <v>0</v>
      </c>
      <c r="DF63" s="293">
        <v>0</v>
      </c>
      <c r="DG63" s="293">
        <v>-460</v>
      </c>
      <c r="DH63" s="294">
        <v>73482</v>
      </c>
      <c r="DI63" s="294">
        <v>143617</v>
      </c>
      <c r="DJ63" s="294">
        <v>103066</v>
      </c>
      <c r="DK63" s="294">
        <v>176548</v>
      </c>
      <c r="DL63" s="294">
        <v>246683</v>
      </c>
      <c r="DM63" s="294">
        <v>-114465</v>
      </c>
      <c r="DN63" s="294">
        <v>62083</v>
      </c>
      <c r="DO63" s="294">
        <v>132218</v>
      </c>
      <c r="DQ63" s="340">
        <f t="shared" si="6"/>
        <v>0.79701567363195169</v>
      </c>
      <c r="DR63" s="341">
        <f t="shared" si="7"/>
        <v>0.20298432636804831</v>
      </c>
      <c r="DS63" s="342">
        <f t="shared" si="8"/>
        <v>1.5267066465359035E-2</v>
      </c>
      <c r="DT63" s="2"/>
    </row>
    <row r="64" spans="2:124" ht="20.100000000000001" customHeight="1" x14ac:dyDescent="0.4">
      <c r="B64" s="12">
        <v>9</v>
      </c>
      <c r="C64" s="9" t="s">
        <v>1471</v>
      </c>
      <c r="D64" s="293">
        <v>0</v>
      </c>
      <c r="E64" s="293">
        <v>0</v>
      </c>
      <c r="F64" s="293">
        <v>0</v>
      </c>
      <c r="G64" s="293">
        <v>0</v>
      </c>
      <c r="H64" s="293">
        <v>0</v>
      </c>
      <c r="I64" s="293">
        <v>2720</v>
      </c>
      <c r="J64" s="293">
        <v>0</v>
      </c>
      <c r="K64" s="293">
        <v>64</v>
      </c>
      <c r="L64" s="293">
        <v>16827</v>
      </c>
      <c r="M64" s="293">
        <v>0</v>
      </c>
      <c r="N64" s="293">
        <v>4030</v>
      </c>
      <c r="O64" s="293">
        <v>0</v>
      </c>
      <c r="P64" s="293">
        <v>354</v>
      </c>
      <c r="Q64" s="293">
        <v>0</v>
      </c>
      <c r="R64" s="293">
        <v>0</v>
      </c>
      <c r="S64" s="293">
        <v>0</v>
      </c>
      <c r="T64" s="293">
        <v>0</v>
      </c>
      <c r="U64" s="293">
        <v>0</v>
      </c>
      <c r="V64" s="293">
        <v>0</v>
      </c>
      <c r="W64" s="293">
        <v>0</v>
      </c>
      <c r="X64" s="293">
        <v>1</v>
      </c>
      <c r="Y64" s="293">
        <v>0</v>
      </c>
      <c r="Z64" s="293">
        <v>0</v>
      </c>
      <c r="AA64" s="293">
        <v>0</v>
      </c>
      <c r="AB64" s="293">
        <v>0</v>
      </c>
      <c r="AC64" s="293">
        <v>0</v>
      </c>
      <c r="AD64" s="293">
        <v>0</v>
      </c>
      <c r="AE64" s="293">
        <v>0</v>
      </c>
      <c r="AF64" s="293">
        <v>0</v>
      </c>
      <c r="AG64" s="293">
        <v>0</v>
      </c>
      <c r="AH64" s="293">
        <v>0</v>
      </c>
      <c r="AI64" s="293">
        <v>0</v>
      </c>
      <c r="AJ64" s="293">
        <v>0</v>
      </c>
      <c r="AK64" s="293">
        <v>0</v>
      </c>
      <c r="AL64" s="293">
        <v>0</v>
      </c>
      <c r="AM64" s="293">
        <v>0</v>
      </c>
      <c r="AN64" s="293">
        <v>0</v>
      </c>
      <c r="AO64" s="293">
        <v>0</v>
      </c>
      <c r="AP64" s="293">
        <v>0</v>
      </c>
      <c r="AQ64" s="293">
        <v>0</v>
      </c>
      <c r="AR64" s="293">
        <v>0</v>
      </c>
      <c r="AS64" s="293">
        <v>0</v>
      </c>
      <c r="AT64" s="293">
        <v>0</v>
      </c>
      <c r="AU64" s="293">
        <v>0</v>
      </c>
      <c r="AV64" s="293">
        <v>0</v>
      </c>
      <c r="AW64" s="293">
        <v>0</v>
      </c>
      <c r="AX64" s="293">
        <v>0</v>
      </c>
      <c r="AY64" s="293">
        <v>0</v>
      </c>
      <c r="AZ64" s="293">
        <v>0</v>
      </c>
      <c r="BA64" s="293">
        <v>0</v>
      </c>
      <c r="BB64" s="293">
        <v>0</v>
      </c>
      <c r="BC64" s="293">
        <v>0</v>
      </c>
      <c r="BD64" s="293">
        <v>0</v>
      </c>
      <c r="BE64" s="293">
        <v>0</v>
      </c>
      <c r="BF64" s="293">
        <v>0</v>
      </c>
      <c r="BG64" s="293">
        <v>0</v>
      </c>
      <c r="BH64" s="293">
        <v>0</v>
      </c>
      <c r="BI64" s="293">
        <v>0</v>
      </c>
      <c r="BJ64" s="293">
        <v>0</v>
      </c>
      <c r="BK64" s="293">
        <v>0</v>
      </c>
      <c r="BL64" s="293">
        <v>0</v>
      </c>
      <c r="BM64" s="293">
        <v>0</v>
      </c>
      <c r="BN64" s="293">
        <v>0</v>
      </c>
      <c r="BO64" s="293">
        <v>0</v>
      </c>
      <c r="BP64" s="293">
        <v>0</v>
      </c>
      <c r="BQ64" s="293">
        <v>0</v>
      </c>
      <c r="BR64" s="293">
        <v>0</v>
      </c>
      <c r="BS64" s="293">
        <v>0</v>
      </c>
      <c r="BT64" s="293">
        <v>0</v>
      </c>
      <c r="BU64" s="293">
        <v>0</v>
      </c>
      <c r="BV64" s="293">
        <v>0</v>
      </c>
      <c r="BW64" s="293">
        <v>0</v>
      </c>
      <c r="BX64" s="293">
        <v>0</v>
      </c>
      <c r="BY64" s="293">
        <v>0</v>
      </c>
      <c r="BZ64" s="293">
        <v>3</v>
      </c>
      <c r="CA64" s="293">
        <v>0</v>
      </c>
      <c r="CB64" s="293">
        <v>0</v>
      </c>
      <c r="CC64" s="293">
        <v>0</v>
      </c>
      <c r="CD64" s="293">
        <v>0</v>
      </c>
      <c r="CE64" s="293">
        <v>0</v>
      </c>
      <c r="CF64" s="293">
        <v>0</v>
      </c>
      <c r="CG64" s="293">
        <v>42</v>
      </c>
      <c r="CH64" s="293">
        <v>153</v>
      </c>
      <c r="CI64" s="293">
        <v>35</v>
      </c>
      <c r="CJ64" s="293">
        <v>250</v>
      </c>
      <c r="CK64" s="293">
        <v>0</v>
      </c>
      <c r="CL64" s="293">
        <v>336</v>
      </c>
      <c r="CM64" s="293">
        <v>620</v>
      </c>
      <c r="CN64" s="293">
        <v>0</v>
      </c>
      <c r="CO64" s="293">
        <v>0</v>
      </c>
      <c r="CP64" s="293">
        <v>0</v>
      </c>
      <c r="CQ64" s="293">
        <v>0</v>
      </c>
      <c r="CR64" s="293">
        <v>0</v>
      </c>
      <c r="CS64" s="293">
        <v>766</v>
      </c>
      <c r="CT64" s="293">
        <v>5598</v>
      </c>
      <c r="CU64" s="293">
        <v>0</v>
      </c>
      <c r="CV64" s="293">
        <v>1</v>
      </c>
      <c r="CW64" s="293">
        <v>0</v>
      </c>
      <c r="CX64" s="293">
        <v>104</v>
      </c>
      <c r="CY64" s="293">
        <v>0</v>
      </c>
      <c r="CZ64" s="293">
        <v>0</v>
      </c>
      <c r="DA64" s="294">
        <v>31904</v>
      </c>
      <c r="DB64" s="293">
        <v>972</v>
      </c>
      <c r="DC64" s="293">
        <v>55697</v>
      </c>
      <c r="DD64" s="293">
        <v>0</v>
      </c>
      <c r="DE64" s="293">
        <v>0</v>
      </c>
      <c r="DF64" s="293">
        <v>0</v>
      </c>
      <c r="DG64" s="293">
        <v>434</v>
      </c>
      <c r="DH64" s="294">
        <v>57103</v>
      </c>
      <c r="DI64" s="294">
        <v>89007</v>
      </c>
      <c r="DJ64" s="294">
        <v>172783</v>
      </c>
      <c r="DK64" s="294">
        <v>229886</v>
      </c>
      <c r="DL64" s="294">
        <v>261790</v>
      </c>
      <c r="DM64" s="294">
        <v>-61349</v>
      </c>
      <c r="DN64" s="294">
        <v>168537</v>
      </c>
      <c r="DO64" s="294">
        <v>200441</v>
      </c>
      <c r="DQ64" s="340">
        <f t="shared" si="6"/>
        <v>0.68926039524981186</v>
      </c>
      <c r="DR64" s="341">
        <f t="shared" si="7"/>
        <v>0.31073960475018814</v>
      </c>
      <c r="DS64" s="342">
        <f t="shared" si="8"/>
        <v>1.1707049053075725E-2</v>
      </c>
    </row>
    <row r="65" spans="2:124" ht="20.100000000000001" customHeight="1" x14ac:dyDescent="0.4">
      <c r="B65" s="12">
        <v>10</v>
      </c>
      <c r="C65" s="9" t="s">
        <v>1472</v>
      </c>
      <c r="D65" s="293">
        <v>0</v>
      </c>
      <c r="E65" s="293">
        <v>0</v>
      </c>
      <c r="F65" s="293">
        <v>125</v>
      </c>
      <c r="G65" s="293">
        <v>0</v>
      </c>
      <c r="H65" s="293">
        <v>78</v>
      </c>
      <c r="I65" s="293">
        <v>0</v>
      </c>
      <c r="J65" s="293">
        <v>0</v>
      </c>
      <c r="K65" s="293">
        <v>0</v>
      </c>
      <c r="L65" s="293">
        <v>34</v>
      </c>
      <c r="M65" s="293">
        <v>22</v>
      </c>
      <c r="N65" s="293">
        <v>14177</v>
      </c>
      <c r="O65" s="293">
        <v>1085</v>
      </c>
      <c r="P65" s="293">
        <v>5054</v>
      </c>
      <c r="Q65" s="293">
        <v>0</v>
      </c>
      <c r="R65" s="293">
        <v>0</v>
      </c>
      <c r="S65" s="293">
        <v>217</v>
      </c>
      <c r="T65" s="293">
        <v>0</v>
      </c>
      <c r="U65" s="293">
        <v>0</v>
      </c>
      <c r="V65" s="293">
        <v>0</v>
      </c>
      <c r="W65" s="293">
        <v>0</v>
      </c>
      <c r="X65" s="293">
        <v>5</v>
      </c>
      <c r="Y65" s="293">
        <v>0</v>
      </c>
      <c r="Z65" s="293">
        <v>0</v>
      </c>
      <c r="AA65" s="293">
        <v>0</v>
      </c>
      <c r="AB65" s="293">
        <v>0</v>
      </c>
      <c r="AC65" s="293">
        <v>0</v>
      </c>
      <c r="AD65" s="293">
        <v>0</v>
      </c>
      <c r="AE65" s="293">
        <v>1</v>
      </c>
      <c r="AF65" s="293">
        <v>0</v>
      </c>
      <c r="AG65" s="293">
        <v>0</v>
      </c>
      <c r="AH65" s="293">
        <v>0</v>
      </c>
      <c r="AI65" s="293">
        <v>0</v>
      </c>
      <c r="AJ65" s="293">
        <v>0</v>
      </c>
      <c r="AK65" s="293">
        <v>0</v>
      </c>
      <c r="AL65" s="293">
        <v>0</v>
      </c>
      <c r="AM65" s="293">
        <v>0</v>
      </c>
      <c r="AN65" s="293">
        <v>0</v>
      </c>
      <c r="AO65" s="293">
        <v>0</v>
      </c>
      <c r="AP65" s="293">
        <v>0</v>
      </c>
      <c r="AQ65" s="293">
        <v>0</v>
      </c>
      <c r="AR65" s="293">
        <v>0</v>
      </c>
      <c r="AS65" s="293">
        <v>0</v>
      </c>
      <c r="AT65" s="293">
        <v>0</v>
      </c>
      <c r="AU65" s="293">
        <v>0</v>
      </c>
      <c r="AV65" s="293">
        <v>0</v>
      </c>
      <c r="AW65" s="293">
        <v>0</v>
      </c>
      <c r="AX65" s="293">
        <v>0</v>
      </c>
      <c r="AY65" s="293">
        <v>0</v>
      </c>
      <c r="AZ65" s="293">
        <v>0</v>
      </c>
      <c r="BA65" s="293">
        <v>0</v>
      </c>
      <c r="BB65" s="293">
        <v>0</v>
      </c>
      <c r="BC65" s="293">
        <v>0</v>
      </c>
      <c r="BD65" s="293">
        <v>0</v>
      </c>
      <c r="BE65" s="293">
        <v>0</v>
      </c>
      <c r="BF65" s="293">
        <v>0</v>
      </c>
      <c r="BG65" s="293">
        <v>0</v>
      </c>
      <c r="BH65" s="293">
        <v>0</v>
      </c>
      <c r="BI65" s="293">
        <v>0</v>
      </c>
      <c r="BJ65" s="293">
        <v>0</v>
      </c>
      <c r="BK65" s="293">
        <v>0</v>
      </c>
      <c r="BL65" s="293">
        <v>0</v>
      </c>
      <c r="BM65" s="293">
        <v>0</v>
      </c>
      <c r="BN65" s="293">
        <v>0</v>
      </c>
      <c r="BO65" s="293">
        <v>0</v>
      </c>
      <c r="BP65" s="293">
        <v>0</v>
      </c>
      <c r="BQ65" s="293">
        <v>0</v>
      </c>
      <c r="BR65" s="293">
        <v>0</v>
      </c>
      <c r="BS65" s="293">
        <v>0</v>
      </c>
      <c r="BT65" s="293">
        <v>0</v>
      </c>
      <c r="BU65" s="293">
        <v>0</v>
      </c>
      <c r="BV65" s="293">
        <v>0</v>
      </c>
      <c r="BW65" s="293">
        <v>0</v>
      </c>
      <c r="BX65" s="293">
        <v>0</v>
      </c>
      <c r="BY65" s="293">
        <v>0</v>
      </c>
      <c r="BZ65" s="293">
        <v>6</v>
      </c>
      <c r="CA65" s="293">
        <v>0</v>
      </c>
      <c r="CB65" s="293">
        <v>0</v>
      </c>
      <c r="CC65" s="293">
        <v>0</v>
      </c>
      <c r="CD65" s="293">
        <v>0</v>
      </c>
      <c r="CE65" s="293">
        <v>0</v>
      </c>
      <c r="CF65" s="293">
        <v>0</v>
      </c>
      <c r="CG65" s="293">
        <v>42</v>
      </c>
      <c r="CH65" s="293">
        <v>143</v>
      </c>
      <c r="CI65" s="293">
        <v>36</v>
      </c>
      <c r="CJ65" s="293">
        <v>176</v>
      </c>
      <c r="CK65" s="293">
        <v>0</v>
      </c>
      <c r="CL65" s="293">
        <v>161</v>
      </c>
      <c r="CM65" s="293">
        <v>439</v>
      </c>
      <c r="CN65" s="293">
        <v>35</v>
      </c>
      <c r="CO65" s="293">
        <v>0</v>
      </c>
      <c r="CP65" s="293">
        <v>0</v>
      </c>
      <c r="CQ65" s="293">
        <v>0</v>
      </c>
      <c r="CR65" s="293">
        <v>0</v>
      </c>
      <c r="CS65" s="293">
        <v>568</v>
      </c>
      <c r="CT65" s="293">
        <v>2337</v>
      </c>
      <c r="CU65" s="293">
        <v>0</v>
      </c>
      <c r="CV65" s="293">
        <v>0</v>
      </c>
      <c r="CW65" s="293">
        <v>0</v>
      </c>
      <c r="CX65" s="293">
        <v>81</v>
      </c>
      <c r="CY65" s="293">
        <v>0</v>
      </c>
      <c r="CZ65" s="293">
        <v>0</v>
      </c>
      <c r="DA65" s="294">
        <v>24822</v>
      </c>
      <c r="DB65" s="293">
        <v>56</v>
      </c>
      <c r="DC65" s="293">
        <v>21001</v>
      </c>
      <c r="DD65" s="293">
        <v>0</v>
      </c>
      <c r="DE65" s="293">
        <v>0</v>
      </c>
      <c r="DF65" s="293">
        <v>0</v>
      </c>
      <c r="DG65" s="293">
        <v>-8</v>
      </c>
      <c r="DH65" s="294">
        <v>21049</v>
      </c>
      <c r="DI65" s="294">
        <v>45871</v>
      </c>
      <c r="DJ65" s="294">
        <v>45067</v>
      </c>
      <c r="DK65" s="294">
        <v>66116</v>
      </c>
      <c r="DL65" s="294">
        <v>90938</v>
      </c>
      <c r="DM65" s="294">
        <v>-18203</v>
      </c>
      <c r="DN65" s="294">
        <v>47913</v>
      </c>
      <c r="DO65" s="294">
        <v>72735</v>
      </c>
      <c r="DQ65" s="340">
        <f t="shared" si="6"/>
        <v>0.39683024132894423</v>
      </c>
      <c r="DR65" s="341">
        <f t="shared" si="7"/>
        <v>0.60316975867105582</v>
      </c>
      <c r="DS65" s="342">
        <f t="shared" si="8"/>
        <v>4.4142366225046826E-3</v>
      </c>
    </row>
    <row r="66" spans="2:124" ht="20.100000000000001" customHeight="1" x14ac:dyDescent="0.4">
      <c r="B66" s="12">
        <v>11</v>
      </c>
      <c r="C66" s="9" t="s">
        <v>1473</v>
      </c>
      <c r="D66" s="293">
        <v>0</v>
      </c>
      <c r="E66" s="293">
        <v>0</v>
      </c>
      <c r="F66" s="293">
        <v>860</v>
      </c>
      <c r="G66" s="293">
        <v>0</v>
      </c>
      <c r="H66" s="293">
        <v>217</v>
      </c>
      <c r="I66" s="293">
        <v>226</v>
      </c>
      <c r="J66" s="293">
        <v>0</v>
      </c>
      <c r="K66" s="293">
        <v>2316</v>
      </c>
      <c r="L66" s="293">
        <v>7977</v>
      </c>
      <c r="M66" s="293">
        <v>3</v>
      </c>
      <c r="N66" s="293">
        <v>40038</v>
      </c>
      <c r="O66" s="293">
        <v>4805</v>
      </c>
      <c r="P66" s="293">
        <v>11958</v>
      </c>
      <c r="Q66" s="293">
        <v>0</v>
      </c>
      <c r="R66" s="293">
        <v>0</v>
      </c>
      <c r="S66" s="293">
        <v>0</v>
      </c>
      <c r="T66" s="293">
        <v>0</v>
      </c>
      <c r="U66" s="293">
        <v>470</v>
      </c>
      <c r="V66" s="293">
        <v>5</v>
      </c>
      <c r="W66" s="293">
        <v>0</v>
      </c>
      <c r="X66" s="293">
        <v>695</v>
      </c>
      <c r="Y66" s="293">
        <v>2</v>
      </c>
      <c r="Z66" s="293">
        <v>2</v>
      </c>
      <c r="AA66" s="293">
        <v>0</v>
      </c>
      <c r="AB66" s="293">
        <v>0</v>
      </c>
      <c r="AC66" s="293">
        <v>1</v>
      </c>
      <c r="AD66" s="293">
        <v>0</v>
      </c>
      <c r="AE66" s="293">
        <v>12</v>
      </c>
      <c r="AF66" s="293">
        <v>31</v>
      </c>
      <c r="AG66" s="293">
        <v>0</v>
      </c>
      <c r="AH66" s="293">
        <v>0</v>
      </c>
      <c r="AI66" s="293">
        <v>0</v>
      </c>
      <c r="AJ66" s="293">
        <v>0</v>
      </c>
      <c r="AK66" s="293">
        <v>0</v>
      </c>
      <c r="AL66" s="293">
        <v>0</v>
      </c>
      <c r="AM66" s="293">
        <v>0</v>
      </c>
      <c r="AN66" s="293">
        <v>0</v>
      </c>
      <c r="AO66" s="293">
        <v>0</v>
      </c>
      <c r="AP66" s="293">
        <v>0</v>
      </c>
      <c r="AQ66" s="293">
        <v>0</v>
      </c>
      <c r="AR66" s="293">
        <v>0</v>
      </c>
      <c r="AS66" s="293">
        <v>0</v>
      </c>
      <c r="AT66" s="293">
        <v>0</v>
      </c>
      <c r="AU66" s="293">
        <v>0</v>
      </c>
      <c r="AV66" s="293">
        <v>0</v>
      </c>
      <c r="AW66" s="293">
        <v>0</v>
      </c>
      <c r="AX66" s="293">
        <v>0</v>
      </c>
      <c r="AY66" s="293">
        <v>0</v>
      </c>
      <c r="AZ66" s="293">
        <v>0</v>
      </c>
      <c r="BA66" s="293">
        <v>0</v>
      </c>
      <c r="BB66" s="293">
        <v>0</v>
      </c>
      <c r="BC66" s="293">
        <v>4</v>
      </c>
      <c r="BD66" s="293">
        <v>0</v>
      </c>
      <c r="BE66" s="293">
        <v>0</v>
      </c>
      <c r="BF66" s="293">
        <v>0</v>
      </c>
      <c r="BG66" s="293">
        <v>0</v>
      </c>
      <c r="BH66" s="293">
        <v>0</v>
      </c>
      <c r="BI66" s="293">
        <v>0</v>
      </c>
      <c r="BJ66" s="293">
        <v>0</v>
      </c>
      <c r="BK66" s="293">
        <v>0</v>
      </c>
      <c r="BL66" s="293">
        <v>0</v>
      </c>
      <c r="BM66" s="293">
        <v>0</v>
      </c>
      <c r="BN66" s="293">
        <v>0</v>
      </c>
      <c r="BO66" s="293">
        <v>0</v>
      </c>
      <c r="BP66" s="293">
        <v>0</v>
      </c>
      <c r="BQ66" s="293">
        <v>0</v>
      </c>
      <c r="BR66" s="293">
        <v>0</v>
      </c>
      <c r="BS66" s="293">
        <v>0</v>
      </c>
      <c r="BT66" s="293">
        <v>0</v>
      </c>
      <c r="BU66" s="293">
        <v>0</v>
      </c>
      <c r="BV66" s="293">
        <v>0</v>
      </c>
      <c r="BW66" s="293">
        <v>0</v>
      </c>
      <c r="BX66" s="293">
        <v>0</v>
      </c>
      <c r="BY66" s="293">
        <v>0</v>
      </c>
      <c r="BZ66" s="293">
        <v>10</v>
      </c>
      <c r="CA66" s="293">
        <v>0</v>
      </c>
      <c r="CB66" s="293">
        <v>0</v>
      </c>
      <c r="CC66" s="293">
        <v>0</v>
      </c>
      <c r="CD66" s="293">
        <v>0</v>
      </c>
      <c r="CE66" s="293">
        <v>0</v>
      </c>
      <c r="CF66" s="293">
        <v>0</v>
      </c>
      <c r="CG66" s="293">
        <v>484</v>
      </c>
      <c r="CH66" s="293">
        <v>640</v>
      </c>
      <c r="CI66" s="293">
        <v>54</v>
      </c>
      <c r="CJ66" s="293">
        <v>996</v>
      </c>
      <c r="CK66" s="293">
        <v>0</v>
      </c>
      <c r="CL66" s="293">
        <v>989</v>
      </c>
      <c r="CM66" s="293">
        <v>1710</v>
      </c>
      <c r="CN66" s="293">
        <v>44</v>
      </c>
      <c r="CO66" s="293">
        <v>0</v>
      </c>
      <c r="CP66" s="293">
        <v>0</v>
      </c>
      <c r="CQ66" s="293">
        <v>0</v>
      </c>
      <c r="CR66" s="293">
        <v>0</v>
      </c>
      <c r="CS66" s="293">
        <v>1565</v>
      </c>
      <c r="CT66" s="293">
        <v>19508</v>
      </c>
      <c r="CU66" s="293">
        <v>0</v>
      </c>
      <c r="CV66" s="293">
        <v>0</v>
      </c>
      <c r="CW66" s="293">
        <v>0</v>
      </c>
      <c r="CX66" s="293">
        <v>220</v>
      </c>
      <c r="CY66" s="293">
        <v>0</v>
      </c>
      <c r="CZ66" s="293">
        <v>0</v>
      </c>
      <c r="DA66" s="294">
        <v>95842</v>
      </c>
      <c r="DB66" s="293">
        <v>5120</v>
      </c>
      <c r="DC66" s="293">
        <v>195960</v>
      </c>
      <c r="DD66" s="293">
        <v>0</v>
      </c>
      <c r="DE66" s="293">
        <v>0</v>
      </c>
      <c r="DF66" s="293">
        <v>0</v>
      </c>
      <c r="DG66" s="293">
        <v>-461</v>
      </c>
      <c r="DH66" s="294">
        <v>200619</v>
      </c>
      <c r="DI66" s="294">
        <v>296461</v>
      </c>
      <c r="DJ66" s="294">
        <v>188957</v>
      </c>
      <c r="DK66" s="294">
        <v>389576</v>
      </c>
      <c r="DL66" s="294">
        <v>485418</v>
      </c>
      <c r="DM66" s="294">
        <v>-242363</v>
      </c>
      <c r="DN66" s="294">
        <v>147213</v>
      </c>
      <c r="DO66" s="294">
        <v>243055</v>
      </c>
      <c r="DQ66" s="340">
        <f t="shared" si="6"/>
        <v>0.81752068568884273</v>
      </c>
      <c r="DR66" s="341">
        <f t="shared" si="7"/>
        <v>0.18247931431115727</v>
      </c>
      <c r="DS66" s="342">
        <f t="shared" si="8"/>
        <v>4.1189172351126978E-2</v>
      </c>
    </row>
    <row r="67" spans="2:124" ht="20.100000000000001" customHeight="1" x14ac:dyDescent="0.4">
      <c r="B67" s="12">
        <v>12</v>
      </c>
      <c r="C67" s="9" t="s">
        <v>844</v>
      </c>
      <c r="D67" s="293">
        <v>0</v>
      </c>
      <c r="E67" s="293">
        <v>0</v>
      </c>
      <c r="F67" s="293">
        <v>16</v>
      </c>
      <c r="G67" s="293">
        <v>0</v>
      </c>
      <c r="H67" s="293">
        <v>0</v>
      </c>
      <c r="I67" s="293">
        <v>1171</v>
      </c>
      <c r="J67" s="293">
        <v>0</v>
      </c>
      <c r="K67" s="293">
        <v>259</v>
      </c>
      <c r="L67" s="293">
        <v>189</v>
      </c>
      <c r="M67" s="293">
        <v>0</v>
      </c>
      <c r="N67" s="293">
        <v>278</v>
      </c>
      <c r="O67" s="293">
        <v>4820</v>
      </c>
      <c r="P67" s="293">
        <v>0</v>
      </c>
      <c r="Q67" s="293">
        <v>0</v>
      </c>
      <c r="R67" s="293">
        <v>0</v>
      </c>
      <c r="S67" s="293">
        <v>0</v>
      </c>
      <c r="T67" s="293">
        <v>0</v>
      </c>
      <c r="U67" s="293">
        <v>0</v>
      </c>
      <c r="V67" s="293">
        <v>0</v>
      </c>
      <c r="W67" s="293">
        <v>0</v>
      </c>
      <c r="X67" s="293">
        <v>2</v>
      </c>
      <c r="Y67" s="293">
        <v>0</v>
      </c>
      <c r="Z67" s="293">
        <v>0</v>
      </c>
      <c r="AA67" s="293">
        <v>0</v>
      </c>
      <c r="AB67" s="293">
        <v>0</v>
      </c>
      <c r="AC67" s="293">
        <v>0</v>
      </c>
      <c r="AD67" s="293">
        <v>0</v>
      </c>
      <c r="AE67" s="293">
        <v>0</v>
      </c>
      <c r="AF67" s="293">
        <v>0</v>
      </c>
      <c r="AG67" s="293">
        <v>0</v>
      </c>
      <c r="AH67" s="293">
        <v>0</v>
      </c>
      <c r="AI67" s="293">
        <v>0</v>
      </c>
      <c r="AJ67" s="293">
        <v>0</v>
      </c>
      <c r="AK67" s="293">
        <v>0</v>
      </c>
      <c r="AL67" s="293">
        <v>0</v>
      </c>
      <c r="AM67" s="293">
        <v>0</v>
      </c>
      <c r="AN67" s="293">
        <v>0</v>
      </c>
      <c r="AO67" s="293">
        <v>0</v>
      </c>
      <c r="AP67" s="293">
        <v>0</v>
      </c>
      <c r="AQ67" s="293">
        <v>0</v>
      </c>
      <c r="AR67" s="293">
        <v>0</v>
      </c>
      <c r="AS67" s="293">
        <v>0</v>
      </c>
      <c r="AT67" s="293">
        <v>0</v>
      </c>
      <c r="AU67" s="293">
        <v>0</v>
      </c>
      <c r="AV67" s="293">
        <v>0</v>
      </c>
      <c r="AW67" s="293">
        <v>0</v>
      </c>
      <c r="AX67" s="293">
        <v>0</v>
      </c>
      <c r="AY67" s="293">
        <v>0</v>
      </c>
      <c r="AZ67" s="293">
        <v>0</v>
      </c>
      <c r="BA67" s="293">
        <v>0</v>
      </c>
      <c r="BB67" s="293">
        <v>0</v>
      </c>
      <c r="BC67" s="293">
        <v>0</v>
      </c>
      <c r="BD67" s="293">
        <v>0</v>
      </c>
      <c r="BE67" s="293">
        <v>0</v>
      </c>
      <c r="BF67" s="293">
        <v>0</v>
      </c>
      <c r="BG67" s="293">
        <v>0</v>
      </c>
      <c r="BH67" s="293">
        <v>0</v>
      </c>
      <c r="BI67" s="293">
        <v>0</v>
      </c>
      <c r="BJ67" s="293">
        <v>0</v>
      </c>
      <c r="BK67" s="293">
        <v>0</v>
      </c>
      <c r="BL67" s="293">
        <v>0</v>
      </c>
      <c r="BM67" s="293">
        <v>127</v>
      </c>
      <c r="BN67" s="293">
        <v>49</v>
      </c>
      <c r="BO67" s="293">
        <v>0</v>
      </c>
      <c r="BP67" s="293">
        <v>0</v>
      </c>
      <c r="BQ67" s="293">
        <v>0</v>
      </c>
      <c r="BR67" s="293">
        <v>0</v>
      </c>
      <c r="BS67" s="293">
        <v>0</v>
      </c>
      <c r="BT67" s="293">
        <v>0</v>
      </c>
      <c r="BU67" s="293">
        <v>0</v>
      </c>
      <c r="BV67" s="293">
        <v>0</v>
      </c>
      <c r="BW67" s="293">
        <v>0</v>
      </c>
      <c r="BX67" s="293">
        <v>0</v>
      </c>
      <c r="BY67" s="293">
        <v>0</v>
      </c>
      <c r="BZ67" s="293">
        <v>27</v>
      </c>
      <c r="CA67" s="293">
        <v>0</v>
      </c>
      <c r="CB67" s="293">
        <v>0</v>
      </c>
      <c r="CC67" s="293">
        <v>0</v>
      </c>
      <c r="CD67" s="293">
        <v>0</v>
      </c>
      <c r="CE67" s="293">
        <v>0</v>
      </c>
      <c r="CF67" s="293">
        <v>0</v>
      </c>
      <c r="CG67" s="293">
        <v>49</v>
      </c>
      <c r="CH67" s="293">
        <v>25</v>
      </c>
      <c r="CI67" s="293">
        <v>11</v>
      </c>
      <c r="CJ67" s="293">
        <v>237</v>
      </c>
      <c r="CK67" s="293">
        <v>0</v>
      </c>
      <c r="CL67" s="293">
        <v>175</v>
      </c>
      <c r="CM67" s="293">
        <v>315</v>
      </c>
      <c r="CN67" s="293">
        <v>0</v>
      </c>
      <c r="CO67" s="293">
        <v>0</v>
      </c>
      <c r="CP67" s="293">
        <v>0</v>
      </c>
      <c r="CQ67" s="293">
        <v>0</v>
      </c>
      <c r="CR67" s="293">
        <v>3</v>
      </c>
      <c r="CS67" s="293">
        <v>1365</v>
      </c>
      <c r="CT67" s="293">
        <v>17760</v>
      </c>
      <c r="CU67" s="293">
        <v>0</v>
      </c>
      <c r="CV67" s="293">
        <v>0</v>
      </c>
      <c r="CW67" s="293">
        <v>1</v>
      </c>
      <c r="CX67" s="293">
        <v>150</v>
      </c>
      <c r="CY67" s="293">
        <v>0</v>
      </c>
      <c r="CZ67" s="293">
        <v>330</v>
      </c>
      <c r="DA67" s="294">
        <v>27359</v>
      </c>
      <c r="DB67" s="293">
        <v>4001</v>
      </c>
      <c r="DC67" s="293">
        <v>64621</v>
      </c>
      <c r="DD67" s="293">
        <v>0</v>
      </c>
      <c r="DE67" s="293">
        <v>0</v>
      </c>
      <c r="DF67" s="293">
        <v>0</v>
      </c>
      <c r="DG67" s="293">
        <v>-287</v>
      </c>
      <c r="DH67" s="294">
        <v>68335</v>
      </c>
      <c r="DI67" s="294">
        <v>95694</v>
      </c>
      <c r="DJ67" s="294">
        <v>113393</v>
      </c>
      <c r="DK67" s="294">
        <v>181728</v>
      </c>
      <c r="DL67" s="294">
        <v>209087</v>
      </c>
      <c r="DM67" s="294">
        <v>-75976</v>
      </c>
      <c r="DN67" s="294">
        <v>105752</v>
      </c>
      <c r="DO67" s="294">
        <v>133111</v>
      </c>
      <c r="DQ67" s="340">
        <f t="shared" si="6"/>
        <v>0.79394737392103998</v>
      </c>
      <c r="DR67" s="341">
        <f t="shared" si="7"/>
        <v>0.20605262607896002</v>
      </c>
      <c r="DS67" s="342">
        <f t="shared" si="8"/>
        <v>1.3582800094418127E-2</v>
      </c>
    </row>
    <row r="68" spans="2:124" ht="20.100000000000001" customHeight="1" x14ac:dyDescent="0.4">
      <c r="B68" s="12">
        <v>13</v>
      </c>
      <c r="C68" s="615" t="s">
        <v>1474</v>
      </c>
      <c r="D68" s="293">
        <v>1156</v>
      </c>
      <c r="E68" s="293">
        <v>304</v>
      </c>
      <c r="F68" s="293">
        <v>27822</v>
      </c>
      <c r="G68" s="293">
        <v>374</v>
      </c>
      <c r="H68" s="293">
        <v>61</v>
      </c>
      <c r="I68" s="293">
        <v>3477</v>
      </c>
      <c r="J68" s="293">
        <v>0</v>
      </c>
      <c r="K68" s="293">
        <v>-6</v>
      </c>
      <c r="L68" s="293">
        <v>0</v>
      </c>
      <c r="M68" s="293">
        <v>0</v>
      </c>
      <c r="N68" s="293">
        <v>0</v>
      </c>
      <c r="O68" s="293">
        <v>0</v>
      </c>
      <c r="P68" s="293">
        <v>3327</v>
      </c>
      <c r="Q68" s="293">
        <v>0</v>
      </c>
      <c r="R68" s="293">
        <v>0</v>
      </c>
      <c r="S68" s="293">
        <v>0</v>
      </c>
      <c r="T68" s="293">
        <v>0</v>
      </c>
      <c r="U68" s="293">
        <v>0</v>
      </c>
      <c r="V68" s="293">
        <v>0</v>
      </c>
      <c r="W68" s="293">
        <v>0</v>
      </c>
      <c r="X68" s="293">
        <v>2</v>
      </c>
      <c r="Y68" s="293">
        <v>0</v>
      </c>
      <c r="Z68" s="293">
        <v>0</v>
      </c>
      <c r="AA68" s="293">
        <v>0</v>
      </c>
      <c r="AB68" s="293">
        <v>0</v>
      </c>
      <c r="AC68" s="293">
        <v>0</v>
      </c>
      <c r="AD68" s="293">
        <v>0</v>
      </c>
      <c r="AE68" s="293">
        <v>0</v>
      </c>
      <c r="AF68" s="293">
        <v>0</v>
      </c>
      <c r="AG68" s="293">
        <v>0</v>
      </c>
      <c r="AH68" s="293">
        <v>0</v>
      </c>
      <c r="AI68" s="293">
        <v>0</v>
      </c>
      <c r="AJ68" s="293">
        <v>0</v>
      </c>
      <c r="AK68" s="293">
        <v>0</v>
      </c>
      <c r="AL68" s="293">
        <v>0</v>
      </c>
      <c r="AM68" s="293">
        <v>0</v>
      </c>
      <c r="AN68" s="293">
        <v>0</v>
      </c>
      <c r="AO68" s="293">
        <v>0</v>
      </c>
      <c r="AP68" s="293">
        <v>0</v>
      </c>
      <c r="AQ68" s="293">
        <v>0</v>
      </c>
      <c r="AR68" s="293">
        <v>0</v>
      </c>
      <c r="AS68" s="293">
        <v>0</v>
      </c>
      <c r="AT68" s="293">
        <v>0</v>
      </c>
      <c r="AU68" s="293">
        <v>0</v>
      </c>
      <c r="AV68" s="293">
        <v>0</v>
      </c>
      <c r="AW68" s="293">
        <v>0</v>
      </c>
      <c r="AX68" s="293">
        <v>0</v>
      </c>
      <c r="AY68" s="293">
        <v>0</v>
      </c>
      <c r="AZ68" s="293">
        <v>0</v>
      </c>
      <c r="BA68" s="293">
        <v>0</v>
      </c>
      <c r="BB68" s="293">
        <v>0</v>
      </c>
      <c r="BC68" s="293">
        <v>0</v>
      </c>
      <c r="BD68" s="293">
        <v>0</v>
      </c>
      <c r="BE68" s="293">
        <v>0</v>
      </c>
      <c r="BF68" s="293">
        <v>0</v>
      </c>
      <c r="BG68" s="293">
        <v>59</v>
      </c>
      <c r="BH68" s="293">
        <v>0</v>
      </c>
      <c r="BI68" s="293">
        <v>0</v>
      </c>
      <c r="BJ68" s="293">
        <v>0</v>
      </c>
      <c r="BK68" s="293">
        <v>0</v>
      </c>
      <c r="BL68" s="293">
        <v>0</v>
      </c>
      <c r="BM68" s="293">
        <v>0</v>
      </c>
      <c r="BN68" s="293">
        <v>82</v>
      </c>
      <c r="BO68" s="293">
        <v>0</v>
      </c>
      <c r="BP68" s="293">
        <v>0</v>
      </c>
      <c r="BQ68" s="293">
        <v>0</v>
      </c>
      <c r="BR68" s="293">
        <v>0</v>
      </c>
      <c r="BS68" s="293">
        <v>0</v>
      </c>
      <c r="BT68" s="293">
        <v>0</v>
      </c>
      <c r="BU68" s="293">
        <v>0</v>
      </c>
      <c r="BV68" s="293">
        <v>0</v>
      </c>
      <c r="BW68" s="293">
        <v>0</v>
      </c>
      <c r="BX68" s="293">
        <v>0</v>
      </c>
      <c r="BY68" s="293">
        <v>0</v>
      </c>
      <c r="BZ68" s="293">
        <v>0</v>
      </c>
      <c r="CA68" s="293">
        <v>0</v>
      </c>
      <c r="CB68" s="293">
        <v>0</v>
      </c>
      <c r="CC68" s="293">
        <v>0</v>
      </c>
      <c r="CD68" s="293">
        <v>0</v>
      </c>
      <c r="CE68" s="293">
        <v>0</v>
      </c>
      <c r="CF68" s="293">
        <v>0</v>
      </c>
      <c r="CG68" s="293">
        <v>0</v>
      </c>
      <c r="CH68" s="293">
        <v>206</v>
      </c>
      <c r="CI68" s="293">
        <v>829</v>
      </c>
      <c r="CJ68" s="293">
        <v>42</v>
      </c>
      <c r="CK68" s="293">
        <v>0</v>
      </c>
      <c r="CL68" s="293">
        <v>12</v>
      </c>
      <c r="CM68" s="293">
        <v>4</v>
      </c>
      <c r="CN68" s="293">
        <v>0</v>
      </c>
      <c r="CO68" s="293">
        <v>0</v>
      </c>
      <c r="CP68" s="293">
        <v>0</v>
      </c>
      <c r="CQ68" s="293">
        <v>0</v>
      </c>
      <c r="CR68" s="293">
        <v>0</v>
      </c>
      <c r="CS68" s="293">
        <v>0</v>
      </c>
      <c r="CT68" s="293">
        <v>0</v>
      </c>
      <c r="CU68" s="293">
        <v>0</v>
      </c>
      <c r="CV68" s="293">
        <v>95</v>
      </c>
      <c r="CW68" s="293">
        <v>76</v>
      </c>
      <c r="CX68" s="293">
        <v>0</v>
      </c>
      <c r="CY68" s="293">
        <v>0</v>
      </c>
      <c r="CZ68" s="293">
        <v>0</v>
      </c>
      <c r="DA68" s="294">
        <v>37922</v>
      </c>
      <c r="DB68" s="293">
        <v>2661</v>
      </c>
      <c r="DC68" s="293">
        <v>48834</v>
      </c>
      <c r="DD68" s="293">
        <v>0</v>
      </c>
      <c r="DE68" s="293">
        <v>0</v>
      </c>
      <c r="DF68" s="293">
        <v>0</v>
      </c>
      <c r="DG68" s="293">
        <v>-276</v>
      </c>
      <c r="DH68" s="294">
        <v>51219</v>
      </c>
      <c r="DI68" s="294">
        <v>89141</v>
      </c>
      <c r="DJ68" s="294">
        <v>44551</v>
      </c>
      <c r="DK68" s="294">
        <v>95770</v>
      </c>
      <c r="DL68" s="294">
        <v>133692</v>
      </c>
      <c r="DM68" s="294">
        <v>-63341</v>
      </c>
      <c r="DN68" s="294">
        <v>32429</v>
      </c>
      <c r="DO68" s="294">
        <v>70351</v>
      </c>
      <c r="DQ68" s="340">
        <f t="shared" si="6"/>
        <v>0.71057089330386691</v>
      </c>
      <c r="DR68" s="341">
        <f t="shared" si="7"/>
        <v>0.28942910669613309</v>
      </c>
      <c r="DS68" s="342">
        <f t="shared" si="8"/>
        <v>1.0264503177153167E-2</v>
      </c>
    </row>
    <row r="69" spans="2:124" ht="20.100000000000001" customHeight="1" x14ac:dyDescent="0.4">
      <c r="B69" s="12">
        <v>14</v>
      </c>
      <c r="C69" s="384" t="s">
        <v>1475</v>
      </c>
      <c r="D69" s="293">
        <v>23</v>
      </c>
      <c r="E69" s="293">
        <v>1</v>
      </c>
      <c r="F69" s="293">
        <v>0</v>
      </c>
      <c r="G69" s="293">
        <v>1</v>
      </c>
      <c r="H69" s="293">
        <v>18</v>
      </c>
      <c r="I69" s="293">
        <v>1103</v>
      </c>
      <c r="J69" s="293">
        <v>0</v>
      </c>
      <c r="K69" s="293">
        <v>1</v>
      </c>
      <c r="L69" s="293">
        <v>0</v>
      </c>
      <c r="M69" s="293">
        <v>0</v>
      </c>
      <c r="N69" s="293">
        <v>0</v>
      </c>
      <c r="O69" s="293">
        <v>5</v>
      </c>
      <c r="P69" s="293">
        <v>0</v>
      </c>
      <c r="Q69" s="293">
        <v>134</v>
      </c>
      <c r="R69" s="293">
        <v>2055</v>
      </c>
      <c r="S69" s="293">
        <v>21</v>
      </c>
      <c r="T69" s="293">
        <v>56</v>
      </c>
      <c r="U69" s="293">
        <v>73</v>
      </c>
      <c r="V69" s="293">
        <v>6</v>
      </c>
      <c r="W69" s="293">
        <v>11</v>
      </c>
      <c r="X69" s="293">
        <v>7</v>
      </c>
      <c r="Y69" s="293">
        <v>0</v>
      </c>
      <c r="Z69" s="293">
        <v>26</v>
      </c>
      <c r="AA69" s="293">
        <v>1161</v>
      </c>
      <c r="AB69" s="293">
        <v>61</v>
      </c>
      <c r="AC69" s="293">
        <v>19</v>
      </c>
      <c r="AD69" s="293">
        <v>0</v>
      </c>
      <c r="AE69" s="293">
        <v>0</v>
      </c>
      <c r="AF69" s="293">
        <v>14</v>
      </c>
      <c r="AG69" s="293">
        <v>0</v>
      </c>
      <c r="AH69" s="293">
        <v>0</v>
      </c>
      <c r="AI69" s="293">
        <v>0</v>
      </c>
      <c r="AJ69" s="293">
        <v>101</v>
      </c>
      <c r="AK69" s="293">
        <v>21</v>
      </c>
      <c r="AL69" s="293">
        <v>14</v>
      </c>
      <c r="AM69" s="293">
        <v>2</v>
      </c>
      <c r="AN69" s="293">
        <v>1632</v>
      </c>
      <c r="AO69" s="293">
        <v>8</v>
      </c>
      <c r="AP69" s="293">
        <v>77</v>
      </c>
      <c r="AQ69" s="293">
        <v>62</v>
      </c>
      <c r="AR69" s="293">
        <v>0</v>
      </c>
      <c r="AS69" s="293">
        <v>8</v>
      </c>
      <c r="AT69" s="293">
        <v>0</v>
      </c>
      <c r="AU69" s="293">
        <v>101</v>
      </c>
      <c r="AV69" s="293">
        <v>13</v>
      </c>
      <c r="AW69" s="293">
        <v>0</v>
      </c>
      <c r="AX69" s="293">
        <v>216</v>
      </c>
      <c r="AY69" s="293">
        <v>0</v>
      </c>
      <c r="AZ69" s="293">
        <v>82</v>
      </c>
      <c r="BA69" s="293">
        <v>66</v>
      </c>
      <c r="BB69" s="293">
        <v>0</v>
      </c>
      <c r="BC69" s="293">
        <v>238</v>
      </c>
      <c r="BD69" s="293">
        <v>1</v>
      </c>
      <c r="BE69" s="293">
        <v>277</v>
      </c>
      <c r="BF69" s="293">
        <v>546</v>
      </c>
      <c r="BG69" s="293">
        <v>251</v>
      </c>
      <c r="BH69" s="293">
        <v>55</v>
      </c>
      <c r="BI69" s="293">
        <v>0</v>
      </c>
      <c r="BJ69" s="293">
        <v>0</v>
      </c>
      <c r="BK69" s="293">
        <v>8</v>
      </c>
      <c r="BL69" s="293">
        <v>9</v>
      </c>
      <c r="BM69" s="293">
        <v>219</v>
      </c>
      <c r="BN69" s="293">
        <v>291</v>
      </c>
      <c r="BO69" s="293">
        <v>3</v>
      </c>
      <c r="BP69" s="293">
        <v>1</v>
      </c>
      <c r="BQ69" s="293">
        <v>0</v>
      </c>
      <c r="BR69" s="293">
        <v>0</v>
      </c>
      <c r="BS69" s="293">
        <v>33</v>
      </c>
      <c r="BT69" s="293">
        <v>32</v>
      </c>
      <c r="BU69" s="293">
        <v>4</v>
      </c>
      <c r="BV69" s="293">
        <v>132</v>
      </c>
      <c r="BW69" s="293">
        <v>1</v>
      </c>
      <c r="BX69" s="293">
        <v>7</v>
      </c>
      <c r="BY69" s="293">
        <v>26</v>
      </c>
      <c r="BZ69" s="293">
        <v>33</v>
      </c>
      <c r="CA69" s="293">
        <v>1</v>
      </c>
      <c r="CB69" s="293">
        <v>4</v>
      </c>
      <c r="CC69" s="293">
        <v>0</v>
      </c>
      <c r="CD69" s="293">
        <v>104</v>
      </c>
      <c r="CE69" s="293">
        <v>1</v>
      </c>
      <c r="CF69" s="293">
        <v>3</v>
      </c>
      <c r="CG69" s="293">
        <v>83</v>
      </c>
      <c r="CH69" s="293">
        <v>3</v>
      </c>
      <c r="CI69" s="293">
        <v>0</v>
      </c>
      <c r="CJ69" s="293">
        <v>56</v>
      </c>
      <c r="CK69" s="293">
        <v>72</v>
      </c>
      <c r="CL69" s="293">
        <v>16</v>
      </c>
      <c r="CM69" s="293">
        <v>11</v>
      </c>
      <c r="CN69" s="293">
        <v>25</v>
      </c>
      <c r="CO69" s="293">
        <v>33</v>
      </c>
      <c r="CP69" s="293">
        <v>0</v>
      </c>
      <c r="CQ69" s="293">
        <v>5</v>
      </c>
      <c r="CR69" s="293">
        <v>339</v>
      </c>
      <c r="CS69" s="293">
        <v>58</v>
      </c>
      <c r="CT69" s="293">
        <v>0</v>
      </c>
      <c r="CU69" s="293">
        <v>7</v>
      </c>
      <c r="CV69" s="293">
        <v>296</v>
      </c>
      <c r="CW69" s="293">
        <v>0</v>
      </c>
      <c r="CX69" s="293">
        <v>38</v>
      </c>
      <c r="CY69" s="293">
        <v>390</v>
      </c>
      <c r="CZ69" s="293">
        <v>6</v>
      </c>
      <c r="DA69" s="294">
        <v>10917</v>
      </c>
      <c r="DB69" s="293">
        <v>17</v>
      </c>
      <c r="DC69" s="293">
        <v>909</v>
      </c>
      <c r="DD69" s="293">
        <v>0</v>
      </c>
      <c r="DE69" s="293">
        <v>15</v>
      </c>
      <c r="DF69" s="293">
        <v>1088</v>
      </c>
      <c r="DG69" s="293">
        <v>-75</v>
      </c>
      <c r="DH69" s="294">
        <v>1954</v>
      </c>
      <c r="DI69" s="294">
        <v>12871</v>
      </c>
      <c r="DJ69" s="294">
        <v>654</v>
      </c>
      <c r="DK69" s="294">
        <v>2608</v>
      </c>
      <c r="DL69" s="294">
        <v>13525</v>
      </c>
      <c r="DM69" s="294">
        <v>-12779</v>
      </c>
      <c r="DN69" s="294">
        <v>-10171</v>
      </c>
      <c r="DO69" s="294">
        <v>746</v>
      </c>
      <c r="DQ69" s="340">
        <f t="shared" si="6"/>
        <v>0.99285214824022994</v>
      </c>
      <c r="DR69" s="341">
        <f t="shared" si="7"/>
        <v>7.147851759770063E-3</v>
      </c>
      <c r="DS69" s="342">
        <f t="shared" si="8"/>
        <v>1.9106428693189641E-4</v>
      </c>
    </row>
    <row r="70" spans="2:124" ht="20.100000000000001" customHeight="1" x14ac:dyDescent="0.4">
      <c r="B70" s="12">
        <v>15</v>
      </c>
      <c r="C70" s="9" t="s">
        <v>1427</v>
      </c>
      <c r="D70" s="293">
        <v>390</v>
      </c>
      <c r="E70" s="293">
        <v>151</v>
      </c>
      <c r="F70" s="293">
        <v>28</v>
      </c>
      <c r="G70" s="293">
        <v>67</v>
      </c>
      <c r="H70" s="293">
        <v>2</v>
      </c>
      <c r="I70" s="293">
        <v>510</v>
      </c>
      <c r="J70" s="293">
        <v>17</v>
      </c>
      <c r="K70" s="293">
        <v>106</v>
      </c>
      <c r="L70" s="293">
        <v>117</v>
      </c>
      <c r="M70" s="293">
        <v>4</v>
      </c>
      <c r="N70" s="293">
        <v>374</v>
      </c>
      <c r="O70" s="293">
        <v>43</v>
      </c>
      <c r="P70" s="293">
        <v>0</v>
      </c>
      <c r="Q70" s="293">
        <v>0</v>
      </c>
      <c r="R70" s="293">
        <v>122</v>
      </c>
      <c r="S70" s="293">
        <v>46</v>
      </c>
      <c r="T70" s="293">
        <v>21</v>
      </c>
      <c r="U70" s="293">
        <v>205</v>
      </c>
      <c r="V70" s="293">
        <v>39</v>
      </c>
      <c r="W70" s="293">
        <v>34</v>
      </c>
      <c r="X70" s="293">
        <v>95</v>
      </c>
      <c r="Y70" s="293">
        <v>14</v>
      </c>
      <c r="Z70" s="293">
        <v>83</v>
      </c>
      <c r="AA70" s="293">
        <v>90</v>
      </c>
      <c r="AB70" s="293">
        <v>5</v>
      </c>
      <c r="AC70" s="293">
        <v>42</v>
      </c>
      <c r="AD70" s="293">
        <v>45</v>
      </c>
      <c r="AE70" s="293">
        <v>76</v>
      </c>
      <c r="AF70" s="293">
        <v>67</v>
      </c>
      <c r="AG70" s="293">
        <v>19</v>
      </c>
      <c r="AH70" s="293">
        <v>12</v>
      </c>
      <c r="AI70" s="293">
        <v>16</v>
      </c>
      <c r="AJ70" s="293">
        <v>57</v>
      </c>
      <c r="AK70" s="293">
        <v>78</v>
      </c>
      <c r="AL70" s="293">
        <v>48</v>
      </c>
      <c r="AM70" s="293">
        <v>26</v>
      </c>
      <c r="AN70" s="293">
        <v>298</v>
      </c>
      <c r="AO70" s="293">
        <v>66</v>
      </c>
      <c r="AP70" s="293">
        <v>85</v>
      </c>
      <c r="AQ70" s="293">
        <v>918</v>
      </c>
      <c r="AR70" s="293">
        <v>94</v>
      </c>
      <c r="AS70" s="293">
        <v>13</v>
      </c>
      <c r="AT70" s="293">
        <v>7</v>
      </c>
      <c r="AU70" s="293">
        <v>45</v>
      </c>
      <c r="AV70" s="293">
        <v>295</v>
      </c>
      <c r="AW70" s="293">
        <v>32</v>
      </c>
      <c r="AX70" s="293">
        <v>618</v>
      </c>
      <c r="AY70" s="293">
        <v>3</v>
      </c>
      <c r="AZ70" s="293">
        <v>88</v>
      </c>
      <c r="BA70" s="293">
        <v>20</v>
      </c>
      <c r="BB70" s="293">
        <v>0</v>
      </c>
      <c r="BC70" s="293">
        <v>133</v>
      </c>
      <c r="BD70" s="293">
        <v>23</v>
      </c>
      <c r="BE70" s="293">
        <v>2391</v>
      </c>
      <c r="BF70" s="293">
        <v>358</v>
      </c>
      <c r="BG70" s="293">
        <v>737</v>
      </c>
      <c r="BH70" s="293">
        <v>427</v>
      </c>
      <c r="BI70" s="293">
        <v>35</v>
      </c>
      <c r="BJ70" s="293">
        <v>16</v>
      </c>
      <c r="BK70" s="293">
        <v>68</v>
      </c>
      <c r="BL70" s="293">
        <v>302</v>
      </c>
      <c r="BM70" s="293">
        <v>3559</v>
      </c>
      <c r="BN70" s="293">
        <v>3769</v>
      </c>
      <c r="BO70" s="293">
        <v>598</v>
      </c>
      <c r="BP70" s="293">
        <v>81</v>
      </c>
      <c r="BQ70" s="293">
        <v>6</v>
      </c>
      <c r="BR70" s="293">
        <v>0</v>
      </c>
      <c r="BS70" s="293">
        <v>47</v>
      </c>
      <c r="BT70" s="293">
        <v>311</v>
      </c>
      <c r="BU70" s="293">
        <v>107</v>
      </c>
      <c r="BV70" s="293">
        <v>127</v>
      </c>
      <c r="BW70" s="293">
        <v>22</v>
      </c>
      <c r="BX70" s="293">
        <v>4</v>
      </c>
      <c r="BY70" s="293">
        <v>82</v>
      </c>
      <c r="BZ70" s="293">
        <v>280</v>
      </c>
      <c r="CA70" s="293">
        <v>36</v>
      </c>
      <c r="CB70" s="293">
        <v>73</v>
      </c>
      <c r="CC70" s="293">
        <v>32</v>
      </c>
      <c r="CD70" s="293">
        <v>233</v>
      </c>
      <c r="CE70" s="293">
        <v>195</v>
      </c>
      <c r="CF70" s="293">
        <v>40</v>
      </c>
      <c r="CG70" s="293">
        <v>3850</v>
      </c>
      <c r="CH70" s="293">
        <v>64</v>
      </c>
      <c r="CI70" s="293">
        <v>344</v>
      </c>
      <c r="CJ70" s="293">
        <v>2008</v>
      </c>
      <c r="CK70" s="293">
        <v>331</v>
      </c>
      <c r="CL70" s="293">
        <v>1079</v>
      </c>
      <c r="CM70" s="293">
        <v>569</v>
      </c>
      <c r="CN70" s="293">
        <v>3878</v>
      </c>
      <c r="CO70" s="293">
        <v>863</v>
      </c>
      <c r="CP70" s="293">
        <v>6</v>
      </c>
      <c r="CQ70" s="293">
        <v>179</v>
      </c>
      <c r="CR70" s="293">
        <v>1520</v>
      </c>
      <c r="CS70" s="293">
        <v>332</v>
      </c>
      <c r="CT70" s="293">
        <v>319</v>
      </c>
      <c r="CU70" s="293">
        <v>1112</v>
      </c>
      <c r="CV70" s="293">
        <v>471</v>
      </c>
      <c r="CW70" s="293">
        <v>81</v>
      </c>
      <c r="CX70" s="293">
        <v>286</v>
      </c>
      <c r="CY70" s="293">
        <v>145</v>
      </c>
      <c r="CZ70" s="293">
        <v>11</v>
      </c>
      <c r="DA70" s="294">
        <v>37171</v>
      </c>
      <c r="DB70" s="293">
        <v>1926</v>
      </c>
      <c r="DC70" s="293">
        <v>49738</v>
      </c>
      <c r="DD70" s="293">
        <v>0</v>
      </c>
      <c r="DE70" s="293">
        <v>8</v>
      </c>
      <c r="DF70" s="293">
        <v>4534</v>
      </c>
      <c r="DG70" s="293">
        <v>-497</v>
      </c>
      <c r="DH70" s="294">
        <v>55709</v>
      </c>
      <c r="DI70" s="294">
        <v>92880</v>
      </c>
      <c r="DJ70" s="294">
        <v>7117</v>
      </c>
      <c r="DK70" s="294">
        <v>62826</v>
      </c>
      <c r="DL70" s="294">
        <v>99997</v>
      </c>
      <c r="DM70" s="294">
        <v>-90940</v>
      </c>
      <c r="DN70" s="294">
        <v>-28114</v>
      </c>
      <c r="DO70" s="294">
        <v>9057</v>
      </c>
      <c r="DQ70" s="340">
        <f t="shared" si="6"/>
        <v>0.9791128337639966</v>
      </c>
      <c r="DR70" s="341">
        <f t="shared" si="7"/>
        <v>2.0887166236003396E-2</v>
      </c>
      <c r="DS70" s="342">
        <f t="shared" si="8"/>
        <v>1.0454516505411071E-2</v>
      </c>
    </row>
    <row r="71" spans="2:124" ht="20.100000000000001" customHeight="1" x14ac:dyDescent="0.4">
      <c r="B71" s="12">
        <v>16</v>
      </c>
      <c r="C71" s="9" t="s">
        <v>846</v>
      </c>
      <c r="D71" s="293">
        <v>0</v>
      </c>
      <c r="E71" s="293">
        <v>9</v>
      </c>
      <c r="F71" s="293">
        <v>575</v>
      </c>
      <c r="G71" s="293">
        <v>0</v>
      </c>
      <c r="H71" s="293">
        <v>381</v>
      </c>
      <c r="I71" s="293">
        <v>103</v>
      </c>
      <c r="J71" s="293">
        <v>4</v>
      </c>
      <c r="K71" s="293">
        <v>157</v>
      </c>
      <c r="L71" s="293">
        <v>227</v>
      </c>
      <c r="M71" s="293">
        <v>0</v>
      </c>
      <c r="N71" s="293">
        <v>51</v>
      </c>
      <c r="O71" s="293">
        <v>41</v>
      </c>
      <c r="P71" s="293">
        <v>107</v>
      </c>
      <c r="Q71" s="293">
        <v>0</v>
      </c>
      <c r="R71" s="293">
        <v>1</v>
      </c>
      <c r="S71" s="293">
        <v>12733</v>
      </c>
      <c r="T71" s="293">
        <v>2106</v>
      </c>
      <c r="U71" s="293">
        <v>7017</v>
      </c>
      <c r="V71" s="293">
        <v>30</v>
      </c>
      <c r="W71" s="293">
        <v>2</v>
      </c>
      <c r="X71" s="293">
        <v>8</v>
      </c>
      <c r="Y71" s="293">
        <v>0</v>
      </c>
      <c r="Z71" s="293">
        <v>28</v>
      </c>
      <c r="AA71" s="293">
        <v>1</v>
      </c>
      <c r="AB71" s="293">
        <v>0</v>
      </c>
      <c r="AC71" s="293">
        <v>46</v>
      </c>
      <c r="AD71" s="293">
        <v>3</v>
      </c>
      <c r="AE71" s="293">
        <v>349</v>
      </c>
      <c r="AF71" s="293">
        <v>40</v>
      </c>
      <c r="AG71" s="293">
        <v>1</v>
      </c>
      <c r="AH71" s="293">
        <v>1</v>
      </c>
      <c r="AI71" s="293">
        <v>0</v>
      </c>
      <c r="AJ71" s="293">
        <v>187</v>
      </c>
      <c r="AK71" s="293">
        <v>297</v>
      </c>
      <c r="AL71" s="293">
        <v>29</v>
      </c>
      <c r="AM71" s="293">
        <v>2</v>
      </c>
      <c r="AN71" s="293">
        <v>10</v>
      </c>
      <c r="AO71" s="293">
        <v>12</v>
      </c>
      <c r="AP71" s="293">
        <v>3</v>
      </c>
      <c r="AQ71" s="293">
        <v>41</v>
      </c>
      <c r="AR71" s="293">
        <v>9</v>
      </c>
      <c r="AS71" s="293">
        <v>1</v>
      </c>
      <c r="AT71" s="293">
        <v>0</v>
      </c>
      <c r="AU71" s="293">
        <v>7</v>
      </c>
      <c r="AV71" s="293">
        <v>10</v>
      </c>
      <c r="AW71" s="293">
        <v>1</v>
      </c>
      <c r="AX71" s="293">
        <v>8</v>
      </c>
      <c r="AY71" s="293">
        <v>1</v>
      </c>
      <c r="AZ71" s="293">
        <v>22</v>
      </c>
      <c r="BA71" s="293">
        <v>70</v>
      </c>
      <c r="BB71" s="293">
        <v>0</v>
      </c>
      <c r="BC71" s="293">
        <v>2620</v>
      </c>
      <c r="BD71" s="293">
        <v>0</v>
      </c>
      <c r="BE71" s="293">
        <v>34057</v>
      </c>
      <c r="BF71" s="293">
        <v>3201</v>
      </c>
      <c r="BG71" s="293">
        <v>621</v>
      </c>
      <c r="BH71" s="293">
        <v>672</v>
      </c>
      <c r="BI71" s="293">
        <v>1388</v>
      </c>
      <c r="BJ71" s="293">
        <v>0</v>
      </c>
      <c r="BK71" s="293">
        <v>0</v>
      </c>
      <c r="BL71" s="293">
        <v>0</v>
      </c>
      <c r="BM71" s="293">
        <v>918</v>
      </c>
      <c r="BN71" s="293">
        <v>361</v>
      </c>
      <c r="BO71" s="293">
        <v>44</v>
      </c>
      <c r="BP71" s="293">
        <v>0</v>
      </c>
      <c r="BQ71" s="293">
        <v>0</v>
      </c>
      <c r="BR71" s="293">
        <v>4</v>
      </c>
      <c r="BS71" s="293">
        <v>0</v>
      </c>
      <c r="BT71" s="293">
        <v>0</v>
      </c>
      <c r="BU71" s="293">
        <v>0</v>
      </c>
      <c r="BV71" s="293">
        <v>12</v>
      </c>
      <c r="BW71" s="293">
        <v>0</v>
      </c>
      <c r="BX71" s="293">
        <v>0</v>
      </c>
      <c r="BY71" s="293">
        <v>38</v>
      </c>
      <c r="BZ71" s="293">
        <v>129</v>
      </c>
      <c r="CA71" s="293">
        <v>1</v>
      </c>
      <c r="CB71" s="293">
        <v>13</v>
      </c>
      <c r="CC71" s="293">
        <v>7</v>
      </c>
      <c r="CD71" s="293">
        <v>5</v>
      </c>
      <c r="CE71" s="293">
        <v>8</v>
      </c>
      <c r="CF71" s="293">
        <v>4</v>
      </c>
      <c r="CG71" s="293">
        <v>34</v>
      </c>
      <c r="CH71" s="293">
        <v>16</v>
      </c>
      <c r="CI71" s="293">
        <v>31</v>
      </c>
      <c r="CJ71" s="293">
        <v>1</v>
      </c>
      <c r="CK71" s="293">
        <v>7</v>
      </c>
      <c r="CL71" s="293">
        <v>7</v>
      </c>
      <c r="CM71" s="293">
        <v>4</v>
      </c>
      <c r="CN71" s="293">
        <v>8</v>
      </c>
      <c r="CO71" s="293">
        <v>9</v>
      </c>
      <c r="CP71" s="293">
        <v>0</v>
      </c>
      <c r="CQ71" s="293">
        <v>3</v>
      </c>
      <c r="CR71" s="293">
        <v>297</v>
      </c>
      <c r="CS71" s="293">
        <v>15</v>
      </c>
      <c r="CT71" s="293">
        <v>185</v>
      </c>
      <c r="CU71" s="293">
        <v>21</v>
      </c>
      <c r="CV71" s="293">
        <v>58</v>
      </c>
      <c r="CW71" s="293">
        <v>0</v>
      </c>
      <c r="CX71" s="293">
        <v>72</v>
      </c>
      <c r="CY71" s="293">
        <v>0</v>
      </c>
      <c r="CZ71" s="293">
        <v>1</v>
      </c>
      <c r="DA71" s="294">
        <v>69603</v>
      </c>
      <c r="DB71" s="293">
        <v>77</v>
      </c>
      <c r="DC71" s="293">
        <v>1107</v>
      </c>
      <c r="DD71" s="293">
        <v>33</v>
      </c>
      <c r="DE71" s="293">
        <v>12</v>
      </c>
      <c r="DF71" s="293">
        <v>253</v>
      </c>
      <c r="DG71" s="293">
        <v>-1023</v>
      </c>
      <c r="DH71" s="294">
        <v>459</v>
      </c>
      <c r="DI71" s="294">
        <v>70062</v>
      </c>
      <c r="DJ71" s="294">
        <v>50778</v>
      </c>
      <c r="DK71" s="294">
        <v>51237</v>
      </c>
      <c r="DL71" s="294">
        <v>120840</v>
      </c>
      <c r="DM71" s="294">
        <v>-58009</v>
      </c>
      <c r="DN71" s="294">
        <v>-6772</v>
      </c>
      <c r="DO71" s="294">
        <v>62831</v>
      </c>
      <c r="DQ71" s="340">
        <f t="shared" si="6"/>
        <v>0.82796665810282322</v>
      </c>
      <c r="DR71" s="341">
        <f t="shared" si="7"/>
        <v>0.17203334189717678</v>
      </c>
      <c r="DS71" s="342">
        <f t="shared" si="8"/>
        <v>2.3268225042201245E-4</v>
      </c>
    </row>
    <row r="72" spans="2:124" ht="20.100000000000001" customHeight="1" x14ac:dyDescent="0.4">
      <c r="B72" s="12">
        <v>17</v>
      </c>
      <c r="C72" s="9" t="s">
        <v>847</v>
      </c>
      <c r="D72" s="293">
        <v>0</v>
      </c>
      <c r="E72" s="293">
        <v>0</v>
      </c>
      <c r="F72" s="293">
        <v>0</v>
      </c>
      <c r="G72" s="293">
        <v>0</v>
      </c>
      <c r="H72" s="293">
        <v>4</v>
      </c>
      <c r="I72" s="293">
        <v>24</v>
      </c>
      <c r="J72" s="293">
        <v>1</v>
      </c>
      <c r="K72" s="293">
        <v>37</v>
      </c>
      <c r="L72" s="293">
        <v>26</v>
      </c>
      <c r="M72" s="293">
        <v>0</v>
      </c>
      <c r="N72" s="293">
        <v>159</v>
      </c>
      <c r="O72" s="293">
        <v>42</v>
      </c>
      <c r="P72" s="293">
        <v>0</v>
      </c>
      <c r="Q72" s="293">
        <v>0</v>
      </c>
      <c r="R72" s="293">
        <v>10</v>
      </c>
      <c r="S72" s="293">
        <v>50</v>
      </c>
      <c r="T72" s="293">
        <v>293</v>
      </c>
      <c r="U72" s="293">
        <v>267</v>
      </c>
      <c r="V72" s="293">
        <v>40</v>
      </c>
      <c r="W72" s="293">
        <v>30</v>
      </c>
      <c r="X72" s="293">
        <v>78</v>
      </c>
      <c r="Y72" s="293">
        <v>13</v>
      </c>
      <c r="Z72" s="293">
        <v>72</v>
      </c>
      <c r="AA72" s="293">
        <v>94</v>
      </c>
      <c r="AB72" s="293">
        <v>2</v>
      </c>
      <c r="AC72" s="293">
        <v>5</v>
      </c>
      <c r="AD72" s="293">
        <v>27</v>
      </c>
      <c r="AE72" s="293">
        <v>76</v>
      </c>
      <c r="AF72" s="293">
        <v>40</v>
      </c>
      <c r="AG72" s="293">
        <v>10</v>
      </c>
      <c r="AH72" s="293">
        <v>10</v>
      </c>
      <c r="AI72" s="293">
        <v>3</v>
      </c>
      <c r="AJ72" s="293">
        <v>43</v>
      </c>
      <c r="AK72" s="293">
        <v>43</v>
      </c>
      <c r="AL72" s="293">
        <v>23</v>
      </c>
      <c r="AM72" s="293">
        <v>15</v>
      </c>
      <c r="AN72" s="293">
        <v>329</v>
      </c>
      <c r="AO72" s="293">
        <v>51</v>
      </c>
      <c r="AP72" s="293">
        <v>60</v>
      </c>
      <c r="AQ72" s="293">
        <v>286</v>
      </c>
      <c r="AR72" s="293">
        <v>29</v>
      </c>
      <c r="AS72" s="293">
        <v>3</v>
      </c>
      <c r="AT72" s="293">
        <v>7</v>
      </c>
      <c r="AU72" s="293">
        <v>43</v>
      </c>
      <c r="AV72" s="293">
        <v>267</v>
      </c>
      <c r="AW72" s="293">
        <v>39</v>
      </c>
      <c r="AX72" s="293">
        <v>122</v>
      </c>
      <c r="AY72" s="293">
        <v>4</v>
      </c>
      <c r="AZ72" s="293">
        <v>111</v>
      </c>
      <c r="BA72" s="293">
        <v>93</v>
      </c>
      <c r="BB72" s="293">
        <v>0</v>
      </c>
      <c r="BC72" s="293">
        <v>232</v>
      </c>
      <c r="BD72" s="293">
        <v>2</v>
      </c>
      <c r="BE72" s="293">
        <v>5636</v>
      </c>
      <c r="BF72" s="293">
        <v>4484</v>
      </c>
      <c r="BG72" s="293">
        <v>29</v>
      </c>
      <c r="BH72" s="293">
        <v>26</v>
      </c>
      <c r="BI72" s="293">
        <v>218</v>
      </c>
      <c r="BJ72" s="293">
        <v>17</v>
      </c>
      <c r="BK72" s="293">
        <v>299</v>
      </c>
      <c r="BL72" s="293">
        <v>355</v>
      </c>
      <c r="BM72" s="293">
        <v>1067</v>
      </c>
      <c r="BN72" s="293">
        <v>747</v>
      </c>
      <c r="BO72" s="293">
        <v>1032</v>
      </c>
      <c r="BP72" s="293">
        <v>215</v>
      </c>
      <c r="BQ72" s="293">
        <v>408</v>
      </c>
      <c r="BR72" s="293">
        <v>138</v>
      </c>
      <c r="BS72" s="293">
        <v>15</v>
      </c>
      <c r="BT72" s="293">
        <v>142</v>
      </c>
      <c r="BU72" s="293">
        <v>0</v>
      </c>
      <c r="BV72" s="293">
        <v>48</v>
      </c>
      <c r="BW72" s="293">
        <v>10</v>
      </c>
      <c r="BX72" s="293">
        <v>6</v>
      </c>
      <c r="BY72" s="293">
        <v>117</v>
      </c>
      <c r="BZ72" s="293">
        <v>450</v>
      </c>
      <c r="CA72" s="293">
        <v>7</v>
      </c>
      <c r="CB72" s="293">
        <v>688</v>
      </c>
      <c r="CC72" s="293">
        <v>36</v>
      </c>
      <c r="CD72" s="293">
        <v>598</v>
      </c>
      <c r="CE72" s="293">
        <v>803</v>
      </c>
      <c r="CF72" s="293">
        <v>64</v>
      </c>
      <c r="CG72" s="293">
        <v>767</v>
      </c>
      <c r="CH72" s="293">
        <v>1329</v>
      </c>
      <c r="CI72" s="293">
        <v>1119</v>
      </c>
      <c r="CJ72" s="293">
        <v>1499</v>
      </c>
      <c r="CK72" s="293">
        <v>19</v>
      </c>
      <c r="CL72" s="293">
        <v>1306</v>
      </c>
      <c r="CM72" s="293">
        <v>634</v>
      </c>
      <c r="CN72" s="293">
        <v>1318</v>
      </c>
      <c r="CO72" s="293">
        <v>549</v>
      </c>
      <c r="CP72" s="293">
        <v>24</v>
      </c>
      <c r="CQ72" s="293">
        <v>44</v>
      </c>
      <c r="CR72" s="293">
        <v>1651</v>
      </c>
      <c r="CS72" s="293">
        <v>113</v>
      </c>
      <c r="CT72" s="293">
        <v>649</v>
      </c>
      <c r="CU72" s="293">
        <v>50</v>
      </c>
      <c r="CV72" s="293">
        <v>476</v>
      </c>
      <c r="CW72" s="293">
        <v>1</v>
      </c>
      <c r="CX72" s="293">
        <v>219</v>
      </c>
      <c r="CY72" s="293">
        <v>0</v>
      </c>
      <c r="CZ72" s="293">
        <v>7</v>
      </c>
      <c r="DA72" s="294">
        <v>32644</v>
      </c>
      <c r="DB72" s="293">
        <v>337</v>
      </c>
      <c r="DC72" s="293">
        <v>1590</v>
      </c>
      <c r="DD72" s="293">
        <v>3</v>
      </c>
      <c r="DE72" s="293">
        <v>264</v>
      </c>
      <c r="DF72" s="293">
        <v>4920</v>
      </c>
      <c r="DG72" s="293">
        <v>-835</v>
      </c>
      <c r="DH72" s="294">
        <v>6279</v>
      </c>
      <c r="DI72" s="294">
        <v>38923</v>
      </c>
      <c r="DJ72" s="294">
        <v>10738</v>
      </c>
      <c r="DK72" s="294">
        <v>17017</v>
      </c>
      <c r="DL72" s="294">
        <v>49661</v>
      </c>
      <c r="DM72" s="294">
        <v>-35704</v>
      </c>
      <c r="DN72" s="294">
        <v>-18687</v>
      </c>
      <c r="DO72" s="294">
        <v>13957</v>
      </c>
      <c r="DQ72" s="340">
        <f t="shared" si="6"/>
        <v>0.91729825553014932</v>
      </c>
      <c r="DR72" s="341">
        <f t="shared" si="7"/>
        <v>8.270174446985068E-2</v>
      </c>
      <c r="DS72" s="342">
        <f t="shared" si="8"/>
        <v>3.342048583297198E-4</v>
      </c>
    </row>
    <row r="73" spans="2:124" ht="20.100000000000001" customHeight="1" x14ac:dyDescent="0.4">
      <c r="B73" s="12">
        <v>18</v>
      </c>
      <c r="C73" s="9" t="s">
        <v>848</v>
      </c>
      <c r="D73" s="293">
        <v>0</v>
      </c>
      <c r="E73" s="293">
        <v>22</v>
      </c>
      <c r="F73" s="293">
        <v>0</v>
      </c>
      <c r="G73" s="293">
        <v>2</v>
      </c>
      <c r="H73" s="293">
        <v>0</v>
      </c>
      <c r="I73" s="293">
        <v>13</v>
      </c>
      <c r="J73" s="293">
        <v>0</v>
      </c>
      <c r="K73" s="293">
        <v>3</v>
      </c>
      <c r="L73" s="293">
        <v>20</v>
      </c>
      <c r="M73" s="293">
        <v>0</v>
      </c>
      <c r="N73" s="293">
        <v>57</v>
      </c>
      <c r="O73" s="293">
        <v>17</v>
      </c>
      <c r="P73" s="293">
        <v>8</v>
      </c>
      <c r="Q73" s="293">
        <v>1</v>
      </c>
      <c r="R73" s="293">
        <v>12</v>
      </c>
      <c r="S73" s="293">
        <v>651</v>
      </c>
      <c r="T73" s="293">
        <v>82</v>
      </c>
      <c r="U73" s="293">
        <v>41713</v>
      </c>
      <c r="V73" s="293">
        <v>10095</v>
      </c>
      <c r="W73" s="293">
        <v>5103</v>
      </c>
      <c r="X73" s="293">
        <v>135</v>
      </c>
      <c r="Y73" s="293">
        <v>0</v>
      </c>
      <c r="Z73" s="293">
        <v>129</v>
      </c>
      <c r="AA73" s="293">
        <v>111</v>
      </c>
      <c r="AB73" s="293">
        <v>1</v>
      </c>
      <c r="AC73" s="293">
        <v>23</v>
      </c>
      <c r="AD73" s="293">
        <v>0</v>
      </c>
      <c r="AE73" s="293">
        <v>283</v>
      </c>
      <c r="AF73" s="293">
        <v>162</v>
      </c>
      <c r="AG73" s="293">
        <v>1</v>
      </c>
      <c r="AH73" s="293">
        <v>0</v>
      </c>
      <c r="AI73" s="293">
        <v>6</v>
      </c>
      <c r="AJ73" s="293">
        <v>135</v>
      </c>
      <c r="AK73" s="293">
        <v>25</v>
      </c>
      <c r="AL73" s="293">
        <v>37</v>
      </c>
      <c r="AM73" s="293">
        <v>6</v>
      </c>
      <c r="AN73" s="293">
        <v>35</v>
      </c>
      <c r="AO73" s="293">
        <v>7</v>
      </c>
      <c r="AP73" s="293">
        <v>41</v>
      </c>
      <c r="AQ73" s="293">
        <v>1024</v>
      </c>
      <c r="AR73" s="293">
        <v>232</v>
      </c>
      <c r="AS73" s="293">
        <v>11</v>
      </c>
      <c r="AT73" s="293">
        <v>1</v>
      </c>
      <c r="AU73" s="293">
        <v>354</v>
      </c>
      <c r="AV73" s="293">
        <v>226</v>
      </c>
      <c r="AW73" s="293">
        <v>16</v>
      </c>
      <c r="AX73" s="293">
        <v>0</v>
      </c>
      <c r="AY73" s="293">
        <v>0</v>
      </c>
      <c r="AZ73" s="293">
        <v>61</v>
      </c>
      <c r="BA73" s="293">
        <v>0</v>
      </c>
      <c r="BB73" s="293">
        <v>0</v>
      </c>
      <c r="BC73" s="293">
        <v>1019</v>
      </c>
      <c r="BD73" s="293">
        <v>2</v>
      </c>
      <c r="BE73" s="293">
        <v>2733</v>
      </c>
      <c r="BF73" s="293">
        <v>957</v>
      </c>
      <c r="BG73" s="293">
        <v>0</v>
      </c>
      <c r="BH73" s="293">
        <v>0</v>
      </c>
      <c r="BI73" s="293">
        <v>0</v>
      </c>
      <c r="BJ73" s="293">
        <v>0</v>
      </c>
      <c r="BK73" s="293">
        <v>0</v>
      </c>
      <c r="BL73" s="293">
        <v>34</v>
      </c>
      <c r="BM73" s="293">
        <v>3</v>
      </c>
      <c r="BN73" s="293">
        <v>-790</v>
      </c>
      <c r="BO73" s="293">
        <v>210</v>
      </c>
      <c r="BP73" s="293">
        <v>0</v>
      </c>
      <c r="BQ73" s="293">
        <v>0</v>
      </c>
      <c r="BR73" s="293">
        <v>68</v>
      </c>
      <c r="BS73" s="293">
        <v>0</v>
      </c>
      <c r="BT73" s="293">
        <v>110</v>
      </c>
      <c r="BU73" s="293">
        <v>0</v>
      </c>
      <c r="BV73" s="293">
        <v>2</v>
      </c>
      <c r="BW73" s="293">
        <v>1</v>
      </c>
      <c r="BX73" s="293">
        <v>22</v>
      </c>
      <c r="BY73" s="293">
        <v>239</v>
      </c>
      <c r="BZ73" s="293">
        <v>142</v>
      </c>
      <c r="CA73" s="293">
        <v>0</v>
      </c>
      <c r="CB73" s="293">
        <v>22</v>
      </c>
      <c r="CC73" s="293">
        <v>0</v>
      </c>
      <c r="CD73" s="293">
        <v>1332</v>
      </c>
      <c r="CE73" s="293">
        <v>64</v>
      </c>
      <c r="CF73" s="293">
        <v>3739</v>
      </c>
      <c r="CG73" s="293">
        <v>147</v>
      </c>
      <c r="CH73" s="293">
        <v>1255</v>
      </c>
      <c r="CI73" s="293">
        <v>1159</v>
      </c>
      <c r="CJ73" s="293">
        <v>0</v>
      </c>
      <c r="CK73" s="293">
        <v>143</v>
      </c>
      <c r="CL73" s="293">
        <v>258</v>
      </c>
      <c r="CM73" s="293">
        <v>150</v>
      </c>
      <c r="CN73" s="293">
        <v>294</v>
      </c>
      <c r="CO73" s="293">
        <v>0</v>
      </c>
      <c r="CP73" s="293">
        <v>0</v>
      </c>
      <c r="CQ73" s="293">
        <v>69</v>
      </c>
      <c r="CR73" s="293">
        <v>4752</v>
      </c>
      <c r="CS73" s="293">
        <v>28</v>
      </c>
      <c r="CT73" s="293">
        <v>0</v>
      </c>
      <c r="CU73" s="293">
        <v>82</v>
      </c>
      <c r="CV73" s="293">
        <v>64</v>
      </c>
      <c r="CW73" s="293">
        <v>0</v>
      </c>
      <c r="CX73" s="293">
        <v>12</v>
      </c>
      <c r="CY73" s="293">
        <v>3309</v>
      </c>
      <c r="CZ73" s="293">
        <v>22</v>
      </c>
      <c r="DA73" s="294">
        <v>82514</v>
      </c>
      <c r="DB73" s="293">
        <v>-607</v>
      </c>
      <c r="DC73" s="293">
        <v>612</v>
      </c>
      <c r="DD73" s="293">
        <v>0</v>
      </c>
      <c r="DE73" s="293">
        <v>0</v>
      </c>
      <c r="DF73" s="293">
        <v>0</v>
      </c>
      <c r="DG73" s="293">
        <v>-6832</v>
      </c>
      <c r="DH73" s="294">
        <v>-6827</v>
      </c>
      <c r="DI73" s="294">
        <v>75687</v>
      </c>
      <c r="DJ73" s="294">
        <v>123119</v>
      </c>
      <c r="DK73" s="294">
        <v>116292</v>
      </c>
      <c r="DL73" s="294">
        <v>198806</v>
      </c>
      <c r="DM73" s="294">
        <v>-53316</v>
      </c>
      <c r="DN73" s="294">
        <v>62976</v>
      </c>
      <c r="DO73" s="294">
        <v>145490</v>
      </c>
      <c r="DQ73" s="340">
        <f t="shared" si="6"/>
        <v>0.70442744460739626</v>
      </c>
      <c r="DR73" s="341">
        <f t="shared" si="7"/>
        <v>0.29557255539260374</v>
      </c>
      <c r="DS73" s="342">
        <f t="shared" si="8"/>
        <v>1.2863734169672234E-4</v>
      </c>
    </row>
    <row r="74" spans="2:124" ht="20.100000000000001" customHeight="1" x14ac:dyDescent="0.4">
      <c r="B74" s="12">
        <v>19</v>
      </c>
      <c r="C74" s="9" t="s">
        <v>849</v>
      </c>
      <c r="D74" s="293">
        <v>262</v>
      </c>
      <c r="E74" s="293">
        <v>2274</v>
      </c>
      <c r="F74" s="293">
        <v>416</v>
      </c>
      <c r="G74" s="293">
        <v>513</v>
      </c>
      <c r="H74" s="293">
        <v>75</v>
      </c>
      <c r="I74" s="293">
        <v>90</v>
      </c>
      <c r="J74" s="293">
        <v>0</v>
      </c>
      <c r="K74" s="293">
        <v>1425</v>
      </c>
      <c r="L74" s="293">
        <v>2466</v>
      </c>
      <c r="M74" s="293">
        <v>34</v>
      </c>
      <c r="N74" s="293">
        <v>3491</v>
      </c>
      <c r="O74" s="293">
        <v>2490</v>
      </c>
      <c r="P74" s="293">
        <v>13</v>
      </c>
      <c r="Q74" s="293">
        <v>2</v>
      </c>
      <c r="R74" s="293">
        <v>15</v>
      </c>
      <c r="S74" s="293">
        <v>67</v>
      </c>
      <c r="T74" s="293">
        <v>82</v>
      </c>
      <c r="U74" s="293">
        <v>417</v>
      </c>
      <c r="V74" s="293">
        <v>59</v>
      </c>
      <c r="W74" s="293">
        <v>56</v>
      </c>
      <c r="X74" s="293">
        <v>1004</v>
      </c>
      <c r="Y74" s="293">
        <v>1</v>
      </c>
      <c r="Z74" s="293">
        <v>258</v>
      </c>
      <c r="AA74" s="293">
        <v>29</v>
      </c>
      <c r="AB74" s="293">
        <v>6</v>
      </c>
      <c r="AC74" s="293">
        <v>29</v>
      </c>
      <c r="AD74" s="293">
        <v>7</v>
      </c>
      <c r="AE74" s="293">
        <v>379</v>
      </c>
      <c r="AF74" s="293">
        <v>59</v>
      </c>
      <c r="AG74" s="293">
        <v>0</v>
      </c>
      <c r="AH74" s="293">
        <v>2</v>
      </c>
      <c r="AI74" s="293">
        <v>1</v>
      </c>
      <c r="AJ74" s="293">
        <v>20</v>
      </c>
      <c r="AK74" s="293">
        <v>33</v>
      </c>
      <c r="AL74" s="293">
        <v>120</v>
      </c>
      <c r="AM74" s="293">
        <v>10</v>
      </c>
      <c r="AN74" s="293">
        <v>57</v>
      </c>
      <c r="AO74" s="293">
        <v>142</v>
      </c>
      <c r="AP74" s="293">
        <v>34</v>
      </c>
      <c r="AQ74" s="293">
        <v>580</v>
      </c>
      <c r="AR74" s="293">
        <v>108</v>
      </c>
      <c r="AS74" s="293">
        <v>21</v>
      </c>
      <c r="AT74" s="293">
        <v>2</v>
      </c>
      <c r="AU74" s="293">
        <v>365</v>
      </c>
      <c r="AV74" s="293">
        <v>95</v>
      </c>
      <c r="AW74" s="293">
        <v>24</v>
      </c>
      <c r="AX74" s="293">
        <v>12</v>
      </c>
      <c r="AY74" s="293">
        <v>0</v>
      </c>
      <c r="AZ74" s="293">
        <v>73</v>
      </c>
      <c r="BA74" s="293">
        <v>1</v>
      </c>
      <c r="BB74" s="293">
        <v>0</v>
      </c>
      <c r="BC74" s="293">
        <v>130</v>
      </c>
      <c r="BD74" s="293">
        <v>19</v>
      </c>
      <c r="BE74" s="293">
        <v>14</v>
      </c>
      <c r="BF74" s="293">
        <v>218</v>
      </c>
      <c r="BG74" s="293">
        <v>0</v>
      </c>
      <c r="BH74" s="293">
        <v>0</v>
      </c>
      <c r="BI74" s="293">
        <v>0</v>
      </c>
      <c r="BJ74" s="293">
        <v>0</v>
      </c>
      <c r="BK74" s="293">
        <v>4</v>
      </c>
      <c r="BL74" s="293">
        <v>130</v>
      </c>
      <c r="BM74" s="293">
        <v>5639</v>
      </c>
      <c r="BN74" s="293">
        <v>5925</v>
      </c>
      <c r="BO74" s="293">
        <v>626</v>
      </c>
      <c r="BP74" s="293">
        <v>19</v>
      </c>
      <c r="BQ74" s="293">
        <v>0</v>
      </c>
      <c r="BR74" s="293">
        <v>0</v>
      </c>
      <c r="BS74" s="293">
        <v>11</v>
      </c>
      <c r="BT74" s="293">
        <v>174</v>
      </c>
      <c r="BU74" s="293">
        <v>0</v>
      </c>
      <c r="BV74" s="293">
        <v>32</v>
      </c>
      <c r="BW74" s="293">
        <v>9</v>
      </c>
      <c r="BX74" s="293">
        <v>4</v>
      </c>
      <c r="BY74" s="293">
        <v>92</v>
      </c>
      <c r="BZ74" s="293">
        <v>401</v>
      </c>
      <c r="CA74" s="293">
        <v>8</v>
      </c>
      <c r="CB74" s="293">
        <v>58</v>
      </c>
      <c r="CC74" s="293">
        <v>16</v>
      </c>
      <c r="CD74" s="293">
        <v>240</v>
      </c>
      <c r="CE74" s="293">
        <v>108</v>
      </c>
      <c r="CF74" s="293">
        <v>11</v>
      </c>
      <c r="CG74" s="293">
        <v>153</v>
      </c>
      <c r="CH74" s="293">
        <v>426</v>
      </c>
      <c r="CI74" s="293">
        <v>699</v>
      </c>
      <c r="CJ74" s="293">
        <v>976</v>
      </c>
      <c r="CK74" s="293">
        <v>137</v>
      </c>
      <c r="CL74" s="293">
        <v>1046</v>
      </c>
      <c r="CM74" s="293">
        <v>1233</v>
      </c>
      <c r="CN74" s="293">
        <v>273</v>
      </c>
      <c r="CO74" s="293">
        <v>1</v>
      </c>
      <c r="CP74" s="293">
        <v>32</v>
      </c>
      <c r="CQ74" s="293">
        <v>0</v>
      </c>
      <c r="CR74" s="293">
        <v>895</v>
      </c>
      <c r="CS74" s="293">
        <v>97</v>
      </c>
      <c r="CT74" s="293">
        <v>854</v>
      </c>
      <c r="CU74" s="293">
        <v>71</v>
      </c>
      <c r="CV74" s="293">
        <v>64</v>
      </c>
      <c r="CW74" s="293">
        <v>1</v>
      </c>
      <c r="CX74" s="293">
        <v>131</v>
      </c>
      <c r="CY74" s="293">
        <v>8235</v>
      </c>
      <c r="CZ74" s="293">
        <v>21</v>
      </c>
      <c r="DA74" s="294">
        <v>46952</v>
      </c>
      <c r="DB74" s="293">
        <v>1701</v>
      </c>
      <c r="DC74" s="293">
        <v>4758</v>
      </c>
      <c r="DD74" s="293">
        <v>0</v>
      </c>
      <c r="DE74" s="293">
        <v>0</v>
      </c>
      <c r="DF74" s="293">
        <v>0</v>
      </c>
      <c r="DG74" s="293">
        <v>-294</v>
      </c>
      <c r="DH74" s="294">
        <v>6165</v>
      </c>
      <c r="DI74" s="294">
        <v>53117</v>
      </c>
      <c r="DJ74" s="294">
        <v>12618</v>
      </c>
      <c r="DK74" s="294">
        <v>18783</v>
      </c>
      <c r="DL74" s="294">
        <v>65735</v>
      </c>
      <c r="DM74" s="294">
        <v>-37007</v>
      </c>
      <c r="DN74" s="294">
        <v>-18224</v>
      </c>
      <c r="DO74" s="294">
        <v>28728</v>
      </c>
      <c r="DQ74" s="340">
        <f t="shared" si="6"/>
        <v>0.69670726885931056</v>
      </c>
      <c r="DR74" s="341">
        <f t="shared" si="7"/>
        <v>0.30329273114068944</v>
      </c>
      <c r="DS74" s="342">
        <f t="shared" si="8"/>
        <v>1.0000922741715767E-3</v>
      </c>
      <c r="DT74" s="2"/>
    </row>
    <row r="75" spans="2:124" ht="20.100000000000001" customHeight="1" x14ac:dyDescent="0.4">
      <c r="B75" s="12">
        <v>20</v>
      </c>
      <c r="C75" s="9" t="s">
        <v>9</v>
      </c>
      <c r="D75" s="293">
        <v>0</v>
      </c>
      <c r="E75" s="293">
        <v>6</v>
      </c>
      <c r="F75" s="293">
        <v>0</v>
      </c>
      <c r="G75" s="293">
        <v>2</v>
      </c>
      <c r="H75" s="293">
        <v>0</v>
      </c>
      <c r="I75" s="293">
        <v>20</v>
      </c>
      <c r="J75" s="293">
        <v>2</v>
      </c>
      <c r="K75" s="293">
        <v>945</v>
      </c>
      <c r="L75" s="293">
        <v>426</v>
      </c>
      <c r="M75" s="293">
        <v>97</v>
      </c>
      <c r="N75" s="293">
        <v>2385</v>
      </c>
      <c r="O75" s="293">
        <v>143</v>
      </c>
      <c r="P75" s="293">
        <v>1</v>
      </c>
      <c r="Q75" s="293">
        <v>0</v>
      </c>
      <c r="R75" s="293">
        <v>4</v>
      </c>
      <c r="S75" s="293">
        <v>41</v>
      </c>
      <c r="T75" s="293">
        <v>4</v>
      </c>
      <c r="U75" s="293">
        <v>16</v>
      </c>
      <c r="V75" s="293">
        <v>42</v>
      </c>
      <c r="W75" s="293">
        <v>1981</v>
      </c>
      <c r="X75" s="293">
        <v>181</v>
      </c>
      <c r="Y75" s="293">
        <v>9</v>
      </c>
      <c r="Z75" s="293">
        <v>57</v>
      </c>
      <c r="AA75" s="293">
        <v>13</v>
      </c>
      <c r="AB75" s="293">
        <v>1</v>
      </c>
      <c r="AC75" s="293">
        <v>20</v>
      </c>
      <c r="AD75" s="293">
        <v>4</v>
      </c>
      <c r="AE75" s="293">
        <v>21</v>
      </c>
      <c r="AF75" s="293">
        <v>3</v>
      </c>
      <c r="AG75" s="293">
        <v>1</v>
      </c>
      <c r="AH75" s="293">
        <v>19</v>
      </c>
      <c r="AI75" s="293">
        <v>0</v>
      </c>
      <c r="AJ75" s="293">
        <v>24</v>
      </c>
      <c r="AK75" s="293">
        <v>22</v>
      </c>
      <c r="AL75" s="293">
        <v>28</v>
      </c>
      <c r="AM75" s="293">
        <v>12</v>
      </c>
      <c r="AN75" s="293">
        <v>145</v>
      </c>
      <c r="AO75" s="293">
        <v>262</v>
      </c>
      <c r="AP75" s="293">
        <v>133</v>
      </c>
      <c r="AQ75" s="293">
        <v>229</v>
      </c>
      <c r="AR75" s="293">
        <v>25</v>
      </c>
      <c r="AS75" s="293">
        <v>34</v>
      </c>
      <c r="AT75" s="293">
        <v>7</v>
      </c>
      <c r="AU75" s="293">
        <v>21</v>
      </c>
      <c r="AV75" s="293">
        <v>336</v>
      </c>
      <c r="AW75" s="293">
        <v>17</v>
      </c>
      <c r="AX75" s="293">
        <v>257</v>
      </c>
      <c r="AY75" s="293">
        <v>2</v>
      </c>
      <c r="AZ75" s="293">
        <v>47</v>
      </c>
      <c r="BA75" s="293">
        <v>8</v>
      </c>
      <c r="BB75" s="293">
        <v>6</v>
      </c>
      <c r="BC75" s="293">
        <v>434</v>
      </c>
      <c r="BD75" s="293">
        <v>38</v>
      </c>
      <c r="BE75" s="293">
        <v>307</v>
      </c>
      <c r="BF75" s="293">
        <v>176</v>
      </c>
      <c r="BG75" s="293">
        <v>183</v>
      </c>
      <c r="BH75" s="293">
        <v>55</v>
      </c>
      <c r="BI75" s="293">
        <v>385</v>
      </c>
      <c r="BJ75" s="293">
        <v>181</v>
      </c>
      <c r="BK75" s="293">
        <v>227</v>
      </c>
      <c r="BL75" s="293">
        <v>530</v>
      </c>
      <c r="BM75" s="293">
        <v>2557</v>
      </c>
      <c r="BN75" s="293">
        <v>5858</v>
      </c>
      <c r="BO75" s="293">
        <v>5849</v>
      </c>
      <c r="BP75" s="293">
        <v>80</v>
      </c>
      <c r="BQ75" s="293">
        <v>5</v>
      </c>
      <c r="BR75" s="293">
        <v>0</v>
      </c>
      <c r="BS75" s="293">
        <v>41</v>
      </c>
      <c r="BT75" s="293">
        <v>439</v>
      </c>
      <c r="BU75" s="293">
        <v>0</v>
      </c>
      <c r="BV75" s="293">
        <v>40</v>
      </c>
      <c r="BW75" s="293">
        <v>8</v>
      </c>
      <c r="BX75" s="293">
        <v>17</v>
      </c>
      <c r="BY75" s="293">
        <v>42</v>
      </c>
      <c r="BZ75" s="293">
        <v>644</v>
      </c>
      <c r="CA75" s="293">
        <v>136</v>
      </c>
      <c r="CB75" s="293">
        <v>1434</v>
      </c>
      <c r="CC75" s="293">
        <v>113</v>
      </c>
      <c r="CD75" s="293">
        <v>1284</v>
      </c>
      <c r="CE75" s="293">
        <v>1953</v>
      </c>
      <c r="CF75" s="293">
        <v>3836</v>
      </c>
      <c r="CG75" s="293">
        <v>5274</v>
      </c>
      <c r="CH75" s="293">
        <v>1599</v>
      </c>
      <c r="CI75" s="293">
        <v>5561</v>
      </c>
      <c r="CJ75" s="293">
        <v>1336</v>
      </c>
      <c r="CK75" s="293">
        <v>234</v>
      </c>
      <c r="CL75" s="293">
        <v>964</v>
      </c>
      <c r="CM75" s="293">
        <v>226</v>
      </c>
      <c r="CN75" s="293">
        <v>1915</v>
      </c>
      <c r="CO75" s="293">
        <v>41</v>
      </c>
      <c r="CP75" s="293">
        <v>1787</v>
      </c>
      <c r="CQ75" s="293">
        <v>268</v>
      </c>
      <c r="CR75" s="293">
        <v>3421</v>
      </c>
      <c r="CS75" s="293">
        <v>27</v>
      </c>
      <c r="CT75" s="293">
        <v>66</v>
      </c>
      <c r="CU75" s="293">
        <v>128</v>
      </c>
      <c r="CV75" s="293">
        <v>475</v>
      </c>
      <c r="CW75" s="293">
        <v>0</v>
      </c>
      <c r="CX75" s="293">
        <v>160</v>
      </c>
      <c r="CY75" s="293">
        <v>0</v>
      </c>
      <c r="CZ75" s="293">
        <v>2</v>
      </c>
      <c r="DA75" s="294">
        <v>58395</v>
      </c>
      <c r="DB75" s="293">
        <v>227</v>
      </c>
      <c r="DC75" s="293">
        <v>445</v>
      </c>
      <c r="DD75" s="293">
        <v>0</v>
      </c>
      <c r="DE75" s="293">
        <v>0</v>
      </c>
      <c r="DF75" s="293">
        <v>0</v>
      </c>
      <c r="DG75" s="293">
        <v>-281</v>
      </c>
      <c r="DH75" s="294">
        <v>391</v>
      </c>
      <c r="DI75" s="294">
        <v>58786</v>
      </c>
      <c r="DJ75" s="294">
        <v>23388</v>
      </c>
      <c r="DK75" s="294">
        <v>23779</v>
      </c>
      <c r="DL75" s="294">
        <v>82174</v>
      </c>
      <c r="DM75" s="294">
        <v>-31281</v>
      </c>
      <c r="DN75" s="294">
        <v>-7502</v>
      </c>
      <c r="DO75" s="294">
        <v>50893</v>
      </c>
      <c r="DQ75" s="340">
        <f t="shared" si="6"/>
        <v>0.53211649032082464</v>
      </c>
      <c r="DR75" s="341">
        <f t="shared" si="7"/>
        <v>0.46788350967917536</v>
      </c>
      <c r="DS75" s="342">
        <f t="shared" si="8"/>
        <v>9.3535321985361826E-5</v>
      </c>
    </row>
    <row r="76" spans="2:124" ht="20.100000000000001" customHeight="1" x14ac:dyDescent="0.4">
      <c r="B76" s="12">
        <v>21</v>
      </c>
      <c r="C76" s="9" t="s">
        <v>10</v>
      </c>
      <c r="D76" s="293">
        <v>7011</v>
      </c>
      <c r="E76" s="293">
        <v>3434</v>
      </c>
      <c r="F76" s="293">
        <v>1039</v>
      </c>
      <c r="G76" s="293">
        <v>105</v>
      </c>
      <c r="H76" s="293">
        <v>10</v>
      </c>
      <c r="I76" s="293">
        <v>825</v>
      </c>
      <c r="J76" s="293">
        <v>24</v>
      </c>
      <c r="K76" s="293">
        <v>1170</v>
      </c>
      <c r="L76" s="293">
        <v>1523</v>
      </c>
      <c r="M76" s="293">
        <v>1</v>
      </c>
      <c r="N76" s="293">
        <v>2737</v>
      </c>
      <c r="O76" s="293">
        <v>1161</v>
      </c>
      <c r="P76" s="293">
        <v>273</v>
      </c>
      <c r="Q76" s="293">
        <v>127</v>
      </c>
      <c r="R76" s="293">
        <v>622</v>
      </c>
      <c r="S76" s="293">
        <v>4572</v>
      </c>
      <c r="T76" s="293">
        <v>395</v>
      </c>
      <c r="U76" s="293">
        <v>5655</v>
      </c>
      <c r="V76" s="293">
        <v>718</v>
      </c>
      <c r="W76" s="293">
        <v>1724</v>
      </c>
      <c r="X76" s="293">
        <v>29961</v>
      </c>
      <c r="Y76" s="293">
        <v>1196</v>
      </c>
      <c r="Z76" s="293">
        <v>15158</v>
      </c>
      <c r="AA76" s="293">
        <v>11446</v>
      </c>
      <c r="AB76" s="293">
        <v>19</v>
      </c>
      <c r="AC76" s="293">
        <v>258</v>
      </c>
      <c r="AD76" s="293">
        <v>555</v>
      </c>
      <c r="AE76" s="293">
        <v>334</v>
      </c>
      <c r="AF76" s="293">
        <v>2985</v>
      </c>
      <c r="AG76" s="293">
        <v>254</v>
      </c>
      <c r="AH76" s="293">
        <v>89</v>
      </c>
      <c r="AI76" s="293">
        <v>7</v>
      </c>
      <c r="AJ76" s="293">
        <v>1447</v>
      </c>
      <c r="AK76" s="293">
        <v>735</v>
      </c>
      <c r="AL76" s="293">
        <v>431</v>
      </c>
      <c r="AM76" s="293">
        <v>99</v>
      </c>
      <c r="AN76" s="293">
        <v>1803</v>
      </c>
      <c r="AO76" s="293">
        <v>1488</v>
      </c>
      <c r="AP76" s="293">
        <v>688</v>
      </c>
      <c r="AQ76" s="293">
        <v>4481</v>
      </c>
      <c r="AR76" s="293">
        <v>425</v>
      </c>
      <c r="AS76" s="293">
        <v>67</v>
      </c>
      <c r="AT76" s="293">
        <v>63</v>
      </c>
      <c r="AU76" s="293">
        <v>4561</v>
      </c>
      <c r="AV76" s="293">
        <v>1132</v>
      </c>
      <c r="AW76" s="293">
        <v>329</v>
      </c>
      <c r="AX76" s="293">
        <v>1462</v>
      </c>
      <c r="AY76" s="293">
        <v>35</v>
      </c>
      <c r="AZ76" s="293">
        <v>2280</v>
      </c>
      <c r="BA76" s="293">
        <v>305</v>
      </c>
      <c r="BB76" s="293">
        <v>23</v>
      </c>
      <c r="BC76" s="293">
        <v>3089</v>
      </c>
      <c r="BD76" s="293">
        <v>15</v>
      </c>
      <c r="BE76" s="293">
        <v>3267</v>
      </c>
      <c r="BF76" s="293">
        <v>1471</v>
      </c>
      <c r="BG76" s="293">
        <v>1030</v>
      </c>
      <c r="BH76" s="293">
        <v>591</v>
      </c>
      <c r="BI76" s="293">
        <v>135</v>
      </c>
      <c r="BJ76" s="293">
        <v>228</v>
      </c>
      <c r="BK76" s="293">
        <v>826</v>
      </c>
      <c r="BL76" s="293">
        <v>1739</v>
      </c>
      <c r="BM76" s="293">
        <v>6</v>
      </c>
      <c r="BN76" s="293">
        <v>10</v>
      </c>
      <c r="BO76" s="293">
        <v>12</v>
      </c>
      <c r="BP76" s="293">
        <v>8</v>
      </c>
      <c r="BQ76" s="293">
        <v>5</v>
      </c>
      <c r="BR76" s="293">
        <v>41</v>
      </c>
      <c r="BS76" s="293">
        <v>11</v>
      </c>
      <c r="BT76" s="293">
        <v>189</v>
      </c>
      <c r="BU76" s="293">
        <v>25</v>
      </c>
      <c r="BV76" s="293">
        <v>7</v>
      </c>
      <c r="BW76" s="293">
        <v>2</v>
      </c>
      <c r="BX76" s="293">
        <v>1</v>
      </c>
      <c r="BY76" s="293">
        <v>50</v>
      </c>
      <c r="BZ76" s="293">
        <v>99</v>
      </c>
      <c r="CA76" s="293">
        <v>21</v>
      </c>
      <c r="CB76" s="293">
        <v>0</v>
      </c>
      <c r="CC76" s="293">
        <v>28</v>
      </c>
      <c r="CD76" s="293">
        <v>234</v>
      </c>
      <c r="CE76" s="293">
        <v>0</v>
      </c>
      <c r="CF76" s="293">
        <v>257</v>
      </c>
      <c r="CG76" s="293">
        <v>977</v>
      </c>
      <c r="CH76" s="293">
        <v>472</v>
      </c>
      <c r="CI76" s="293">
        <v>5245</v>
      </c>
      <c r="CJ76" s="293">
        <v>185822</v>
      </c>
      <c r="CK76" s="293">
        <v>1675</v>
      </c>
      <c r="CL76" s="293">
        <v>2704</v>
      </c>
      <c r="CM76" s="293">
        <v>1691</v>
      </c>
      <c r="CN76" s="293">
        <v>292</v>
      </c>
      <c r="CO76" s="293">
        <v>701</v>
      </c>
      <c r="CP76" s="293">
        <v>248</v>
      </c>
      <c r="CQ76" s="293">
        <v>1114</v>
      </c>
      <c r="CR76" s="293">
        <v>3110</v>
      </c>
      <c r="CS76" s="293">
        <v>282</v>
      </c>
      <c r="CT76" s="293">
        <v>823</v>
      </c>
      <c r="CU76" s="293">
        <v>2979</v>
      </c>
      <c r="CV76" s="293">
        <v>385</v>
      </c>
      <c r="CW76" s="293">
        <v>968</v>
      </c>
      <c r="CX76" s="293">
        <v>947</v>
      </c>
      <c r="CY76" s="293">
        <v>249</v>
      </c>
      <c r="CZ76" s="293">
        <v>314</v>
      </c>
      <c r="DA76" s="294">
        <v>341637</v>
      </c>
      <c r="DB76" s="293">
        <v>3288</v>
      </c>
      <c r="DC76" s="293">
        <v>33214</v>
      </c>
      <c r="DD76" s="293">
        <v>0</v>
      </c>
      <c r="DE76" s="293">
        <v>0</v>
      </c>
      <c r="DF76" s="293">
        <v>0</v>
      </c>
      <c r="DG76" s="293">
        <v>5248</v>
      </c>
      <c r="DH76" s="294">
        <v>41750</v>
      </c>
      <c r="DI76" s="294">
        <v>383387</v>
      </c>
      <c r="DJ76" s="294">
        <v>91374</v>
      </c>
      <c r="DK76" s="294">
        <v>133124</v>
      </c>
      <c r="DL76" s="294">
        <v>474761</v>
      </c>
      <c r="DM76" s="294">
        <v>-371451</v>
      </c>
      <c r="DN76" s="294">
        <v>-238327</v>
      </c>
      <c r="DO76" s="294">
        <v>103310</v>
      </c>
      <c r="DQ76" s="340">
        <f t="shared" si="6"/>
        <v>0.96886696732022737</v>
      </c>
      <c r="DR76" s="341">
        <f t="shared" si="7"/>
        <v>3.1133032679772632E-2</v>
      </c>
      <c r="DS76" s="342">
        <f t="shared" si="8"/>
        <v>6.9813082795995678E-3</v>
      </c>
    </row>
    <row r="77" spans="2:124" ht="20.100000000000001" customHeight="1" x14ac:dyDescent="0.4">
      <c r="B77" s="12">
        <v>22</v>
      </c>
      <c r="C77" s="9" t="s">
        <v>1476</v>
      </c>
      <c r="D77" s="293">
        <v>670</v>
      </c>
      <c r="E77" s="293">
        <v>489</v>
      </c>
      <c r="F77" s="293">
        <v>122</v>
      </c>
      <c r="G77" s="293">
        <v>58</v>
      </c>
      <c r="H77" s="293">
        <v>183</v>
      </c>
      <c r="I77" s="293">
        <v>3125</v>
      </c>
      <c r="J77" s="293">
        <v>133</v>
      </c>
      <c r="K77" s="293">
        <v>226</v>
      </c>
      <c r="L77" s="293">
        <v>445</v>
      </c>
      <c r="M77" s="293">
        <v>15</v>
      </c>
      <c r="N77" s="293">
        <v>849</v>
      </c>
      <c r="O77" s="293">
        <v>286</v>
      </c>
      <c r="P77" s="293">
        <v>135</v>
      </c>
      <c r="Q77" s="293">
        <v>3</v>
      </c>
      <c r="R77" s="293">
        <v>14</v>
      </c>
      <c r="S77" s="293">
        <v>84</v>
      </c>
      <c r="T77" s="293">
        <v>18</v>
      </c>
      <c r="U77" s="293">
        <v>1059</v>
      </c>
      <c r="V77" s="293">
        <v>47</v>
      </c>
      <c r="W77" s="293">
        <v>60</v>
      </c>
      <c r="X77" s="293">
        <v>8657</v>
      </c>
      <c r="Y77" s="293">
        <v>26429</v>
      </c>
      <c r="Z77" s="293">
        <v>69</v>
      </c>
      <c r="AA77" s="293">
        <v>235</v>
      </c>
      <c r="AB77" s="293">
        <v>3</v>
      </c>
      <c r="AC77" s="293">
        <v>148</v>
      </c>
      <c r="AD77" s="293">
        <v>311</v>
      </c>
      <c r="AE77" s="293">
        <v>560</v>
      </c>
      <c r="AF77" s="293">
        <v>1134</v>
      </c>
      <c r="AG77" s="293">
        <v>1126</v>
      </c>
      <c r="AH77" s="293">
        <v>298</v>
      </c>
      <c r="AI77" s="293">
        <v>8</v>
      </c>
      <c r="AJ77" s="293">
        <v>250</v>
      </c>
      <c r="AK77" s="293">
        <v>415</v>
      </c>
      <c r="AL77" s="293">
        <v>183</v>
      </c>
      <c r="AM77" s="293">
        <v>15</v>
      </c>
      <c r="AN77" s="293">
        <v>185</v>
      </c>
      <c r="AO77" s="293">
        <v>37</v>
      </c>
      <c r="AP77" s="293">
        <v>60</v>
      </c>
      <c r="AQ77" s="293">
        <v>245</v>
      </c>
      <c r="AR77" s="293">
        <v>34</v>
      </c>
      <c r="AS77" s="293">
        <v>1</v>
      </c>
      <c r="AT77" s="293">
        <v>2</v>
      </c>
      <c r="AU77" s="293">
        <v>138</v>
      </c>
      <c r="AV77" s="293">
        <v>63</v>
      </c>
      <c r="AW77" s="293">
        <v>9</v>
      </c>
      <c r="AX77" s="293">
        <v>131</v>
      </c>
      <c r="AY77" s="293">
        <v>1</v>
      </c>
      <c r="AZ77" s="293">
        <v>459</v>
      </c>
      <c r="BA77" s="293">
        <v>15</v>
      </c>
      <c r="BB77" s="293">
        <v>5</v>
      </c>
      <c r="BC77" s="293">
        <v>48</v>
      </c>
      <c r="BD77" s="293">
        <v>101</v>
      </c>
      <c r="BE77" s="293">
        <v>1566</v>
      </c>
      <c r="BF77" s="293">
        <v>589</v>
      </c>
      <c r="BG77" s="293">
        <v>13362</v>
      </c>
      <c r="BH77" s="293">
        <v>3304</v>
      </c>
      <c r="BI77" s="293">
        <v>12120</v>
      </c>
      <c r="BJ77" s="293">
        <v>960</v>
      </c>
      <c r="BK77" s="293">
        <v>975</v>
      </c>
      <c r="BL77" s="293">
        <v>1406</v>
      </c>
      <c r="BM77" s="293">
        <v>788</v>
      </c>
      <c r="BN77" s="293">
        <v>1613</v>
      </c>
      <c r="BO77" s="293">
        <v>157</v>
      </c>
      <c r="BP77" s="293">
        <v>507</v>
      </c>
      <c r="BQ77" s="293">
        <v>162</v>
      </c>
      <c r="BR77" s="293">
        <v>2</v>
      </c>
      <c r="BS77" s="293">
        <v>159</v>
      </c>
      <c r="BT77" s="293">
        <v>18220</v>
      </c>
      <c r="BU77" s="293">
        <v>60069</v>
      </c>
      <c r="BV77" s="293">
        <v>2182</v>
      </c>
      <c r="BW77" s="293">
        <v>2617</v>
      </c>
      <c r="BX77" s="293">
        <v>296</v>
      </c>
      <c r="BY77" s="293">
        <v>72</v>
      </c>
      <c r="BZ77" s="293">
        <v>258</v>
      </c>
      <c r="CA77" s="293">
        <v>86</v>
      </c>
      <c r="CB77" s="293">
        <v>200</v>
      </c>
      <c r="CC77" s="293">
        <v>37</v>
      </c>
      <c r="CD77" s="293">
        <v>179</v>
      </c>
      <c r="CE77" s="293">
        <v>60</v>
      </c>
      <c r="CF77" s="293">
        <v>71</v>
      </c>
      <c r="CG77" s="293">
        <v>10691</v>
      </c>
      <c r="CH77" s="293">
        <v>712</v>
      </c>
      <c r="CI77" s="293">
        <v>1615</v>
      </c>
      <c r="CJ77" s="293">
        <v>1416</v>
      </c>
      <c r="CK77" s="293">
        <v>185</v>
      </c>
      <c r="CL77" s="293">
        <v>306</v>
      </c>
      <c r="CM77" s="293">
        <v>479</v>
      </c>
      <c r="CN77" s="293">
        <v>366</v>
      </c>
      <c r="CO77" s="293">
        <v>561</v>
      </c>
      <c r="CP77" s="293">
        <v>53</v>
      </c>
      <c r="CQ77" s="293">
        <v>931</v>
      </c>
      <c r="CR77" s="293">
        <v>1334</v>
      </c>
      <c r="CS77" s="293">
        <v>139</v>
      </c>
      <c r="CT77" s="293">
        <v>776</v>
      </c>
      <c r="CU77" s="293">
        <v>581</v>
      </c>
      <c r="CV77" s="293">
        <v>725</v>
      </c>
      <c r="CW77" s="293">
        <v>0</v>
      </c>
      <c r="CX77" s="293">
        <v>288</v>
      </c>
      <c r="CY77" s="293">
        <v>0</v>
      </c>
      <c r="CZ77" s="293">
        <v>760</v>
      </c>
      <c r="DA77" s="294">
        <v>193331</v>
      </c>
      <c r="DB77" s="293">
        <v>253</v>
      </c>
      <c r="DC77" s="293">
        <v>69860</v>
      </c>
      <c r="DD77" s="293">
        <v>0</v>
      </c>
      <c r="DE77" s="293">
        <v>0</v>
      </c>
      <c r="DF77" s="293">
        <v>0</v>
      </c>
      <c r="DG77" s="293">
        <v>-113</v>
      </c>
      <c r="DH77" s="294">
        <v>70000</v>
      </c>
      <c r="DI77" s="294">
        <v>263331</v>
      </c>
      <c r="DJ77" s="294">
        <v>323854</v>
      </c>
      <c r="DK77" s="294">
        <v>393854</v>
      </c>
      <c r="DL77" s="294">
        <v>587185</v>
      </c>
      <c r="DM77" s="294">
        <v>-190054</v>
      </c>
      <c r="DN77" s="294">
        <v>203800</v>
      </c>
      <c r="DO77" s="294">
        <v>397131</v>
      </c>
      <c r="DQ77" s="340">
        <f t="shared" si="6"/>
        <v>0.72173044571281009</v>
      </c>
      <c r="DR77" s="341">
        <f t="shared" si="7"/>
        <v>0.27826955428718991</v>
      </c>
      <c r="DS77" s="342">
        <f t="shared" si="8"/>
        <v>1.4683994593027813E-2</v>
      </c>
    </row>
    <row r="78" spans="2:124" ht="20.100000000000001" customHeight="1" x14ac:dyDescent="0.4">
      <c r="B78" s="12">
        <v>23</v>
      </c>
      <c r="C78" s="9" t="s">
        <v>162</v>
      </c>
      <c r="D78" s="293">
        <v>19</v>
      </c>
      <c r="E78" s="293">
        <v>760</v>
      </c>
      <c r="F78" s="293">
        <v>84</v>
      </c>
      <c r="G78" s="293">
        <v>64</v>
      </c>
      <c r="H78" s="293">
        <v>140</v>
      </c>
      <c r="I78" s="293">
        <v>1166</v>
      </c>
      <c r="J78" s="293">
        <v>0</v>
      </c>
      <c r="K78" s="293">
        <v>946</v>
      </c>
      <c r="L78" s="293">
        <v>3836</v>
      </c>
      <c r="M78" s="293">
        <v>43</v>
      </c>
      <c r="N78" s="293">
        <v>4966</v>
      </c>
      <c r="O78" s="293">
        <v>3802</v>
      </c>
      <c r="P78" s="293">
        <v>7</v>
      </c>
      <c r="Q78" s="293">
        <v>3</v>
      </c>
      <c r="R78" s="293">
        <v>47</v>
      </c>
      <c r="S78" s="293">
        <v>478</v>
      </c>
      <c r="T78" s="293">
        <v>634</v>
      </c>
      <c r="U78" s="293">
        <v>527</v>
      </c>
      <c r="V78" s="293">
        <v>179</v>
      </c>
      <c r="W78" s="293">
        <v>1857</v>
      </c>
      <c r="X78" s="293">
        <v>2412</v>
      </c>
      <c r="Y78" s="293">
        <v>38</v>
      </c>
      <c r="Z78" s="293">
        <v>20246</v>
      </c>
      <c r="AA78" s="293">
        <v>643</v>
      </c>
      <c r="AB78" s="293">
        <v>104</v>
      </c>
      <c r="AC78" s="293">
        <v>177</v>
      </c>
      <c r="AD78" s="293">
        <v>65</v>
      </c>
      <c r="AE78" s="293">
        <v>88</v>
      </c>
      <c r="AF78" s="293">
        <v>42</v>
      </c>
      <c r="AG78" s="293">
        <v>3</v>
      </c>
      <c r="AH78" s="293">
        <v>8</v>
      </c>
      <c r="AI78" s="293">
        <v>0</v>
      </c>
      <c r="AJ78" s="293">
        <v>1346</v>
      </c>
      <c r="AK78" s="293">
        <v>334</v>
      </c>
      <c r="AL78" s="293">
        <v>93</v>
      </c>
      <c r="AM78" s="293">
        <v>110</v>
      </c>
      <c r="AN78" s="293">
        <v>9138</v>
      </c>
      <c r="AO78" s="293">
        <v>2286</v>
      </c>
      <c r="AP78" s="293">
        <v>931</v>
      </c>
      <c r="AQ78" s="293">
        <v>5391</v>
      </c>
      <c r="AR78" s="293">
        <v>914</v>
      </c>
      <c r="AS78" s="293">
        <v>180</v>
      </c>
      <c r="AT78" s="293">
        <v>52</v>
      </c>
      <c r="AU78" s="293">
        <v>8548</v>
      </c>
      <c r="AV78" s="293">
        <v>3385</v>
      </c>
      <c r="AW78" s="293">
        <v>1318</v>
      </c>
      <c r="AX78" s="293">
        <v>9938</v>
      </c>
      <c r="AY78" s="293">
        <v>26</v>
      </c>
      <c r="AZ78" s="293">
        <v>6777</v>
      </c>
      <c r="BA78" s="293">
        <v>76</v>
      </c>
      <c r="BB78" s="293">
        <v>8</v>
      </c>
      <c r="BC78" s="293">
        <v>4911</v>
      </c>
      <c r="BD78" s="293">
        <v>32</v>
      </c>
      <c r="BE78" s="293">
        <v>7179</v>
      </c>
      <c r="BF78" s="293">
        <v>3308</v>
      </c>
      <c r="BG78" s="293">
        <v>6121</v>
      </c>
      <c r="BH78" s="293">
        <v>2222</v>
      </c>
      <c r="BI78" s="293">
        <v>0</v>
      </c>
      <c r="BJ78" s="293">
        <v>0</v>
      </c>
      <c r="BK78" s="293">
        <v>3501</v>
      </c>
      <c r="BL78" s="293">
        <v>270</v>
      </c>
      <c r="BM78" s="293">
        <v>1099</v>
      </c>
      <c r="BN78" s="293">
        <v>7708</v>
      </c>
      <c r="BO78" s="293">
        <v>994</v>
      </c>
      <c r="BP78" s="293">
        <v>294</v>
      </c>
      <c r="BQ78" s="293">
        <v>448</v>
      </c>
      <c r="BR78" s="293">
        <v>397</v>
      </c>
      <c r="BS78" s="293">
        <v>0</v>
      </c>
      <c r="BT78" s="293">
        <v>166</v>
      </c>
      <c r="BU78" s="293">
        <v>9</v>
      </c>
      <c r="BV78" s="293">
        <v>8</v>
      </c>
      <c r="BW78" s="293">
        <v>10</v>
      </c>
      <c r="BX78" s="293">
        <v>23</v>
      </c>
      <c r="BY78" s="293">
        <v>185</v>
      </c>
      <c r="BZ78" s="293">
        <v>87</v>
      </c>
      <c r="CA78" s="293">
        <v>0</v>
      </c>
      <c r="CB78" s="293">
        <v>5</v>
      </c>
      <c r="CC78" s="293">
        <v>53</v>
      </c>
      <c r="CD78" s="293">
        <v>2193</v>
      </c>
      <c r="CE78" s="293">
        <v>22</v>
      </c>
      <c r="CF78" s="293">
        <v>136</v>
      </c>
      <c r="CG78" s="293">
        <v>595</v>
      </c>
      <c r="CH78" s="293">
        <v>152</v>
      </c>
      <c r="CI78" s="293">
        <v>2188</v>
      </c>
      <c r="CJ78" s="293">
        <v>1139</v>
      </c>
      <c r="CK78" s="293">
        <v>0</v>
      </c>
      <c r="CL78" s="293">
        <v>39</v>
      </c>
      <c r="CM78" s="293">
        <v>48</v>
      </c>
      <c r="CN78" s="293">
        <v>303</v>
      </c>
      <c r="CO78" s="293">
        <v>93</v>
      </c>
      <c r="CP78" s="293">
        <v>225</v>
      </c>
      <c r="CQ78" s="293">
        <v>1232</v>
      </c>
      <c r="CR78" s="293">
        <v>1122</v>
      </c>
      <c r="CS78" s="293">
        <v>70</v>
      </c>
      <c r="CT78" s="293">
        <v>217</v>
      </c>
      <c r="CU78" s="293">
        <v>370</v>
      </c>
      <c r="CV78" s="293">
        <v>707</v>
      </c>
      <c r="CW78" s="293">
        <v>0</v>
      </c>
      <c r="CX78" s="293">
        <v>48</v>
      </c>
      <c r="CY78" s="293">
        <v>960</v>
      </c>
      <c r="CZ78" s="293">
        <v>164</v>
      </c>
      <c r="DA78" s="294">
        <v>145288</v>
      </c>
      <c r="DB78" s="293">
        <v>281</v>
      </c>
      <c r="DC78" s="293">
        <v>5927</v>
      </c>
      <c r="DD78" s="293">
        <v>19</v>
      </c>
      <c r="DE78" s="293">
        <v>0</v>
      </c>
      <c r="DF78" s="293">
        <v>-3</v>
      </c>
      <c r="DG78" s="293">
        <v>-502</v>
      </c>
      <c r="DH78" s="294">
        <v>5722</v>
      </c>
      <c r="DI78" s="294">
        <v>151010</v>
      </c>
      <c r="DJ78" s="294">
        <v>70736</v>
      </c>
      <c r="DK78" s="294">
        <v>76458</v>
      </c>
      <c r="DL78" s="294">
        <v>221746</v>
      </c>
      <c r="DM78" s="294">
        <v>-131312</v>
      </c>
      <c r="DN78" s="294">
        <v>-54854</v>
      </c>
      <c r="DO78" s="294">
        <v>90434</v>
      </c>
      <c r="DQ78" s="340">
        <f t="shared" si="6"/>
        <v>0.86955830739686113</v>
      </c>
      <c r="DR78" s="341">
        <f t="shared" si="7"/>
        <v>0.13044169260313887</v>
      </c>
      <c r="DS78" s="342">
        <f t="shared" si="8"/>
        <v>1.2458064121511001E-3</v>
      </c>
    </row>
    <row r="79" spans="2:124" ht="20.100000000000001" customHeight="1" x14ac:dyDescent="0.4">
      <c r="B79" s="12">
        <v>24</v>
      </c>
      <c r="C79" s="9" t="s">
        <v>850</v>
      </c>
      <c r="D79" s="293">
        <v>48</v>
      </c>
      <c r="E79" s="293">
        <v>51</v>
      </c>
      <c r="F79" s="293">
        <v>39</v>
      </c>
      <c r="G79" s="293">
        <v>13</v>
      </c>
      <c r="H79" s="293">
        <v>8</v>
      </c>
      <c r="I79" s="293">
        <v>49</v>
      </c>
      <c r="J79" s="293">
        <v>22</v>
      </c>
      <c r="K79" s="293">
        <v>41</v>
      </c>
      <c r="L79" s="293">
        <v>43</v>
      </c>
      <c r="M79" s="293">
        <v>0</v>
      </c>
      <c r="N79" s="293">
        <v>102</v>
      </c>
      <c r="O79" s="293">
        <v>21</v>
      </c>
      <c r="P79" s="293">
        <v>0</v>
      </c>
      <c r="Q79" s="293">
        <v>0</v>
      </c>
      <c r="R79" s="293">
        <v>17</v>
      </c>
      <c r="S79" s="293">
        <v>23</v>
      </c>
      <c r="T79" s="293">
        <v>14</v>
      </c>
      <c r="U79" s="293">
        <v>1</v>
      </c>
      <c r="V79" s="293">
        <v>5</v>
      </c>
      <c r="W79" s="293">
        <v>13</v>
      </c>
      <c r="X79" s="293">
        <v>99</v>
      </c>
      <c r="Y79" s="293">
        <v>12</v>
      </c>
      <c r="Z79" s="293">
        <v>78</v>
      </c>
      <c r="AA79" s="293">
        <v>1384</v>
      </c>
      <c r="AB79" s="293">
        <v>16</v>
      </c>
      <c r="AC79" s="293">
        <v>3</v>
      </c>
      <c r="AD79" s="293">
        <v>20</v>
      </c>
      <c r="AE79" s="293">
        <v>9</v>
      </c>
      <c r="AF79" s="293">
        <v>52</v>
      </c>
      <c r="AG79" s="293">
        <v>67</v>
      </c>
      <c r="AH79" s="293">
        <v>1</v>
      </c>
      <c r="AI79" s="293">
        <v>3</v>
      </c>
      <c r="AJ79" s="293">
        <v>17</v>
      </c>
      <c r="AK79" s="293">
        <v>292</v>
      </c>
      <c r="AL79" s="293">
        <v>23</v>
      </c>
      <c r="AM79" s="293">
        <v>81</v>
      </c>
      <c r="AN79" s="293">
        <v>1421</v>
      </c>
      <c r="AO79" s="293">
        <v>723</v>
      </c>
      <c r="AP79" s="293">
        <v>183</v>
      </c>
      <c r="AQ79" s="293">
        <v>113</v>
      </c>
      <c r="AR79" s="293">
        <v>255</v>
      </c>
      <c r="AS79" s="293">
        <v>30</v>
      </c>
      <c r="AT79" s="293">
        <v>4</v>
      </c>
      <c r="AU79" s="293">
        <v>44</v>
      </c>
      <c r="AV79" s="293">
        <v>1457</v>
      </c>
      <c r="AW79" s="293">
        <v>49</v>
      </c>
      <c r="AX79" s="293">
        <v>3580</v>
      </c>
      <c r="AY79" s="293">
        <v>116</v>
      </c>
      <c r="AZ79" s="293">
        <v>3514</v>
      </c>
      <c r="BA79" s="293">
        <v>151</v>
      </c>
      <c r="BB79" s="293">
        <v>48</v>
      </c>
      <c r="BC79" s="293">
        <v>298</v>
      </c>
      <c r="BD79" s="293">
        <v>74</v>
      </c>
      <c r="BE79" s="293">
        <v>162</v>
      </c>
      <c r="BF79" s="293">
        <v>58</v>
      </c>
      <c r="BG79" s="293">
        <v>1491</v>
      </c>
      <c r="BH79" s="293">
        <v>700</v>
      </c>
      <c r="BI79" s="293">
        <v>0</v>
      </c>
      <c r="BJ79" s="293">
        <v>0</v>
      </c>
      <c r="BK79" s="293">
        <v>124</v>
      </c>
      <c r="BL79" s="293">
        <v>2036</v>
      </c>
      <c r="BM79" s="293">
        <v>75</v>
      </c>
      <c r="BN79" s="293">
        <v>113</v>
      </c>
      <c r="BO79" s="293">
        <v>5</v>
      </c>
      <c r="BP79" s="293">
        <v>0</v>
      </c>
      <c r="BQ79" s="293">
        <v>0</v>
      </c>
      <c r="BR79" s="293">
        <v>0</v>
      </c>
      <c r="BS79" s="293">
        <v>7</v>
      </c>
      <c r="BT79" s="293">
        <v>693</v>
      </c>
      <c r="BU79" s="293">
        <v>1611</v>
      </c>
      <c r="BV79" s="293">
        <v>112</v>
      </c>
      <c r="BW79" s="293">
        <v>0</v>
      </c>
      <c r="BX79" s="293">
        <v>12</v>
      </c>
      <c r="BY79" s="293">
        <v>33</v>
      </c>
      <c r="BZ79" s="293">
        <v>8</v>
      </c>
      <c r="CA79" s="293">
        <v>6</v>
      </c>
      <c r="CB79" s="293">
        <v>29</v>
      </c>
      <c r="CC79" s="293">
        <v>1</v>
      </c>
      <c r="CD79" s="293">
        <v>0</v>
      </c>
      <c r="CE79" s="293">
        <v>76</v>
      </c>
      <c r="CF79" s="293">
        <v>2</v>
      </c>
      <c r="CG79" s="293">
        <v>1263</v>
      </c>
      <c r="CH79" s="293">
        <v>33</v>
      </c>
      <c r="CI79" s="293">
        <v>155</v>
      </c>
      <c r="CJ79" s="293">
        <v>887</v>
      </c>
      <c r="CK79" s="293">
        <v>19</v>
      </c>
      <c r="CL79" s="293">
        <v>338</v>
      </c>
      <c r="CM79" s="293">
        <v>257</v>
      </c>
      <c r="CN79" s="293">
        <v>850</v>
      </c>
      <c r="CO79" s="293">
        <v>114</v>
      </c>
      <c r="CP79" s="293">
        <v>1</v>
      </c>
      <c r="CQ79" s="293">
        <v>7304</v>
      </c>
      <c r="CR79" s="293">
        <v>67</v>
      </c>
      <c r="CS79" s="293">
        <v>21</v>
      </c>
      <c r="CT79" s="293">
        <v>25</v>
      </c>
      <c r="CU79" s="293">
        <v>49</v>
      </c>
      <c r="CV79" s="293">
        <v>182</v>
      </c>
      <c r="CW79" s="293">
        <v>101</v>
      </c>
      <c r="CX79" s="293">
        <v>77</v>
      </c>
      <c r="CY79" s="293">
        <v>270</v>
      </c>
      <c r="CZ79" s="293">
        <v>11</v>
      </c>
      <c r="DA79" s="294">
        <v>34105</v>
      </c>
      <c r="DB79" s="293">
        <v>115</v>
      </c>
      <c r="DC79" s="293">
        <v>4418</v>
      </c>
      <c r="DD79" s="293">
        <v>0</v>
      </c>
      <c r="DE79" s="293">
        <v>0</v>
      </c>
      <c r="DF79" s="293">
        <v>0</v>
      </c>
      <c r="DG79" s="293">
        <v>-1128</v>
      </c>
      <c r="DH79" s="294">
        <v>3405</v>
      </c>
      <c r="DI79" s="294">
        <v>37510</v>
      </c>
      <c r="DJ79" s="294">
        <v>54850</v>
      </c>
      <c r="DK79" s="294">
        <v>58255</v>
      </c>
      <c r="DL79" s="294">
        <v>92360</v>
      </c>
      <c r="DM79" s="294">
        <v>-33328</v>
      </c>
      <c r="DN79" s="294">
        <v>24927</v>
      </c>
      <c r="DO79" s="294">
        <v>59032</v>
      </c>
      <c r="DQ79" s="340">
        <f t="shared" si="6"/>
        <v>0.88850973073846973</v>
      </c>
      <c r="DR79" s="341">
        <f t="shared" si="7"/>
        <v>0.11149026926153027</v>
      </c>
      <c r="DS79" s="342">
        <f t="shared" si="8"/>
        <v>9.2862708434006413E-4</v>
      </c>
    </row>
    <row r="80" spans="2:124" ht="20.100000000000001" customHeight="1" x14ac:dyDescent="0.4">
      <c r="B80" s="12">
        <v>25</v>
      </c>
      <c r="C80" s="9" t="s">
        <v>851</v>
      </c>
      <c r="D80" s="293">
        <v>3</v>
      </c>
      <c r="E80" s="293">
        <v>5</v>
      </c>
      <c r="F80" s="293">
        <v>0</v>
      </c>
      <c r="G80" s="293">
        <v>0</v>
      </c>
      <c r="H80" s="293">
        <v>3</v>
      </c>
      <c r="I80" s="293">
        <v>15</v>
      </c>
      <c r="J80" s="293">
        <v>14</v>
      </c>
      <c r="K80" s="293">
        <v>2</v>
      </c>
      <c r="L80" s="293">
        <v>2</v>
      </c>
      <c r="M80" s="293">
        <v>0</v>
      </c>
      <c r="N80" s="293">
        <v>10</v>
      </c>
      <c r="O80" s="293">
        <v>1</v>
      </c>
      <c r="P80" s="293">
        <v>0</v>
      </c>
      <c r="Q80" s="293">
        <v>0</v>
      </c>
      <c r="R80" s="293">
        <v>22</v>
      </c>
      <c r="S80" s="293">
        <v>5</v>
      </c>
      <c r="T80" s="293">
        <v>9</v>
      </c>
      <c r="U80" s="293">
        <v>3</v>
      </c>
      <c r="V80" s="293">
        <v>4</v>
      </c>
      <c r="W80" s="293">
        <v>3</v>
      </c>
      <c r="X80" s="293">
        <v>10</v>
      </c>
      <c r="Y80" s="293">
        <v>8</v>
      </c>
      <c r="Z80" s="293">
        <v>5</v>
      </c>
      <c r="AA80" s="293">
        <v>3</v>
      </c>
      <c r="AB80" s="293">
        <v>215</v>
      </c>
      <c r="AC80" s="293">
        <v>0</v>
      </c>
      <c r="AD80" s="293">
        <v>5</v>
      </c>
      <c r="AE80" s="293">
        <v>14</v>
      </c>
      <c r="AF80" s="293">
        <v>9</v>
      </c>
      <c r="AG80" s="293">
        <v>4</v>
      </c>
      <c r="AH80" s="293">
        <v>3</v>
      </c>
      <c r="AI80" s="293">
        <v>0</v>
      </c>
      <c r="AJ80" s="293">
        <v>2</v>
      </c>
      <c r="AK80" s="293">
        <v>20</v>
      </c>
      <c r="AL80" s="293">
        <v>1</v>
      </c>
      <c r="AM80" s="293">
        <v>0</v>
      </c>
      <c r="AN80" s="293">
        <v>322</v>
      </c>
      <c r="AO80" s="293">
        <v>60</v>
      </c>
      <c r="AP80" s="293">
        <v>10</v>
      </c>
      <c r="AQ80" s="293">
        <v>86</v>
      </c>
      <c r="AR80" s="293">
        <v>3</v>
      </c>
      <c r="AS80" s="293">
        <v>0</v>
      </c>
      <c r="AT80" s="293">
        <v>1</v>
      </c>
      <c r="AU80" s="293">
        <v>1</v>
      </c>
      <c r="AV80" s="293">
        <v>66</v>
      </c>
      <c r="AW80" s="293">
        <v>0</v>
      </c>
      <c r="AX80" s="293">
        <v>22</v>
      </c>
      <c r="AY80" s="293">
        <v>0</v>
      </c>
      <c r="AZ80" s="293">
        <v>12</v>
      </c>
      <c r="BA80" s="293">
        <v>0</v>
      </c>
      <c r="BB80" s="293">
        <v>0</v>
      </c>
      <c r="BC80" s="293">
        <v>63</v>
      </c>
      <c r="BD80" s="293">
        <v>1</v>
      </c>
      <c r="BE80" s="293">
        <v>0</v>
      </c>
      <c r="BF80" s="293">
        <v>3</v>
      </c>
      <c r="BG80" s="293">
        <v>5</v>
      </c>
      <c r="BH80" s="293">
        <v>8</v>
      </c>
      <c r="BI80" s="293">
        <v>19</v>
      </c>
      <c r="BJ80" s="293">
        <v>204</v>
      </c>
      <c r="BK80" s="293">
        <v>13</v>
      </c>
      <c r="BL80" s="293">
        <v>34</v>
      </c>
      <c r="BM80" s="293">
        <v>65</v>
      </c>
      <c r="BN80" s="293">
        <v>104</v>
      </c>
      <c r="BO80" s="293">
        <v>37</v>
      </c>
      <c r="BP80" s="293">
        <v>0</v>
      </c>
      <c r="BQ80" s="293">
        <v>0</v>
      </c>
      <c r="BR80" s="293">
        <v>0</v>
      </c>
      <c r="BS80" s="293">
        <v>7</v>
      </c>
      <c r="BT80" s="293">
        <v>14</v>
      </c>
      <c r="BU80" s="293">
        <v>0</v>
      </c>
      <c r="BV80" s="293">
        <v>0</v>
      </c>
      <c r="BW80" s="293">
        <v>0</v>
      </c>
      <c r="BX80" s="293">
        <v>0</v>
      </c>
      <c r="BY80" s="293">
        <v>0</v>
      </c>
      <c r="BZ80" s="293">
        <v>2</v>
      </c>
      <c r="CA80" s="293">
        <v>11</v>
      </c>
      <c r="CB80" s="293">
        <v>119</v>
      </c>
      <c r="CC80" s="293">
        <v>13</v>
      </c>
      <c r="CD80" s="293">
        <v>1</v>
      </c>
      <c r="CE80" s="293">
        <v>43</v>
      </c>
      <c r="CF80" s="293">
        <v>2</v>
      </c>
      <c r="CG80" s="293">
        <v>220</v>
      </c>
      <c r="CH80" s="293">
        <v>41</v>
      </c>
      <c r="CI80" s="293">
        <v>251</v>
      </c>
      <c r="CJ80" s="293">
        <v>29</v>
      </c>
      <c r="CK80" s="293">
        <v>5</v>
      </c>
      <c r="CL80" s="293">
        <v>13</v>
      </c>
      <c r="CM80" s="293">
        <v>8</v>
      </c>
      <c r="CN80" s="293">
        <v>312</v>
      </c>
      <c r="CO80" s="293">
        <v>156</v>
      </c>
      <c r="CP80" s="293">
        <v>1</v>
      </c>
      <c r="CQ80" s="293">
        <v>2</v>
      </c>
      <c r="CR80" s="293">
        <v>82</v>
      </c>
      <c r="CS80" s="293">
        <v>7</v>
      </c>
      <c r="CT80" s="293">
        <v>2</v>
      </c>
      <c r="CU80" s="293">
        <v>19</v>
      </c>
      <c r="CV80" s="293">
        <v>19</v>
      </c>
      <c r="CW80" s="293">
        <v>0</v>
      </c>
      <c r="CX80" s="293">
        <v>87</v>
      </c>
      <c r="CY80" s="293">
        <v>0</v>
      </c>
      <c r="CZ80" s="293">
        <v>37</v>
      </c>
      <c r="DA80" s="294">
        <v>3042</v>
      </c>
      <c r="DB80" s="293">
        <v>558</v>
      </c>
      <c r="DC80" s="293">
        <v>12540</v>
      </c>
      <c r="DD80" s="293">
        <v>0</v>
      </c>
      <c r="DE80" s="293">
        <v>0</v>
      </c>
      <c r="DF80" s="293">
        <v>0</v>
      </c>
      <c r="DG80" s="293">
        <v>-839</v>
      </c>
      <c r="DH80" s="294">
        <v>12259</v>
      </c>
      <c r="DI80" s="294">
        <v>15301</v>
      </c>
      <c r="DJ80" s="294">
        <v>1315</v>
      </c>
      <c r="DK80" s="294">
        <v>13574</v>
      </c>
      <c r="DL80" s="294">
        <v>16616</v>
      </c>
      <c r="DM80" s="294">
        <v>-15301</v>
      </c>
      <c r="DN80" s="294">
        <v>-1727</v>
      </c>
      <c r="DO80" s="294">
        <v>1315</v>
      </c>
      <c r="DQ80" s="340">
        <f t="shared" si="6"/>
        <v>1</v>
      </c>
      <c r="DR80" s="341">
        <f t="shared" si="7"/>
        <v>0</v>
      </c>
      <c r="DS80" s="342">
        <f t="shared" si="8"/>
        <v>2.6358043543740165E-3</v>
      </c>
    </row>
    <row r="81" spans="2:124" ht="20.100000000000001" customHeight="1" x14ac:dyDescent="0.4">
      <c r="B81" s="12">
        <v>26</v>
      </c>
      <c r="C81" s="9" t="s">
        <v>852</v>
      </c>
      <c r="D81" s="293">
        <v>0</v>
      </c>
      <c r="E81" s="293">
        <v>0</v>
      </c>
      <c r="F81" s="293">
        <v>0</v>
      </c>
      <c r="G81" s="293">
        <v>0</v>
      </c>
      <c r="H81" s="293">
        <v>4</v>
      </c>
      <c r="I81" s="293">
        <v>0</v>
      </c>
      <c r="J81" s="293">
        <v>0</v>
      </c>
      <c r="K81" s="293">
        <v>79</v>
      </c>
      <c r="L81" s="293">
        <v>135</v>
      </c>
      <c r="M81" s="293">
        <v>0</v>
      </c>
      <c r="N81" s="293">
        <v>161</v>
      </c>
      <c r="O81" s="293">
        <v>1022</v>
      </c>
      <c r="P81" s="293">
        <v>0</v>
      </c>
      <c r="Q81" s="293">
        <v>0</v>
      </c>
      <c r="R81" s="293">
        <v>5</v>
      </c>
      <c r="S81" s="293">
        <v>2</v>
      </c>
      <c r="T81" s="293">
        <v>81</v>
      </c>
      <c r="U81" s="293">
        <v>0</v>
      </c>
      <c r="V81" s="293">
        <v>0</v>
      </c>
      <c r="W81" s="293">
        <v>0</v>
      </c>
      <c r="X81" s="293">
        <v>429</v>
      </c>
      <c r="Y81" s="293">
        <v>0</v>
      </c>
      <c r="Z81" s="293">
        <v>270</v>
      </c>
      <c r="AA81" s="293">
        <v>9</v>
      </c>
      <c r="AB81" s="293">
        <v>0</v>
      </c>
      <c r="AC81" s="293">
        <v>254</v>
      </c>
      <c r="AD81" s="293">
        <v>8</v>
      </c>
      <c r="AE81" s="293">
        <v>0</v>
      </c>
      <c r="AF81" s="293">
        <v>41</v>
      </c>
      <c r="AG81" s="293">
        <v>0</v>
      </c>
      <c r="AH81" s="293">
        <v>0</v>
      </c>
      <c r="AI81" s="293">
        <v>0</v>
      </c>
      <c r="AJ81" s="293">
        <v>826</v>
      </c>
      <c r="AK81" s="293">
        <v>52</v>
      </c>
      <c r="AL81" s="293">
        <v>100</v>
      </c>
      <c r="AM81" s="293">
        <v>10</v>
      </c>
      <c r="AN81" s="293">
        <v>212</v>
      </c>
      <c r="AO81" s="293">
        <v>921</v>
      </c>
      <c r="AP81" s="293">
        <v>51</v>
      </c>
      <c r="AQ81" s="293">
        <v>2265</v>
      </c>
      <c r="AR81" s="293">
        <v>5</v>
      </c>
      <c r="AS81" s="293">
        <v>9</v>
      </c>
      <c r="AT81" s="293">
        <v>3</v>
      </c>
      <c r="AU81" s="293">
        <v>566</v>
      </c>
      <c r="AV81" s="293">
        <v>41</v>
      </c>
      <c r="AW81" s="293">
        <v>23</v>
      </c>
      <c r="AX81" s="293">
        <v>4736</v>
      </c>
      <c r="AY81" s="293">
        <v>28</v>
      </c>
      <c r="AZ81" s="293">
        <v>3</v>
      </c>
      <c r="BA81" s="293">
        <v>14</v>
      </c>
      <c r="BB81" s="293">
        <v>23</v>
      </c>
      <c r="BC81" s="293">
        <v>589</v>
      </c>
      <c r="BD81" s="293">
        <v>0</v>
      </c>
      <c r="BE81" s="293">
        <v>1928</v>
      </c>
      <c r="BF81" s="293">
        <v>433</v>
      </c>
      <c r="BG81" s="293">
        <v>11</v>
      </c>
      <c r="BH81" s="293">
        <v>9</v>
      </c>
      <c r="BI81" s="293">
        <v>0</v>
      </c>
      <c r="BJ81" s="293">
        <v>0</v>
      </c>
      <c r="BK81" s="293">
        <v>0</v>
      </c>
      <c r="BL81" s="293">
        <v>14</v>
      </c>
      <c r="BM81" s="293">
        <v>19</v>
      </c>
      <c r="BN81" s="293">
        <v>82</v>
      </c>
      <c r="BO81" s="293">
        <v>3</v>
      </c>
      <c r="BP81" s="293">
        <v>0</v>
      </c>
      <c r="BQ81" s="293">
        <v>0</v>
      </c>
      <c r="BR81" s="293">
        <v>0</v>
      </c>
      <c r="BS81" s="293">
        <v>0</v>
      </c>
      <c r="BT81" s="293">
        <v>14</v>
      </c>
      <c r="BU81" s="293">
        <v>0</v>
      </c>
      <c r="BV81" s="293">
        <v>3</v>
      </c>
      <c r="BW81" s="293">
        <v>1</v>
      </c>
      <c r="BX81" s="293">
        <v>0</v>
      </c>
      <c r="BY81" s="293">
        <v>0</v>
      </c>
      <c r="BZ81" s="293">
        <v>0</v>
      </c>
      <c r="CA81" s="293">
        <v>0</v>
      </c>
      <c r="CB81" s="293">
        <v>0</v>
      </c>
      <c r="CC81" s="293">
        <v>0</v>
      </c>
      <c r="CD81" s="293">
        <v>0</v>
      </c>
      <c r="CE81" s="293">
        <v>0</v>
      </c>
      <c r="CF81" s="293">
        <v>1</v>
      </c>
      <c r="CG81" s="293">
        <v>74</v>
      </c>
      <c r="CH81" s="293">
        <v>231</v>
      </c>
      <c r="CI81" s="293">
        <v>733</v>
      </c>
      <c r="CJ81" s="293">
        <v>194</v>
      </c>
      <c r="CK81" s="293">
        <v>193</v>
      </c>
      <c r="CL81" s="293">
        <v>36</v>
      </c>
      <c r="CM81" s="293">
        <v>36</v>
      </c>
      <c r="CN81" s="293">
        <v>56</v>
      </c>
      <c r="CO81" s="293">
        <v>0</v>
      </c>
      <c r="CP81" s="293">
        <v>2</v>
      </c>
      <c r="CQ81" s="293">
        <v>845</v>
      </c>
      <c r="CR81" s="293">
        <v>7</v>
      </c>
      <c r="CS81" s="293">
        <v>30</v>
      </c>
      <c r="CT81" s="293">
        <v>48</v>
      </c>
      <c r="CU81" s="293">
        <v>10</v>
      </c>
      <c r="CV81" s="293">
        <v>75</v>
      </c>
      <c r="CW81" s="293">
        <v>0</v>
      </c>
      <c r="CX81" s="293">
        <v>11</v>
      </c>
      <c r="CY81" s="293">
        <v>0</v>
      </c>
      <c r="CZ81" s="293">
        <v>54</v>
      </c>
      <c r="DA81" s="294">
        <v>18130</v>
      </c>
      <c r="DB81" s="293">
        <v>78</v>
      </c>
      <c r="DC81" s="293">
        <v>63</v>
      </c>
      <c r="DD81" s="293">
        <v>0</v>
      </c>
      <c r="DE81" s="293">
        <v>0</v>
      </c>
      <c r="DF81" s="293">
        <v>0</v>
      </c>
      <c r="DG81" s="293">
        <v>-177</v>
      </c>
      <c r="DH81" s="294">
        <v>-36</v>
      </c>
      <c r="DI81" s="294">
        <v>18094</v>
      </c>
      <c r="DJ81" s="294">
        <v>4560</v>
      </c>
      <c r="DK81" s="294">
        <v>4524</v>
      </c>
      <c r="DL81" s="294">
        <v>22654</v>
      </c>
      <c r="DM81" s="294">
        <v>-16401</v>
      </c>
      <c r="DN81" s="294">
        <v>-11877</v>
      </c>
      <c r="DO81" s="294">
        <v>6253</v>
      </c>
      <c r="DQ81" s="340">
        <f t="shared" si="6"/>
        <v>0.90643307173648724</v>
      </c>
      <c r="DR81" s="341">
        <f t="shared" si="7"/>
        <v>9.3566928263512761E-2</v>
      </c>
      <c r="DS81" s="342">
        <f t="shared" si="8"/>
        <v>1.3242079292309651E-5</v>
      </c>
    </row>
    <row r="82" spans="2:124" ht="20.100000000000001" customHeight="1" x14ac:dyDescent="0.4">
      <c r="B82" s="12">
        <v>27</v>
      </c>
      <c r="C82" s="9" t="s">
        <v>853</v>
      </c>
      <c r="D82" s="293">
        <v>0</v>
      </c>
      <c r="E82" s="293">
        <v>0</v>
      </c>
      <c r="F82" s="293">
        <v>0</v>
      </c>
      <c r="G82" s="293">
        <v>0</v>
      </c>
      <c r="H82" s="293">
        <v>1</v>
      </c>
      <c r="I82" s="293">
        <v>0</v>
      </c>
      <c r="J82" s="293">
        <v>0</v>
      </c>
      <c r="K82" s="293">
        <v>0</v>
      </c>
      <c r="L82" s="293">
        <v>0</v>
      </c>
      <c r="M82" s="293">
        <v>0</v>
      </c>
      <c r="N82" s="293">
        <v>0</v>
      </c>
      <c r="O82" s="293">
        <v>0</v>
      </c>
      <c r="P82" s="293">
        <v>0</v>
      </c>
      <c r="Q82" s="293">
        <v>0</v>
      </c>
      <c r="R82" s="293">
        <v>0</v>
      </c>
      <c r="S82" s="293">
        <v>0</v>
      </c>
      <c r="T82" s="293">
        <v>0</v>
      </c>
      <c r="U82" s="293">
        <v>0</v>
      </c>
      <c r="V82" s="293">
        <v>0</v>
      </c>
      <c r="W82" s="293">
        <v>0</v>
      </c>
      <c r="X82" s="293">
        <v>0</v>
      </c>
      <c r="Y82" s="293">
        <v>3</v>
      </c>
      <c r="Z82" s="293">
        <v>0</v>
      </c>
      <c r="AA82" s="293">
        <v>0</v>
      </c>
      <c r="AB82" s="293">
        <v>0</v>
      </c>
      <c r="AC82" s="293">
        <v>0</v>
      </c>
      <c r="AD82" s="293">
        <v>7125</v>
      </c>
      <c r="AE82" s="293">
        <v>0</v>
      </c>
      <c r="AF82" s="293">
        <v>3</v>
      </c>
      <c r="AG82" s="293">
        <v>0</v>
      </c>
      <c r="AH82" s="293">
        <v>0</v>
      </c>
      <c r="AI82" s="293">
        <v>0</v>
      </c>
      <c r="AJ82" s="293">
        <v>0</v>
      </c>
      <c r="AK82" s="293">
        <v>0</v>
      </c>
      <c r="AL82" s="293">
        <v>5</v>
      </c>
      <c r="AM82" s="293">
        <v>0</v>
      </c>
      <c r="AN82" s="293">
        <v>0</v>
      </c>
      <c r="AO82" s="293">
        <v>0</v>
      </c>
      <c r="AP82" s="293">
        <v>0</v>
      </c>
      <c r="AQ82" s="293">
        <v>0</v>
      </c>
      <c r="AR82" s="293">
        <v>0</v>
      </c>
      <c r="AS82" s="293">
        <v>0</v>
      </c>
      <c r="AT82" s="293">
        <v>0</v>
      </c>
      <c r="AU82" s="293">
        <v>0</v>
      </c>
      <c r="AV82" s="293">
        <v>0</v>
      </c>
      <c r="AW82" s="293">
        <v>0</v>
      </c>
      <c r="AX82" s="293">
        <v>0</v>
      </c>
      <c r="AY82" s="293">
        <v>0</v>
      </c>
      <c r="AZ82" s="293">
        <v>0</v>
      </c>
      <c r="BA82" s="293">
        <v>0</v>
      </c>
      <c r="BB82" s="293">
        <v>0</v>
      </c>
      <c r="BC82" s="293">
        <v>41</v>
      </c>
      <c r="BD82" s="293">
        <v>0</v>
      </c>
      <c r="BE82" s="293">
        <v>16968</v>
      </c>
      <c r="BF82" s="293">
        <v>7362</v>
      </c>
      <c r="BG82" s="293">
        <v>26270</v>
      </c>
      <c r="BH82" s="293">
        <v>6789</v>
      </c>
      <c r="BI82" s="293">
        <v>0</v>
      </c>
      <c r="BJ82" s="293">
        <v>0</v>
      </c>
      <c r="BK82" s="293">
        <v>0</v>
      </c>
      <c r="BL82" s="293">
        <v>21</v>
      </c>
      <c r="BM82" s="293">
        <v>0</v>
      </c>
      <c r="BN82" s="293">
        <v>0</v>
      </c>
      <c r="BO82" s="293">
        <v>0</v>
      </c>
      <c r="BP82" s="293">
        <v>0</v>
      </c>
      <c r="BQ82" s="293">
        <v>12</v>
      </c>
      <c r="BR82" s="293">
        <v>93</v>
      </c>
      <c r="BS82" s="293">
        <v>0</v>
      </c>
      <c r="BT82" s="293">
        <v>0</v>
      </c>
      <c r="BU82" s="293">
        <v>0</v>
      </c>
      <c r="BV82" s="293">
        <v>0</v>
      </c>
      <c r="BW82" s="293">
        <v>0</v>
      </c>
      <c r="BX82" s="293">
        <v>0</v>
      </c>
      <c r="BY82" s="293">
        <v>0</v>
      </c>
      <c r="BZ82" s="293">
        <v>0</v>
      </c>
      <c r="CA82" s="293">
        <v>0</v>
      </c>
      <c r="CB82" s="293">
        <v>0</v>
      </c>
      <c r="CC82" s="293">
        <v>0</v>
      </c>
      <c r="CD82" s="293">
        <v>0</v>
      </c>
      <c r="CE82" s="293">
        <v>0</v>
      </c>
      <c r="CF82" s="293">
        <v>0</v>
      </c>
      <c r="CG82" s="293">
        <v>6</v>
      </c>
      <c r="CH82" s="293">
        <v>0</v>
      </c>
      <c r="CI82" s="293">
        <v>6</v>
      </c>
      <c r="CJ82" s="293">
        <v>0</v>
      </c>
      <c r="CK82" s="293">
        <v>0</v>
      </c>
      <c r="CL82" s="293">
        <v>0</v>
      </c>
      <c r="CM82" s="293">
        <v>0</v>
      </c>
      <c r="CN82" s="293">
        <v>0</v>
      </c>
      <c r="CO82" s="293">
        <v>0</v>
      </c>
      <c r="CP82" s="293">
        <v>0</v>
      </c>
      <c r="CQ82" s="293">
        <v>0</v>
      </c>
      <c r="CR82" s="293">
        <v>0</v>
      </c>
      <c r="CS82" s="293">
        <v>0</v>
      </c>
      <c r="CT82" s="293">
        <v>0</v>
      </c>
      <c r="CU82" s="293">
        <v>0</v>
      </c>
      <c r="CV82" s="293">
        <v>0</v>
      </c>
      <c r="CW82" s="293">
        <v>0</v>
      </c>
      <c r="CX82" s="293">
        <v>0</v>
      </c>
      <c r="CY82" s="293">
        <v>0</v>
      </c>
      <c r="CZ82" s="293">
        <v>36</v>
      </c>
      <c r="DA82" s="294">
        <v>64741</v>
      </c>
      <c r="DB82" s="293">
        <v>0</v>
      </c>
      <c r="DC82" s="293">
        <v>19</v>
      </c>
      <c r="DD82" s="293">
        <v>0</v>
      </c>
      <c r="DE82" s="293">
        <v>0</v>
      </c>
      <c r="DF82" s="293">
        <v>0</v>
      </c>
      <c r="DG82" s="293">
        <v>683</v>
      </c>
      <c r="DH82" s="294">
        <v>702</v>
      </c>
      <c r="DI82" s="294">
        <v>65443</v>
      </c>
      <c r="DJ82" s="294">
        <v>18059</v>
      </c>
      <c r="DK82" s="294">
        <v>18761</v>
      </c>
      <c r="DL82" s="294">
        <v>83502</v>
      </c>
      <c r="DM82" s="294">
        <v>-22606</v>
      </c>
      <c r="DN82" s="294">
        <v>-3845</v>
      </c>
      <c r="DO82" s="294">
        <v>60896</v>
      </c>
      <c r="DQ82" s="340">
        <f t="shared" si="6"/>
        <v>0.34543037452439529</v>
      </c>
      <c r="DR82" s="341">
        <f t="shared" si="7"/>
        <v>0.65456962547560471</v>
      </c>
      <c r="DS82" s="342">
        <f t="shared" si="8"/>
        <v>3.993642961172752E-6</v>
      </c>
    </row>
    <row r="83" spans="2:124" ht="20.100000000000001" customHeight="1" x14ac:dyDescent="0.4">
      <c r="B83" s="12">
        <v>28</v>
      </c>
      <c r="C83" s="9" t="s">
        <v>173</v>
      </c>
      <c r="D83" s="293">
        <v>0</v>
      </c>
      <c r="E83" s="293">
        <v>3</v>
      </c>
      <c r="F83" s="293">
        <v>0</v>
      </c>
      <c r="G83" s="293">
        <v>0</v>
      </c>
      <c r="H83" s="293">
        <v>0</v>
      </c>
      <c r="I83" s="293">
        <v>0</v>
      </c>
      <c r="J83" s="293">
        <v>0</v>
      </c>
      <c r="K83" s="293">
        <v>0</v>
      </c>
      <c r="L83" s="293">
        <v>0</v>
      </c>
      <c r="M83" s="293">
        <v>0</v>
      </c>
      <c r="N83" s="293">
        <v>0</v>
      </c>
      <c r="O83" s="293">
        <v>13</v>
      </c>
      <c r="P83" s="293">
        <v>0</v>
      </c>
      <c r="Q83" s="293">
        <v>0</v>
      </c>
      <c r="R83" s="293">
        <v>0</v>
      </c>
      <c r="S83" s="293">
        <v>0</v>
      </c>
      <c r="T83" s="293">
        <v>9</v>
      </c>
      <c r="U83" s="293">
        <v>0</v>
      </c>
      <c r="V83" s="293">
        <v>0</v>
      </c>
      <c r="W83" s="293">
        <v>0</v>
      </c>
      <c r="X83" s="293">
        <v>4</v>
      </c>
      <c r="Y83" s="293">
        <v>0</v>
      </c>
      <c r="Z83" s="293">
        <v>6</v>
      </c>
      <c r="AA83" s="293">
        <v>0</v>
      </c>
      <c r="AB83" s="293">
        <v>0</v>
      </c>
      <c r="AC83" s="293">
        <v>0</v>
      </c>
      <c r="AD83" s="293">
        <v>0</v>
      </c>
      <c r="AE83" s="293">
        <v>85</v>
      </c>
      <c r="AF83" s="293">
        <v>0</v>
      </c>
      <c r="AG83" s="293">
        <v>0</v>
      </c>
      <c r="AH83" s="293">
        <v>0</v>
      </c>
      <c r="AI83" s="293">
        <v>0</v>
      </c>
      <c r="AJ83" s="293">
        <v>0</v>
      </c>
      <c r="AK83" s="293">
        <v>0</v>
      </c>
      <c r="AL83" s="293">
        <v>1</v>
      </c>
      <c r="AM83" s="293">
        <v>0</v>
      </c>
      <c r="AN83" s="293">
        <v>10</v>
      </c>
      <c r="AO83" s="293">
        <v>16</v>
      </c>
      <c r="AP83" s="293">
        <v>169</v>
      </c>
      <c r="AQ83" s="293">
        <v>9660</v>
      </c>
      <c r="AR83" s="293">
        <v>197</v>
      </c>
      <c r="AS83" s="293">
        <v>0</v>
      </c>
      <c r="AT83" s="293">
        <v>1</v>
      </c>
      <c r="AU83" s="293">
        <v>103</v>
      </c>
      <c r="AV83" s="293">
        <v>258</v>
      </c>
      <c r="AW83" s="293">
        <v>0</v>
      </c>
      <c r="AX83" s="293">
        <v>0</v>
      </c>
      <c r="AY83" s="293">
        <v>0</v>
      </c>
      <c r="AZ83" s="293">
        <v>20</v>
      </c>
      <c r="BA83" s="293">
        <v>0</v>
      </c>
      <c r="BB83" s="293">
        <v>0</v>
      </c>
      <c r="BC83" s="293">
        <v>32</v>
      </c>
      <c r="BD83" s="293">
        <v>1</v>
      </c>
      <c r="BE83" s="293">
        <v>3202</v>
      </c>
      <c r="BF83" s="293">
        <v>148</v>
      </c>
      <c r="BG83" s="293">
        <v>102</v>
      </c>
      <c r="BH83" s="293">
        <v>345</v>
      </c>
      <c r="BI83" s="293">
        <v>0</v>
      </c>
      <c r="BJ83" s="293">
        <v>0</v>
      </c>
      <c r="BK83" s="293">
        <v>0</v>
      </c>
      <c r="BL83" s="293">
        <v>20</v>
      </c>
      <c r="BM83" s="293">
        <v>42</v>
      </c>
      <c r="BN83" s="293">
        <v>87</v>
      </c>
      <c r="BO83" s="293">
        <v>2</v>
      </c>
      <c r="BP83" s="293">
        <v>0</v>
      </c>
      <c r="BQ83" s="293">
        <v>0</v>
      </c>
      <c r="BR83" s="293">
        <v>0</v>
      </c>
      <c r="BS83" s="293">
        <v>0</v>
      </c>
      <c r="BT83" s="293">
        <v>10</v>
      </c>
      <c r="BU83" s="293">
        <v>0</v>
      </c>
      <c r="BV83" s="293">
        <v>4</v>
      </c>
      <c r="BW83" s="293">
        <v>0</v>
      </c>
      <c r="BX83" s="293">
        <v>2</v>
      </c>
      <c r="BY83" s="293">
        <v>0</v>
      </c>
      <c r="BZ83" s="293">
        <v>1</v>
      </c>
      <c r="CA83" s="293">
        <v>0</v>
      </c>
      <c r="CB83" s="293">
        <v>0</v>
      </c>
      <c r="CC83" s="293">
        <v>0</v>
      </c>
      <c r="CD83" s="293">
        <v>0</v>
      </c>
      <c r="CE83" s="293">
        <v>0</v>
      </c>
      <c r="CF83" s="293">
        <v>0</v>
      </c>
      <c r="CG83" s="293">
        <v>43</v>
      </c>
      <c r="CH83" s="293">
        <v>61</v>
      </c>
      <c r="CI83" s="293">
        <v>4</v>
      </c>
      <c r="CJ83" s="293">
        <v>130</v>
      </c>
      <c r="CK83" s="293">
        <v>6</v>
      </c>
      <c r="CL83" s="293">
        <v>143</v>
      </c>
      <c r="CM83" s="293">
        <v>91</v>
      </c>
      <c r="CN83" s="293">
        <v>27</v>
      </c>
      <c r="CO83" s="293">
        <v>0</v>
      </c>
      <c r="CP83" s="293">
        <v>0</v>
      </c>
      <c r="CQ83" s="293">
        <v>0</v>
      </c>
      <c r="CR83" s="293">
        <v>10</v>
      </c>
      <c r="CS83" s="293">
        <v>60</v>
      </c>
      <c r="CT83" s="293">
        <v>225</v>
      </c>
      <c r="CU83" s="293">
        <v>0</v>
      </c>
      <c r="CV83" s="293">
        <v>1</v>
      </c>
      <c r="CW83" s="293">
        <v>0</v>
      </c>
      <c r="CX83" s="293">
        <v>18</v>
      </c>
      <c r="CY83" s="293">
        <v>0</v>
      </c>
      <c r="CZ83" s="293">
        <v>51</v>
      </c>
      <c r="DA83" s="294">
        <v>15423</v>
      </c>
      <c r="DB83" s="293">
        <v>32</v>
      </c>
      <c r="DC83" s="293">
        <v>142</v>
      </c>
      <c r="DD83" s="293">
        <v>0</v>
      </c>
      <c r="DE83" s="293">
        <v>0</v>
      </c>
      <c r="DF83" s="293">
        <v>0</v>
      </c>
      <c r="DG83" s="293">
        <v>-136</v>
      </c>
      <c r="DH83" s="294">
        <v>38</v>
      </c>
      <c r="DI83" s="294">
        <v>15461</v>
      </c>
      <c r="DJ83" s="294">
        <v>12201</v>
      </c>
      <c r="DK83" s="294">
        <v>12239</v>
      </c>
      <c r="DL83" s="294">
        <v>27662</v>
      </c>
      <c r="DM83" s="294">
        <v>-11139</v>
      </c>
      <c r="DN83" s="294">
        <v>1100</v>
      </c>
      <c r="DO83" s="294">
        <v>16523</v>
      </c>
      <c r="DQ83" s="340">
        <f t="shared" si="6"/>
        <v>0.72045792639544659</v>
      </c>
      <c r="DR83" s="341">
        <f t="shared" si="7"/>
        <v>0.27954207360455341</v>
      </c>
      <c r="DS83" s="342">
        <f t="shared" si="8"/>
        <v>2.9847226341396357E-5</v>
      </c>
    </row>
    <row r="84" spans="2:124" ht="20.100000000000001" customHeight="1" x14ac:dyDescent="0.4">
      <c r="B84" s="12">
        <v>29</v>
      </c>
      <c r="C84" s="9" t="s">
        <v>178</v>
      </c>
      <c r="D84" s="293">
        <v>150</v>
      </c>
      <c r="E84" s="293">
        <v>205</v>
      </c>
      <c r="F84" s="293">
        <v>45</v>
      </c>
      <c r="G84" s="293">
        <v>101</v>
      </c>
      <c r="H84" s="293">
        <v>1</v>
      </c>
      <c r="I84" s="293">
        <v>2</v>
      </c>
      <c r="J84" s="293">
        <v>0</v>
      </c>
      <c r="K84" s="293">
        <v>0</v>
      </c>
      <c r="L84" s="293">
        <v>0</v>
      </c>
      <c r="M84" s="293">
        <v>0</v>
      </c>
      <c r="N84" s="293">
        <v>29</v>
      </c>
      <c r="O84" s="293">
        <v>4</v>
      </c>
      <c r="P84" s="293">
        <v>12</v>
      </c>
      <c r="Q84" s="293">
        <v>0</v>
      </c>
      <c r="R84" s="293">
        <v>0</v>
      </c>
      <c r="S84" s="293">
        <v>11</v>
      </c>
      <c r="T84" s="293">
        <v>27</v>
      </c>
      <c r="U84" s="293">
        <v>256</v>
      </c>
      <c r="V84" s="293">
        <v>0</v>
      </c>
      <c r="W84" s="293">
        <v>1</v>
      </c>
      <c r="X84" s="293">
        <v>272</v>
      </c>
      <c r="Y84" s="293">
        <v>415</v>
      </c>
      <c r="Z84" s="293">
        <v>8</v>
      </c>
      <c r="AA84" s="293">
        <v>13</v>
      </c>
      <c r="AB84" s="293">
        <v>0</v>
      </c>
      <c r="AC84" s="293">
        <v>61</v>
      </c>
      <c r="AD84" s="293">
        <v>2249</v>
      </c>
      <c r="AE84" s="293">
        <v>347</v>
      </c>
      <c r="AF84" s="293">
        <v>979</v>
      </c>
      <c r="AG84" s="293">
        <v>57</v>
      </c>
      <c r="AH84" s="293">
        <v>175</v>
      </c>
      <c r="AI84" s="293">
        <v>0</v>
      </c>
      <c r="AJ84" s="293">
        <v>130</v>
      </c>
      <c r="AK84" s="293">
        <v>402</v>
      </c>
      <c r="AL84" s="293">
        <v>163</v>
      </c>
      <c r="AM84" s="293">
        <v>290</v>
      </c>
      <c r="AN84" s="293">
        <v>1642</v>
      </c>
      <c r="AO84" s="293">
        <v>69</v>
      </c>
      <c r="AP84" s="293">
        <v>546</v>
      </c>
      <c r="AQ84" s="293">
        <v>1220</v>
      </c>
      <c r="AR84" s="293">
        <v>159</v>
      </c>
      <c r="AS84" s="293">
        <v>6</v>
      </c>
      <c r="AT84" s="293">
        <v>19</v>
      </c>
      <c r="AU84" s="293">
        <v>1431</v>
      </c>
      <c r="AV84" s="293">
        <v>235</v>
      </c>
      <c r="AW84" s="293">
        <v>45</v>
      </c>
      <c r="AX84" s="293">
        <v>823</v>
      </c>
      <c r="AY84" s="293">
        <v>3</v>
      </c>
      <c r="AZ84" s="293">
        <v>428</v>
      </c>
      <c r="BA84" s="293">
        <v>26</v>
      </c>
      <c r="BB84" s="293">
        <v>0</v>
      </c>
      <c r="BC84" s="293">
        <v>92</v>
      </c>
      <c r="BD84" s="293">
        <v>0</v>
      </c>
      <c r="BE84" s="293">
        <v>4703</v>
      </c>
      <c r="BF84" s="293">
        <v>2841</v>
      </c>
      <c r="BG84" s="293">
        <v>5748</v>
      </c>
      <c r="BH84" s="293">
        <v>2939</v>
      </c>
      <c r="BI84" s="293">
        <v>13</v>
      </c>
      <c r="BJ84" s="293">
        <v>5</v>
      </c>
      <c r="BK84" s="293">
        <v>462</v>
      </c>
      <c r="BL84" s="293">
        <v>0</v>
      </c>
      <c r="BM84" s="293">
        <v>75</v>
      </c>
      <c r="BN84" s="293">
        <v>53</v>
      </c>
      <c r="BO84" s="293">
        <v>1</v>
      </c>
      <c r="BP84" s="293">
        <v>0</v>
      </c>
      <c r="BQ84" s="293">
        <v>0</v>
      </c>
      <c r="BR84" s="293">
        <v>0</v>
      </c>
      <c r="BS84" s="293">
        <v>0</v>
      </c>
      <c r="BT84" s="293">
        <v>0</v>
      </c>
      <c r="BU84" s="293">
        <v>0</v>
      </c>
      <c r="BV84" s="293">
        <v>0</v>
      </c>
      <c r="BW84" s="293">
        <v>0</v>
      </c>
      <c r="BX84" s="293">
        <v>0</v>
      </c>
      <c r="BY84" s="293">
        <v>0</v>
      </c>
      <c r="BZ84" s="293">
        <v>0</v>
      </c>
      <c r="CA84" s="293">
        <v>0</v>
      </c>
      <c r="CB84" s="293">
        <v>0</v>
      </c>
      <c r="CC84" s="293">
        <v>0</v>
      </c>
      <c r="CD84" s="293">
        <v>0</v>
      </c>
      <c r="CE84" s="293">
        <v>0</v>
      </c>
      <c r="CF84" s="293">
        <v>2</v>
      </c>
      <c r="CG84" s="293">
        <v>57</v>
      </c>
      <c r="CH84" s="293">
        <v>540</v>
      </c>
      <c r="CI84" s="293">
        <v>76</v>
      </c>
      <c r="CJ84" s="293">
        <v>26</v>
      </c>
      <c r="CK84" s="293">
        <v>0</v>
      </c>
      <c r="CL84" s="293">
        <v>0</v>
      </c>
      <c r="CM84" s="293">
        <v>1</v>
      </c>
      <c r="CN84" s="293">
        <v>0</v>
      </c>
      <c r="CO84" s="293">
        <v>0</v>
      </c>
      <c r="CP84" s="293">
        <v>0</v>
      </c>
      <c r="CQ84" s="293">
        <v>39</v>
      </c>
      <c r="CR84" s="293">
        <v>2</v>
      </c>
      <c r="CS84" s="293">
        <v>4</v>
      </c>
      <c r="CT84" s="293">
        <v>14</v>
      </c>
      <c r="CU84" s="293">
        <v>5</v>
      </c>
      <c r="CV84" s="293">
        <v>72</v>
      </c>
      <c r="CW84" s="293">
        <v>0</v>
      </c>
      <c r="CX84" s="293">
        <v>90</v>
      </c>
      <c r="CY84" s="293">
        <v>144</v>
      </c>
      <c r="CZ84" s="293">
        <v>95</v>
      </c>
      <c r="DA84" s="294">
        <v>31156</v>
      </c>
      <c r="DB84" s="293">
        <v>49</v>
      </c>
      <c r="DC84" s="293">
        <v>1012</v>
      </c>
      <c r="DD84" s="293">
        <v>0</v>
      </c>
      <c r="DE84" s="293">
        <v>0</v>
      </c>
      <c r="DF84" s="293">
        <v>0</v>
      </c>
      <c r="DG84" s="293">
        <v>57</v>
      </c>
      <c r="DH84" s="294">
        <v>1118</v>
      </c>
      <c r="DI84" s="294">
        <v>32274</v>
      </c>
      <c r="DJ84" s="294">
        <v>25813</v>
      </c>
      <c r="DK84" s="294">
        <v>26931</v>
      </c>
      <c r="DL84" s="294">
        <v>58087</v>
      </c>
      <c r="DM84" s="294">
        <v>-28413</v>
      </c>
      <c r="DN84" s="294">
        <v>-1482</v>
      </c>
      <c r="DO84" s="294">
        <v>29674</v>
      </c>
      <c r="DQ84" s="340">
        <f t="shared" si="6"/>
        <v>0.88036809815950923</v>
      </c>
      <c r="DR84" s="341">
        <f t="shared" si="7"/>
        <v>0.11963190184049077</v>
      </c>
      <c r="DS84" s="342">
        <f t="shared" si="8"/>
        <v>2.127140356161487E-4</v>
      </c>
    </row>
    <row r="85" spans="2:124" ht="20.100000000000001" customHeight="1" x14ac:dyDescent="0.4">
      <c r="B85" s="12">
        <v>30</v>
      </c>
      <c r="C85" s="9" t="s">
        <v>855</v>
      </c>
      <c r="D85" s="293">
        <v>0</v>
      </c>
      <c r="E85" s="293">
        <v>4</v>
      </c>
      <c r="F85" s="293">
        <v>0</v>
      </c>
      <c r="G85" s="293">
        <v>0</v>
      </c>
      <c r="H85" s="293">
        <v>0</v>
      </c>
      <c r="I85" s="293">
        <v>2</v>
      </c>
      <c r="J85" s="293">
        <v>14</v>
      </c>
      <c r="K85" s="293">
        <v>0</v>
      </c>
      <c r="L85" s="293">
        <v>0</v>
      </c>
      <c r="M85" s="293">
        <v>0</v>
      </c>
      <c r="N85" s="293">
        <v>0</v>
      </c>
      <c r="O85" s="293">
        <v>0</v>
      </c>
      <c r="P85" s="293">
        <v>0</v>
      </c>
      <c r="Q85" s="293">
        <v>0</v>
      </c>
      <c r="R85" s="293">
        <v>2</v>
      </c>
      <c r="S85" s="293">
        <v>16</v>
      </c>
      <c r="T85" s="293">
        <v>168</v>
      </c>
      <c r="U85" s="293">
        <v>0</v>
      </c>
      <c r="V85" s="293">
        <v>0</v>
      </c>
      <c r="W85" s="293">
        <v>0</v>
      </c>
      <c r="X85" s="293">
        <v>0</v>
      </c>
      <c r="Y85" s="293">
        <v>0</v>
      </c>
      <c r="Z85" s="293">
        <v>124</v>
      </c>
      <c r="AA85" s="293">
        <v>87</v>
      </c>
      <c r="AB85" s="293">
        <v>0</v>
      </c>
      <c r="AC85" s="293">
        <v>0</v>
      </c>
      <c r="AD85" s="293">
        <v>707</v>
      </c>
      <c r="AE85" s="293">
        <v>0</v>
      </c>
      <c r="AF85" s="293">
        <v>36</v>
      </c>
      <c r="AG85" s="293">
        <v>6434</v>
      </c>
      <c r="AH85" s="293">
        <v>1147</v>
      </c>
      <c r="AI85" s="293">
        <v>10729</v>
      </c>
      <c r="AJ85" s="293">
        <v>98</v>
      </c>
      <c r="AK85" s="293">
        <v>10281</v>
      </c>
      <c r="AL85" s="293">
        <v>4734</v>
      </c>
      <c r="AM85" s="293">
        <v>919</v>
      </c>
      <c r="AN85" s="293">
        <v>14236</v>
      </c>
      <c r="AO85" s="293">
        <v>588</v>
      </c>
      <c r="AP85" s="293">
        <v>1</v>
      </c>
      <c r="AQ85" s="293">
        <v>2053</v>
      </c>
      <c r="AR85" s="293">
        <v>1372</v>
      </c>
      <c r="AS85" s="293">
        <v>104</v>
      </c>
      <c r="AT85" s="293">
        <v>48</v>
      </c>
      <c r="AU85" s="293">
        <v>1265</v>
      </c>
      <c r="AV85" s="293">
        <v>700</v>
      </c>
      <c r="AW85" s="293">
        <v>62</v>
      </c>
      <c r="AX85" s="293">
        <v>8810</v>
      </c>
      <c r="AY85" s="293">
        <v>255</v>
      </c>
      <c r="AZ85" s="293">
        <v>3970</v>
      </c>
      <c r="BA85" s="293">
        <v>2084</v>
      </c>
      <c r="BB85" s="293">
        <v>74</v>
      </c>
      <c r="BC85" s="293">
        <v>163</v>
      </c>
      <c r="BD85" s="293">
        <v>0</v>
      </c>
      <c r="BE85" s="293">
        <v>9546</v>
      </c>
      <c r="BF85" s="293">
        <v>2706</v>
      </c>
      <c r="BG85" s="293">
        <v>7807</v>
      </c>
      <c r="BH85" s="293">
        <v>5510</v>
      </c>
      <c r="BI85" s="293">
        <v>0</v>
      </c>
      <c r="BJ85" s="293">
        <v>0</v>
      </c>
      <c r="BK85" s="293">
        <v>0</v>
      </c>
      <c r="BL85" s="293">
        <v>0</v>
      </c>
      <c r="BM85" s="293">
        <v>0</v>
      </c>
      <c r="BN85" s="293">
        <v>0</v>
      </c>
      <c r="BO85" s="293">
        <v>0</v>
      </c>
      <c r="BP85" s="293">
        <v>0</v>
      </c>
      <c r="BQ85" s="293">
        <v>0</v>
      </c>
      <c r="BR85" s="293">
        <v>0</v>
      </c>
      <c r="BS85" s="293">
        <v>0</v>
      </c>
      <c r="BT85" s="293">
        <v>0</v>
      </c>
      <c r="BU85" s="293">
        <v>0</v>
      </c>
      <c r="BV85" s="293">
        <v>0</v>
      </c>
      <c r="BW85" s="293">
        <v>0</v>
      </c>
      <c r="BX85" s="293">
        <v>0</v>
      </c>
      <c r="BY85" s="293">
        <v>0</v>
      </c>
      <c r="BZ85" s="293">
        <v>28</v>
      </c>
      <c r="CA85" s="293">
        <v>0</v>
      </c>
      <c r="CB85" s="293">
        <v>0</v>
      </c>
      <c r="CC85" s="293">
        <v>0</v>
      </c>
      <c r="CD85" s="293">
        <v>0</v>
      </c>
      <c r="CE85" s="293">
        <v>0</v>
      </c>
      <c r="CF85" s="293">
        <v>0</v>
      </c>
      <c r="CG85" s="293">
        <v>10</v>
      </c>
      <c r="CH85" s="293">
        <v>0</v>
      </c>
      <c r="CI85" s="293">
        <v>0</v>
      </c>
      <c r="CJ85" s="293">
        <v>0</v>
      </c>
      <c r="CK85" s="293">
        <v>0</v>
      </c>
      <c r="CL85" s="293">
        <v>0</v>
      </c>
      <c r="CM85" s="293">
        <v>0</v>
      </c>
      <c r="CN85" s="293">
        <v>0</v>
      </c>
      <c r="CO85" s="293">
        <v>0</v>
      </c>
      <c r="CP85" s="293">
        <v>0</v>
      </c>
      <c r="CQ85" s="293">
        <v>76</v>
      </c>
      <c r="CR85" s="293">
        <v>0</v>
      </c>
      <c r="CS85" s="293">
        <v>0</v>
      </c>
      <c r="CT85" s="293">
        <v>0</v>
      </c>
      <c r="CU85" s="293">
        <v>0</v>
      </c>
      <c r="CV85" s="293">
        <v>0</v>
      </c>
      <c r="CW85" s="293">
        <v>0</v>
      </c>
      <c r="CX85" s="293">
        <v>12</v>
      </c>
      <c r="CY85" s="293">
        <v>0</v>
      </c>
      <c r="CZ85" s="293">
        <v>163</v>
      </c>
      <c r="DA85" s="294">
        <v>97145</v>
      </c>
      <c r="DB85" s="293">
        <v>0</v>
      </c>
      <c r="DC85" s="293">
        <v>0</v>
      </c>
      <c r="DD85" s="293">
        <v>0</v>
      </c>
      <c r="DE85" s="293">
        <v>0</v>
      </c>
      <c r="DF85" s="293">
        <v>0</v>
      </c>
      <c r="DG85" s="293">
        <v>-3078</v>
      </c>
      <c r="DH85" s="294">
        <v>-3078</v>
      </c>
      <c r="DI85" s="294">
        <v>94067</v>
      </c>
      <c r="DJ85" s="294">
        <v>71511</v>
      </c>
      <c r="DK85" s="294">
        <v>68433</v>
      </c>
      <c r="DL85" s="294">
        <v>165578</v>
      </c>
      <c r="DM85" s="294">
        <v>-84692</v>
      </c>
      <c r="DN85" s="294">
        <v>-16259</v>
      </c>
      <c r="DO85" s="294">
        <v>80886</v>
      </c>
      <c r="DQ85" s="340">
        <f t="shared" si="6"/>
        <v>0.90033699384481269</v>
      </c>
      <c r="DR85" s="341">
        <f t="shared" si="7"/>
        <v>9.9663006155187306E-2</v>
      </c>
      <c r="DS85" s="342">
        <f t="shared" si="8"/>
        <v>0</v>
      </c>
    </row>
    <row r="86" spans="2:124" ht="20.100000000000001" customHeight="1" x14ac:dyDescent="0.4">
      <c r="B86" s="12">
        <v>31</v>
      </c>
      <c r="C86" s="9" t="s">
        <v>856</v>
      </c>
      <c r="D86" s="293">
        <v>0</v>
      </c>
      <c r="E86" s="293">
        <v>0</v>
      </c>
      <c r="F86" s="293">
        <v>0</v>
      </c>
      <c r="G86" s="293">
        <v>0</v>
      </c>
      <c r="H86" s="293">
        <v>0</v>
      </c>
      <c r="I86" s="293">
        <v>12</v>
      </c>
      <c r="J86" s="293">
        <v>2</v>
      </c>
      <c r="K86" s="293">
        <v>0</v>
      </c>
      <c r="L86" s="293">
        <v>0</v>
      </c>
      <c r="M86" s="293">
        <v>0</v>
      </c>
      <c r="N86" s="293">
        <v>0</v>
      </c>
      <c r="O86" s="293">
        <v>0</v>
      </c>
      <c r="P86" s="293">
        <v>0</v>
      </c>
      <c r="Q86" s="293">
        <v>0</v>
      </c>
      <c r="R86" s="293">
        <v>0</v>
      </c>
      <c r="S86" s="293">
        <v>0</v>
      </c>
      <c r="T86" s="293">
        <v>5</v>
      </c>
      <c r="U86" s="293">
        <v>0</v>
      </c>
      <c r="V86" s="293">
        <v>0</v>
      </c>
      <c r="W86" s="293">
        <v>0</v>
      </c>
      <c r="X86" s="293">
        <v>0</v>
      </c>
      <c r="Y86" s="293">
        <v>0</v>
      </c>
      <c r="Z86" s="293">
        <v>0</v>
      </c>
      <c r="AA86" s="293">
        <v>0</v>
      </c>
      <c r="AB86" s="293">
        <v>0</v>
      </c>
      <c r="AC86" s="293">
        <v>0</v>
      </c>
      <c r="AD86" s="293">
        <v>7</v>
      </c>
      <c r="AE86" s="293">
        <v>36</v>
      </c>
      <c r="AF86" s="293">
        <v>0</v>
      </c>
      <c r="AG86" s="293">
        <v>0</v>
      </c>
      <c r="AH86" s="293">
        <v>90</v>
      </c>
      <c r="AI86" s="293">
        <v>0</v>
      </c>
      <c r="AJ86" s="293">
        <v>0</v>
      </c>
      <c r="AK86" s="293">
        <v>849</v>
      </c>
      <c r="AL86" s="293">
        <v>300</v>
      </c>
      <c r="AM86" s="293">
        <v>336</v>
      </c>
      <c r="AN86" s="293">
        <v>4865</v>
      </c>
      <c r="AO86" s="293">
        <v>283</v>
      </c>
      <c r="AP86" s="293">
        <v>0</v>
      </c>
      <c r="AQ86" s="293">
        <v>185</v>
      </c>
      <c r="AR86" s="293">
        <v>399</v>
      </c>
      <c r="AS86" s="293">
        <v>4</v>
      </c>
      <c r="AT86" s="293">
        <v>22</v>
      </c>
      <c r="AU86" s="293">
        <v>287</v>
      </c>
      <c r="AV86" s="293">
        <v>58</v>
      </c>
      <c r="AW86" s="293">
        <v>38</v>
      </c>
      <c r="AX86" s="293">
        <v>126</v>
      </c>
      <c r="AY86" s="293">
        <v>3</v>
      </c>
      <c r="AZ86" s="293">
        <v>5218</v>
      </c>
      <c r="BA86" s="293">
        <v>301</v>
      </c>
      <c r="BB86" s="293">
        <v>77</v>
      </c>
      <c r="BC86" s="293">
        <v>58</v>
      </c>
      <c r="BD86" s="293">
        <v>0</v>
      </c>
      <c r="BE86" s="293">
        <v>147</v>
      </c>
      <c r="BF86" s="293">
        <v>51</v>
      </c>
      <c r="BG86" s="293">
        <v>453</v>
      </c>
      <c r="BH86" s="293">
        <v>1309</v>
      </c>
      <c r="BI86" s="293">
        <v>0</v>
      </c>
      <c r="BJ86" s="293">
        <v>0</v>
      </c>
      <c r="BK86" s="293">
        <v>2</v>
      </c>
      <c r="BL86" s="293">
        <v>0</v>
      </c>
      <c r="BM86" s="293">
        <v>0</v>
      </c>
      <c r="BN86" s="293">
        <v>0</v>
      </c>
      <c r="BO86" s="293">
        <v>0</v>
      </c>
      <c r="BP86" s="293">
        <v>0</v>
      </c>
      <c r="BQ86" s="293">
        <v>0</v>
      </c>
      <c r="BR86" s="293">
        <v>0</v>
      </c>
      <c r="BS86" s="293">
        <v>0</v>
      </c>
      <c r="BT86" s="293">
        <v>0</v>
      </c>
      <c r="BU86" s="293">
        <v>0</v>
      </c>
      <c r="BV86" s="293">
        <v>0</v>
      </c>
      <c r="BW86" s="293">
        <v>0</v>
      </c>
      <c r="BX86" s="293">
        <v>0</v>
      </c>
      <c r="BY86" s="293">
        <v>0</v>
      </c>
      <c r="BZ86" s="293">
        <v>0</v>
      </c>
      <c r="CA86" s="293">
        <v>0</v>
      </c>
      <c r="CB86" s="293">
        <v>0</v>
      </c>
      <c r="CC86" s="293">
        <v>0</v>
      </c>
      <c r="CD86" s="293">
        <v>0</v>
      </c>
      <c r="CE86" s="293">
        <v>0</v>
      </c>
      <c r="CF86" s="293">
        <v>0</v>
      </c>
      <c r="CG86" s="293">
        <v>2</v>
      </c>
      <c r="CH86" s="293">
        <v>0</v>
      </c>
      <c r="CI86" s="293">
        <v>0</v>
      </c>
      <c r="CJ86" s="293">
        <v>0</v>
      </c>
      <c r="CK86" s="293">
        <v>0</v>
      </c>
      <c r="CL86" s="293">
        <v>1</v>
      </c>
      <c r="CM86" s="293">
        <v>2</v>
      </c>
      <c r="CN86" s="293">
        <v>0</v>
      </c>
      <c r="CO86" s="293">
        <v>0</v>
      </c>
      <c r="CP86" s="293">
        <v>0</v>
      </c>
      <c r="CQ86" s="293">
        <v>0</v>
      </c>
      <c r="CR86" s="293">
        <v>0</v>
      </c>
      <c r="CS86" s="293">
        <v>1</v>
      </c>
      <c r="CT86" s="293">
        <v>7</v>
      </c>
      <c r="CU86" s="293">
        <v>0</v>
      </c>
      <c r="CV86" s="293">
        <v>0</v>
      </c>
      <c r="CW86" s="293">
        <v>0</v>
      </c>
      <c r="CX86" s="293">
        <v>2</v>
      </c>
      <c r="CY86" s="293">
        <v>1</v>
      </c>
      <c r="CZ86" s="293">
        <v>19</v>
      </c>
      <c r="DA86" s="294">
        <v>15558</v>
      </c>
      <c r="DB86" s="293">
        <v>0</v>
      </c>
      <c r="DC86" s="293">
        <v>1</v>
      </c>
      <c r="DD86" s="293">
        <v>0</v>
      </c>
      <c r="DE86" s="293">
        <v>0</v>
      </c>
      <c r="DF86" s="293">
        <v>0</v>
      </c>
      <c r="DG86" s="293">
        <v>-273</v>
      </c>
      <c r="DH86" s="294">
        <v>-272</v>
      </c>
      <c r="DI86" s="294">
        <v>15286</v>
      </c>
      <c r="DJ86" s="294">
        <v>10069</v>
      </c>
      <c r="DK86" s="294">
        <v>9797</v>
      </c>
      <c r="DL86" s="294">
        <v>25355</v>
      </c>
      <c r="DM86" s="294">
        <v>-13035</v>
      </c>
      <c r="DN86" s="294">
        <v>-3238</v>
      </c>
      <c r="DO86" s="294">
        <v>12320</v>
      </c>
      <c r="DQ86" s="340">
        <f t="shared" si="6"/>
        <v>0.85274107026036894</v>
      </c>
      <c r="DR86" s="341">
        <f t="shared" si="7"/>
        <v>0.14725892973963106</v>
      </c>
      <c r="DS86" s="342">
        <f t="shared" si="8"/>
        <v>2.101917347985659E-7</v>
      </c>
      <c r="DT86" s="2"/>
    </row>
    <row r="87" spans="2:124" ht="20.100000000000001" customHeight="1" x14ac:dyDescent="0.4">
      <c r="B87" s="12">
        <v>32</v>
      </c>
      <c r="C87" s="9" t="s">
        <v>192</v>
      </c>
      <c r="D87" s="293">
        <v>0</v>
      </c>
      <c r="E87" s="293">
        <v>0</v>
      </c>
      <c r="F87" s="293">
        <v>0</v>
      </c>
      <c r="G87" s="293">
        <v>0</v>
      </c>
      <c r="H87" s="293">
        <v>0</v>
      </c>
      <c r="I87" s="293">
        <v>0</v>
      </c>
      <c r="J87" s="293">
        <v>0</v>
      </c>
      <c r="K87" s="293">
        <v>0</v>
      </c>
      <c r="L87" s="293">
        <v>0</v>
      </c>
      <c r="M87" s="293">
        <v>0</v>
      </c>
      <c r="N87" s="293">
        <v>0</v>
      </c>
      <c r="O87" s="293">
        <v>0</v>
      </c>
      <c r="P87" s="293">
        <v>0</v>
      </c>
      <c r="Q87" s="293">
        <v>0</v>
      </c>
      <c r="R87" s="293">
        <v>0</v>
      </c>
      <c r="S87" s="293">
        <v>2</v>
      </c>
      <c r="T87" s="293">
        <v>305</v>
      </c>
      <c r="U87" s="293">
        <v>0</v>
      </c>
      <c r="V87" s="293">
        <v>0</v>
      </c>
      <c r="W87" s="293">
        <v>0</v>
      </c>
      <c r="X87" s="293">
        <v>10</v>
      </c>
      <c r="Y87" s="293">
        <v>0</v>
      </c>
      <c r="Z87" s="293">
        <v>6</v>
      </c>
      <c r="AA87" s="293">
        <v>0</v>
      </c>
      <c r="AB87" s="293">
        <v>0</v>
      </c>
      <c r="AC87" s="293">
        <v>0</v>
      </c>
      <c r="AD87" s="293">
        <v>146</v>
      </c>
      <c r="AE87" s="293">
        <v>20</v>
      </c>
      <c r="AF87" s="293">
        <v>44</v>
      </c>
      <c r="AG87" s="293">
        <v>48727</v>
      </c>
      <c r="AH87" s="293">
        <v>1510</v>
      </c>
      <c r="AI87" s="293">
        <v>-118</v>
      </c>
      <c r="AJ87" s="293">
        <v>27</v>
      </c>
      <c r="AK87" s="293">
        <v>7926</v>
      </c>
      <c r="AL87" s="293">
        <v>3623</v>
      </c>
      <c r="AM87" s="293">
        <v>299</v>
      </c>
      <c r="AN87" s="293">
        <v>3182</v>
      </c>
      <c r="AO87" s="293">
        <v>168</v>
      </c>
      <c r="AP87" s="293">
        <v>9</v>
      </c>
      <c r="AQ87" s="293">
        <v>1757</v>
      </c>
      <c r="AR87" s="293">
        <v>499</v>
      </c>
      <c r="AS87" s="293">
        <v>94</v>
      </c>
      <c r="AT87" s="293">
        <v>1</v>
      </c>
      <c r="AU87" s="293">
        <v>956</v>
      </c>
      <c r="AV87" s="293">
        <v>210</v>
      </c>
      <c r="AW87" s="293">
        <v>29</v>
      </c>
      <c r="AX87" s="293">
        <v>1372</v>
      </c>
      <c r="AY87" s="293">
        <v>21</v>
      </c>
      <c r="AZ87" s="293">
        <v>1322</v>
      </c>
      <c r="BA87" s="293">
        <v>723</v>
      </c>
      <c r="BB87" s="293">
        <v>105</v>
      </c>
      <c r="BC87" s="293">
        <v>210</v>
      </c>
      <c r="BD87" s="293">
        <v>0</v>
      </c>
      <c r="BE87" s="293">
        <v>131</v>
      </c>
      <c r="BF87" s="293">
        <v>72</v>
      </c>
      <c r="BG87" s="293">
        <v>88</v>
      </c>
      <c r="BH87" s="293">
        <v>7</v>
      </c>
      <c r="BI87" s="293">
        <v>0</v>
      </c>
      <c r="BJ87" s="293">
        <v>0</v>
      </c>
      <c r="BK87" s="293">
        <v>0</v>
      </c>
      <c r="BL87" s="293">
        <v>0</v>
      </c>
      <c r="BM87" s="293">
        <v>0</v>
      </c>
      <c r="BN87" s="293">
        <v>0</v>
      </c>
      <c r="BO87" s="293">
        <v>0</v>
      </c>
      <c r="BP87" s="293">
        <v>0</v>
      </c>
      <c r="BQ87" s="293">
        <v>0</v>
      </c>
      <c r="BR87" s="293">
        <v>0</v>
      </c>
      <c r="BS87" s="293">
        <v>0</v>
      </c>
      <c r="BT87" s="293">
        <v>0</v>
      </c>
      <c r="BU87" s="293">
        <v>0</v>
      </c>
      <c r="BV87" s="293">
        <v>0</v>
      </c>
      <c r="BW87" s="293">
        <v>0</v>
      </c>
      <c r="BX87" s="293">
        <v>0</v>
      </c>
      <c r="BY87" s="293">
        <v>0</v>
      </c>
      <c r="BZ87" s="293">
        <v>0</v>
      </c>
      <c r="CA87" s="293">
        <v>0</v>
      </c>
      <c r="CB87" s="293">
        <v>0</v>
      </c>
      <c r="CC87" s="293">
        <v>0</v>
      </c>
      <c r="CD87" s="293">
        <v>0</v>
      </c>
      <c r="CE87" s="293">
        <v>0</v>
      </c>
      <c r="CF87" s="293">
        <v>0</v>
      </c>
      <c r="CG87" s="293">
        <v>34</v>
      </c>
      <c r="CH87" s="293">
        <v>0</v>
      </c>
      <c r="CI87" s="293">
        <v>0</v>
      </c>
      <c r="CJ87" s="293">
        <v>0</v>
      </c>
      <c r="CK87" s="293">
        <v>0</v>
      </c>
      <c r="CL87" s="293">
        <v>0</v>
      </c>
      <c r="CM87" s="293">
        <v>0</v>
      </c>
      <c r="CN87" s="293">
        <v>0</v>
      </c>
      <c r="CO87" s="293">
        <v>0</v>
      </c>
      <c r="CP87" s="293">
        <v>0</v>
      </c>
      <c r="CQ87" s="293">
        <v>135</v>
      </c>
      <c r="CR87" s="293">
        <v>0</v>
      </c>
      <c r="CS87" s="293">
        <v>0</v>
      </c>
      <c r="CT87" s="293">
        <v>0</v>
      </c>
      <c r="CU87" s="293">
        <v>0</v>
      </c>
      <c r="CV87" s="293">
        <v>0</v>
      </c>
      <c r="CW87" s="293">
        <v>0</v>
      </c>
      <c r="CX87" s="293">
        <v>1</v>
      </c>
      <c r="CY87" s="293">
        <v>0</v>
      </c>
      <c r="CZ87" s="293">
        <v>31</v>
      </c>
      <c r="DA87" s="294">
        <v>73684</v>
      </c>
      <c r="DB87" s="293">
        <v>0</v>
      </c>
      <c r="DC87" s="293">
        <v>0</v>
      </c>
      <c r="DD87" s="293">
        <v>0</v>
      </c>
      <c r="DE87" s="293">
        <v>-773</v>
      </c>
      <c r="DF87" s="293">
        <v>-2125</v>
      </c>
      <c r="DG87" s="293">
        <v>-768</v>
      </c>
      <c r="DH87" s="294">
        <v>-3666</v>
      </c>
      <c r="DI87" s="294">
        <v>70018</v>
      </c>
      <c r="DJ87" s="294">
        <v>18509</v>
      </c>
      <c r="DK87" s="294">
        <v>14843</v>
      </c>
      <c r="DL87" s="294">
        <v>88527</v>
      </c>
      <c r="DM87" s="294">
        <v>-66242</v>
      </c>
      <c r="DN87" s="294">
        <v>-51399</v>
      </c>
      <c r="DO87" s="294">
        <v>22285</v>
      </c>
      <c r="DQ87" s="340">
        <f t="shared" si="6"/>
        <v>0.9460710103116341</v>
      </c>
      <c r="DR87" s="341">
        <f t="shared" si="7"/>
        <v>5.3928989688365903E-2</v>
      </c>
      <c r="DS87" s="342">
        <f t="shared" si="8"/>
        <v>0</v>
      </c>
    </row>
    <row r="88" spans="2:124" ht="20.100000000000001" customHeight="1" x14ac:dyDescent="0.4">
      <c r="B88" s="12">
        <v>33</v>
      </c>
      <c r="C88" s="9" t="s">
        <v>857</v>
      </c>
      <c r="D88" s="293">
        <v>0</v>
      </c>
      <c r="E88" s="293">
        <v>0</v>
      </c>
      <c r="F88" s="293">
        <v>0</v>
      </c>
      <c r="G88" s="293">
        <v>0</v>
      </c>
      <c r="H88" s="293">
        <v>0</v>
      </c>
      <c r="I88" s="293">
        <v>0</v>
      </c>
      <c r="J88" s="293">
        <v>0</v>
      </c>
      <c r="K88" s="293">
        <v>41</v>
      </c>
      <c r="L88" s="293">
        <v>49</v>
      </c>
      <c r="M88" s="293">
        <v>0</v>
      </c>
      <c r="N88" s="293">
        <v>589</v>
      </c>
      <c r="O88" s="293">
        <v>249</v>
      </c>
      <c r="P88" s="293">
        <v>0</v>
      </c>
      <c r="Q88" s="293">
        <v>0</v>
      </c>
      <c r="R88" s="293">
        <v>0</v>
      </c>
      <c r="S88" s="293">
        <v>32</v>
      </c>
      <c r="T88" s="293">
        <v>123</v>
      </c>
      <c r="U88" s="293">
        <v>0</v>
      </c>
      <c r="V88" s="293">
        <v>1</v>
      </c>
      <c r="W88" s="293">
        <v>57</v>
      </c>
      <c r="X88" s="293">
        <v>837</v>
      </c>
      <c r="Y88" s="293">
        <v>7</v>
      </c>
      <c r="Z88" s="293">
        <v>242</v>
      </c>
      <c r="AA88" s="293">
        <v>184</v>
      </c>
      <c r="AB88" s="293">
        <v>2</v>
      </c>
      <c r="AC88" s="293">
        <v>19</v>
      </c>
      <c r="AD88" s="293">
        <v>8</v>
      </c>
      <c r="AE88" s="293">
        <v>540</v>
      </c>
      <c r="AF88" s="293">
        <v>249</v>
      </c>
      <c r="AG88" s="293">
        <v>64</v>
      </c>
      <c r="AH88" s="293">
        <v>36</v>
      </c>
      <c r="AI88" s="293">
        <v>-8</v>
      </c>
      <c r="AJ88" s="293">
        <v>31589</v>
      </c>
      <c r="AK88" s="293">
        <v>6225</v>
      </c>
      <c r="AL88" s="293">
        <v>3035</v>
      </c>
      <c r="AM88" s="293">
        <v>669</v>
      </c>
      <c r="AN88" s="293">
        <v>10643</v>
      </c>
      <c r="AO88" s="293">
        <v>1166</v>
      </c>
      <c r="AP88" s="293">
        <v>603</v>
      </c>
      <c r="AQ88" s="293">
        <v>24593</v>
      </c>
      <c r="AR88" s="293">
        <v>2792</v>
      </c>
      <c r="AS88" s="293">
        <v>163</v>
      </c>
      <c r="AT88" s="293">
        <v>282</v>
      </c>
      <c r="AU88" s="293">
        <v>22419</v>
      </c>
      <c r="AV88" s="293">
        <v>5171</v>
      </c>
      <c r="AW88" s="293">
        <v>446</v>
      </c>
      <c r="AX88" s="293">
        <v>1729</v>
      </c>
      <c r="AY88" s="293">
        <v>47</v>
      </c>
      <c r="AZ88" s="293">
        <v>10389</v>
      </c>
      <c r="BA88" s="293">
        <v>395</v>
      </c>
      <c r="BB88" s="293">
        <v>15</v>
      </c>
      <c r="BC88" s="293">
        <v>1887</v>
      </c>
      <c r="BD88" s="293">
        <v>0</v>
      </c>
      <c r="BE88" s="293">
        <v>3451</v>
      </c>
      <c r="BF88" s="293">
        <v>1681</v>
      </c>
      <c r="BG88" s="293">
        <v>1534</v>
      </c>
      <c r="BH88" s="293">
        <v>6674</v>
      </c>
      <c r="BI88" s="293">
        <v>155</v>
      </c>
      <c r="BJ88" s="293">
        <v>0</v>
      </c>
      <c r="BK88" s="293">
        <v>24</v>
      </c>
      <c r="BL88" s="293">
        <v>0</v>
      </c>
      <c r="BM88" s="293">
        <v>16</v>
      </c>
      <c r="BN88" s="293">
        <v>9</v>
      </c>
      <c r="BO88" s="293">
        <v>0</v>
      </c>
      <c r="BP88" s="293">
        <v>0</v>
      </c>
      <c r="BQ88" s="293">
        <v>0</v>
      </c>
      <c r="BR88" s="293">
        <v>0</v>
      </c>
      <c r="BS88" s="293">
        <v>0</v>
      </c>
      <c r="BT88" s="293">
        <v>0</v>
      </c>
      <c r="BU88" s="293">
        <v>0</v>
      </c>
      <c r="BV88" s="293">
        <v>5</v>
      </c>
      <c r="BW88" s="293">
        <v>0</v>
      </c>
      <c r="BX88" s="293">
        <v>0</v>
      </c>
      <c r="BY88" s="293">
        <v>0</v>
      </c>
      <c r="BZ88" s="293">
        <v>0</v>
      </c>
      <c r="CA88" s="293">
        <v>0</v>
      </c>
      <c r="CB88" s="293">
        <v>0</v>
      </c>
      <c r="CC88" s="293">
        <v>0</v>
      </c>
      <c r="CD88" s="293">
        <v>0</v>
      </c>
      <c r="CE88" s="293">
        <v>0</v>
      </c>
      <c r="CF88" s="293">
        <v>50</v>
      </c>
      <c r="CG88" s="293">
        <v>276</v>
      </c>
      <c r="CH88" s="293">
        <v>0</v>
      </c>
      <c r="CI88" s="293">
        <v>51</v>
      </c>
      <c r="CJ88" s="293">
        <v>1799</v>
      </c>
      <c r="CK88" s="293">
        <v>0</v>
      </c>
      <c r="CL88" s="293">
        <v>31</v>
      </c>
      <c r="CM88" s="293">
        <v>79</v>
      </c>
      <c r="CN88" s="293">
        <v>29</v>
      </c>
      <c r="CO88" s="293">
        <v>0</v>
      </c>
      <c r="CP88" s="293">
        <v>0</v>
      </c>
      <c r="CQ88" s="293">
        <v>480</v>
      </c>
      <c r="CR88" s="293">
        <v>27</v>
      </c>
      <c r="CS88" s="293">
        <v>45</v>
      </c>
      <c r="CT88" s="293">
        <v>88</v>
      </c>
      <c r="CU88" s="293">
        <v>56</v>
      </c>
      <c r="CV88" s="293">
        <v>0</v>
      </c>
      <c r="CW88" s="293">
        <v>0</v>
      </c>
      <c r="CX88" s="293">
        <v>41</v>
      </c>
      <c r="CY88" s="293">
        <v>26</v>
      </c>
      <c r="CZ88" s="293">
        <v>185</v>
      </c>
      <c r="DA88" s="294">
        <v>144391</v>
      </c>
      <c r="DB88" s="293">
        <v>22</v>
      </c>
      <c r="DC88" s="293">
        <v>210</v>
      </c>
      <c r="DD88" s="293">
        <v>0</v>
      </c>
      <c r="DE88" s="293">
        <v>0</v>
      </c>
      <c r="DF88" s="293">
        <v>1037</v>
      </c>
      <c r="DG88" s="293">
        <v>-370</v>
      </c>
      <c r="DH88" s="294">
        <v>899</v>
      </c>
      <c r="DI88" s="294">
        <v>145290</v>
      </c>
      <c r="DJ88" s="294">
        <v>58733</v>
      </c>
      <c r="DK88" s="294">
        <v>59632</v>
      </c>
      <c r="DL88" s="294">
        <v>204023</v>
      </c>
      <c r="DM88" s="294">
        <v>-138920</v>
      </c>
      <c r="DN88" s="294">
        <v>-79288</v>
      </c>
      <c r="DO88" s="294">
        <v>65103</v>
      </c>
      <c r="DQ88" s="340">
        <f t="shared" si="6"/>
        <v>0.95615665221281576</v>
      </c>
      <c r="DR88" s="341">
        <f t="shared" si="7"/>
        <v>4.3843347787184239E-2</v>
      </c>
      <c r="DS88" s="342">
        <f t="shared" si="8"/>
        <v>4.4140264307698843E-5</v>
      </c>
    </row>
    <row r="89" spans="2:124" ht="20.100000000000001" customHeight="1" x14ac:dyDescent="0.4">
      <c r="B89" s="12">
        <v>34</v>
      </c>
      <c r="C89" s="9" t="s">
        <v>858</v>
      </c>
      <c r="D89" s="293">
        <v>0</v>
      </c>
      <c r="E89" s="293">
        <v>0</v>
      </c>
      <c r="F89" s="293">
        <v>0</v>
      </c>
      <c r="G89" s="293">
        <v>0</v>
      </c>
      <c r="H89" s="293">
        <v>0</v>
      </c>
      <c r="I89" s="293">
        <v>20</v>
      </c>
      <c r="J89" s="293">
        <v>0</v>
      </c>
      <c r="K89" s="293">
        <v>0</v>
      </c>
      <c r="L89" s="293">
        <v>0</v>
      </c>
      <c r="M89" s="293">
        <v>0</v>
      </c>
      <c r="N89" s="293">
        <v>0</v>
      </c>
      <c r="O89" s="293">
        <v>0</v>
      </c>
      <c r="P89" s="293">
        <v>0</v>
      </c>
      <c r="Q89" s="293">
        <v>0</v>
      </c>
      <c r="R89" s="293">
        <v>0</v>
      </c>
      <c r="S89" s="293">
        <v>11</v>
      </c>
      <c r="T89" s="293">
        <v>11</v>
      </c>
      <c r="U89" s="293">
        <v>0</v>
      </c>
      <c r="V89" s="293">
        <v>0</v>
      </c>
      <c r="W89" s="293">
        <v>0</v>
      </c>
      <c r="X89" s="293">
        <v>0</v>
      </c>
      <c r="Y89" s="293">
        <v>0</v>
      </c>
      <c r="Z89" s="293">
        <v>0</v>
      </c>
      <c r="AA89" s="293">
        <v>0</v>
      </c>
      <c r="AB89" s="293">
        <v>0</v>
      </c>
      <c r="AC89" s="293">
        <v>0</v>
      </c>
      <c r="AD89" s="293">
        <v>11</v>
      </c>
      <c r="AE89" s="293">
        <v>0</v>
      </c>
      <c r="AF89" s="293">
        <v>0</v>
      </c>
      <c r="AG89" s="293">
        <v>0</v>
      </c>
      <c r="AH89" s="293">
        <v>1</v>
      </c>
      <c r="AI89" s="293">
        <v>0</v>
      </c>
      <c r="AJ89" s="293">
        <v>0</v>
      </c>
      <c r="AK89" s="293">
        <v>1189</v>
      </c>
      <c r="AL89" s="293">
        <v>56</v>
      </c>
      <c r="AM89" s="293">
        <v>13</v>
      </c>
      <c r="AN89" s="293">
        <v>16</v>
      </c>
      <c r="AO89" s="293">
        <v>0</v>
      </c>
      <c r="AP89" s="293">
        <v>0</v>
      </c>
      <c r="AQ89" s="293">
        <v>18</v>
      </c>
      <c r="AR89" s="293">
        <v>0</v>
      </c>
      <c r="AS89" s="293">
        <v>0</v>
      </c>
      <c r="AT89" s="293">
        <v>0</v>
      </c>
      <c r="AU89" s="293">
        <v>0</v>
      </c>
      <c r="AV89" s="293">
        <v>12</v>
      </c>
      <c r="AW89" s="293">
        <v>0</v>
      </c>
      <c r="AX89" s="293">
        <v>0</v>
      </c>
      <c r="AY89" s="293">
        <v>0</v>
      </c>
      <c r="AZ89" s="293">
        <v>0</v>
      </c>
      <c r="BA89" s="293">
        <v>191</v>
      </c>
      <c r="BB89" s="293">
        <v>2</v>
      </c>
      <c r="BC89" s="293">
        <v>647</v>
      </c>
      <c r="BD89" s="293">
        <v>0</v>
      </c>
      <c r="BE89" s="293">
        <v>43938</v>
      </c>
      <c r="BF89" s="293">
        <v>19806</v>
      </c>
      <c r="BG89" s="293">
        <v>12849</v>
      </c>
      <c r="BH89" s="293">
        <v>15405</v>
      </c>
      <c r="BI89" s="293">
        <v>0</v>
      </c>
      <c r="BJ89" s="293">
        <v>0</v>
      </c>
      <c r="BK89" s="293">
        <v>0</v>
      </c>
      <c r="BL89" s="293">
        <v>0</v>
      </c>
      <c r="BM89" s="293">
        <v>0</v>
      </c>
      <c r="BN89" s="293">
        <v>0</v>
      </c>
      <c r="BO89" s="293">
        <v>0</v>
      </c>
      <c r="BP89" s="293">
        <v>0</v>
      </c>
      <c r="BQ89" s="293">
        <v>20</v>
      </c>
      <c r="BR89" s="293">
        <v>6</v>
      </c>
      <c r="BS89" s="293">
        <v>3</v>
      </c>
      <c r="BT89" s="293">
        <v>0</v>
      </c>
      <c r="BU89" s="293">
        <v>0</v>
      </c>
      <c r="BV89" s="293">
        <v>22</v>
      </c>
      <c r="BW89" s="293">
        <v>0</v>
      </c>
      <c r="BX89" s="293">
        <v>0</v>
      </c>
      <c r="BY89" s="293">
        <v>0</v>
      </c>
      <c r="BZ89" s="293">
        <v>2</v>
      </c>
      <c r="CA89" s="293">
        <v>0</v>
      </c>
      <c r="CB89" s="293">
        <v>0</v>
      </c>
      <c r="CC89" s="293">
        <v>0</v>
      </c>
      <c r="CD89" s="293">
        <v>0</v>
      </c>
      <c r="CE89" s="293">
        <v>0</v>
      </c>
      <c r="CF89" s="293">
        <v>0</v>
      </c>
      <c r="CG89" s="293">
        <v>10</v>
      </c>
      <c r="CH89" s="293">
        <v>0</v>
      </c>
      <c r="CI89" s="293">
        <v>0</v>
      </c>
      <c r="CJ89" s="293">
        <v>0</v>
      </c>
      <c r="CK89" s="293">
        <v>0</v>
      </c>
      <c r="CL89" s="293">
        <v>0</v>
      </c>
      <c r="CM89" s="293">
        <v>0</v>
      </c>
      <c r="CN89" s="293">
        <v>0</v>
      </c>
      <c r="CO89" s="293">
        <v>23</v>
      </c>
      <c r="CP89" s="293">
        <v>0</v>
      </c>
      <c r="CQ89" s="293">
        <v>26</v>
      </c>
      <c r="CR89" s="293">
        <v>0</v>
      </c>
      <c r="CS89" s="293">
        <v>0</v>
      </c>
      <c r="CT89" s="293">
        <v>0</v>
      </c>
      <c r="CU89" s="293">
        <v>0</v>
      </c>
      <c r="CV89" s="293">
        <v>0</v>
      </c>
      <c r="CW89" s="293">
        <v>0</v>
      </c>
      <c r="CX89" s="293">
        <v>0</v>
      </c>
      <c r="CY89" s="293">
        <v>0</v>
      </c>
      <c r="CZ89" s="293">
        <v>22</v>
      </c>
      <c r="DA89" s="294">
        <v>94330</v>
      </c>
      <c r="DB89" s="293">
        <v>0</v>
      </c>
      <c r="DC89" s="293">
        <v>464</v>
      </c>
      <c r="DD89" s="293">
        <v>15</v>
      </c>
      <c r="DE89" s="293">
        <v>11</v>
      </c>
      <c r="DF89" s="293">
        <v>656</v>
      </c>
      <c r="DG89" s="293">
        <v>-2339</v>
      </c>
      <c r="DH89" s="294">
        <v>-1193</v>
      </c>
      <c r="DI89" s="294">
        <v>93137</v>
      </c>
      <c r="DJ89" s="294">
        <v>70389</v>
      </c>
      <c r="DK89" s="294">
        <v>69196</v>
      </c>
      <c r="DL89" s="294">
        <v>163526</v>
      </c>
      <c r="DM89" s="294">
        <v>-73075</v>
      </c>
      <c r="DN89" s="294">
        <v>-3879</v>
      </c>
      <c r="DO89" s="294">
        <v>90451</v>
      </c>
      <c r="DQ89" s="340">
        <f t="shared" si="6"/>
        <v>0.78459688415989348</v>
      </c>
      <c r="DR89" s="341">
        <f t="shared" si="7"/>
        <v>0.21540311584010652</v>
      </c>
      <c r="DS89" s="342">
        <f t="shared" si="8"/>
        <v>9.7528964946534574E-5</v>
      </c>
    </row>
    <row r="90" spans="2:124" ht="20.100000000000001" customHeight="1" x14ac:dyDescent="0.4">
      <c r="B90" s="12">
        <v>35</v>
      </c>
      <c r="C90" s="9" t="s">
        <v>211</v>
      </c>
      <c r="D90" s="293">
        <v>322</v>
      </c>
      <c r="E90" s="293">
        <v>226</v>
      </c>
      <c r="F90" s="293">
        <v>41</v>
      </c>
      <c r="G90" s="293">
        <v>0</v>
      </c>
      <c r="H90" s="293">
        <v>19</v>
      </c>
      <c r="I90" s="293">
        <v>115</v>
      </c>
      <c r="J90" s="293">
        <v>57</v>
      </c>
      <c r="K90" s="293">
        <v>462</v>
      </c>
      <c r="L90" s="293">
        <v>1110</v>
      </c>
      <c r="M90" s="293">
        <v>0</v>
      </c>
      <c r="N90" s="293">
        <v>818</v>
      </c>
      <c r="O90" s="293">
        <v>7181</v>
      </c>
      <c r="P90" s="293">
        <v>9</v>
      </c>
      <c r="Q90" s="293">
        <v>0</v>
      </c>
      <c r="R90" s="293">
        <v>19</v>
      </c>
      <c r="S90" s="293">
        <v>404</v>
      </c>
      <c r="T90" s="293">
        <v>595</v>
      </c>
      <c r="U90" s="293">
        <v>61</v>
      </c>
      <c r="V90" s="293">
        <v>26</v>
      </c>
      <c r="W90" s="293">
        <v>24</v>
      </c>
      <c r="X90" s="293">
        <v>961</v>
      </c>
      <c r="Y90" s="293">
        <v>151</v>
      </c>
      <c r="Z90" s="293">
        <v>186</v>
      </c>
      <c r="AA90" s="293">
        <v>935</v>
      </c>
      <c r="AB90" s="293">
        <v>22</v>
      </c>
      <c r="AC90" s="293">
        <v>78</v>
      </c>
      <c r="AD90" s="293">
        <v>481</v>
      </c>
      <c r="AE90" s="293">
        <v>280</v>
      </c>
      <c r="AF90" s="293">
        <v>294</v>
      </c>
      <c r="AG90" s="293">
        <v>32</v>
      </c>
      <c r="AH90" s="293">
        <v>169</v>
      </c>
      <c r="AI90" s="293">
        <v>3</v>
      </c>
      <c r="AJ90" s="293">
        <v>288</v>
      </c>
      <c r="AK90" s="293">
        <v>5104</v>
      </c>
      <c r="AL90" s="293">
        <v>3241</v>
      </c>
      <c r="AM90" s="293">
        <v>396</v>
      </c>
      <c r="AN90" s="293">
        <v>13724</v>
      </c>
      <c r="AO90" s="293">
        <v>1465</v>
      </c>
      <c r="AP90" s="293">
        <v>406</v>
      </c>
      <c r="AQ90" s="293">
        <v>8854</v>
      </c>
      <c r="AR90" s="293">
        <v>1198</v>
      </c>
      <c r="AS90" s="293">
        <v>118</v>
      </c>
      <c r="AT90" s="293">
        <v>262</v>
      </c>
      <c r="AU90" s="293">
        <v>1594</v>
      </c>
      <c r="AV90" s="293">
        <v>3721</v>
      </c>
      <c r="AW90" s="293">
        <v>1427</v>
      </c>
      <c r="AX90" s="293">
        <v>1063</v>
      </c>
      <c r="AY90" s="293">
        <v>37</v>
      </c>
      <c r="AZ90" s="293">
        <v>2400</v>
      </c>
      <c r="BA90" s="293">
        <v>696</v>
      </c>
      <c r="BB90" s="293">
        <v>27</v>
      </c>
      <c r="BC90" s="293">
        <v>1671</v>
      </c>
      <c r="BD90" s="293">
        <v>3</v>
      </c>
      <c r="BE90" s="293">
        <v>9391</v>
      </c>
      <c r="BF90" s="293">
        <v>14247</v>
      </c>
      <c r="BG90" s="293">
        <v>2837</v>
      </c>
      <c r="BH90" s="293">
        <v>1150</v>
      </c>
      <c r="BI90" s="293">
        <v>102</v>
      </c>
      <c r="BJ90" s="293">
        <v>67</v>
      </c>
      <c r="BK90" s="293">
        <v>75</v>
      </c>
      <c r="BL90" s="293">
        <v>17</v>
      </c>
      <c r="BM90" s="293">
        <v>3712</v>
      </c>
      <c r="BN90" s="293">
        <v>1637</v>
      </c>
      <c r="BO90" s="293">
        <v>48</v>
      </c>
      <c r="BP90" s="293">
        <v>15</v>
      </c>
      <c r="BQ90" s="293">
        <v>59</v>
      </c>
      <c r="BR90" s="293">
        <v>355</v>
      </c>
      <c r="BS90" s="293">
        <v>25</v>
      </c>
      <c r="BT90" s="293">
        <v>534</v>
      </c>
      <c r="BU90" s="293">
        <v>0</v>
      </c>
      <c r="BV90" s="293">
        <v>82</v>
      </c>
      <c r="BW90" s="293">
        <v>1</v>
      </c>
      <c r="BX90" s="293">
        <v>16</v>
      </c>
      <c r="BY90" s="293">
        <v>138</v>
      </c>
      <c r="BZ90" s="293">
        <v>149</v>
      </c>
      <c r="CA90" s="293">
        <v>0</v>
      </c>
      <c r="CB90" s="293">
        <v>198</v>
      </c>
      <c r="CC90" s="293">
        <v>3</v>
      </c>
      <c r="CD90" s="293">
        <v>62</v>
      </c>
      <c r="CE90" s="293">
        <v>102</v>
      </c>
      <c r="CF90" s="293">
        <v>18</v>
      </c>
      <c r="CG90" s="293">
        <v>4587</v>
      </c>
      <c r="CH90" s="293">
        <v>99</v>
      </c>
      <c r="CI90" s="293">
        <v>63</v>
      </c>
      <c r="CJ90" s="293">
        <v>248</v>
      </c>
      <c r="CK90" s="293">
        <v>4</v>
      </c>
      <c r="CL90" s="293">
        <v>116</v>
      </c>
      <c r="CM90" s="293">
        <v>91</v>
      </c>
      <c r="CN90" s="293">
        <v>319</v>
      </c>
      <c r="CO90" s="293">
        <v>294</v>
      </c>
      <c r="CP90" s="293">
        <v>0</v>
      </c>
      <c r="CQ90" s="293">
        <v>1310</v>
      </c>
      <c r="CR90" s="293">
        <v>216</v>
      </c>
      <c r="CS90" s="293">
        <v>73</v>
      </c>
      <c r="CT90" s="293">
        <v>726</v>
      </c>
      <c r="CU90" s="293">
        <v>304</v>
      </c>
      <c r="CV90" s="293">
        <v>18</v>
      </c>
      <c r="CW90" s="293">
        <v>0</v>
      </c>
      <c r="CX90" s="293">
        <v>535</v>
      </c>
      <c r="CY90" s="293">
        <v>10</v>
      </c>
      <c r="CZ90" s="293">
        <v>236</v>
      </c>
      <c r="DA90" s="294">
        <v>107065</v>
      </c>
      <c r="DB90" s="293">
        <v>510</v>
      </c>
      <c r="DC90" s="293">
        <v>3069</v>
      </c>
      <c r="DD90" s="293">
        <v>0</v>
      </c>
      <c r="DE90" s="293">
        <v>783</v>
      </c>
      <c r="DF90" s="293">
        <v>6544</v>
      </c>
      <c r="DG90" s="293">
        <v>-457</v>
      </c>
      <c r="DH90" s="294">
        <v>10449</v>
      </c>
      <c r="DI90" s="294">
        <v>117514</v>
      </c>
      <c r="DJ90" s="294">
        <v>41800</v>
      </c>
      <c r="DK90" s="294">
        <v>52249</v>
      </c>
      <c r="DL90" s="294">
        <v>159314</v>
      </c>
      <c r="DM90" s="294">
        <v>-104557</v>
      </c>
      <c r="DN90" s="294">
        <v>-52308</v>
      </c>
      <c r="DO90" s="294">
        <v>54757</v>
      </c>
      <c r="DQ90" s="340">
        <f t="shared" si="6"/>
        <v>0.88974079684122742</v>
      </c>
      <c r="DR90" s="341">
        <f t="shared" si="7"/>
        <v>0.11025920315877258</v>
      </c>
      <c r="DS90" s="342">
        <f t="shared" si="8"/>
        <v>6.4507843409679876E-4</v>
      </c>
    </row>
    <row r="91" spans="2:124" ht="20.100000000000001" customHeight="1" x14ac:dyDescent="0.4">
      <c r="B91" s="12">
        <v>36</v>
      </c>
      <c r="C91" s="9" t="s">
        <v>819</v>
      </c>
      <c r="D91" s="293">
        <v>0</v>
      </c>
      <c r="E91" s="293">
        <v>0</v>
      </c>
      <c r="F91" s="293">
        <v>0</v>
      </c>
      <c r="G91" s="293">
        <v>0</v>
      </c>
      <c r="H91" s="293">
        <v>1</v>
      </c>
      <c r="I91" s="293">
        <v>0</v>
      </c>
      <c r="J91" s="293">
        <v>28</v>
      </c>
      <c r="K91" s="293">
        <v>0</v>
      </c>
      <c r="L91" s="293">
        <v>0</v>
      </c>
      <c r="M91" s="293">
        <v>0</v>
      </c>
      <c r="N91" s="293">
        <v>0</v>
      </c>
      <c r="O91" s="293">
        <v>0</v>
      </c>
      <c r="P91" s="293">
        <v>0</v>
      </c>
      <c r="Q91" s="293">
        <v>0</v>
      </c>
      <c r="R91" s="293">
        <v>0</v>
      </c>
      <c r="S91" s="293">
        <v>2</v>
      </c>
      <c r="T91" s="293">
        <v>6</v>
      </c>
      <c r="U91" s="293">
        <v>0</v>
      </c>
      <c r="V91" s="293">
        <v>0</v>
      </c>
      <c r="W91" s="293">
        <v>0</v>
      </c>
      <c r="X91" s="293">
        <v>3</v>
      </c>
      <c r="Y91" s="293">
        <v>0</v>
      </c>
      <c r="Z91" s="293">
        <v>39</v>
      </c>
      <c r="AA91" s="293">
        <v>0</v>
      </c>
      <c r="AB91" s="293">
        <v>0</v>
      </c>
      <c r="AC91" s="293">
        <v>34</v>
      </c>
      <c r="AD91" s="293">
        <v>0</v>
      </c>
      <c r="AE91" s="293">
        <v>70</v>
      </c>
      <c r="AF91" s="293">
        <v>48</v>
      </c>
      <c r="AG91" s="293">
        <v>0</v>
      </c>
      <c r="AH91" s="293">
        <v>23</v>
      </c>
      <c r="AI91" s="293">
        <v>0</v>
      </c>
      <c r="AJ91" s="293">
        <v>1</v>
      </c>
      <c r="AK91" s="293">
        <v>57</v>
      </c>
      <c r="AL91" s="293">
        <v>31</v>
      </c>
      <c r="AM91" s="293">
        <v>2821</v>
      </c>
      <c r="AN91" s="293">
        <v>15984</v>
      </c>
      <c r="AO91" s="293">
        <v>301</v>
      </c>
      <c r="AP91" s="293">
        <v>68</v>
      </c>
      <c r="AQ91" s="293">
        <v>897</v>
      </c>
      <c r="AR91" s="293">
        <v>266</v>
      </c>
      <c r="AS91" s="293">
        <v>151</v>
      </c>
      <c r="AT91" s="293">
        <v>30</v>
      </c>
      <c r="AU91" s="293">
        <v>0</v>
      </c>
      <c r="AV91" s="293">
        <v>328</v>
      </c>
      <c r="AW91" s="293">
        <v>31</v>
      </c>
      <c r="AX91" s="293">
        <v>114</v>
      </c>
      <c r="AY91" s="293">
        <v>5</v>
      </c>
      <c r="AZ91" s="293">
        <v>1857</v>
      </c>
      <c r="BA91" s="293">
        <v>525</v>
      </c>
      <c r="BB91" s="293">
        <v>49</v>
      </c>
      <c r="BC91" s="293">
        <v>19</v>
      </c>
      <c r="BD91" s="293">
        <v>0</v>
      </c>
      <c r="BE91" s="293">
        <v>6163</v>
      </c>
      <c r="BF91" s="293">
        <v>147</v>
      </c>
      <c r="BG91" s="293">
        <v>3214</v>
      </c>
      <c r="BH91" s="293">
        <v>1413</v>
      </c>
      <c r="BI91" s="293">
        <v>0</v>
      </c>
      <c r="BJ91" s="293">
        <v>0</v>
      </c>
      <c r="BK91" s="293">
        <v>960</v>
      </c>
      <c r="BL91" s="293">
        <v>0</v>
      </c>
      <c r="BM91" s="293">
        <v>3</v>
      </c>
      <c r="BN91" s="293">
        <v>4</v>
      </c>
      <c r="BO91" s="293">
        <v>0</v>
      </c>
      <c r="BP91" s="293">
        <v>0</v>
      </c>
      <c r="BQ91" s="293">
        <v>0</v>
      </c>
      <c r="BR91" s="293">
        <v>0</v>
      </c>
      <c r="BS91" s="293">
        <v>10</v>
      </c>
      <c r="BT91" s="293">
        <v>2</v>
      </c>
      <c r="BU91" s="293">
        <v>0</v>
      </c>
      <c r="BV91" s="293">
        <v>0</v>
      </c>
      <c r="BW91" s="293">
        <v>1</v>
      </c>
      <c r="BX91" s="293">
        <v>1</v>
      </c>
      <c r="BY91" s="293">
        <v>4</v>
      </c>
      <c r="BZ91" s="293">
        <v>63</v>
      </c>
      <c r="CA91" s="293">
        <v>1</v>
      </c>
      <c r="CB91" s="293">
        <v>0</v>
      </c>
      <c r="CC91" s="293">
        <v>0</v>
      </c>
      <c r="CD91" s="293">
        <v>0</v>
      </c>
      <c r="CE91" s="293">
        <v>0</v>
      </c>
      <c r="CF91" s="293">
        <v>1</v>
      </c>
      <c r="CG91" s="293">
        <v>404</v>
      </c>
      <c r="CH91" s="293">
        <v>0</v>
      </c>
      <c r="CI91" s="293">
        <v>0</v>
      </c>
      <c r="CJ91" s="293">
        <v>0</v>
      </c>
      <c r="CK91" s="293">
        <v>0</v>
      </c>
      <c r="CL91" s="293">
        <v>0</v>
      </c>
      <c r="CM91" s="293">
        <v>0</v>
      </c>
      <c r="CN91" s="293">
        <v>0</v>
      </c>
      <c r="CO91" s="293">
        <v>1</v>
      </c>
      <c r="CP91" s="293">
        <v>0</v>
      </c>
      <c r="CQ91" s="293">
        <v>12241</v>
      </c>
      <c r="CR91" s="293">
        <v>89</v>
      </c>
      <c r="CS91" s="293">
        <v>0</v>
      </c>
      <c r="CT91" s="293">
        <v>0</v>
      </c>
      <c r="CU91" s="293">
        <v>0</v>
      </c>
      <c r="CV91" s="293">
        <v>0</v>
      </c>
      <c r="CW91" s="293">
        <v>0</v>
      </c>
      <c r="CX91" s="293">
        <v>11</v>
      </c>
      <c r="CY91" s="293">
        <v>0</v>
      </c>
      <c r="CZ91" s="293">
        <v>0</v>
      </c>
      <c r="DA91" s="294">
        <v>48522</v>
      </c>
      <c r="DB91" s="293">
        <v>0</v>
      </c>
      <c r="DC91" s="293">
        <v>4</v>
      </c>
      <c r="DD91" s="293">
        <v>0</v>
      </c>
      <c r="DE91" s="293">
        <v>9256</v>
      </c>
      <c r="DF91" s="293">
        <v>85663</v>
      </c>
      <c r="DG91" s="293">
        <v>154</v>
      </c>
      <c r="DH91" s="294">
        <v>95077</v>
      </c>
      <c r="DI91" s="294">
        <v>143599</v>
      </c>
      <c r="DJ91" s="294">
        <v>17266</v>
      </c>
      <c r="DK91" s="294">
        <v>112343</v>
      </c>
      <c r="DL91" s="294">
        <v>160865</v>
      </c>
      <c r="DM91" s="294">
        <v>-143130</v>
      </c>
      <c r="DN91" s="294">
        <v>-30787</v>
      </c>
      <c r="DO91" s="294">
        <v>17735</v>
      </c>
      <c r="DQ91" s="340">
        <f t="shared" si="6"/>
        <v>0.99673396054290075</v>
      </c>
      <c r="DR91" s="341">
        <f t="shared" si="7"/>
        <v>3.2660394570992457E-3</v>
      </c>
      <c r="DS91" s="342">
        <f t="shared" si="8"/>
        <v>8.4076693919426361E-7</v>
      </c>
    </row>
    <row r="92" spans="2:124" ht="20.100000000000001" customHeight="1" x14ac:dyDescent="0.4">
      <c r="B92" s="12">
        <v>37</v>
      </c>
      <c r="C92" s="9" t="s">
        <v>820</v>
      </c>
      <c r="D92" s="293">
        <v>0</v>
      </c>
      <c r="E92" s="293">
        <v>0</v>
      </c>
      <c r="F92" s="293">
        <v>0</v>
      </c>
      <c r="G92" s="293">
        <v>0</v>
      </c>
      <c r="H92" s="293">
        <v>3</v>
      </c>
      <c r="I92" s="293">
        <v>0</v>
      </c>
      <c r="J92" s="293">
        <v>4</v>
      </c>
      <c r="K92" s="293">
        <v>0</v>
      </c>
      <c r="L92" s="293">
        <v>0</v>
      </c>
      <c r="M92" s="293">
        <v>0</v>
      </c>
      <c r="N92" s="293">
        <v>0</v>
      </c>
      <c r="O92" s="293">
        <v>0</v>
      </c>
      <c r="P92" s="293">
        <v>0</v>
      </c>
      <c r="Q92" s="293">
        <v>0</v>
      </c>
      <c r="R92" s="293">
        <v>0</v>
      </c>
      <c r="S92" s="293">
        <v>8</v>
      </c>
      <c r="T92" s="293">
        <v>6</v>
      </c>
      <c r="U92" s="293">
        <v>0</v>
      </c>
      <c r="V92" s="293">
        <v>0</v>
      </c>
      <c r="W92" s="293">
        <v>0</v>
      </c>
      <c r="X92" s="293">
        <v>0</v>
      </c>
      <c r="Y92" s="293">
        <v>6</v>
      </c>
      <c r="Z92" s="293">
        <v>305</v>
      </c>
      <c r="AA92" s="293">
        <v>0</v>
      </c>
      <c r="AB92" s="293">
        <v>0</v>
      </c>
      <c r="AC92" s="293">
        <v>4</v>
      </c>
      <c r="AD92" s="293">
        <v>0</v>
      </c>
      <c r="AE92" s="293">
        <v>70</v>
      </c>
      <c r="AF92" s="293">
        <v>59</v>
      </c>
      <c r="AG92" s="293">
        <v>0</v>
      </c>
      <c r="AH92" s="293">
        <v>23</v>
      </c>
      <c r="AI92" s="293">
        <v>10</v>
      </c>
      <c r="AJ92" s="293">
        <v>9</v>
      </c>
      <c r="AK92" s="293">
        <v>13</v>
      </c>
      <c r="AL92" s="293">
        <v>30</v>
      </c>
      <c r="AM92" s="293">
        <v>137</v>
      </c>
      <c r="AN92" s="293">
        <v>54161</v>
      </c>
      <c r="AO92" s="293">
        <v>40</v>
      </c>
      <c r="AP92" s="293">
        <v>157</v>
      </c>
      <c r="AQ92" s="293">
        <v>756</v>
      </c>
      <c r="AR92" s="293">
        <v>178</v>
      </c>
      <c r="AS92" s="293">
        <v>5</v>
      </c>
      <c r="AT92" s="293">
        <v>28</v>
      </c>
      <c r="AU92" s="293">
        <v>59</v>
      </c>
      <c r="AV92" s="293">
        <v>163</v>
      </c>
      <c r="AW92" s="293">
        <v>28</v>
      </c>
      <c r="AX92" s="293">
        <v>76</v>
      </c>
      <c r="AY92" s="293">
        <v>2</v>
      </c>
      <c r="AZ92" s="293">
        <v>197</v>
      </c>
      <c r="BA92" s="293">
        <v>67</v>
      </c>
      <c r="BB92" s="293">
        <v>7</v>
      </c>
      <c r="BC92" s="293">
        <v>7</v>
      </c>
      <c r="BD92" s="293">
        <v>0</v>
      </c>
      <c r="BE92" s="293">
        <v>15</v>
      </c>
      <c r="BF92" s="293">
        <v>23</v>
      </c>
      <c r="BG92" s="293">
        <v>39</v>
      </c>
      <c r="BH92" s="293">
        <v>2</v>
      </c>
      <c r="BI92" s="293">
        <v>0</v>
      </c>
      <c r="BJ92" s="293">
        <v>2</v>
      </c>
      <c r="BK92" s="293">
        <v>26</v>
      </c>
      <c r="BL92" s="293">
        <v>0</v>
      </c>
      <c r="BM92" s="293">
        <v>3</v>
      </c>
      <c r="BN92" s="293">
        <v>2</v>
      </c>
      <c r="BO92" s="293">
        <v>0</v>
      </c>
      <c r="BP92" s="293">
        <v>0</v>
      </c>
      <c r="BQ92" s="293">
        <v>0</v>
      </c>
      <c r="BR92" s="293">
        <v>0</v>
      </c>
      <c r="BS92" s="293">
        <v>2</v>
      </c>
      <c r="BT92" s="293">
        <v>5</v>
      </c>
      <c r="BU92" s="293">
        <v>0</v>
      </c>
      <c r="BV92" s="293">
        <v>6</v>
      </c>
      <c r="BW92" s="293">
        <v>1</v>
      </c>
      <c r="BX92" s="293">
        <v>1</v>
      </c>
      <c r="BY92" s="293">
        <v>4</v>
      </c>
      <c r="BZ92" s="293">
        <v>25</v>
      </c>
      <c r="CA92" s="293">
        <v>1</v>
      </c>
      <c r="CB92" s="293">
        <v>1</v>
      </c>
      <c r="CC92" s="293">
        <v>0</v>
      </c>
      <c r="CD92" s="293">
        <v>0</v>
      </c>
      <c r="CE92" s="293">
        <v>6</v>
      </c>
      <c r="CF92" s="293">
        <v>0</v>
      </c>
      <c r="CG92" s="293">
        <v>25</v>
      </c>
      <c r="CH92" s="293">
        <v>0</v>
      </c>
      <c r="CI92" s="293">
        <v>0</v>
      </c>
      <c r="CJ92" s="293">
        <v>0</v>
      </c>
      <c r="CK92" s="293">
        <v>0</v>
      </c>
      <c r="CL92" s="293">
        <v>0</v>
      </c>
      <c r="CM92" s="293">
        <v>0</v>
      </c>
      <c r="CN92" s="293">
        <v>0</v>
      </c>
      <c r="CO92" s="293">
        <v>35</v>
      </c>
      <c r="CP92" s="293">
        <v>0</v>
      </c>
      <c r="CQ92" s="293">
        <v>19380</v>
      </c>
      <c r="CR92" s="293">
        <v>6</v>
      </c>
      <c r="CS92" s="293">
        <v>0</v>
      </c>
      <c r="CT92" s="293">
        <v>0</v>
      </c>
      <c r="CU92" s="293">
        <v>0</v>
      </c>
      <c r="CV92" s="293">
        <v>0</v>
      </c>
      <c r="CW92" s="293">
        <v>0</v>
      </c>
      <c r="CX92" s="293">
        <v>5</v>
      </c>
      <c r="CY92" s="293">
        <v>0</v>
      </c>
      <c r="CZ92" s="293">
        <v>0</v>
      </c>
      <c r="DA92" s="294">
        <v>76233</v>
      </c>
      <c r="DB92" s="293">
        <v>0</v>
      </c>
      <c r="DC92" s="293">
        <v>42</v>
      </c>
      <c r="DD92" s="293">
        <v>0</v>
      </c>
      <c r="DE92" s="293">
        <v>1656</v>
      </c>
      <c r="DF92" s="293">
        <v>122700</v>
      </c>
      <c r="DG92" s="293">
        <v>4091</v>
      </c>
      <c r="DH92" s="294">
        <v>128489</v>
      </c>
      <c r="DI92" s="294">
        <v>204722</v>
      </c>
      <c r="DJ92" s="294">
        <v>460528</v>
      </c>
      <c r="DK92" s="294">
        <v>589017</v>
      </c>
      <c r="DL92" s="294">
        <v>665250</v>
      </c>
      <c r="DM92" s="294">
        <v>-190896</v>
      </c>
      <c r="DN92" s="294">
        <v>398121</v>
      </c>
      <c r="DO92" s="294">
        <v>474354</v>
      </c>
      <c r="DQ92" s="340">
        <f t="shared" si="6"/>
        <v>0.93246451285157428</v>
      </c>
      <c r="DR92" s="341">
        <f t="shared" si="7"/>
        <v>6.7535487148425721E-2</v>
      </c>
      <c r="DS92" s="342">
        <f t="shared" si="8"/>
        <v>8.8280528615397686E-6</v>
      </c>
    </row>
    <row r="93" spans="2:124" ht="20.100000000000001" customHeight="1" x14ac:dyDescent="0.4">
      <c r="B93" s="12">
        <v>38</v>
      </c>
      <c r="C93" s="9" t="s">
        <v>821</v>
      </c>
      <c r="D93" s="293">
        <v>1</v>
      </c>
      <c r="E93" s="293">
        <v>0</v>
      </c>
      <c r="F93" s="293">
        <v>0</v>
      </c>
      <c r="G93" s="293">
        <v>3</v>
      </c>
      <c r="H93" s="293">
        <v>0</v>
      </c>
      <c r="I93" s="293">
        <v>1</v>
      </c>
      <c r="J93" s="293">
        <v>0</v>
      </c>
      <c r="K93" s="293">
        <v>0</v>
      </c>
      <c r="L93" s="293">
        <v>0</v>
      </c>
      <c r="M93" s="293">
        <v>0</v>
      </c>
      <c r="N93" s="293">
        <v>0</v>
      </c>
      <c r="O93" s="293">
        <v>0</v>
      </c>
      <c r="P93" s="293">
        <v>0</v>
      </c>
      <c r="Q93" s="293">
        <v>0</v>
      </c>
      <c r="R93" s="293">
        <v>0</v>
      </c>
      <c r="S93" s="293">
        <v>0</v>
      </c>
      <c r="T93" s="293">
        <v>0</v>
      </c>
      <c r="U93" s="293">
        <v>0</v>
      </c>
      <c r="V93" s="293">
        <v>0</v>
      </c>
      <c r="W93" s="293">
        <v>0</v>
      </c>
      <c r="X93" s="293">
        <v>0</v>
      </c>
      <c r="Y93" s="293">
        <v>0</v>
      </c>
      <c r="Z93" s="293">
        <v>0</v>
      </c>
      <c r="AA93" s="293">
        <v>0</v>
      </c>
      <c r="AB93" s="293">
        <v>0</v>
      </c>
      <c r="AC93" s="293">
        <v>0</v>
      </c>
      <c r="AD93" s="293">
        <v>0</v>
      </c>
      <c r="AE93" s="293">
        <v>0</v>
      </c>
      <c r="AF93" s="293">
        <v>0</v>
      </c>
      <c r="AG93" s="293">
        <v>0</v>
      </c>
      <c r="AH93" s="293">
        <v>0</v>
      </c>
      <c r="AI93" s="293">
        <v>0</v>
      </c>
      <c r="AJ93" s="293">
        <v>0</v>
      </c>
      <c r="AK93" s="293">
        <v>2</v>
      </c>
      <c r="AL93" s="293">
        <v>0</v>
      </c>
      <c r="AM93" s="293">
        <v>38</v>
      </c>
      <c r="AN93" s="293">
        <v>1191</v>
      </c>
      <c r="AO93" s="293">
        <v>5070</v>
      </c>
      <c r="AP93" s="293">
        <v>0</v>
      </c>
      <c r="AQ93" s="293">
        <v>0</v>
      </c>
      <c r="AR93" s="293">
        <v>105</v>
      </c>
      <c r="AS93" s="293">
        <v>0</v>
      </c>
      <c r="AT93" s="293">
        <v>7</v>
      </c>
      <c r="AU93" s="293">
        <v>0</v>
      </c>
      <c r="AV93" s="293">
        <v>36</v>
      </c>
      <c r="AW93" s="293">
        <v>39</v>
      </c>
      <c r="AX93" s="293">
        <v>40</v>
      </c>
      <c r="AY93" s="293">
        <v>1</v>
      </c>
      <c r="AZ93" s="293">
        <v>40</v>
      </c>
      <c r="BA93" s="293">
        <v>33</v>
      </c>
      <c r="BB93" s="293">
        <v>0</v>
      </c>
      <c r="BC93" s="293">
        <v>22</v>
      </c>
      <c r="BD93" s="293">
        <v>0</v>
      </c>
      <c r="BE93" s="293">
        <v>228</v>
      </c>
      <c r="BF93" s="293">
        <v>0</v>
      </c>
      <c r="BG93" s="293">
        <v>18</v>
      </c>
      <c r="BH93" s="293">
        <v>0</v>
      </c>
      <c r="BI93" s="293">
        <v>0</v>
      </c>
      <c r="BJ93" s="293">
        <v>0</v>
      </c>
      <c r="BK93" s="293">
        <v>9</v>
      </c>
      <c r="BL93" s="293">
        <v>3</v>
      </c>
      <c r="BM93" s="293">
        <v>1673</v>
      </c>
      <c r="BN93" s="293">
        <v>258</v>
      </c>
      <c r="BO93" s="293">
        <v>6</v>
      </c>
      <c r="BP93" s="293">
        <v>0</v>
      </c>
      <c r="BQ93" s="293">
        <v>0</v>
      </c>
      <c r="BR93" s="293">
        <v>0</v>
      </c>
      <c r="BS93" s="293">
        <v>0</v>
      </c>
      <c r="BT93" s="293">
        <v>1</v>
      </c>
      <c r="BU93" s="293">
        <v>0</v>
      </c>
      <c r="BV93" s="293">
        <v>0</v>
      </c>
      <c r="BW93" s="293">
        <v>0</v>
      </c>
      <c r="BX93" s="293">
        <v>6</v>
      </c>
      <c r="BY93" s="293">
        <v>3</v>
      </c>
      <c r="BZ93" s="293">
        <v>17</v>
      </c>
      <c r="CA93" s="293">
        <v>1</v>
      </c>
      <c r="CB93" s="293">
        <v>4</v>
      </c>
      <c r="CC93" s="293">
        <v>1</v>
      </c>
      <c r="CD93" s="293">
        <v>0</v>
      </c>
      <c r="CE93" s="293">
        <v>40</v>
      </c>
      <c r="CF93" s="293">
        <v>35</v>
      </c>
      <c r="CG93" s="293">
        <v>4776</v>
      </c>
      <c r="CH93" s="293">
        <v>0</v>
      </c>
      <c r="CI93" s="293">
        <v>0</v>
      </c>
      <c r="CJ93" s="293">
        <v>12320</v>
      </c>
      <c r="CK93" s="293">
        <v>282</v>
      </c>
      <c r="CL93" s="293">
        <v>626</v>
      </c>
      <c r="CM93" s="293">
        <v>489</v>
      </c>
      <c r="CN93" s="293">
        <v>0</v>
      </c>
      <c r="CO93" s="293">
        <v>678</v>
      </c>
      <c r="CP93" s="293">
        <v>0</v>
      </c>
      <c r="CQ93" s="293">
        <v>5394</v>
      </c>
      <c r="CR93" s="293">
        <v>142</v>
      </c>
      <c r="CS93" s="293">
        <v>2</v>
      </c>
      <c r="CT93" s="293">
        <v>0</v>
      </c>
      <c r="CU93" s="293">
        <v>0</v>
      </c>
      <c r="CV93" s="293">
        <v>544</v>
      </c>
      <c r="CW93" s="293">
        <v>88</v>
      </c>
      <c r="CX93" s="293">
        <v>44</v>
      </c>
      <c r="CY93" s="293">
        <v>626</v>
      </c>
      <c r="CZ93" s="293">
        <v>0</v>
      </c>
      <c r="DA93" s="294">
        <v>34943</v>
      </c>
      <c r="DB93" s="293">
        <v>37</v>
      </c>
      <c r="DC93" s="293">
        <v>810</v>
      </c>
      <c r="DD93" s="293">
        <v>0</v>
      </c>
      <c r="DE93" s="293">
        <v>14508</v>
      </c>
      <c r="DF93" s="293">
        <v>51351</v>
      </c>
      <c r="DG93" s="293">
        <v>-1817</v>
      </c>
      <c r="DH93" s="294">
        <v>64889</v>
      </c>
      <c r="DI93" s="294">
        <v>99832</v>
      </c>
      <c r="DJ93" s="294">
        <v>57559</v>
      </c>
      <c r="DK93" s="294">
        <v>122448</v>
      </c>
      <c r="DL93" s="294">
        <v>157391</v>
      </c>
      <c r="DM93" s="294">
        <v>-99004</v>
      </c>
      <c r="DN93" s="294">
        <v>23444</v>
      </c>
      <c r="DO93" s="294">
        <v>58387</v>
      </c>
      <c r="DQ93" s="340">
        <f t="shared" si="6"/>
        <v>0.99170606619120116</v>
      </c>
      <c r="DR93" s="341">
        <f t="shared" si="7"/>
        <v>8.2939338087988368E-3</v>
      </c>
      <c r="DS93" s="342">
        <f t="shared" si="8"/>
        <v>1.7025530518683838E-4</v>
      </c>
    </row>
    <row r="94" spans="2:124" ht="20.100000000000001" customHeight="1" x14ac:dyDescent="0.4">
      <c r="B94" s="12">
        <v>39</v>
      </c>
      <c r="C94" s="9" t="s">
        <v>859</v>
      </c>
      <c r="D94" s="293">
        <v>0</v>
      </c>
      <c r="E94" s="293">
        <v>0</v>
      </c>
      <c r="F94" s="293">
        <v>0</v>
      </c>
      <c r="G94" s="293">
        <v>0</v>
      </c>
      <c r="H94" s="293">
        <v>0</v>
      </c>
      <c r="I94" s="293">
        <v>0</v>
      </c>
      <c r="J94" s="293">
        <v>0</v>
      </c>
      <c r="K94" s="293">
        <v>0</v>
      </c>
      <c r="L94" s="293">
        <v>0</v>
      </c>
      <c r="M94" s="293">
        <v>0</v>
      </c>
      <c r="N94" s="293">
        <v>0</v>
      </c>
      <c r="O94" s="293">
        <v>0</v>
      </c>
      <c r="P94" s="293">
        <v>0</v>
      </c>
      <c r="Q94" s="293">
        <v>0</v>
      </c>
      <c r="R94" s="293">
        <v>0</v>
      </c>
      <c r="S94" s="293">
        <v>0</v>
      </c>
      <c r="T94" s="293">
        <v>0</v>
      </c>
      <c r="U94" s="293">
        <v>0</v>
      </c>
      <c r="V94" s="293">
        <v>0</v>
      </c>
      <c r="W94" s="293">
        <v>0</v>
      </c>
      <c r="X94" s="293">
        <v>0</v>
      </c>
      <c r="Y94" s="293">
        <v>0</v>
      </c>
      <c r="Z94" s="293">
        <v>0</v>
      </c>
      <c r="AA94" s="293">
        <v>0</v>
      </c>
      <c r="AB94" s="293">
        <v>0</v>
      </c>
      <c r="AC94" s="293">
        <v>0</v>
      </c>
      <c r="AD94" s="293">
        <v>0</v>
      </c>
      <c r="AE94" s="293">
        <v>0</v>
      </c>
      <c r="AF94" s="293">
        <v>0</v>
      </c>
      <c r="AG94" s="293">
        <v>0</v>
      </c>
      <c r="AH94" s="293">
        <v>0</v>
      </c>
      <c r="AI94" s="293">
        <v>0</v>
      </c>
      <c r="AJ94" s="293">
        <v>0</v>
      </c>
      <c r="AK94" s="293">
        <v>0</v>
      </c>
      <c r="AL94" s="293">
        <v>3</v>
      </c>
      <c r="AM94" s="293">
        <v>34</v>
      </c>
      <c r="AN94" s="293">
        <v>806</v>
      </c>
      <c r="AO94" s="293">
        <v>7308</v>
      </c>
      <c r="AP94" s="293">
        <v>3493</v>
      </c>
      <c r="AQ94" s="293">
        <v>19689</v>
      </c>
      <c r="AR94" s="293">
        <v>2108</v>
      </c>
      <c r="AS94" s="293">
        <v>540</v>
      </c>
      <c r="AT94" s="293">
        <v>2598</v>
      </c>
      <c r="AU94" s="293">
        <v>380</v>
      </c>
      <c r="AV94" s="293">
        <v>14688</v>
      </c>
      <c r="AW94" s="293">
        <v>6049</v>
      </c>
      <c r="AX94" s="293">
        <v>0</v>
      </c>
      <c r="AY94" s="293">
        <v>0</v>
      </c>
      <c r="AZ94" s="293">
        <v>1338</v>
      </c>
      <c r="BA94" s="293">
        <v>0</v>
      </c>
      <c r="BB94" s="293">
        <v>1</v>
      </c>
      <c r="BC94" s="293">
        <v>42</v>
      </c>
      <c r="BD94" s="293">
        <v>0</v>
      </c>
      <c r="BE94" s="293">
        <v>0</v>
      </c>
      <c r="BF94" s="293">
        <v>0</v>
      </c>
      <c r="BG94" s="293">
        <v>0</v>
      </c>
      <c r="BH94" s="293">
        <v>0</v>
      </c>
      <c r="BI94" s="293">
        <v>0</v>
      </c>
      <c r="BJ94" s="293">
        <v>0</v>
      </c>
      <c r="BK94" s="293">
        <v>0</v>
      </c>
      <c r="BL94" s="293">
        <v>0</v>
      </c>
      <c r="BM94" s="293">
        <v>0</v>
      </c>
      <c r="BN94" s="293">
        <v>0</v>
      </c>
      <c r="BO94" s="293">
        <v>0</v>
      </c>
      <c r="BP94" s="293">
        <v>0</v>
      </c>
      <c r="BQ94" s="293">
        <v>0</v>
      </c>
      <c r="BR94" s="293">
        <v>0</v>
      </c>
      <c r="BS94" s="293">
        <v>0</v>
      </c>
      <c r="BT94" s="293">
        <v>0</v>
      </c>
      <c r="BU94" s="293">
        <v>0</v>
      </c>
      <c r="BV94" s="293">
        <v>0</v>
      </c>
      <c r="BW94" s="293">
        <v>0</v>
      </c>
      <c r="BX94" s="293">
        <v>0</v>
      </c>
      <c r="BY94" s="293">
        <v>0</v>
      </c>
      <c r="BZ94" s="293">
        <v>0</v>
      </c>
      <c r="CA94" s="293">
        <v>0</v>
      </c>
      <c r="CB94" s="293">
        <v>0</v>
      </c>
      <c r="CC94" s="293">
        <v>0</v>
      </c>
      <c r="CD94" s="293">
        <v>0</v>
      </c>
      <c r="CE94" s="293">
        <v>0</v>
      </c>
      <c r="CF94" s="293">
        <v>0</v>
      </c>
      <c r="CG94" s="293">
        <v>0</v>
      </c>
      <c r="CH94" s="293">
        <v>0</v>
      </c>
      <c r="CI94" s="293">
        <v>9</v>
      </c>
      <c r="CJ94" s="293">
        <v>0</v>
      </c>
      <c r="CK94" s="293">
        <v>0</v>
      </c>
      <c r="CL94" s="293">
        <v>0</v>
      </c>
      <c r="CM94" s="293">
        <v>0</v>
      </c>
      <c r="CN94" s="293">
        <v>0</v>
      </c>
      <c r="CO94" s="293">
        <v>0</v>
      </c>
      <c r="CP94" s="293">
        <v>0</v>
      </c>
      <c r="CQ94" s="293">
        <v>3487</v>
      </c>
      <c r="CR94" s="293">
        <v>0</v>
      </c>
      <c r="CS94" s="293">
        <v>0</v>
      </c>
      <c r="CT94" s="293">
        <v>0</v>
      </c>
      <c r="CU94" s="293">
        <v>0</v>
      </c>
      <c r="CV94" s="293">
        <v>0</v>
      </c>
      <c r="CW94" s="293">
        <v>0</v>
      </c>
      <c r="CX94" s="293">
        <v>0</v>
      </c>
      <c r="CY94" s="293">
        <v>0</v>
      </c>
      <c r="CZ94" s="293">
        <v>0</v>
      </c>
      <c r="DA94" s="294">
        <v>62573</v>
      </c>
      <c r="DB94" s="293">
        <v>0</v>
      </c>
      <c r="DC94" s="293">
        <v>13</v>
      </c>
      <c r="DD94" s="293">
        <v>0</v>
      </c>
      <c r="DE94" s="293">
        <v>0</v>
      </c>
      <c r="DF94" s="293">
        <v>0</v>
      </c>
      <c r="DG94" s="293">
        <v>988</v>
      </c>
      <c r="DH94" s="294">
        <v>1001</v>
      </c>
      <c r="DI94" s="294">
        <v>63574</v>
      </c>
      <c r="DJ94" s="294">
        <v>44486</v>
      </c>
      <c r="DK94" s="294">
        <v>45487</v>
      </c>
      <c r="DL94" s="294">
        <v>108060</v>
      </c>
      <c r="DM94" s="294">
        <v>-62137</v>
      </c>
      <c r="DN94" s="294">
        <v>-16650</v>
      </c>
      <c r="DO94" s="294">
        <v>45923</v>
      </c>
      <c r="DQ94" s="340">
        <f t="shared" si="6"/>
        <v>0.97739641992009307</v>
      </c>
      <c r="DR94" s="341">
        <f t="shared" si="7"/>
        <v>2.2603580079906926E-2</v>
      </c>
      <c r="DS94" s="342">
        <f t="shared" si="8"/>
        <v>2.7324925523813569E-6</v>
      </c>
    </row>
    <row r="95" spans="2:124" ht="20.100000000000001" customHeight="1" x14ac:dyDescent="0.4">
      <c r="B95" s="12">
        <v>40</v>
      </c>
      <c r="C95" s="9" t="s">
        <v>247</v>
      </c>
      <c r="D95" s="293">
        <v>0</v>
      </c>
      <c r="E95" s="293">
        <v>0</v>
      </c>
      <c r="F95" s="293">
        <v>0</v>
      </c>
      <c r="G95" s="293">
        <v>0</v>
      </c>
      <c r="H95" s="293">
        <v>0</v>
      </c>
      <c r="I95" s="293">
        <v>1</v>
      </c>
      <c r="J95" s="293">
        <v>0</v>
      </c>
      <c r="K95" s="293">
        <v>0</v>
      </c>
      <c r="L95" s="293">
        <v>0</v>
      </c>
      <c r="M95" s="293">
        <v>0</v>
      </c>
      <c r="N95" s="293">
        <v>0</v>
      </c>
      <c r="O95" s="293">
        <v>0</v>
      </c>
      <c r="P95" s="293">
        <v>0</v>
      </c>
      <c r="Q95" s="293">
        <v>0</v>
      </c>
      <c r="R95" s="293">
        <v>0</v>
      </c>
      <c r="S95" s="293">
        <v>0</v>
      </c>
      <c r="T95" s="293">
        <v>1</v>
      </c>
      <c r="U95" s="293">
        <v>0</v>
      </c>
      <c r="V95" s="293">
        <v>0</v>
      </c>
      <c r="W95" s="293">
        <v>8</v>
      </c>
      <c r="X95" s="293">
        <v>0</v>
      </c>
      <c r="Y95" s="293">
        <v>0</v>
      </c>
      <c r="Z95" s="293">
        <v>0</v>
      </c>
      <c r="AA95" s="293">
        <v>0</v>
      </c>
      <c r="AB95" s="293">
        <v>0</v>
      </c>
      <c r="AC95" s="293">
        <v>0</v>
      </c>
      <c r="AD95" s="293">
        <v>0</v>
      </c>
      <c r="AE95" s="293">
        <v>0</v>
      </c>
      <c r="AF95" s="293">
        <v>0</v>
      </c>
      <c r="AG95" s="293">
        <v>0</v>
      </c>
      <c r="AH95" s="293">
        <v>0</v>
      </c>
      <c r="AI95" s="293">
        <v>0</v>
      </c>
      <c r="AJ95" s="293">
        <v>39</v>
      </c>
      <c r="AK95" s="293">
        <v>0</v>
      </c>
      <c r="AL95" s="293">
        <v>9</v>
      </c>
      <c r="AM95" s="293">
        <v>104</v>
      </c>
      <c r="AN95" s="293">
        <v>6333</v>
      </c>
      <c r="AO95" s="293">
        <v>3542</v>
      </c>
      <c r="AP95" s="293">
        <v>10793</v>
      </c>
      <c r="AQ95" s="293">
        <v>86503</v>
      </c>
      <c r="AR95" s="293">
        <v>1701</v>
      </c>
      <c r="AS95" s="293">
        <v>204</v>
      </c>
      <c r="AT95" s="293">
        <v>1975</v>
      </c>
      <c r="AU95" s="293">
        <v>1072</v>
      </c>
      <c r="AV95" s="293">
        <v>17531</v>
      </c>
      <c r="AW95" s="293">
        <v>3890</v>
      </c>
      <c r="AX95" s="293">
        <v>194</v>
      </c>
      <c r="AY95" s="293">
        <v>3</v>
      </c>
      <c r="AZ95" s="293">
        <v>1676</v>
      </c>
      <c r="BA95" s="293">
        <v>74</v>
      </c>
      <c r="BB95" s="293">
        <v>3</v>
      </c>
      <c r="BC95" s="293">
        <v>73</v>
      </c>
      <c r="BD95" s="293">
        <v>0</v>
      </c>
      <c r="BE95" s="293">
        <v>346</v>
      </c>
      <c r="BF95" s="293">
        <v>45</v>
      </c>
      <c r="BG95" s="293">
        <v>24</v>
      </c>
      <c r="BH95" s="293">
        <v>2</v>
      </c>
      <c r="BI95" s="293">
        <v>1</v>
      </c>
      <c r="BJ95" s="293">
        <v>0</v>
      </c>
      <c r="BK95" s="293">
        <v>2</v>
      </c>
      <c r="BL95" s="293">
        <v>0</v>
      </c>
      <c r="BM95" s="293">
        <v>12</v>
      </c>
      <c r="BN95" s="293">
        <v>33</v>
      </c>
      <c r="BO95" s="293">
        <v>21</v>
      </c>
      <c r="BP95" s="293">
        <v>0</v>
      </c>
      <c r="BQ95" s="293">
        <v>0</v>
      </c>
      <c r="BR95" s="293">
        <v>0</v>
      </c>
      <c r="BS95" s="293">
        <v>1</v>
      </c>
      <c r="BT95" s="293">
        <v>0</v>
      </c>
      <c r="BU95" s="293">
        <v>0</v>
      </c>
      <c r="BV95" s="293">
        <v>0</v>
      </c>
      <c r="BW95" s="293">
        <v>0</v>
      </c>
      <c r="BX95" s="293">
        <v>0</v>
      </c>
      <c r="BY95" s="293">
        <v>0</v>
      </c>
      <c r="BZ95" s="293">
        <v>2</v>
      </c>
      <c r="CA95" s="293">
        <v>0</v>
      </c>
      <c r="CB95" s="293">
        <v>72</v>
      </c>
      <c r="CC95" s="293">
        <v>93</v>
      </c>
      <c r="CD95" s="293">
        <v>162</v>
      </c>
      <c r="CE95" s="293">
        <v>80</v>
      </c>
      <c r="CF95" s="293">
        <v>88</v>
      </c>
      <c r="CG95" s="293">
        <v>2368</v>
      </c>
      <c r="CH95" s="293">
        <v>10</v>
      </c>
      <c r="CI95" s="293">
        <v>538</v>
      </c>
      <c r="CJ95" s="293">
        <v>0</v>
      </c>
      <c r="CK95" s="293">
        <v>0</v>
      </c>
      <c r="CL95" s="293">
        <v>1</v>
      </c>
      <c r="CM95" s="293">
        <v>0</v>
      </c>
      <c r="CN95" s="293">
        <v>0</v>
      </c>
      <c r="CO95" s="293">
        <v>2</v>
      </c>
      <c r="CP95" s="293">
        <v>0</v>
      </c>
      <c r="CQ95" s="293">
        <v>16323</v>
      </c>
      <c r="CR95" s="293">
        <v>16</v>
      </c>
      <c r="CS95" s="293">
        <v>0</v>
      </c>
      <c r="CT95" s="293">
        <v>0</v>
      </c>
      <c r="CU95" s="293">
        <v>0</v>
      </c>
      <c r="CV95" s="293">
        <v>0</v>
      </c>
      <c r="CW95" s="293">
        <v>0</v>
      </c>
      <c r="CX95" s="293">
        <v>12</v>
      </c>
      <c r="CY95" s="293">
        <v>855</v>
      </c>
      <c r="CZ95" s="293">
        <v>0</v>
      </c>
      <c r="DA95" s="294">
        <v>156838</v>
      </c>
      <c r="DB95" s="293">
        <v>7</v>
      </c>
      <c r="DC95" s="293">
        <v>274</v>
      </c>
      <c r="DD95" s="293">
        <v>0</v>
      </c>
      <c r="DE95" s="293">
        <v>0</v>
      </c>
      <c r="DF95" s="293">
        <v>0</v>
      </c>
      <c r="DG95" s="293">
        <v>-13756</v>
      </c>
      <c r="DH95" s="294">
        <v>-13475</v>
      </c>
      <c r="DI95" s="294">
        <v>143363</v>
      </c>
      <c r="DJ95" s="294">
        <v>328971</v>
      </c>
      <c r="DK95" s="294">
        <v>315496</v>
      </c>
      <c r="DL95" s="294">
        <v>472334</v>
      </c>
      <c r="DM95" s="294">
        <v>-131667</v>
      </c>
      <c r="DN95" s="294">
        <v>183829</v>
      </c>
      <c r="DO95" s="294">
        <v>340667</v>
      </c>
      <c r="DQ95" s="340">
        <f t="shared" si="6"/>
        <v>0.91841688580735614</v>
      </c>
      <c r="DR95" s="341">
        <f t="shared" si="7"/>
        <v>8.1583114192643857E-2</v>
      </c>
      <c r="DS95" s="342">
        <f t="shared" si="8"/>
        <v>5.7592535334807056E-5</v>
      </c>
    </row>
    <row r="96" spans="2:124" ht="20.100000000000001" customHeight="1" x14ac:dyDescent="0.4">
      <c r="B96" s="12">
        <v>41</v>
      </c>
      <c r="C96" s="9" t="s">
        <v>860</v>
      </c>
      <c r="D96" s="293">
        <v>0</v>
      </c>
      <c r="E96" s="293">
        <v>0</v>
      </c>
      <c r="F96" s="293">
        <v>2</v>
      </c>
      <c r="G96" s="293">
        <v>0</v>
      </c>
      <c r="H96" s="293">
        <v>0</v>
      </c>
      <c r="I96" s="293">
        <v>55</v>
      </c>
      <c r="J96" s="293">
        <v>0</v>
      </c>
      <c r="K96" s="293">
        <v>0</v>
      </c>
      <c r="L96" s="293">
        <v>0</v>
      </c>
      <c r="M96" s="293">
        <v>0</v>
      </c>
      <c r="N96" s="293">
        <v>0</v>
      </c>
      <c r="O96" s="293">
        <v>0</v>
      </c>
      <c r="P96" s="293">
        <v>0</v>
      </c>
      <c r="Q96" s="293">
        <v>0</v>
      </c>
      <c r="R96" s="293">
        <v>0</v>
      </c>
      <c r="S96" s="293">
        <v>0</v>
      </c>
      <c r="T96" s="293">
        <v>1</v>
      </c>
      <c r="U96" s="293">
        <v>0</v>
      </c>
      <c r="V96" s="293">
        <v>0</v>
      </c>
      <c r="W96" s="293">
        <v>0</v>
      </c>
      <c r="X96" s="293">
        <v>0</v>
      </c>
      <c r="Y96" s="293">
        <v>0</v>
      </c>
      <c r="Z96" s="293">
        <v>1</v>
      </c>
      <c r="AA96" s="293">
        <v>0</v>
      </c>
      <c r="AB96" s="293">
        <v>0</v>
      </c>
      <c r="AC96" s="293">
        <v>0</v>
      </c>
      <c r="AD96" s="293">
        <v>0</v>
      </c>
      <c r="AE96" s="293">
        <v>0</v>
      </c>
      <c r="AF96" s="293">
        <v>0</v>
      </c>
      <c r="AG96" s="293">
        <v>0</v>
      </c>
      <c r="AH96" s="293">
        <v>0</v>
      </c>
      <c r="AI96" s="293">
        <v>0</v>
      </c>
      <c r="AJ96" s="293">
        <v>3</v>
      </c>
      <c r="AK96" s="293">
        <v>63</v>
      </c>
      <c r="AL96" s="293">
        <v>0</v>
      </c>
      <c r="AM96" s="293">
        <v>91</v>
      </c>
      <c r="AN96" s="293">
        <v>4783</v>
      </c>
      <c r="AO96" s="293">
        <v>455</v>
      </c>
      <c r="AP96" s="293">
        <v>0</v>
      </c>
      <c r="AQ96" s="293">
        <v>319</v>
      </c>
      <c r="AR96" s="293">
        <v>4039</v>
      </c>
      <c r="AS96" s="293">
        <v>74</v>
      </c>
      <c r="AT96" s="293">
        <v>112</v>
      </c>
      <c r="AU96" s="293">
        <v>43</v>
      </c>
      <c r="AV96" s="293">
        <v>1182</v>
      </c>
      <c r="AW96" s="293">
        <v>280</v>
      </c>
      <c r="AX96" s="293">
        <v>10336</v>
      </c>
      <c r="AY96" s="293">
        <v>45</v>
      </c>
      <c r="AZ96" s="293">
        <v>13350</v>
      </c>
      <c r="BA96" s="293">
        <v>224</v>
      </c>
      <c r="BB96" s="293">
        <v>13</v>
      </c>
      <c r="BC96" s="293">
        <v>3</v>
      </c>
      <c r="BD96" s="293">
        <v>0</v>
      </c>
      <c r="BE96" s="293">
        <v>1237</v>
      </c>
      <c r="BF96" s="293">
        <v>750</v>
      </c>
      <c r="BG96" s="293">
        <v>930</v>
      </c>
      <c r="BH96" s="293">
        <v>1029</v>
      </c>
      <c r="BI96" s="293">
        <v>0</v>
      </c>
      <c r="BJ96" s="293">
        <v>0</v>
      </c>
      <c r="BK96" s="293">
        <v>0</v>
      </c>
      <c r="BL96" s="293">
        <v>0</v>
      </c>
      <c r="BM96" s="293">
        <v>0</v>
      </c>
      <c r="BN96" s="293">
        <v>0</v>
      </c>
      <c r="BO96" s="293">
        <v>0</v>
      </c>
      <c r="BP96" s="293">
        <v>0</v>
      </c>
      <c r="BQ96" s="293">
        <v>0</v>
      </c>
      <c r="BR96" s="293">
        <v>0</v>
      </c>
      <c r="BS96" s="293">
        <v>6</v>
      </c>
      <c r="BT96" s="293">
        <v>0</v>
      </c>
      <c r="BU96" s="293">
        <v>2</v>
      </c>
      <c r="BV96" s="293">
        <v>0</v>
      </c>
      <c r="BW96" s="293">
        <v>0</v>
      </c>
      <c r="BX96" s="293">
        <v>0</v>
      </c>
      <c r="BY96" s="293">
        <v>0</v>
      </c>
      <c r="BZ96" s="293">
        <v>0</v>
      </c>
      <c r="CA96" s="293">
        <v>0</v>
      </c>
      <c r="CB96" s="293">
        <v>1</v>
      </c>
      <c r="CC96" s="293">
        <v>0</v>
      </c>
      <c r="CD96" s="293">
        <v>0</v>
      </c>
      <c r="CE96" s="293">
        <v>0</v>
      </c>
      <c r="CF96" s="293">
        <v>0</v>
      </c>
      <c r="CG96" s="293">
        <v>2</v>
      </c>
      <c r="CH96" s="293">
        <v>0</v>
      </c>
      <c r="CI96" s="293">
        <v>0</v>
      </c>
      <c r="CJ96" s="293">
        <v>0</v>
      </c>
      <c r="CK96" s="293">
        <v>0</v>
      </c>
      <c r="CL96" s="293">
        <v>0</v>
      </c>
      <c r="CM96" s="293">
        <v>0</v>
      </c>
      <c r="CN96" s="293">
        <v>0</v>
      </c>
      <c r="CO96" s="293">
        <v>0</v>
      </c>
      <c r="CP96" s="293">
        <v>0</v>
      </c>
      <c r="CQ96" s="293">
        <v>4403</v>
      </c>
      <c r="CR96" s="293">
        <v>0</v>
      </c>
      <c r="CS96" s="293">
        <v>0</v>
      </c>
      <c r="CT96" s="293">
        <v>0</v>
      </c>
      <c r="CU96" s="293">
        <v>0</v>
      </c>
      <c r="CV96" s="293">
        <v>0</v>
      </c>
      <c r="CW96" s="293">
        <v>0</v>
      </c>
      <c r="CX96" s="293">
        <v>3</v>
      </c>
      <c r="CY96" s="293">
        <v>0</v>
      </c>
      <c r="CZ96" s="293">
        <v>3</v>
      </c>
      <c r="DA96" s="294">
        <v>43840</v>
      </c>
      <c r="DB96" s="293">
        <v>0</v>
      </c>
      <c r="DC96" s="293">
        <v>106</v>
      </c>
      <c r="DD96" s="293">
        <v>0</v>
      </c>
      <c r="DE96" s="293">
        <v>9973</v>
      </c>
      <c r="DF96" s="293">
        <v>44285</v>
      </c>
      <c r="DG96" s="293">
        <v>-208</v>
      </c>
      <c r="DH96" s="294">
        <v>54156</v>
      </c>
      <c r="DI96" s="294">
        <v>97996</v>
      </c>
      <c r="DJ96" s="294">
        <v>33169</v>
      </c>
      <c r="DK96" s="294">
        <v>87325</v>
      </c>
      <c r="DL96" s="294">
        <v>131165</v>
      </c>
      <c r="DM96" s="294">
        <v>-91813</v>
      </c>
      <c r="DN96" s="294">
        <v>-4488</v>
      </c>
      <c r="DO96" s="294">
        <v>39352</v>
      </c>
      <c r="DQ96" s="340">
        <f t="shared" si="6"/>
        <v>0.93690558798318302</v>
      </c>
      <c r="DR96" s="341">
        <f t="shared" si="7"/>
        <v>6.3094412016816981E-2</v>
      </c>
      <c r="DS96" s="342">
        <f t="shared" si="8"/>
        <v>2.2280323888647985E-5</v>
      </c>
    </row>
    <row r="97" spans="2:123" ht="20.100000000000001" customHeight="1" x14ac:dyDescent="0.4">
      <c r="B97" s="12">
        <v>42</v>
      </c>
      <c r="C97" s="9" t="s">
        <v>861</v>
      </c>
      <c r="D97" s="293">
        <v>0</v>
      </c>
      <c r="E97" s="293">
        <v>0</v>
      </c>
      <c r="F97" s="293">
        <v>0</v>
      </c>
      <c r="G97" s="293">
        <v>0</v>
      </c>
      <c r="H97" s="293">
        <v>0</v>
      </c>
      <c r="I97" s="293">
        <v>0</v>
      </c>
      <c r="J97" s="293">
        <v>0</v>
      </c>
      <c r="K97" s="293">
        <v>0</v>
      </c>
      <c r="L97" s="293">
        <v>0</v>
      </c>
      <c r="M97" s="293">
        <v>0</v>
      </c>
      <c r="N97" s="293">
        <v>0</v>
      </c>
      <c r="O97" s="293">
        <v>0</v>
      </c>
      <c r="P97" s="293">
        <v>0</v>
      </c>
      <c r="Q97" s="293">
        <v>0</v>
      </c>
      <c r="R97" s="293">
        <v>0</v>
      </c>
      <c r="S97" s="293">
        <v>0</v>
      </c>
      <c r="T97" s="293">
        <v>0</v>
      </c>
      <c r="U97" s="293">
        <v>0</v>
      </c>
      <c r="V97" s="293">
        <v>0</v>
      </c>
      <c r="W97" s="293">
        <v>0</v>
      </c>
      <c r="X97" s="293">
        <v>0</v>
      </c>
      <c r="Y97" s="293">
        <v>0</v>
      </c>
      <c r="Z97" s="293">
        <v>0</v>
      </c>
      <c r="AA97" s="293">
        <v>0</v>
      </c>
      <c r="AB97" s="293">
        <v>0</v>
      </c>
      <c r="AC97" s="293">
        <v>0</v>
      </c>
      <c r="AD97" s="293">
        <v>0</v>
      </c>
      <c r="AE97" s="293">
        <v>0</v>
      </c>
      <c r="AF97" s="293">
        <v>0</v>
      </c>
      <c r="AG97" s="293">
        <v>0</v>
      </c>
      <c r="AH97" s="293">
        <v>0</v>
      </c>
      <c r="AI97" s="293">
        <v>0</v>
      </c>
      <c r="AJ97" s="293">
        <v>0</v>
      </c>
      <c r="AK97" s="293">
        <v>0</v>
      </c>
      <c r="AL97" s="293">
        <v>0</v>
      </c>
      <c r="AM97" s="293">
        <v>0</v>
      </c>
      <c r="AN97" s="293">
        <v>0</v>
      </c>
      <c r="AO97" s="293">
        <v>0</v>
      </c>
      <c r="AP97" s="293">
        <v>0</v>
      </c>
      <c r="AQ97" s="293">
        <v>0</v>
      </c>
      <c r="AR97" s="293">
        <v>0</v>
      </c>
      <c r="AS97" s="293">
        <v>297</v>
      </c>
      <c r="AT97" s="293">
        <v>0</v>
      </c>
      <c r="AU97" s="293">
        <v>0</v>
      </c>
      <c r="AV97" s="293">
        <v>0</v>
      </c>
      <c r="AW97" s="293">
        <v>0</v>
      </c>
      <c r="AX97" s="293">
        <v>0</v>
      </c>
      <c r="AY97" s="293">
        <v>0</v>
      </c>
      <c r="AZ97" s="293">
        <v>0</v>
      </c>
      <c r="BA97" s="293">
        <v>5</v>
      </c>
      <c r="BB97" s="293">
        <v>1</v>
      </c>
      <c r="BC97" s="293">
        <v>0</v>
      </c>
      <c r="BD97" s="293">
        <v>0</v>
      </c>
      <c r="BE97" s="293">
        <v>2126</v>
      </c>
      <c r="BF97" s="293">
        <v>0</v>
      </c>
      <c r="BG97" s="293">
        <v>0</v>
      </c>
      <c r="BH97" s="293">
        <v>0</v>
      </c>
      <c r="BI97" s="293">
        <v>0</v>
      </c>
      <c r="BJ97" s="293">
        <v>0</v>
      </c>
      <c r="BK97" s="293">
        <v>0</v>
      </c>
      <c r="BL97" s="293">
        <v>0</v>
      </c>
      <c r="BM97" s="293">
        <v>0</v>
      </c>
      <c r="BN97" s="293">
        <v>0</v>
      </c>
      <c r="BO97" s="293">
        <v>0</v>
      </c>
      <c r="BP97" s="293">
        <v>0</v>
      </c>
      <c r="BQ97" s="293">
        <v>0</v>
      </c>
      <c r="BR97" s="293">
        <v>0</v>
      </c>
      <c r="BS97" s="293">
        <v>0</v>
      </c>
      <c r="BT97" s="293">
        <v>8</v>
      </c>
      <c r="BU97" s="293">
        <v>0</v>
      </c>
      <c r="BV97" s="293">
        <v>0</v>
      </c>
      <c r="BW97" s="293">
        <v>0</v>
      </c>
      <c r="BX97" s="293">
        <v>0</v>
      </c>
      <c r="BY97" s="293">
        <v>0</v>
      </c>
      <c r="BZ97" s="293">
        <v>2</v>
      </c>
      <c r="CA97" s="293">
        <v>0</v>
      </c>
      <c r="CB97" s="293">
        <v>0</v>
      </c>
      <c r="CC97" s="293">
        <v>0</v>
      </c>
      <c r="CD97" s="293">
        <v>0</v>
      </c>
      <c r="CE97" s="293">
        <v>0</v>
      </c>
      <c r="CF97" s="293">
        <v>14</v>
      </c>
      <c r="CG97" s="293">
        <v>474</v>
      </c>
      <c r="CH97" s="293">
        <v>0</v>
      </c>
      <c r="CI97" s="293">
        <v>0</v>
      </c>
      <c r="CJ97" s="293">
        <v>0</v>
      </c>
      <c r="CK97" s="293">
        <v>0</v>
      </c>
      <c r="CL97" s="293">
        <v>0</v>
      </c>
      <c r="CM97" s="293">
        <v>0</v>
      </c>
      <c r="CN97" s="293">
        <v>0</v>
      </c>
      <c r="CO97" s="293">
        <v>38</v>
      </c>
      <c r="CP97" s="293">
        <v>0</v>
      </c>
      <c r="CQ97" s="293">
        <v>2026</v>
      </c>
      <c r="CR97" s="293">
        <v>16</v>
      </c>
      <c r="CS97" s="293">
        <v>0</v>
      </c>
      <c r="CT97" s="293">
        <v>0</v>
      </c>
      <c r="CU97" s="293">
        <v>0</v>
      </c>
      <c r="CV97" s="293">
        <v>23</v>
      </c>
      <c r="CW97" s="293">
        <v>0</v>
      </c>
      <c r="CX97" s="293">
        <v>2</v>
      </c>
      <c r="CY97" s="293">
        <v>0</v>
      </c>
      <c r="CZ97" s="293">
        <v>0</v>
      </c>
      <c r="DA97" s="294">
        <v>5032</v>
      </c>
      <c r="DB97" s="293">
        <v>998</v>
      </c>
      <c r="DC97" s="293">
        <v>22320</v>
      </c>
      <c r="DD97" s="293">
        <v>0</v>
      </c>
      <c r="DE97" s="293">
        <v>106</v>
      </c>
      <c r="DF97" s="293">
        <v>9086</v>
      </c>
      <c r="DG97" s="293">
        <v>-254</v>
      </c>
      <c r="DH97" s="294">
        <v>32256</v>
      </c>
      <c r="DI97" s="294">
        <v>37288</v>
      </c>
      <c r="DJ97" s="294">
        <v>4322</v>
      </c>
      <c r="DK97" s="294">
        <v>36578</v>
      </c>
      <c r="DL97" s="294">
        <v>41610</v>
      </c>
      <c r="DM97" s="294">
        <v>-37264</v>
      </c>
      <c r="DN97" s="294">
        <v>-686</v>
      </c>
      <c r="DO97" s="294">
        <v>4346</v>
      </c>
      <c r="DQ97" s="340">
        <f t="shared" si="6"/>
        <v>0.99935636129585925</v>
      </c>
      <c r="DR97" s="341">
        <f t="shared" si="7"/>
        <v>6.4363870414074764E-4</v>
      </c>
      <c r="DS97" s="342">
        <f t="shared" si="8"/>
        <v>4.6914795207039913E-3</v>
      </c>
    </row>
    <row r="98" spans="2:123" ht="20.100000000000001" customHeight="1" x14ac:dyDescent="0.4">
      <c r="B98" s="12">
        <v>43</v>
      </c>
      <c r="C98" s="9" t="s">
        <v>862</v>
      </c>
      <c r="D98" s="293">
        <v>0</v>
      </c>
      <c r="E98" s="293">
        <v>0</v>
      </c>
      <c r="F98" s="293">
        <v>0</v>
      </c>
      <c r="G98" s="293">
        <v>0</v>
      </c>
      <c r="H98" s="293">
        <v>0</v>
      </c>
      <c r="I98" s="293">
        <v>0</v>
      </c>
      <c r="J98" s="293">
        <v>0</v>
      </c>
      <c r="K98" s="293">
        <v>0</v>
      </c>
      <c r="L98" s="293">
        <v>0</v>
      </c>
      <c r="M98" s="293">
        <v>0</v>
      </c>
      <c r="N98" s="293">
        <v>0</v>
      </c>
      <c r="O98" s="293">
        <v>0</v>
      </c>
      <c r="P98" s="293">
        <v>0</v>
      </c>
      <c r="Q98" s="293">
        <v>0</v>
      </c>
      <c r="R98" s="293">
        <v>0</v>
      </c>
      <c r="S98" s="293">
        <v>0</v>
      </c>
      <c r="T98" s="293">
        <v>0</v>
      </c>
      <c r="U98" s="293">
        <v>0</v>
      </c>
      <c r="V98" s="293">
        <v>0</v>
      </c>
      <c r="W98" s="293">
        <v>0</v>
      </c>
      <c r="X98" s="293">
        <v>0</v>
      </c>
      <c r="Y98" s="293">
        <v>0</v>
      </c>
      <c r="Z98" s="293">
        <v>0</v>
      </c>
      <c r="AA98" s="293">
        <v>0</v>
      </c>
      <c r="AB98" s="293">
        <v>0</v>
      </c>
      <c r="AC98" s="293">
        <v>0</v>
      </c>
      <c r="AD98" s="293">
        <v>0</v>
      </c>
      <c r="AE98" s="293">
        <v>0</v>
      </c>
      <c r="AF98" s="293">
        <v>0</v>
      </c>
      <c r="AG98" s="293">
        <v>0</v>
      </c>
      <c r="AH98" s="293">
        <v>0</v>
      </c>
      <c r="AI98" s="293">
        <v>0</v>
      </c>
      <c r="AJ98" s="293">
        <v>0</v>
      </c>
      <c r="AK98" s="293">
        <v>0</v>
      </c>
      <c r="AL98" s="293">
        <v>0</v>
      </c>
      <c r="AM98" s="293">
        <v>17</v>
      </c>
      <c r="AN98" s="293">
        <v>1173</v>
      </c>
      <c r="AO98" s="293">
        <v>367</v>
      </c>
      <c r="AP98" s="293">
        <v>1</v>
      </c>
      <c r="AQ98" s="293">
        <v>0</v>
      </c>
      <c r="AR98" s="293">
        <v>272</v>
      </c>
      <c r="AS98" s="293">
        <v>0</v>
      </c>
      <c r="AT98" s="293">
        <v>527</v>
      </c>
      <c r="AU98" s="293">
        <v>0</v>
      </c>
      <c r="AV98" s="293">
        <v>16</v>
      </c>
      <c r="AW98" s="293">
        <v>5</v>
      </c>
      <c r="AX98" s="293">
        <v>5</v>
      </c>
      <c r="AY98" s="293">
        <v>0</v>
      </c>
      <c r="AZ98" s="293">
        <v>0</v>
      </c>
      <c r="BA98" s="293">
        <v>72</v>
      </c>
      <c r="BB98" s="293">
        <v>0</v>
      </c>
      <c r="BC98" s="293">
        <v>0</v>
      </c>
      <c r="BD98" s="293">
        <v>0</v>
      </c>
      <c r="BE98" s="293">
        <v>97</v>
      </c>
      <c r="BF98" s="293">
        <v>10</v>
      </c>
      <c r="BG98" s="293">
        <v>271</v>
      </c>
      <c r="BH98" s="293">
        <v>180</v>
      </c>
      <c r="BI98" s="293">
        <v>0</v>
      </c>
      <c r="BJ98" s="293">
        <v>0</v>
      </c>
      <c r="BK98" s="293">
        <v>0</v>
      </c>
      <c r="BL98" s="293">
        <v>0</v>
      </c>
      <c r="BM98" s="293">
        <v>0</v>
      </c>
      <c r="BN98" s="293">
        <v>0</v>
      </c>
      <c r="BO98" s="293">
        <v>0</v>
      </c>
      <c r="BP98" s="293">
        <v>0</v>
      </c>
      <c r="BQ98" s="293">
        <v>0</v>
      </c>
      <c r="BR98" s="293">
        <v>0</v>
      </c>
      <c r="BS98" s="293">
        <v>1</v>
      </c>
      <c r="BT98" s="293">
        <v>0</v>
      </c>
      <c r="BU98" s="293">
        <v>0</v>
      </c>
      <c r="BV98" s="293">
        <v>0</v>
      </c>
      <c r="BW98" s="293">
        <v>0</v>
      </c>
      <c r="BX98" s="293">
        <v>0</v>
      </c>
      <c r="BY98" s="293">
        <v>0</v>
      </c>
      <c r="BZ98" s="293">
        <v>0</v>
      </c>
      <c r="CA98" s="293">
        <v>0</v>
      </c>
      <c r="CB98" s="293">
        <v>0</v>
      </c>
      <c r="CC98" s="293">
        <v>0</v>
      </c>
      <c r="CD98" s="293">
        <v>2</v>
      </c>
      <c r="CE98" s="293">
        <v>0</v>
      </c>
      <c r="CF98" s="293">
        <v>0</v>
      </c>
      <c r="CG98" s="293">
        <v>956</v>
      </c>
      <c r="CH98" s="293">
        <v>0</v>
      </c>
      <c r="CI98" s="293">
        <v>0</v>
      </c>
      <c r="CJ98" s="293">
        <v>50</v>
      </c>
      <c r="CK98" s="293">
        <v>0</v>
      </c>
      <c r="CL98" s="293">
        <v>0</v>
      </c>
      <c r="CM98" s="293">
        <v>0</v>
      </c>
      <c r="CN98" s="293">
        <v>0</v>
      </c>
      <c r="CO98" s="293">
        <v>0</v>
      </c>
      <c r="CP98" s="293">
        <v>0</v>
      </c>
      <c r="CQ98" s="293">
        <v>696</v>
      </c>
      <c r="CR98" s="293">
        <v>42</v>
      </c>
      <c r="CS98" s="293">
        <v>0</v>
      </c>
      <c r="CT98" s="293">
        <v>0</v>
      </c>
      <c r="CU98" s="293">
        <v>0</v>
      </c>
      <c r="CV98" s="293">
        <v>0</v>
      </c>
      <c r="CW98" s="293">
        <v>0</v>
      </c>
      <c r="CX98" s="293">
        <v>0</v>
      </c>
      <c r="CY98" s="293">
        <v>0</v>
      </c>
      <c r="CZ98" s="293">
        <v>0</v>
      </c>
      <c r="DA98" s="294">
        <v>4760</v>
      </c>
      <c r="DB98" s="293">
        <v>0</v>
      </c>
      <c r="DC98" s="293">
        <v>1</v>
      </c>
      <c r="DD98" s="293">
        <v>0</v>
      </c>
      <c r="DE98" s="293">
        <v>4534</v>
      </c>
      <c r="DF98" s="293">
        <v>17923</v>
      </c>
      <c r="DG98" s="293">
        <v>-1090</v>
      </c>
      <c r="DH98" s="294">
        <v>21368</v>
      </c>
      <c r="DI98" s="294">
        <v>26128</v>
      </c>
      <c r="DJ98" s="294">
        <v>10922</v>
      </c>
      <c r="DK98" s="294">
        <v>32290</v>
      </c>
      <c r="DL98" s="294">
        <v>37050</v>
      </c>
      <c r="DM98" s="294">
        <v>-25127</v>
      </c>
      <c r="DN98" s="294">
        <v>7163</v>
      </c>
      <c r="DO98" s="294">
        <v>11923</v>
      </c>
      <c r="DQ98" s="340">
        <f t="shared" si="6"/>
        <v>0.96168860992039196</v>
      </c>
      <c r="DR98" s="341">
        <f t="shared" si="7"/>
        <v>3.8311390079608043E-2</v>
      </c>
      <c r="DS98" s="342">
        <f t="shared" si="8"/>
        <v>2.101917347985659E-7</v>
      </c>
    </row>
    <row r="99" spans="2:123" ht="20.100000000000001" customHeight="1" x14ac:dyDescent="0.4">
      <c r="B99" s="12">
        <v>44</v>
      </c>
      <c r="C99" s="9" t="s">
        <v>863</v>
      </c>
      <c r="D99" s="293">
        <v>0</v>
      </c>
      <c r="E99" s="293">
        <v>0</v>
      </c>
      <c r="F99" s="293">
        <v>3</v>
      </c>
      <c r="G99" s="293">
        <v>0</v>
      </c>
      <c r="H99" s="293">
        <v>0</v>
      </c>
      <c r="I99" s="293">
        <v>43</v>
      </c>
      <c r="J99" s="293">
        <v>0</v>
      </c>
      <c r="K99" s="293">
        <v>0</v>
      </c>
      <c r="L99" s="293">
        <v>0</v>
      </c>
      <c r="M99" s="293">
        <v>0</v>
      </c>
      <c r="N99" s="293">
        <v>0</v>
      </c>
      <c r="O99" s="293">
        <v>0</v>
      </c>
      <c r="P99" s="293">
        <v>0</v>
      </c>
      <c r="Q99" s="293">
        <v>0</v>
      </c>
      <c r="R99" s="293">
        <v>0</v>
      </c>
      <c r="S99" s="293">
        <v>0</v>
      </c>
      <c r="T99" s="293">
        <v>6</v>
      </c>
      <c r="U99" s="293">
        <v>0</v>
      </c>
      <c r="V99" s="293">
        <v>0</v>
      </c>
      <c r="W99" s="293">
        <v>11</v>
      </c>
      <c r="X99" s="293">
        <v>0</v>
      </c>
      <c r="Y99" s="293">
        <v>0</v>
      </c>
      <c r="Z99" s="293">
        <v>2</v>
      </c>
      <c r="AA99" s="293">
        <v>0</v>
      </c>
      <c r="AB99" s="293">
        <v>0</v>
      </c>
      <c r="AC99" s="293">
        <v>0</v>
      </c>
      <c r="AD99" s="293">
        <v>0</v>
      </c>
      <c r="AE99" s="293">
        <v>0</v>
      </c>
      <c r="AF99" s="293">
        <v>2</v>
      </c>
      <c r="AG99" s="293">
        <v>0</v>
      </c>
      <c r="AH99" s="293">
        <v>0</v>
      </c>
      <c r="AI99" s="293">
        <v>0</v>
      </c>
      <c r="AJ99" s="293">
        <v>8</v>
      </c>
      <c r="AK99" s="293">
        <v>0</v>
      </c>
      <c r="AL99" s="293">
        <v>13</v>
      </c>
      <c r="AM99" s="293">
        <v>22</v>
      </c>
      <c r="AN99" s="293">
        <v>849</v>
      </c>
      <c r="AO99" s="293">
        <v>136</v>
      </c>
      <c r="AP99" s="293">
        <v>703</v>
      </c>
      <c r="AQ99" s="293">
        <v>2466</v>
      </c>
      <c r="AR99" s="293">
        <v>377</v>
      </c>
      <c r="AS99" s="293">
        <v>29</v>
      </c>
      <c r="AT99" s="293">
        <v>41</v>
      </c>
      <c r="AU99" s="293">
        <v>6220</v>
      </c>
      <c r="AV99" s="293">
        <v>751</v>
      </c>
      <c r="AW99" s="293">
        <v>51</v>
      </c>
      <c r="AX99" s="293">
        <v>4219</v>
      </c>
      <c r="AY99" s="293">
        <v>32</v>
      </c>
      <c r="AZ99" s="293">
        <v>407</v>
      </c>
      <c r="BA99" s="293">
        <v>15</v>
      </c>
      <c r="BB99" s="293">
        <v>24</v>
      </c>
      <c r="BC99" s="293">
        <v>78</v>
      </c>
      <c r="BD99" s="293">
        <v>0</v>
      </c>
      <c r="BE99" s="293">
        <v>2779</v>
      </c>
      <c r="BF99" s="293">
        <v>865</v>
      </c>
      <c r="BG99" s="293">
        <v>525</v>
      </c>
      <c r="BH99" s="293">
        <v>448</v>
      </c>
      <c r="BI99" s="293">
        <v>1</v>
      </c>
      <c r="BJ99" s="293">
        <v>0</v>
      </c>
      <c r="BK99" s="293">
        <v>20</v>
      </c>
      <c r="BL99" s="293">
        <v>0</v>
      </c>
      <c r="BM99" s="293">
        <v>230</v>
      </c>
      <c r="BN99" s="293">
        <v>146</v>
      </c>
      <c r="BO99" s="293">
        <v>1</v>
      </c>
      <c r="BP99" s="293">
        <v>31</v>
      </c>
      <c r="BQ99" s="293">
        <v>6</v>
      </c>
      <c r="BR99" s="293">
        <v>0</v>
      </c>
      <c r="BS99" s="293">
        <v>18</v>
      </c>
      <c r="BT99" s="293">
        <v>5</v>
      </c>
      <c r="BU99" s="293">
        <v>27</v>
      </c>
      <c r="BV99" s="293">
        <v>8</v>
      </c>
      <c r="BW99" s="293">
        <v>0</v>
      </c>
      <c r="BX99" s="293">
        <v>1</v>
      </c>
      <c r="BY99" s="293">
        <v>3</v>
      </c>
      <c r="BZ99" s="293">
        <v>59</v>
      </c>
      <c r="CA99" s="293">
        <v>0</v>
      </c>
      <c r="CB99" s="293">
        <v>0</v>
      </c>
      <c r="CC99" s="293">
        <v>36</v>
      </c>
      <c r="CD99" s="293">
        <v>9</v>
      </c>
      <c r="CE99" s="293">
        <v>0</v>
      </c>
      <c r="CF99" s="293">
        <v>18</v>
      </c>
      <c r="CG99" s="293">
        <v>618</v>
      </c>
      <c r="CH99" s="293">
        <v>443</v>
      </c>
      <c r="CI99" s="293">
        <v>207</v>
      </c>
      <c r="CJ99" s="293">
        <v>19</v>
      </c>
      <c r="CK99" s="293">
        <v>2</v>
      </c>
      <c r="CL99" s="293">
        <v>0</v>
      </c>
      <c r="CM99" s="293">
        <v>1</v>
      </c>
      <c r="CN99" s="293">
        <v>0</v>
      </c>
      <c r="CO99" s="293">
        <v>13</v>
      </c>
      <c r="CP99" s="293">
        <v>0</v>
      </c>
      <c r="CQ99" s="293">
        <v>1242</v>
      </c>
      <c r="CR99" s="293">
        <v>64</v>
      </c>
      <c r="CS99" s="293">
        <v>4</v>
      </c>
      <c r="CT99" s="293">
        <v>7</v>
      </c>
      <c r="CU99" s="293">
        <v>1</v>
      </c>
      <c r="CV99" s="293">
        <v>38</v>
      </c>
      <c r="CW99" s="293">
        <v>0</v>
      </c>
      <c r="CX99" s="293">
        <v>7</v>
      </c>
      <c r="CY99" s="293">
        <v>0</v>
      </c>
      <c r="CZ99" s="293">
        <v>16</v>
      </c>
      <c r="DA99" s="294">
        <v>24426</v>
      </c>
      <c r="DB99" s="293">
        <v>161</v>
      </c>
      <c r="DC99" s="293">
        <v>8607</v>
      </c>
      <c r="DD99" s="293">
        <v>0</v>
      </c>
      <c r="DE99" s="293">
        <v>89</v>
      </c>
      <c r="DF99" s="293">
        <v>13463</v>
      </c>
      <c r="DG99" s="293">
        <v>-557</v>
      </c>
      <c r="DH99" s="294">
        <v>21763</v>
      </c>
      <c r="DI99" s="294">
        <v>46189</v>
      </c>
      <c r="DJ99" s="294">
        <v>108481</v>
      </c>
      <c r="DK99" s="294">
        <v>130244</v>
      </c>
      <c r="DL99" s="294">
        <v>154670</v>
      </c>
      <c r="DM99" s="294">
        <v>-40119</v>
      </c>
      <c r="DN99" s="294">
        <v>90125</v>
      </c>
      <c r="DO99" s="294">
        <v>114551</v>
      </c>
      <c r="DQ99" s="340">
        <f t="shared" si="6"/>
        <v>0.868583428954946</v>
      </c>
      <c r="DR99" s="341">
        <f t="shared" si="7"/>
        <v>0.131416571045054</v>
      </c>
      <c r="DS99" s="342">
        <f t="shared" si="8"/>
        <v>1.8091202614112568E-3</v>
      </c>
    </row>
    <row r="100" spans="2:123" ht="20.100000000000001" customHeight="1" x14ac:dyDescent="0.4">
      <c r="B100" s="12">
        <v>45</v>
      </c>
      <c r="C100" s="9" t="s">
        <v>864</v>
      </c>
      <c r="D100" s="293">
        <v>0</v>
      </c>
      <c r="E100" s="293">
        <v>0</v>
      </c>
      <c r="F100" s="293">
        <v>0</v>
      </c>
      <c r="G100" s="293">
        <v>0</v>
      </c>
      <c r="H100" s="293">
        <v>2</v>
      </c>
      <c r="I100" s="293">
        <v>2</v>
      </c>
      <c r="J100" s="293">
        <v>0</v>
      </c>
      <c r="K100" s="293">
        <v>3</v>
      </c>
      <c r="L100" s="293">
        <v>2</v>
      </c>
      <c r="M100" s="293">
        <v>0</v>
      </c>
      <c r="N100" s="293">
        <v>2</v>
      </c>
      <c r="O100" s="293">
        <v>3</v>
      </c>
      <c r="P100" s="293">
        <v>0</v>
      </c>
      <c r="Q100" s="293">
        <v>0</v>
      </c>
      <c r="R100" s="293">
        <v>0</v>
      </c>
      <c r="S100" s="293">
        <v>0</v>
      </c>
      <c r="T100" s="293">
        <v>0</v>
      </c>
      <c r="U100" s="293">
        <v>0</v>
      </c>
      <c r="V100" s="293">
        <v>0</v>
      </c>
      <c r="W100" s="293">
        <v>0</v>
      </c>
      <c r="X100" s="293">
        <v>4</v>
      </c>
      <c r="Y100" s="293">
        <v>4</v>
      </c>
      <c r="Z100" s="293">
        <v>0</v>
      </c>
      <c r="AA100" s="293">
        <v>3</v>
      </c>
      <c r="AB100" s="293">
        <v>0</v>
      </c>
      <c r="AC100" s="293">
        <v>1</v>
      </c>
      <c r="AD100" s="293">
        <v>2</v>
      </c>
      <c r="AE100" s="293">
        <v>0</v>
      </c>
      <c r="AF100" s="293">
        <v>0</v>
      </c>
      <c r="AG100" s="293">
        <v>0</v>
      </c>
      <c r="AH100" s="293">
        <v>0</v>
      </c>
      <c r="AI100" s="293">
        <v>0</v>
      </c>
      <c r="AJ100" s="293">
        <v>0</v>
      </c>
      <c r="AK100" s="293">
        <v>6</v>
      </c>
      <c r="AL100" s="293">
        <v>1</v>
      </c>
      <c r="AM100" s="293">
        <v>19</v>
      </c>
      <c r="AN100" s="293">
        <v>21</v>
      </c>
      <c r="AO100" s="293">
        <v>0</v>
      </c>
      <c r="AP100" s="293">
        <v>3</v>
      </c>
      <c r="AQ100" s="293">
        <v>9</v>
      </c>
      <c r="AR100" s="293">
        <v>1</v>
      </c>
      <c r="AS100" s="293">
        <v>0</v>
      </c>
      <c r="AT100" s="293">
        <v>0</v>
      </c>
      <c r="AU100" s="293">
        <v>6</v>
      </c>
      <c r="AV100" s="293">
        <v>1067</v>
      </c>
      <c r="AW100" s="293">
        <v>2</v>
      </c>
      <c r="AX100" s="293">
        <v>4911</v>
      </c>
      <c r="AY100" s="293">
        <v>47</v>
      </c>
      <c r="AZ100" s="293">
        <v>4</v>
      </c>
      <c r="BA100" s="293">
        <v>141</v>
      </c>
      <c r="BB100" s="293">
        <v>1</v>
      </c>
      <c r="BC100" s="293">
        <v>0</v>
      </c>
      <c r="BD100" s="293">
        <v>1</v>
      </c>
      <c r="BE100" s="293">
        <v>819</v>
      </c>
      <c r="BF100" s="293">
        <v>81</v>
      </c>
      <c r="BG100" s="293">
        <v>1648</v>
      </c>
      <c r="BH100" s="293">
        <v>695</v>
      </c>
      <c r="BI100" s="293">
        <v>4</v>
      </c>
      <c r="BJ100" s="293">
        <v>0</v>
      </c>
      <c r="BK100" s="293">
        <v>1</v>
      </c>
      <c r="BL100" s="293">
        <v>3</v>
      </c>
      <c r="BM100" s="293">
        <v>252</v>
      </c>
      <c r="BN100" s="293">
        <v>165</v>
      </c>
      <c r="BO100" s="293">
        <v>47</v>
      </c>
      <c r="BP100" s="293">
        <v>79</v>
      </c>
      <c r="BQ100" s="293">
        <v>17</v>
      </c>
      <c r="BR100" s="293">
        <v>0</v>
      </c>
      <c r="BS100" s="293">
        <v>4</v>
      </c>
      <c r="BT100" s="293">
        <v>62</v>
      </c>
      <c r="BU100" s="293">
        <v>0</v>
      </c>
      <c r="BV100" s="293">
        <v>2</v>
      </c>
      <c r="BW100" s="293">
        <v>0</v>
      </c>
      <c r="BX100" s="293">
        <v>2</v>
      </c>
      <c r="BY100" s="293">
        <v>0</v>
      </c>
      <c r="BZ100" s="293">
        <v>14</v>
      </c>
      <c r="CA100" s="293">
        <v>0</v>
      </c>
      <c r="CB100" s="293">
        <v>1</v>
      </c>
      <c r="CC100" s="293">
        <v>4</v>
      </c>
      <c r="CD100" s="293">
        <v>76</v>
      </c>
      <c r="CE100" s="293">
        <v>4</v>
      </c>
      <c r="CF100" s="293">
        <v>6</v>
      </c>
      <c r="CG100" s="293">
        <v>2575</v>
      </c>
      <c r="CH100" s="293">
        <v>15</v>
      </c>
      <c r="CI100" s="293">
        <v>49</v>
      </c>
      <c r="CJ100" s="293">
        <v>15</v>
      </c>
      <c r="CK100" s="293">
        <v>0</v>
      </c>
      <c r="CL100" s="293">
        <v>3</v>
      </c>
      <c r="CM100" s="293">
        <v>0</v>
      </c>
      <c r="CN100" s="293">
        <v>7</v>
      </c>
      <c r="CO100" s="293">
        <v>23</v>
      </c>
      <c r="CP100" s="293">
        <v>15</v>
      </c>
      <c r="CQ100" s="293">
        <v>377</v>
      </c>
      <c r="CR100" s="293">
        <v>411</v>
      </c>
      <c r="CS100" s="293">
        <v>0</v>
      </c>
      <c r="CT100" s="293">
        <v>24</v>
      </c>
      <c r="CU100" s="293">
        <v>0</v>
      </c>
      <c r="CV100" s="293">
        <v>33</v>
      </c>
      <c r="CW100" s="293">
        <v>1</v>
      </c>
      <c r="CX100" s="293">
        <v>2</v>
      </c>
      <c r="CY100" s="293">
        <v>0</v>
      </c>
      <c r="CZ100" s="293">
        <v>0</v>
      </c>
      <c r="DA100" s="294">
        <v>13804</v>
      </c>
      <c r="DB100" s="293">
        <v>583</v>
      </c>
      <c r="DC100" s="293">
        <v>33614</v>
      </c>
      <c r="DD100" s="293">
        <v>0</v>
      </c>
      <c r="DE100" s="293">
        <v>38657</v>
      </c>
      <c r="DF100" s="293">
        <v>36774</v>
      </c>
      <c r="DG100" s="293">
        <v>-2298</v>
      </c>
      <c r="DH100" s="294">
        <v>107330</v>
      </c>
      <c r="DI100" s="294">
        <v>121134</v>
      </c>
      <c r="DJ100" s="294">
        <v>97673</v>
      </c>
      <c r="DK100" s="294">
        <v>205003</v>
      </c>
      <c r="DL100" s="294">
        <v>218807</v>
      </c>
      <c r="DM100" s="294">
        <v>-114279</v>
      </c>
      <c r="DN100" s="294">
        <v>90724</v>
      </c>
      <c r="DO100" s="294">
        <v>104528</v>
      </c>
      <c r="DQ100" s="340">
        <f t="shared" si="6"/>
        <v>0.94340977760166422</v>
      </c>
      <c r="DR100" s="341">
        <f t="shared" si="7"/>
        <v>5.6590222398335777E-2</v>
      </c>
      <c r="DS100" s="342">
        <f t="shared" si="8"/>
        <v>7.0653849735189947E-3</v>
      </c>
    </row>
    <row r="101" spans="2:123" ht="20.100000000000001" customHeight="1" x14ac:dyDescent="0.4">
      <c r="B101" s="12">
        <v>46</v>
      </c>
      <c r="C101" s="9" t="s">
        <v>865</v>
      </c>
      <c r="D101" s="293">
        <v>0</v>
      </c>
      <c r="E101" s="293">
        <v>0</v>
      </c>
      <c r="F101" s="293">
        <v>0</v>
      </c>
      <c r="G101" s="293">
        <v>0</v>
      </c>
      <c r="H101" s="293">
        <v>0</v>
      </c>
      <c r="I101" s="293">
        <v>0</v>
      </c>
      <c r="J101" s="293">
        <v>0</v>
      </c>
      <c r="K101" s="293">
        <v>0</v>
      </c>
      <c r="L101" s="293">
        <v>0</v>
      </c>
      <c r="M101" s="293">
        <v>0</v>
      </c>
      <c r="N101" s="293">
        <v>0</v>
      </c>
      <c r="O101" s="293">
        <v>0</v>
      </c>
      <c r="P101" s="293">
        <v>0</v>
      </c>
      <c r="Q101" s="293">
        <v>0</v>
      </c>
      <c r="R101" s="293">
        <v>0</v>
      </c>
      <c r="S101" s="293">
        <v>0</v>
      </c>
      <c r="T101" s="293">
        <v>0</v>
      </c>
      <c r="U101" s="293">
        <v>0</v>
      </c>
      <c r="V101" s="293">
        <v>0</v>
      </c>
      <c r="W101" s="293">
        <v>0</v>
      </c>
      <c r="X101" s="293">
        <v>0</v>
      </c>
      <c r="Y101" s="293">
        <v>0</v>
      </c>
      <c r="Z101" s="293">
        <v>0</v>
      </c>
      <c r="AA101" s="293">
        <v>0</v>
      </c>
      <c r="AB101" s="293">
        <v>0</v>
      </c>
      <c r="AC101" s="293">
        <v>0</v>
      </c>
      <c r="AD101" s="293">
        <v>0</v>
      </c>
      <c r="AE101" s="293">
        <v>0</v>
      </c>
      <c r="AF101" s="293">
        <v>0</v>
      </c>
      <c r="AG101" s="293">
        <v>0</v>
      </c>
      <c r="AH101" s="293">
        <v>0</v>
      </c>
      <c r="AI101" s="293">
        <v>0</v>
      </c>
      <c r="AJ101" s="293">
        <v>0</v>
      </c>
      <c r="AK101" s="293">
        <v>0</v>
      </c>
      <c r="AL101" s="293">
        <v>0</v>
      </c>
      <c r="AM101" s="293">
        <v>0</v>
      </c>
      <c r="AN101" s="293">
        <v>2</v>
      </c>
      <c r="AO101" s="293">
        <v>0</v>
      </c>
      <c r="AP101" s="293">
        <v>0</v>
      </c>
      <c r="AQ101" s="293">
        <v>0</v>
      </c>
      <c r="AR101" s="293">
        <v>0</v>
      </c>
      <c r="AS101" s="293">
        <v>0</v>
      </c>
      <c r="AT101" s="293">
        <v>0</v>
      </c>
      <c r="AU101" s="293">
        <v>0</v>
      </c>
      <c r="AV101" s="293">
        <v>8</v>
      </c>
      <c r="AW101" s="293">
        <v>1585</v>
      </c>
      <c r="AX101" s="293">
        <v>0</v>
      </c>
      <c r="AY101" s="293">
        <v>0</v>
      </c>
      <c r="AZ101" s="293">
        <v>0</v>
      </c>
      <c r="BA101" s="293">
        <v>0</v>
      </c>
      <c r="BB101" s="293">
        <v>0</v>
      </c>
      <c r="BC101" s="293">
        <v>0</v>
      </c>
      <c r="BD101" s="293">
        <v>0</v>
      </c>
      <c r="BE101" s="293">
        <v>0</v>
      </c>
      <c r="BF101" s="293">
        <v>0</v>
      </c>
      <c r="BG101" s="293">
        <v>0</v>
      </c>
      <c r="BH101" s="293">
        <v>0</v>
      </c>
      <c r="BI101" s="293">
        <v>0</v>
      </c>
      <c r="BJ101" s="293">
        <v>0</v>
      </c>
      <c r="BK101" s="293">
        <v>0</v>
      </c>
      <c r="BL101" s="293">
        <v>0</v>
      </c>
      <c r="BM101" s="293">
        <v>0</v>
      </c>
      <c r="BN101" s="293">
        <v>0</v>
      </c>
      <c r="BO101" s="293">
        <v>0</v>
      </c>
      <c r="BP101" s="293">
        <v>0</v>
      </c>
      <c r="BQ101" s="293">
        <v>0</v>
      </c>
      <c r="BR101" s="293">
        <v>0</v>
      </c>
      <c r="BS101" s="293">
        <v>0</v>
      </c>
      <c r="BT101" s="293">
        <v>0</v>
      </c>
      <c r="BU101" s="293">
        <v>0</v>
      </c>
      <c r="BV101" s="293">
        <v>0</v>
      </c>
      <c r="BW101" s="293">
        <v>0</v>
      </c>
      <c r="BX101" s="293">
        <v>0</v>
      </c>
      <c r="BY101" s="293">
        <v>0</v>
      </c>
      <c r="BZ101" s="293">
        <v>0</v>
      </c>
      <c r="CA101" s="293">
        <v>0</v>
      </c>
      <c r="CB101" s="293">
        <v>13</v>
      </c>
      <c r="CC101" s="293">
        <v>2</v>
      </c>
      <c r="CD101" s="293">
        <v>0</v>
      </c>
      <c r="CE101" s="293">
        <v>0</v>
      </c>
      <c r="CF101" s="293">
        <v>0</v>
      </c>
      <c r="CG101" s="293">
        <v>0</v>
      </c>
      <c r="CH101" s="293">
        <v>0</v>
      </c>
      <c r="CI101" s="293">
        <v>0</v>
      </c>
      <c r="CJ101" s="293">
        <v>0</v>
      </c>
      <c r="CK101" s="293">
        <v>0</v>
      </c>
      <c r="CL101" s="293">
        <v>0</v>
      </c>
      <c r="CM101" s="293">
        <v>0</v>
      </c>
      <c r="CN101" s="293">
        <v>0</v>
      </c>
      <c r="CO101" s="293">
        <v>731</v>
      </c>
      <c r="CP101" s="293">
        <v>0</v>
      </c>
      <c r="CQ101" s="293">
        <v>416</v>
      </c>
      <c r="CR101" s="293">
        <v>0</v>
      </c>
      <c r="CS101" s="293">
        <v>0</v>
      </c>
      <c r="CT101" s="293">
        <v>0</v>
      </c>
      <c r="CU101" s="293">
        <v>0</v>
      </c>
      <c r="CV101" s="293">
        <v>0</v>
      </c>
      <c r="CW101" s="293">
        <v>0</v>
      </c>
      <c r="CX101" s="293">
        <v>0</v>
      </c>
      <c r="CY101" s="293">
        <v>0</v>
      </c>
      <c r="CZ101" s="293">
        <v>0</v>
      </c>
      <c r="DA101" s="294">
        <v>2757</v>
      </c>
      <c r="DB101" s="293">
        <v>0</v>
      </c>
      <c r="DC101" s="293">
        <v>9885</v>
      </c>
      <c r="DD101" s="293">
        <v>0</v>
      </c>
      <c r="DE101" s="293">
        <v>5319</v>
      </c>
      <c r="DF101" s="293">
        <v>54784</v>
      </c>
      <c r="DG101" s="293">
        <v>123</v>
      </c>
      <c r="DH101" s="294">
        <v>70111</v>
      </c>
      <c r="DI101" s="294">
        <v>72868</v>
      </c>
      <c r="DJ101" s="294">
        <v>27442</v>
      </c>
      <c r="DK101" s="294">
        <v>97553</v>
      </c>
      <c r="DL101" s="294">
        <v>100310</v>
      </c>
      <c r="DM101" s="294">
        <v>-70305</v>
      </c>
      <c r="DN101" s="294">
        <v>27248</v>
      </c>
      <c r="DO101" s="294">
        <v>30005</v>
      </c>
      <c r="DQ101" s="340">
        <f t="shared" si="6"/>
        <v>0.96482681012241311</v>
      </c>
      <c r="DR101" s="341">
        <f t="shared" si="7"/>
        <v>3.5173189877586886E-2</v>
      </c>
      <c r="DS101" s="342">
        <f t="shared" si="8"/>
        <v>2.0777452984838238E-3</v>
      </c>
    </row>
    <row r="102" spans="2:123" ht="20.100000000000001" customHeight="1" x14ac:dyDescent="0.4">
      <c r="B102" s="12">
        <v>47</v>
      </c>
      <c r="C102" s="9" t="s">
        <v>1477</v>
      </c>
      <c r="D102" s="293">
        <v>0</v>
      </c>
      <c r="E102" s="293">
        <v>0</v>
      </c>
      <c r="F102" s="293">
        <v>0</v>
      </c>
      <c r="G102" s="293">
        <v>0</v>
      </c>
      <c r="H102" s="293">
        <v>0</v>
      </c>
      <c r="I102" s="293">
        <v>0</v>
      </c>
      <c r="J102" s="293">
        <v>0</v>
      </c>
      <c r="K102" s="293">
        <v>0</v>
      </c>
      <c r="L102" s="293">
        <v>0</v>
      </c>
      <c r="M102" s="293">
        <v>0</v>
      </c>
      <c r="N102" s="293">
        <v>0</v>
      </c>
      <c r="O102" s="293">
        <v>0</v>
      </c>
      <c r="P102" s="293">
        <v>0</v>
      </c>
      <c r="Q102" s="293">
        <v>0</v>
      </c>
      <c r="R102" s="293">
        <v>0</v>
      </c>
      <c r="S102" s="293">
        <v>0</v>
      </c>
      <c r="T102" s="293">
        <v>0</v>
      </c>
      <c r="U102" s="293">
        <v>0</v>
      </c>
      <c r="V102" s="293">
        <v>0</v>
      </c>
      <c r="W102" s="293">
        <v>0</v>
      </c>
      <c r="X102" s="293">
        <v>0</v>
      </c>
      <c r="Y102" s="293">
        <v>0</v>
      </c>
      <c r="Z102" s="293">
        <v>0</v>
      </c>
      <c r="AA102" s="293">
        <v>0</v>
      </c>
      <c r="AB102" s="293">
        <v>0</v>
      </c>
      <c r="AC102" s="293">
        <v>0</v>
      </c>
      <c r="AD102" s="293">
        <v>0</v>
      </c>
      <c r="AE102" s="293">
        <v>0</v>
      </c>
      <c r="AF102" s="293">
        <v>0</v>
      </c>
      <c r="AG102" s="293">
        <v>0</v>
      </c>
      <c r="AH102" s="293">
        <v>0</v>
      </c>
      <c r="AI102" s="293">
        <v>0</v>
      </c>
      <c r="AJ102" s="293">
        <v>0</v>
      </c>
      <c r="AK102" s="293">
        <v>0</v>
      </c>
      <c r="AL102" s="293">
        <v>0</v>
      </c>
      <c r="AM102" s="293">
        <v>0</v>
      </c>
      <c r="AN102" s="293">
        <v>0</v>
      </c>
      <c r="AO102" s="293">
        <v>0</v>
      </c>
      <c r="AP102" s="293">
        <v>0</v>
      </c>
      <c r="AQ102" s="293">
        <v>0</v>
      </c>
      <c r="AR102" s="293">
        <v>0</v>
      </c>
      <c r="AS102" s="293">
        <v>0</v>
      </c>
      <c r="AT102" s="293">
        <v>0</v>
      </c>
      <c r="AU102" s="293">
        <v>0</v>
      </c>
      <c r="AV102" s="293">
        <v>0</v>
      </c>
      <c r="AW102" s="293">
        <v>0</v>
      </c>
      <c r="AX102" s="293">
        <v>0</v>
      </c>
      <c r="AY102" s="293">
        <v>0</v>
      </c>
      <c r="AZ102" s="293">
        <v>0</v>
      </c>
      <c r="BA102" s="293">
        <v>0</v>
      </c>
      <c r="BB102" s="293">
        <v>0</v>
      </c>
      <c r="BC102" s="293">
        <v>0</v>
      </c>
      <c r="BD102" s="293">
        <v>0</v>
      </c>
      <c r="BE102" s="293">
        <v>0</v>
      </c>
      <c r="BF102" s="293">
        <v>0</v>
      </c>
      <c r="BG102" s="293">
        <v>0</v>
      </c>
      <c r="BH102" s="293">
        <v>0</v>
      </c>
      <c r="BI102" s="293">
        <v>0</v>
      </c>
      <c r="BJ102" s="293">
        <v>0</v>
      </c>
      <c r="BK102" s="293">
        <v>0</v>
      </c>
      <c r="BL102" s="293">
        <v>0</v>
      </c>
      <c r="BM102" s="293">
        <v>0</v>
      </c>
      <c r="BN102" s="293">
        <v>0</v>
      </c>
      <c r="BO102" s="293">
        <v>0</v>
      </c>
      <c r="BP102" s="293">
        <v>0</v>
      </c>
      <c r="BQ102" s="293">
        <v>0</v>
      </c>
      <c r="BR102" s="293">
        <v>0</v>
      </c>
      <c r="BS102" s="293">
        <v>0</v>
      </c>
      <c r="BT102" s="293">
        <v>0</v>
      </c>
      <c r="BU102" s="293">
        <v>0</v>
      </c>
      <c r="BV102" s="293">
        <v>0</v>
      </c>
      <c r="BW102" s="293">
        <v>0</v>
      </c>
      <c r="BX102" s="293">
        <v>0</v>
      </c>
      <c r="BY102" s="293">
        <v>0</v>
      </c>
      <c r="BZ102" s="293">
        <v>0</v>
      </c>
      <c r="CA102" s="293">
        <v>0</v>
      </c>
      <c r="CB102" s="293">
        <v>0</v>
      </c>
      <c r="CC102" s="293">
        <v>0</v>
      </c>
      <c r="CD102" s="293">
        <v>0</v>
      </c>
      <c r="CE102" s="293">
        <v>0</v>
      </c>
      <c r="CF102" s="293">
        <v>0</v>
      </c>
      <c r="CG102" s="293">
        <v>0</v>
      </c>
      <c r="CH102" s="293">
        <v>0</v>
      </c>
      <c r="CI102" s="293">
        <v>0</v>
      </c>
      <c r="CJ102" s="293">
        <v>0</v>
      </c>
      <c r="CK102" s="293">
        <v>0</v>
      </c>
      <c r="CL102" s="293">
        <v>0</v>
      </c>
      <c r="CM102" s="293">
        <v>0</v>
      </c>
      <c r="CN102" s="293">
        <v>0</v>
      </c>
      <c r="CO102" s="293">
        <v>0</v>
      </c>
      <c r="CP102" s="293">
        <v>0</v>
      </c>
      <c r="CQ102" s="293">
        <v>0</v>
      </c>
      <c r="CR102" s="293">
        <v>0</v>
      </c>
      <c r="CS102" s="293">
        <v>0</v>
      </c>
      <c r="CT102" s="293">
        <v>0</v>
      </c>
      <c r="CU102" s="293">
        <v>0</v>
      </c>
      <c r="CV102" s="293">
        <v>0</v>
      </c>
      <c r="CW102" s="293">
        <v>0</v>
      </c>
      <c r="CX102" s="293">
        <v>0</v>
      </c>
      <c r="CY102" s="293">
        <v>0</v>
      </c>
      <c r="CZ102" s="293">
        <v>0</v>
      </c>
      <c r="DA102" s="294">
        <v>0</v>
      </c>
      <c r="DB102" s="293">
        <v>0</v>
      </c>
      <c r="DC102" s="293">
        <v>22851</v>
      </c>
      <c r="DD102" s="293">
        <v>0</v>
      </c>
      <c r="DE102" s="293">
        <v>2870</v>
      </c>
      <c r="DF102" s="293">
        <v>50353</v>
      </c>
      <c r="DG102" s="293">
        <v>215</v>
      </c>
      <c r="DH102" s="294">
        <v>76289</v>
      </c>
      <c r="DI102" s="294">
        <v>76289</v>
      </c>
      <c r="DJ102" s="294">
        <v>288927</v>
      </c>
      <c r="DK102" s="294">
        <v>365216</v>
      </c>
      <c r="DL102" s="294">
        <v>365216</v>
      </c>
      <c r="DM102" s="294">
        <v>-76140</v>
      </c>
      <c r="DN102" s="294">
        <v>289076</v>
      </c>
      <c r="DO102" s="294">
        <v>289076</v>
      </c>
      <c r="DQ102" s="340">
        <f t="shared" si="6"/>
        <v>0.99804690060165946</v>
      </c>
      <c r="DR102" s="341">
        <f t="shared" si="7"/>
        <v>1.9530993983405409E-3</v>
      </c>
      <c r="DS102" s="342">
        <f t="shared" si="8"/>
        <v>4.8030913318820295E-3</v>
      </c>
    </row>
    <row r="103" spans="2:123" ht="20.100000000000001" customHeight="1" x14ac:dyDescent="0.4">
      <c r="B103" s="12">
        <v>48</v>
      </c>
      <c r="C103" s="9" t="s">
        <v>1478</v>
      </c>
      <c r="D103" s="293">
        <v>0</v>
      </c>
      <c r="E103" s="293">
        <v>0</v>
      </c>
      <c r="F103" s="293">
        <v>0</v>
      </c>
      <c r="G103" s="293">
        <v>0</v>
      </c>
      <c r="H103" s="293">
        <v>0</v>
      </c>
      <c r="I103" s="293">
        <v>0</v>
      </c>
      <c r="J103" s="293">
        <v>0</v>
      </c>
      <c r="K103" s="293">
        <v>0</v>
      </c>
      <c r="L103" s="293">
        <v>0</v>
      </c>
      <c r="M103" s="293">
        <v>0</v>
      </c>
      <c r="N103" s="293">
        <v>0</v>
      </c>
      <c r="O103" s="293">
        <v>0</v>
      </c>
      <c r="P103" s="293">
        <v>0</v>
      </c>
      <c r="Q103" s="293">
        <v>0</v>
      </c>
      <c r="R103" s="293">
        <v>0</v>
      </c>
      <c r="S103" s="293">
        <v>0</v>
      </c>
      <c r="T103" s="293">
        <v>0</v>
      </c>
      <c r="U103" s="293">
        <v>0</v>
      </c>
      <c r="V103" s="293">
        <v>0</v>
      </c>
      <c r="W103" s="293">
        <v>0</v>
      </c>
      <c r="X103" s="293">
        <v>0</v>
      </c>
      <c r="Y103" s="293">
        <v>0</v>
      </c>
      <c r="Z103" s="293">
        <v>0</v>
      </c>
      <c r="AA103" s="293">
        <v>0</v>
      </c>
      <c r="AB103" s="293">
        <v>0</v>
      </c>
      <c r="AC103" s="293">
        <v>0</v>
      </c>
      <c r="AD103" s="293">
        <v>0</v>
      </c>
      <c r="AE103" s="293">
        <v>0</v>
      </c>
      <c r="AF103" s="293">
        <v>0</v>
      </c>
      <c r="AG103" s="293">
        <v>0</v>
      </c>
      <c r="AH103" s="293">
        <v>0</v>
      </c>
      <c r="AI103" s="293">
        <v>0</v>
      </c>
      <c r="AJ103" s="293">
        <v>0</v>
      </c>
      <c r="AK103" s="293">
        <v>0</v>
      </c>
      <c r="AL103" s="293">
        <v>0</v>
      </c>
      <c r="AM103" s="293">
        <v>0</v>
      </c>
      <c r="AN103" s="293">
        <v>0</v>
      </c>
      <c r="AO103" s="293">
        <v>0</v>
      </c>
      <c r="AP103" s="293">
        <v>0</v>
      </c>
      <c r="AQ103" s="293">
        <v>0</v>
      </c>
      <c r="AR103" s="293">
        <v>0</v>
      </c>
      <c r="AS103" s="293">
        <v>0</v>
      </c>
      <c r="AT103" s="293">
        <v>0</v>
      </c>
      <c r="AU103" s="293">
        <v>0</v>
      </c>
      <c r="AV103" s="293">
        <v>0</v>
      </c>
      <c r="AW103" s="293">
        <v>0</v>
      </c>
      <c r="AX103" s="293">
        <v>0</v>
      </c>
      <c r="AY103" s="293">
        <v>259</v>
      </c>
      <c r="AZ103" s="293">
        <v>0</v>
      </c>
      <c r="BA103" s="293">
        <v>0</v>
      </c>
      <c r="BB103" s="293">
        <v>0</v>
      </c>
      <c r="BC103" s="293">
        <v>0</v>
      </c>
      <c r="BD103" s="293">
        <v>0</v>
      </c>
      <c r="BE103" s="293">
        <v>0</v>
      </c>
      <c r="BF103" s="293">
        <v>0</v>
      </c>
      <c r="BG103" s="293">
        <v>0</v>
      </c>
      <c r="BH103" s="293">
        <v>0</v>
      </c>
      <c r="BI103" s="293">
        <v>0</v>
      </c>
      <c r="BJ103" s="293">
        <v>0</v>
      </c>
      <c r="BK103" s="293">
        <v>0</v>
      </c>
      <c r="BL103" s="293">
        <v>0</v>
      </c>
      <c r="BM103" s="293">
        <v>0</v>
      </c>
      <c r="BN103" s="293">
        <v>0</v>
      </c>
      <c r="BO103" s="293">
        <v>0</v>
      </c>
      <c r="BP103" s="293">
        <v>0</v>
      </c>
      <c r="BQ103" s="293">
        <v>0</v>
      </c>
      <c r="BR103" s="293">
        <v>0</v>
      </c>
      <c r="BS103" s="293">
        <v>0</v>
      </c>
      <c r="BT103" s="293">
        <v>0</v>
      </c>
      <c r="BU103" s="293">
        <v>0</v>
      </c>
      <c r="BV103" s="293">
        <v>0</v>
      </c>
      <c r="BW103" s="293">
        <v>0</v>
      </c>
      <c r="BX103" s="293">
        <v>0</v>
      </c>
      <c r="BY103" s="293">
        <v>0</v>
      </c>
      <c r="BZ103" s="293">
        <v>0</v>
      </c>
      <c r="CA103" s="293">
        <v>0</v>
      </c>
      <c r="CB103" s="293">
        <v>0</v>
      </c>
      <c r="CC103" s="293">
        <v>0</v>
      </c>
      <c r="CD103" s="293">
        <v>0</v>
      </c>
      <c r="CE103" s="293">
        <v>0</v>
      </c>
      <c r="CF103" s="293">
        <v>0</v>
      </c>
      <c r="CG103" s="293">
        <v>413</v>
      </c>
      <c r="CH103" s="293">
        <v>0</v>
      </c>
      <c r="CI103" s="293">
        <v>0</v>
      </c>
      <c r="CJ103" s="293">
        <v>0</v>
      </c>
      <c r="CK103" s="293">
        <v>0</v>
      </c>
      <c r="CL103" s="293">
        <v>0</v>
      </c>
      <c r="CM103" s="293">
        <v>0</v>
      </c>
      <c r="CN103" s="293">
        <v>0</v>
      </c>
      <c r="CO103" s="293">
        <v>0</v>
      </c>
      <c r="CP103" s="293">
        <v>0</v>
      </c>
      <c r="CQ103" s="293">
        <v>565</v>
      </c>
      <c r="CR103" s="293">
        <v>0</v>
      </c>
      <c r="CS103" s="293">
        <v>0</v>
      </c>
      <c r="CT103" s="293">
        <v>0</v>
      </c>
      <c r="CU103" s="293">
        <v>0</v>
      </c>
      <c r="CV103" s="293">
        <v>0</v>
      </c>
      <c r="CW103" s="293">
        <v>0</v>
      </c>
      <c r="CX103" s="293">
        <v>0</v>
      </c>
      <c r="CY103" s="293">
        <v>0</v>
      </c>
      <c r="CZ103" s="293">
        <v>0</v>
      </c>
      <c r="DA103" s="294">
        <v>1237</v>
      </c>
      <c r="DB103" s="293">
        <v>0</v>
      </c>
      <c r="DC103" s="293">
        <v>1180</v>
      </c>
      <c r="DD103" s="293">
        <v>0</v>
      </c>
      <c r="DE103" s="293">
        <v>1422</v>
      </c>
      <c r="DF103" s="293">
        <v>45514</v>
      </c>
      <c r="DG103" s="293">
        <v>215</v>
      </c>
      <c r="DH103" s="294">
        <v>48331</v>
      </c>
      <c r="DI103" s="294">
        <v>49568</v>
      </c>
      <c r="DJ103" s="294">
        <v>4371</v>
      </c>
      <c r="DK103" s="294">
        <v>52702</v>
      </c>
      <c r="DL103" s="294">
        <v>53939</v>
      </c>
      <c r="DM103" s="294">
        <v>-48717</v>
      </c>
      <c r="DN103" s="294">
        <v>3985</v>
      </c>
      <c r="DO103" s="294">
        <v>5222</v>
      </c>
      <c r="DQ103" s="340">
        <f t="shared" si="6"/>
        <v>0.98283166559070367</v>
      </c>
      <c r="DR103" s="341">
        <f t="shared" si="7"/>
        <v>1.7168334409296326E-2</v>
      </c>
      <c r="DS103" s="342">
        <f t="shared" si="8"/>
        <v>2.4802624706230777E-4</v>
      </c>
    </row>
    <row r="104" spans="2:123" ht="20.100000000000001" customHeight="1" x14ac:dyDescent="0.4">
      <c r="B104" s="12">
        <v>49</v>
      </c>
      <c r="C104" s="9" t="s">
        <v>866</v>
      </c>
      <c r="D104" s="293">
        <v>0</v>
      </c>
      <c r="E104" s="293">
        <v>0</v>
      </c>
      <c r="F104" s="293">
        <v>0</v>
      </c>
      <c r="G104" s="293">
        <v>0</v>
      </c>
      <c r="H104" s="293">
        <v>0</v>
      </c>
      <c r="I104" s="293">
        <v>0</v>
      </c>
      <c r="J104" s="293">
        <v>0</v>
      </c>
      <c r="K104" s="293">
        <v>0</v>
      </c>
      <c r="L104" s="293">
        <v>0</v>
      </c>
      <c r="M104" s="293">
        <v>0</v>
      </c>
      <c r="N104" s="293">
        <v>0</v>
      </c>
      <c r="O104" s="293">
        <v>0</v>
      </c>
      <c r="P104" s="293">
        <v>0</v>
      </c>
      <c r="Q104" s="293">
        <v>0</v>
      </c>
      <c r="R104" s="293">
        <v>0</v>
      </c>
      <c r="S104" s="293">
        <v>0</v>
      </c>
      <c r="T104" s="293">
        <v>0</v>
      </c>
      <c r="U104" s="293">
        <v>0</v>
      </c>
      <c r="V104" s="293">
        <v>0</v>
      </c>
      <c r="W104" s="293">
        <v>0</v>
      </c>
      <c r="X104" s="293">
        <v>0</v>
      </c>
      <c r="Y104" s="293">
        <v>0</v>
      </c>
      <c r="Z104" s="293">
        <v>0</v>
      </c>
      <c r="AA104" s="293">
        <v>0</v>
      </c>
      <c r="AB104" s="293">
        <v>0</v>
      </c>
      <c r="AC104" s="293">
        <v>0</v>
      </c>
      <c r="AD104" s="293">
        <v>0</v>
      </c>
      <c r="AE104" s="293">
        <v>0</v>
      </c>
      <c r="AF104" s="293">
        <v>0</v>
      </c>
      <c r="AG104" s="293">
        <v>0</v>
      </c>
      <c r="AH104" s="293">
        <v>0</v>
      </c>
      <c r="AI104" s="293">
        <v>0</v>
      </c>
      <c r="AJ104" s="293">
        <v>0</v>
      </c>
      <c r="AK104" s="293">
        <v>0</v>
      </c>
      <c r="AL104" s="293">
        <v>0</v>
      </c>
      <c r="AM104" s="293">
        <v>0</v>
      </c>
      <c r="AN104" s="293">
        <v>2</v>
      </c>
      <c r="AO104" s="293">
        <v>0</v>
      </c>
      <c r="AP104" s="293">
        <v>0</v>
      </c>
      <c r="AQ104" s="293">
        <v>0</v>
      </c>
      <c r="AR104" s="293">
        <v>0</v>
      </c>
      <c r="AS104" s="293">
        <v>0</v>
      </c>
      <c r="AT104" s="293">
        <v>0</v>
      </c>
      <c r="AU104" s="293">
        <v>0</v>
      </c>
      <c r="AV104" s="293">
        <v>0</v>
      </c>
      <c r="AW104" s="293">
        <v>0</v>
      </c>
      <c r="AX104" s="293">
        <v>167645</v>
      </c>
      <c r="AY104" s="293">
        <v>2669</v>
      </c>
      <c r="AZ104" s="293">
        <v>70971</v>
      </c>
      <c r="BA104" s="293">
        <v>0</v>
      </c>
      <c r="BB104" s="293">
        <v>297</v>
      </c>
      <c r="BC104" s="293">
        <v>0</v>
      </c>
      <c r="BD104" s="293">
        <v>0</v>
      </c>
      <c r="BE104" s="293">
        <v>0</v>
      </c>
      <c r="BF104" s="293">
        <v>0</v>
      </c>
      <c r="BG104" s="293">
        <v>0</v>
      </c>
      <c r="BH104" s="293">
        <v>0</v>
      </c>
      <c r="BI104" s="293">
        <v>0</v>
      </c>
      <c r="BJ104" s="293">
        <v>0</v>
      </c>
      <c r="BK104" s="293">
        <v>0</v>
      </c>
      <c r="BL104" s="293">
        <v>0</v>
      </c>
      <c r="BM104" s="293">
        <v>0</v>
      </c>
      <c r="BN104" s="293">
        <v>0</v>
      </c>
      <c r="BO104" s="293">
        <v>0</v>
      </c>
      <c r="BP104" s="293">
        <v>0</v>
      </c>
      <c r="BQ104" s="293">
        <v>0</v>
      </c>
      <c r="BR104" s="293">
        <v>0</v>
      </c>
      <c r="BS104" s="293">
        <v>0</v>
      </c>
      <c r="BT104" s="293">
        <v>0</v>
      </c>
      <c r="BU104" s="293">
        <v>31</v>
      </c>
      <c r="BV104" s="293">
        <v>0</v>
      </c>
      <c r="BW104" s="293">
        <v>0</v>
      </c>
      <c r="BX104" s="293">
        <v>0</v>
      </c>
      <c r="BY104" s="293">
        <v>0</v>
      </c>
      <c r="BZ104" s="293">
        <v>0</v>
      </c>
      <c r="CA104" s="293">
        <v>0</v>
      </c>
      <c r="CB104" s="293">
        <v>0</v>
      </c>
      <c r="CC104" s="293">
        <v>0</v>
      </c>
      <c r="CD104" s="293">
        <v>0</v>
      </c>
      <c r="CE104" s="293">
        <v>0</v>
      </c>
      <c r="CF104" s="293">
        <v>0</v>
      </c>
      <c r="CG104" s="293">
        <v>0</v>
      </c>
      <c r="CH104" s="293">
        <v>0</v>
      </c>
      <c r="CI104" s="293">
        <v>0</v>
      </c>
      <c r="CJ104" s="293">
        <v>0</v>
      </c>
      <c r="CK104" s="293">
        <v>0</v>
      </c>
      <c r="CL104" s="293">
        <v>0</v>
      </c>
      <c r="CM104" s="293">
        <v>0</v>
      </c>
      <c r="CN104" s="293">
        <v>0</v>
      </c>
      <c r="CO104" s="293">
        <v>0</v>
      </c>
      <c r="CP104" s="293">
        <v>0</v>
      </c>
      <c r="CQ104" s="293">
        <v>22795</v>
      </c>
      <c r="CR104" s="293">
        <v>0</v>
      </c>
      <c r="CS104" s="293">
        <v>0</v>
      </c>
      <c r="CT104" s="293">
        <v>0</v>
      </c>
      <c r="CU104" s="293">
        <v>0</v>
      </c>
      <c r="CV104" s="293">
        <v>0</v>
      </c>
      <c r="CW104" s="293">
        <v>0</v>
      </c>
      <c r="CX104" s="293">
        <v>0</v>
      </c>
      <c r="CY104" s="293">
        <v>0</v>
      </c>
      <c r="CZ104" s="293">
        <v>0</v>
      </c>
      <c r="DA104" s="294">
        <v>264410</v>
      </c>
      <c r="DB104" s="293">
        <v>0</v>
      </c>
      <c r="DC104" s="293">
        <v>142</v>
      </c>
      <c r="DD104" s="293">
        <v>0</v>
      </c>
      <c r="DE104" s="293">
        <v>0</v>
      </c>
      <c r="DF104" s="293">
        <v>0</v>
      </c>
      <c r="DG104" s="293">
        <v>-1428</v>
      </c>
      <c r="DH104" s="294">
        <v>-1286</v>
      </c>
      <c r="DI104" s="294">
        <v>263124</v>
      </c>
      <c r="DJ104" s="294">
        <v>196162</v>
      </c>
      <c r="DK104" s="294">
        <v>194876</v>
      </c>
      <c r="DL104" s="294">
        <v>459286</v>
      </c>
      <c r="DM104" s="294">
        <v>-248771</v>
      </c>
      <c r="DN104" s="294">
        <v>-53895</v>
      </c>
      <c r="DO104" s="294">
        <v>210515</v>
      </c>
      <c r="DQ104" s="340">
        <f t="shared" si="6"/>
        <v>0.94545157416275216</v>
      </c>
      <c r="DR104" s="341">
        <f t="shared" si="7"/>
        <v>5.4548425837247838E-2</v>
      </c>
      <c r="DS104" s="342">
        <f t="shared" si="8"/>
        <v>2.9847226341396357E-5</v>
      </c>
    </row>
    <row r="105" spans="2:123" ht="20.100000000000001" customHeight="1" x14ac:dyDescent="0.4">
      <c r="B105" s="12">
        <v>50</v>
      </c>
      <c r="C105" s="9" t="s">
        <v>867</v>
      </c>
      <c r="D105" s="293">
        <v>0</v>
      </c>
      <c r="E105" s="293">
        <v>0</v>
      </c>
      <c r="F105" s="293">
        <v>0</v>
      </c>
      <c r="G105" s="293">
        <v>0</v>
      </c>
      <c r="H105" s="293">
        <v>0</v>
      </c>
      <c r="I105" s="293">
        <v>3165</v>
      </c>
      <c r="J105" s="293">
        <v>1</v>
      </c>
      <c r="K105" s="293">
        <v>0</v>
      </c>
      <c r="L105" s="293">
        <v>0</v>
      </c>
      <c r="M105" s="293">
        <v>0</v>
      </c>
      <c r="N105" s="293">
        <v>0</v>
      </c>
      <c r="O105" s="293">
        <v>0</v>
      </c>
      <c r="P105" s="293">
        <v>0</v>
      </c>
      <c r="Q105" s="293">
        <v>0</v>
      </c>
      <c r="R105" s="293">
        <v>0</v>
      </c>
      <c r="S105" s="293">
        <v>0</v>
      </c>
      <c r="T105" s="293">
        <v>0</v>
      </c>
      <c r="U105" s="293">
        <v>0</v>
      </c>
      <c r="V105" s="293">
        <v>0</v>
      </c>
      <c r="W105" s="293">
        <v>0</v>
      </c>
      <c r="X105" s="293">
        <v>0</v>
      </c>
      <c r="Y105" s="293">
        <v>0</v>
      </c>
      <c r="Z105" s="293">
        <v>0</v>
      </c>
      <c r="AA105" s="293">
        <v>0</v>
      </c>
      <c r="AB105" s="293">
        <v>0</v>
      </c>
      <c r="AC105" s="293">
        <v>0</v>
      </c>
      <c r="AD105" s="293">
        <v>0</v>
      </c>
      <c r="AE105" s="293">
        <v>0</v>
      </c>
      <c r="AF105" s="293">
        <v>0</v>
      </c>
      <c r="AG105" s="293">
        <v>0</v>
      </c>
      <c r="AH105" s="293">
        <v>0</v>
      </c>
      <c r="AI105" s="293">
        <v>0</v>
      </c>
      <c r="AJ105" s="293">
        <v>0</v>
      </c>
      <c r="AK105" s="293">
        <v>0</v>
      </c>
      <c r="AL105" s="293">
        <v>0</v>
      </c>
      <c r="AM105" s="293">
        <v>0</v>
      </c>
      <c r="AN105" s="293">
        <v>0</v>
      </c>
      <c r="AO105" s="293">
        <v>0</v>
      </c>
      <c r="AP105" s="293">
        <v>0</v>
      </c>
      <c r="AQ105" s="293">
        <v>0</v>
      </c>
      <c r="AR105" s="293">
        <v>0</v>
      </c>
      <c r="AS105" s="293">
        <v>0</v>
      </c>
      <c r="AT105" s="293">
        <v>0</v>
      </c>
      <c r="AU105" s="293">
        <v>0</v>
      </c>
      <c r="AV105" s="293">
        <v>0</v>
      </c>
      <c r="AW105" s="293">
        <v>0</v>
      </c>
      <c r="AX105" s="293">
        <v>0</v>
      </c>
      <c r="AY105" s="293">
        <v>0</v>
      </c>
      <c r="AZ105" s="293">
        <v>0</v>
      </c>
      <c r="BA105" s="293">
        <v>1501</v>
      </c>
      <c r="BB105" s="293">
        <v>0</v>
      </c>
      <c r="BC105" s="293">
        <v>0</v>
      </c>
      <c r="BD105" s="293">
        <v>0</v>
      </c>
      <c r="BE105" s="293">
        <v>0</v>
      </c>
      <c r="BF105" s="293">
        <v>0</v>
      </c>
      <c r="BG105" s="293">
        <v>0</v>
      </c>
      <c r="BH105" s="293">
        <v>0</v>
      </c>
      <c r="BI105" s="293">
        <v>0</v>
      </c>
      <c r="BJ105" s="293">
        <v>0</v>
      </c>
      <c r="BK105" s="293">
        <v>0</v>
      </c>
      <c r="BL105" s="293">
        <v>0</v>
      </c>
      <c r="BM105" s="293">
        <v>0</v>
      </c>
      <c r="BN105" s="293">
        <v>0</v>
      </c>
      <c r="BO105" s="293">
        <v>0</v>
      </c>
      <c r="BP105" s="293">
        <v>0</v>
      </c>
      <c r="BQ105" s="293">
        <v>0</v>
      </c>
      <c r="BR105" s="293">
        <v>0</v>
      </c>
      <c r="BS105" s="293">
        <v>0</v>
      </c>
      <c r="BT105" s="293">
        <v>0</v>
      </c>
      <c r="BU105" s="293">
        <v>0</v>
      </c>
      <c r="BV105" s="293">
        <v>1543</v>
      </c>
      <c r="BW105" s="293">
        <v>0</v>
      </c>
      <c r="BX105" s="293">
        <v>0</v>
      </c>
      <c r="BY105" s="293">
        <v>0</v>
      </c>
      <c r="BZ105" s="293">
        <v>137</v>
      </c>
      <c r="CA105" s="293">
        <v>0</v>
      </c>
      <c r="CB105" s="293">
        <v>0</v>
      </c>
      <c r="CC105" s="293">
        <v>0</v>
      </c>
      <c r="CD105" s="293">
        <v>0</v>
      </c>
      <c r="CE105" s="293">
        <v>0</v>
      </c>
      <c r="CF105" s="293">
        <v>0</v>
      </c>
      <c r="CG105" s="293">
        <v>1520</v>
      </c>
      <c r="CH105" s="293">
        <v>58</v>
      </c>
      <c r="CI105" s="293">
        <v>56</v>
      </c>
      <c r="CJ105" s="293">
        <v>0</v>
      </c>
      <c r="CK105" s="293">
        <v>0</v>
      </c>
      <c r="CL105" s="293">
        <v>0</v>
      </c>
      <c r="CM105" s="293">
        <v>0</v>
      </c>
      <c r="CN105" s="293">
        <v>0</v>
      </c>
      <c r="CO105" s="293">
        <v>4</v>
      </c>
      <c r="CP105" s="293">
        <v>0</v>
      </c>
      <c r="CQ105" s="293">
        <v>0</v>
      </c>
      <c r="CR105" s="293">
        <v>1</v>
      </c>
      <c r="CS105" s="293">
        <v>0</v>
      </c>
      <c r="CT105" s="293">
        <v>0</v>
      </c>
      <c r="CU105" s="293">
        <v>0</v>
      </c>
      <c r="CV105" s="293">
        <v>2</v>
      </c>
      <c r="CW105" s="293">
        <v>0</v>
      </c>
      <c r="CX105" s="293">
        <v>0</v>
      </c>
      <c r="CY105" s="293">
        <v>0</v>
      </c>
      <c r="CZ105" s="293">
        <v>0</v>
      </c>
      <c r="DA105" s="294">
        <v>7988</v>
      </c>
      <c r="DB105" s="293">
        <v>0</v>
      </c>
      <c r="DC105" s="293">
        <v>558</v>
      </c>
      <c r="DD105" s="293">
        <v>0</v>
      </c>
      <c r="DE105" s="293">
        <v>6491</v>
      </c>
      <c r="DF105" s="293">
        <v>5344</v>
      </c>
      <c r="DG105" s="293">
        <v>1893</v>
      </c>
      <c r="DH105" s="294">
        <v>14286</v>
      </c>
      <c r="DI105" s="294">
        <v>22274</v>
      </c>
      <c r="DJ105" s="294">
        <v>9553</v>
      </c>
      <c r="DK105" s="294">
        <v>23839</v>
      </c>
      <c r="DL105" s="294">
        <v>31827</v>
      </c>
      <c r="DM105" s="294">
        <v>-18399</v>
      </c>
      <c r="DN105" s="294">
        <v>5440</v>
      </c>
      <c r="DO105" s="294">
        <v>13428</v>
      </c>
      <c r="DQ105" s="340">
        <f t="shared" si="6"/>
        <v>0.82603034928616326</v>
      </c>
      <c r="DR105" s="341">
        <f t="shared" si="7"/>
        <v>0.17396965071383674</v>
      </c>
      <c r="DS105" s="342">
        <f t="shared" si="8"/>
        <v>1.1728698801759977E-4</v>
      </c>
    </row>
    <row r="106" spans="2:123" ht="20.100000000000001" customHeight="1" x14ac:dyDescent="0.4">
      <c r="B106" s="12">
        <v>51</v>
      </c>
      <c r="C106" s="9" t="s">
        <v>868</v>
      </c>
      <c r="D106" s="293">
        <v>0</v>
      </c>
      <c r="E106" s="293">
        <v>0</v>
      </c>
      <c r="F106" s="293">
        <v>0</v>
      </c>
      <c r="G106" s="293">
        <v>0</v>
      </c>
      <c r="H106" s="293">
        <v>0</v>
      </c>
      <c r="I106" s="293">
        <v>0</v>
      </c>
      <c r="J106" s="293">
        <v>0</v>
      </c>
      <c r="K106" s="293">
        <v>0</v>
      </c>
      <c r="L106" s="293">
        <v>0</v>
      </c>
      <c r="M106" s="293">
        <v>0</v>
      </c>
      <c r="N106" s="293">
        <v>0</v>
      </c>
      <c r="O106" s="293">
        <v>0</v>
      </c>
      <c r="P106" s="293">
        <v>0</v>
      </c>
      <c r="Q106" s="293">
        <v>0</v>
      </c>
      <c r="R106" s="293">
        <v>0</v>
      </c>
      <c r="S106" s="293">
        <v>0</v>
      </c>
      <c r="T106" s="293">
        <v>0</v>
      </c>
      <c r="U106" s="293">
        <v>0</v>
      </c>
      <c r="V106" s="293">
        <v>0</v>
      </c>
      <c r="W106" s="293">
        <v>0</v>
      </c>
      <c r="X106" s="293">
        <v>0</v>
      </c>
      <c r="Y106" s="293">
        <v>0</v>
      </c>
      <c r="Z106" s="293">
        <v>0</v>
      </c>
      <c r="AA106" s="293">
        <v>0</v>
      </c>
      <c r="AB106" s="293">
        <v>0</v>
      </c>
      <c r="AC106" s="293">
        <v>0</v>
      </c>
      <c r="AD106" s="293">
        <v>0</v>
      </c>
      <c r="AE106" s="293">
        <v>0</v>
      </c>
      <c r="AF106" s="293">
        <v>0</v>
      </c>
      <c r="AG106" s="293">
        <v>0</v>
      </c>
      <c r="AH106" s="293">
        <v>0</v>
      </c>
      <c r="AI106" s="293">
        <v>0</v>
      </c>
      <c r="AJ106" s="293">
        <v>0</v>
      </c>
      <c r="AK106" s="293">
        <v>0</v>
      </c>
      <c r="AL106" s="293">
        <v>0</v>
      </c>
      <c r="AM106" s="293">
        <v>0</v>
      </c>
      <c r="AN106" s="293">
        <v>0</v>
      </c>
      <c r="AO106" s="293">
        <v>0</v>
      </c>
      <c r="AP106" s="293">
        <v>0</v>
      </c>
      <c r="AQ106" s="293">
        <v>0</v>
      </c>
      <c r="AR106" s="293">
        <v>0</v>
      </c>
      <c r="AS106" s="293">
        <v>0</v>
      </c>
      <c r="AT106" s="293">
        <v>0</v>
      </c>
      <c r="AU106" s="293">
        <v>0</v>
      </c>
      <c r="AV106" s="293">
        <v>0</v>
      </c>
      <c r="AW106" s="293">
        <v>0</v>
      </c>
      <c r="AX106" s="293">
        <v>0</v>
      </c>
      <c r="AY106" s="293">
        <v>0</v>
      </c>
      <c r="AZ106" s="293">
        <v>0</v>
      </c>
      <c r="BA106" s="293">
        <v>0</v>
      </c>
      <c r="BB106" s="293">
        <v>2217</v>
      </c>
      <c r="BC106" s="293">
        <v>0</v>
      </c>
      <c r="BD106" s="293">
        <v>0</v>
      </c>
      <c r="BE106" s="293">
        <v>0</v>
      </c>
      <c r="BF106" s="293">
        <v>0</v>
      </c>
      <c r="BG106" s="293">
        <v>0</v>
      </c>
      <c r="BH106" s="293">
        <v>0</v>
      </c>
      <c r="BI106" s="293">
        <v>0</v>
      </c>
      <c r="BJ106" s="293">
        <v>0</v>
      </c>
      <c r="BK106" s="293">
        <v>0</v>
      </c>
      <c r="BL106" s="293">
        <v>0</v>
      </c>
      <c r="BM106" s="293">
        <v>0</v>
      </c>
      <c r="BN106" s="293">
        <v>0</v>
      </c>
      <c r="BO106" s="293">
        <v>0</v>
      </c>
      <c r="BP106" s="293">
        <v>0</v>
      </c>
      <c r="BQ106" s="293">
        <v>0</v>
      </c>
      <c r="BR106" s="293">
        <v>0</v>
      </c>
      <c r="BS106" s="293">
        <v>4538</v>
      </c>
      <c r="BT106" s="293">
        <v>0</v>
      </c>
      <c r="BU106" s="293">
        <v>0</v>
      </c>
      <c r="BV106" s="293">
        <v>0</v>
      </c>
      <c r="BW106" s="293">
        <v>2373</v>
      </c>
      <c r="BX106" s="293">
        <v>0</v>
      </c>
      <c r="BY106" s="293">
        <v>0</v>
      </c>
      <c r="BZ106" s="293">
        <v>130</v>
      </c>
      <c r="CA106" s="293">
        <v>0</v>
      </c>
      <c r="CB106" s="293">
        <v>0</v>
      </c>
      <c r="CC106" s="293">
        <v>0</v>
      </c>
      <c r="CD106" s="293">
        <v>0</v>
      </c>
      <c r="CE106" s="293">
        <v>0</v>
      </c>
      <c r="CF106" s="293">
        <v>0</v>
      </c>
      <c r="CG106" s="293">
        <v>8550</v>
      </c>
      <c r="CH106" s="293">
        <v>0</v>
      </c>
      <c r="CI106" s="293">
        <v>0</v>
      </c>
      <c r="CJ106" s="293">
        <v>0</v>
      </c>
      <c r="CK106" s="293">
        <v>0</v>
      </c>
      <c r="CL106" s="293">
        <v>0</v>
      </c>
      <c r="CM106" s="293">
        <v>0</v>
      </c>
      <c r="CN106" s="293">
        <v>0</v>
      </c>
      <c r="CO106" s="293">
        <v>0</v>
      </c>
      <c r="CP106" s="293">
        <v>0</v>
      </c>
      <c r="CQ106" s="293">
        <v>1739</v>
      </c>
      <c r="CR106" s="293">
        <v>8</v>
      </c>
      <c r="CS106" s="293">
        <v>0</v>
      </c>
      <c r="CT106" s="293">
        <v>0</v>
      </c>
      <c r="CU106" s="293">
        <v>0</v>
      </c>
      <c r="CV106" s="293">
        <v>0</v>
      </c>
      <c r="CW106" s="293">
        <v>0</v>
      </c>
      <c r="CX106" s="293">
        <v>37</v>
      </c>
      <c r="CY106" s="293">
        <v>0</v>
      </c>
      <c r="CZ106" s="293">
        <v>0</v>
      </c>
      <c r="DA106" s="294">
        <v>19592</v>
      </c>
      <c r="DB106" s="293">
        <v>0</v>
      </c>
      <c r="DC106" s="293">
        <v>1710</v>
      </c>
      <c r="DD106" s="293">
        <v>0</v>
      </c>
      <c r="DE106" s="293">
        <v>13188</v>
      </c>
      <c r="DF106" s="293">
        <v>30845</v>
      </c>
      <c r="DG106" s="293">
        <v>-45</v>
      </c>
      <c r="DH106" s="294">
        <v>45698</v>
      </c>
      <c r="DI106" s="294">
        <v>65290</v>
      </c>
      <c r="DJ106" s="294">
        <v>1813</v>
      </c>
      <c r="DK106" s="294">
        <v>47511</v>
      </c>
      <c r="DL106" s="294">
        <v>67103</v>
      </c>
      <c r="DM106" s="294">
        <v>-62142</v>
      </c>
      <c r="DN106" s="294">
        <v>-14631</v>
      </c>
      <c r="DO106" s="294">
        <v>4961</v>
      </c>
      <c r="DQ106" s="340">
        <f t="shared" si="6"/>
        <v>0.95178434676060653</v>
      </c>
      <c r="DR106" s="341">
        <f t="shared" si="7"/>
        <v>4.8215653239393474E-2</v>
      </c>
      <c r="DS106" s="342">
        <f t="shared" si="8"/>
        <v>3.5942786650554771E-4</v>
      </c>
    </row>
    <row r="107" spans="2:123" ht="20.100000000000001" customHeight="1" x14ac:dyDescent="0.4">
      <c r="B107" s="12">
        <v>52</v>
      </c>
      <c r="C107" s="9" t="s">
        <v>34</v>
      </c>
      <c r="D107" s="293">
        <v>4</v>
      </c>
      <c r="E107" s="293">
        <v>2</v>
      </c>
      <c r="F107" s="293">
        <v>1</v>
      </c>
      <c r="G107" s="293">
        <v>2</v>
      </c>
      <c r="H107" s="293">
        <v>3</v>
      </c>
      <c r="I107" s="293">
        <v>475</v>
      </c>
      <c r="J107" s="293">
        <v>6</v>
      </c>
      <c r="K107" s="293">
        <v>18</v>
      </c>
      <c r="L107" s="293">
        <v>107</v>
      </c>
      <c r="M107" s="293">
        <v>0</v>
      </c>
      <c r="N107" s="293">
        <v>96</v>
      </c>
      <c r="O107" s="293">
        <v>253</v>
      </c>
      <c r="P107" s="293">
        <v>4</v>
      </c>
      <c r="Q107" s="293">
        <v>0</v>
      </c>
      <c r="R107" s="293">
        <v>181</v>
      </c>
      <c r="S107" s="293">
        <v>73</v>
      </c>
      <c r="T107" s="293">
        <v>85</v>
      </c>
      <c r="U107" s="293">
        <v>19</v>
      </c>
      <c r="V107" s="293">
        <v>7</v>
      </c>
      <c r="W107" s="293">
        <v>2</v>
      </c>
      <c r="X107" s="293">
        <v>9</v>
      </c>
      <c r="Y107" s="293">
        <v>4</v>
      </c>
      <c r="Z107" s="293">
        <v>19</v>
      </c>
      <c r="AA107" s="293">
        <v>38</v>
      </c>
      <c r="AB107" s="293">
        <v>1</v>
      </c>
      <c r="AC107" s="293">
        <v>20</v>
      </c>
      <c r="AD107" s="293">
        <v>7</v>
      </c>
      <c r="AE107" s="293">
        <v>71</v>
      </c>
      <c r="AF107" s="293">
        <v>17</v>
      </c>
      <c r="AG107" s="293">
        <v>123</v>
      </c>
      <c r="AH107" s="293">
        <v>42</v>
      </c>
      <c r="AI107" s="293">
        <v>0</v>
      </c>
      <c r="AJ107" s="293">
        <v>76</v>
      </c>
      <c r="AK107" s="293">
        <v>2</v>
      </c>
      <c r="AL107" s="293">
        <v>9</v>
      </c>
      <c r="AM107" s="293">
        <v>0</v>
      </c>
      <c r="AN107" s="293">
        <v>299</v>
      </c>
      <c r="AO107" s="293">
        <v>69</v>
      </c>
      <c r="AP107" s="293">
        <v>13</v>
      </c>
      <c r="AQ107" s="293">
        <v>393</v>
      </c>
      <c r="AR107" s="293">
        <v>74</v>
      </c>
      <c r="AS107" s="293">
        <v>0</v>
      </c>
      <c r="AT107" s="293">
        <v>33</v>
      </c>
      <c r="AU107" s="293">
        <v>86</v>
      </c>
      <c r="AV107" s="293">
        <v>117</v>
      </c>
      <c r="AW107" s="293">
        <v>24</v>
      </c>
      <c r="AX107" s="293">
        <v>136</v>
      </c>
      <c r="AY107" s="293">
        <v>2</v>
      </c>
      <c r="AZ107" s="293">
        <v>55</v>
      </c>
      <c r="BA107" s="293">
        <v>13</v>
      </c>
      <c r="BB107" s="293">
        <v>1</v>
      </c>
      <c r="BC107" s="293">
        <v>940</v>
      </c>
      <c r="BD107" s="293">
        <v>0</v>
      </c>
      <c r="BE107" s="293">
        <v>775</v>
      </c>
      <c r="BF107" s="293">
        <v>938</v>
      </c>
      <c r="BG107" s="293">
        <v>1032</v>
      </c>
      <c r="BH107" s="293">
        <v>705</v>
      </c>
      <c r="BI107" s="293">
        <v>4</v>
      </c>
      <c r="BJ107" s="293">
        <v>0</v>
      </c>
      <c r="BK107" s="293">
        <v>65</v>
      </c>
      <c r="BL107" s="293">
        <v>46</v>
      </c>
      <c r="BM107" s="293">
        <v>295</v>
      </c>
      <c r="BN107" s="293">
        <v>301</v>
      </c>
      <c r="BO107" s="293">
        <v>86</v>
      </c>
      <c r="BP107" s="293">
        <v>8</v>
      </c>
      <c r="BQ107" s="293">
        <v>3</v>
      </c>
      <c r="BR107" s="293">
        <v>0</v>
      </c>
      <c r="BS107" s="293">
        <v>2</v>
      </c>
      <c r="BT107" s="293">
        <v>91</v>
      </c>
      <c r="BU107" s="293">
        <v>4</v>
      </c>
      <c r="BV107" s="293">
        <v>12</v>
      </c>
      <c r="BW107" s="293">
        <v>0</v>
      </c>
      <c r="BX107" s="293">
        <v>1</v>
      </c>
      <c r="BY107" s="293">
        <v>1</v>
      </c>
      <c r="BZ107" s="293">
        <v>21</v>
      </c>
      <c r="CA107" s="293">
        <v>1</v>
      </c>
      <c r="CB107" s="293">
        <v>379</v>
      </c>
      <c r="CC107" s="293">
        <v>114</v>
      </c>
      <c r="CD107" s="293">
        <v>3584</v>
      </c>
      <c r="CE107" s="293">
        <v>195</v>
      </c>
      <c r="CF107" s="293">
        <v>170</v>
      </c>
      <c r="CG107" s="293">
        <v>1283</v>
      </c>
      <c r="CH107" s="293">
        <v>1282</v>
      </c>
      <c r="CI107" s="293">
        <v>2346</v>
      </c>
      <c r="CJ107" s="293">
        <v>185</v>
      </c>
      <c r="CK107" s="293">
        <v>6</v>
      </c>
      <c r="CL107" s="293">
        <v>621</v>
      </c>
      <c r="CM107" s="293">
        <v>324</v>
      </c>
      <c r="CN107" s="293">
        <v>505</v>
      </c>
      <c r="CO107" s="293">
        <v>2621</v>
      </c>
      <c r="CP107" s="293">
        <v>126</v>
      </c>
      <c r="CQ107" s="293">
        <v>179</v>
      </c>
      <c r="CR107" s="293">
        <v>2580</v>
      </c>
      <c r="CS107" s="293">
        <v>150</v>
      </c>
      <c r="CT107" s="293">
        <v>571</v>
      </c>
      <c r="CU107" s="293">
        <v>314</v>
      </c>
      <c r="CV107" s="293">
        <v>759</v>
      </c>
      <c r="CW107" s="293">
        <v>0</v>
      </c>
      <c r="CX107" s="293">
        <v>759</v>
      </c>
      <c r="CY107" s="293">
        <v>3442</v>
      </c>
      <c r="CZ107" s="293">
        <v>25</v>
      </c>
      <c r="DA107" s="294">
        <v>30942</v>
      </c>
      <c r="DB107" s="293">
        <v>2595</v>
      </c>
      <c r="DC107" s="293">
        <v>17336</v>
      </c>
      <c r="DD107" s="293">
        <v>0</v>
      </c>
      <c r="DE107" s="293">
        <v>2822</v>
      </c>
      <c r="DF107" s="293">
        <v>19187</v>
      </c>
      <c r="DG107" s="293">
        <v>-1821</v>
      </c>
      <c r="DH107" s="294">
        <v>40119</v>
      </c>
      <c r="DI107" s="294">
        <v>71061</v>
      </c>
      <c r="DJ107" s="294">
        <v>46047</v>
      </c>
      <c r="DK107" s="294">
        <v>86166</v>
      </c>
      <c r="DL107" s="294">
        <v>117108</v>
      </c>
      <c r="DM107" s="294">
        <v>-60051</v>
      </c>
      <c r="DN107" s="294">
        <v>26115</v>
      </c>
      <c r="DO107" s="294">
        <v>57057</v>
      </c>
      <c r="DQ107" s="340">
        <f t="shared" si="6"/>
        <v>0.84506269261620293</v>
      </c>
      <c r="DR107" s="341">
        <f t="shared" si="7"/>
        <v>0.15493730738379707</v>
      </c>
      <c r="DS107" s="342">
        <f t="shared" si="8"/>
        <v>3.6438839144679385E-3</v>
      </c>
    </row>
    <row r="108" spans="2:123" ht="20.100000000000001" customHeight="1" x14ac:dyDescent="0.4">
      <c r="B108" s="12">
        <v>53</v>
      </c>
      <c r="C108" s="9" t="s">
        <v>295</v>
      </c>
      <c r="D108" s="293">
        <v>36</v>
      </c>
      <c r="E108" s="293">
        <v>12</v>
      </c>
      <c r="F108" s="293">
        <v>150</v>
      </c>
      <c r="G108" s="293">
        <v>0</v>
      </c>
      <c r="H108" s="293">
        <v>49</v>
      </c>
      <c r="I108" s="293">
        <v>0</v>
      </c>
      <c r="J108" s="293">
        <v>0</v>
      </c>
      <c r="K108" s="293">
        <v>28</v>
      </c>
      <c r="L108" s="293">
        <v>0</v>
      </c>
      <c r="M108" s="293">
        <v>0</v>
      </c>
      <c r="N108" s="293">
        <v>0</v>
      </c>
      <c r="O108" s="293">
        <v>632</v>
      </c>
      <c r="P108" s="293">
        <v>153</v>
      </c>
      <c r="Q108" s="293">
        <v>0</v>
      </c>
      <c r="R108" s="293">
        <v>0</v>
      </c>
      <c r="S108" s="293">
        <v>256</v>
      </c>
      <c r="T108" s="293">
        <v>0</v>
      </c>
      <c r="U108" s="293">
        <v>2796</v>
      </c>
      <c r="V108" s="293">
        <v>0</v>
      </c>
      <c r="W108" s="293">
        <v>0</v>
      </c>
      <c r="X108" s="293">
        <v>184</v>
      </c>
      <c r="Y108" s="293">
        <v>19</v>
      </c>
      <c r="Z108" s="293">
        <v>439</v>
      </c>
      <c r="AA108" s="293">
        <v>10</v>
      </c>
      <c r="AB108" s="293">
        <v>0</v>
      </c>
      <c r="AC108" s="293">
        <v>64</v>
      </c>
      <c r="AD108" s="293">
        <v>72</v>
      </c>
      <c r="AE108" s="293">
        <v>158</v>
      </c>
      <c r="AF108" s="293">
        <v>5</v>
      </c>
      <c r="AG108" s="293">
        <v>422</v>
      </c>
      <c r="AH108" s="293">
        <v>96</v>
      </c>
      <c r="AI108" s="293">
        <v>0</v>
      </c>
      <c r="AJ108" s="293">
        <v>1813</v>
      </c>
      <c r="AK108" s="293">
        <v>0</v>
      </c>
      <c r="AL108" s="293">
        <v>21</v>
      </c>
      <c r="AM108" s="293">
        <v>0</v>
      </c>
      <c r="AN108" s="293">
        <v>0</v>
      </c>
      <c r="AO108" s="293">
        <v>0</v>
      </c>
      <c r="AP108" s="293">
        <v>16</v>
      </c>
      <c r="AQ108" s="293">
        <v>0</v>
      </c>
      <c r="AR108" s="293">
        <v>0</v>
      </c>
      <c r="AS108" s="293">
        <v>0</v>
      </c>
      <c r="AT108" s="293">
        <v>0</v>
      </c>
      <c r="AU108" s="293">
        <v>20</v>
      </c>
      <c r="AV108" s="293">
        <v>0</v>
      </c>
      <c r="AW108" s="293">
        <v>0</v>
      </c>
      <c r="AX108" s="293">
        <v>0</v>
      </c>
      <c r="AY108" s="293">
        <v>0</v>
      </c>
      <c r="AZ108" s="293">
        <v>33</v>
      </c>
      <c r="BA108" s="293">
        <v>0</v>
      </c>
      <c r="BB108" s="293">
        <v>0</v>
      </c>
      <c r="BC108" s="293">
        <v>16</v>
      </c>
      <c r="BD108" s="293">
        <v>0</v>
      </c>
      <c r="BE108" s="293">
        <v>0</v>
      </c>
      <c r="BF108" s="293">
        <v>0</v>
      </c>
      <c r="BG108" s="293">
        <v>56</v>
      </c>
      <c r="BH108" s="293">
        <v>3</v>
      </c>
      <c r="BI108" s="293">
        <v>1978</v>
      </c>
      <c r="BJ108" s="293">
        <v>164</v>
      </c>
      <c r="BK108" s="293">
        <v>0</v>
      </c>
      <c r="BL108" s="293">
        <v>0</v>
      </c>
      <c r="BM108" s="293">
        <v>0</v>
      </c>
      <c r="BN108" s="293">
        <v>0</v>
      </c>
      <c r="BO108" s="293">
        <v>0</v>
      </c>
      <c r="BP108" s="293">
        <v>0</v>
      </c>
      <c r="BQ108" s="293">
        <v>0</v>
      </c>
      <c r="BR108" s="293">
        <v>0</v>
      </c>
      <c r="BS108" s="293">
        <v>0</v>
      </c>
      <c r="BT108" s="293">
        <v>102</v>
      </c>
      <c r="BU108" s="293">
        <v>0</v>
      </c>
      <c r="BV108" s="293">
        <v>0</v>
      </c>
      <c r="BW108" s="293">
        <v>0</v>
      </c>
      <c r="BX108" s="293">
        <v>0</v>
      </c>
      <c r="BY108" s="293">
        <v>0</v>
      </c>
      <c r="BZ108" s="293">
        <v>0</v>
      </c>
      <c r="CA108" s="293">
        <v>0</v>
      </c>
      <c r="CB108" s="293">
        <v>0</v>
      </c>
      <c r="CC108" s="293">
        <v>0</v>
      </c>
      <c r="CD108" s="293">
        <v>0</v>
      </c>
      <c r="CE108" s="293">
        <v>0</v>
      </c>
      <c r="CF108" s="293">
        <v>0</v>
      </c>
      <c r="CG108" s="293">
        <v>0</v>
      </c>
      <c r="CH108" s="293">
        <v>0</v>
      </c>
      <c r="CI108" s="293">
        <v>0</v>
      </c>
      <c r="CJ108" s="293">
        <v>0</v>
      </c>
      <c r="CK108" s="293">
        <v>0</v>
      </c>
      <c r="CL108" s="293">
        <v>0</v>
      </c>
      <c r="CM108" s="293">
        <v>0</v>
      </c>
      <c r="CN108" s="293">
        <v>0</v>
      </c>
      <c r="CO108" s="293">
        <v>0</v>
      </c>
      <c r="CP108" s="293">
        <v>0</v>
      </c>
      <c r="CQ108" s="293">
        <v>0</v>
      </c>
      <c r="CR108" s="293">
        <v>0</v>
      </c>
      <c r="CS108" s="293">
        <v>0</v>
      </c>
      <c r="CT108" s="293">
        <v>20</v>
      </c>
      <c r="CU108" s="293">
        <v>0</v>
      </c>
      <c r="CV108" s="293">
        <v>0</v>
      </c>
      <c r="CW108" s="293">
        <v>0</v>
      </c>
      <c r="CX108" s="293">
        <v>0</v>
      </c>
      <c r="CY108" s="293">
        <v>0</v>
      </c>
      <c r="CZ108" s="293">
        <v>0</v>
      </c>
      <c r="DA108" s="294">
        <v>9823</v>
      </c>
      <c r="DB108" s="293">
        <v>0</v>
      </c>
      <c r="DC108" s="293">
        <v>975</v>
      </c>
      <c r="DD108" s="293">
        <v>0</v>
      </c>
      <c r="DE108" s="293">
        <v>0</v>
      </c>
      <c r="DF108" s="293">
        <v>0</v>
      </c>
      <c r="DG108" s="293">
        <v>181</v>
      </c>
      <c r="DH108" s="294">
        <v>1156</v>
      </c>
      <c r="DI108" s="294">
        <v>10979</v>
      </c>
      <c r="DJ108" s="294">
        <v>13551</v>
      </c>
      <c r="DK108" s="294">
        <v>14707</v>
      </c>
      <c r="DL108" s="294">
        <v>24530</v>
      </c>
      <c r="DM108" s="294">
        <v>-10798</v>
      </c>
      <c r="DN108" s="294">
        <v>3909</v>
      </c>
      <c r="DO108" s="294">
        <v>13732</v>
      </c>
      <c r="DQ108" s="340">
        <f t="shared" si="6"/>
        <v>0.98351398123690681</v>
      </c>
      <c r="DR108" s="341">
        <f t="shared" si="7"/>
        <v>1.6486018763093191E-2</v>
      </c>
      <c r="DS108" s="342">
        <f t="shared" si="8"/>
        <v>2.0493694142860176E-4</v>
      </c>
    </row>
    <row r="109" spans="2:123" ht="20.100000000000001" customHeight="1" x14ac:dyDescent="0.4">
      <c r="B109" s="12">
        <v>54</v>
      </c>
      <c r="C109" s="9" t="s">
        <v>17</v>
      </c>
      <c r="D109" s="293">
        <v>0</v>
      </c>
      <c r="E109" s="293">
        <v>0</v>
      </c>
      <c r="F109" s="293">
        <v>0</v>
      </c>
      <c r="G109" s="293">
        <v>0</v>
      </c>
      <c r="H109" s="293">
        <v>0</v>
      </c>
      <c r="I109" s="293">
        <v>0</v>
      </c>
      <c r="J109" s="293">
        <v>0</v>
      </c>
      <c r="K109" s="293">
        <v>0</v>
      </c>
      <c r="L109" s="293">
        <v>0</v>
      </c>
      <c r="M109" s="293">
        <v>0</v>
      </c>
      <c r="N109" s="293">
        <v>0</v>
      </c>
      <c r="O109" s="293">
        <v>0</v>
      </c>
      <c r="P109" s="293">
        <v>0</v>
      </c>
      <c r="Q109" s="293">
        <v>0</v>
      </c>
      <c r="R109" s="293">
        <v>0</v>
      </c>
      <c r="S109" s="293">
        <v>0</v>
      </c>
      <c r="T109" s="293">
        <v>0</v>
      </c>
      <c r="U109" s="293">
        <v>0</v>
      </c>
      <c r="V109" s="293">
        <v>0</v>
      </c>
      <c r="W109" s="293">
        <v>0</v>
      </c>
      <c r="X109" s="293">
        <v>0</v>
      </c>
      <c r="Y109" s="293">
        <v>0</v>
      </c>
      <c r="Z109" s="293">
        <v>0</v>
      </c>
      <c r="AA109" s="293">
        <v>0</v>
      </c>
      <c r="AB109" s="293">
        <v>0</v>
      </c>
      <c r="AC109" s="293">
        <v>0</v>
      </c>
      <c r="AD109" s="293">
        <v>0</v>
      </c>
      <c r="AE109" s="293">
        <v>0</v>
      </c>
      <c r="AF109" s="293">
        <v>0</v>
      </c>
      <c r="AG109" s="293">
        <v>0</v>
      </c>
      <c r="AH109" s="293">
        <v>0</v>
      </c>
      <c r="AI109" s="293">
        <v>0</v>
      </c>
      <c r="AJ109" s="293">
        <v>0</v>
      </c>
      <c r="AK109" s="293">
        <v>0</v>
      </c>
      <c r="AL109" s="293">
        <v>0</v>
      </c>
      <c r="AM109" s="293">
        <v>0</v>
      </c>
      <c r="AN109" s="293">
        <v>0</v>
      </c>
      <c r="AO109" s="293">
        <v>0</v>
      </c>
      <c r="AP109" s="293">
        <v>0</v>
      </c>
      <c r="AQ109" s="293">
        <v>0</v>
      </c>
      <c r="AR109" s="293">
        <v>0</v>
      </c>
      <c r="AS109" s="293">
        <v>0</v>
      </c>
      <c r="AT109" s="293">
        <v>0</v>
      </c>
      <c r="AU109" s="293">
        <v>0</v>
      </c>
      <c r="AV109" s="293">
        <v>0</v>
      </c>
      <c r="AW109" s="293">
        <v>0</v>
      </c>
      <c r="AX109" s="293">
        <v>0</v>
      </c>
      <c r="AY109" s="293">
        <v>0</v>
      </c>
      <c r="AZ109" s="293">
        <v>0</v>
      </c>
      <c r="BA109" s="293">
        <v>0</v>
      </c>
      <c r="BB109" s="293">
        <v>0</v>
      </c>
      <c r="BC109" s="293">
        <v>0</v>
      </c>
      <c r="BD109" s="293">
        <v>0</v>
      </c>
      <c r="BE109" s="293">
        <v>0</v>
      </c>
      <c r="BF109" s="293">
        <v>0</v>
      </c>
      <c r="BG109" s="293">
        <v>0</v>
      </c>
      <c r="BH109" s="293">
        <v>0</v>
      </c>
      <c r="BI109" s="293">
        <v>0</v>
      </c>
      <c r="BJ109" s="293">
        <v>0</v>
      </c>
      <c r="BK109" s="293">
        <v>0</v>
      </c>
      <c r="BL109" s="293">
        <v>0</v>
      </c>
      <c r="BM109" s="293">
        <v>0</v>
      </c>
      <c r="BN109" s="293">
        <v>0</v>
      </c>
      <c r="BO109" s="293">
        <v>0</v>
      </c>
      <c r="BP109" s="293">
        <v>0</v>
      </c>
      <c r="BQ109" s="293">
        <v>0</v>
      </c>
      <c r="BR109" s="293">
        <v>0</v>
      </c>
      <c r="BS109" s="293">
        <v>0</v>
      </c>
      <c r="BT109" s="293">
        <v>0</v>
      </c>
      <c r="BU109" s="293">
        <v>0</v>
      </c>
      <c r="BV109" s="293">
        <v>0</v>
      </c>
      <c r="BW109" s="293">
        <v>0</v>
      </c>
      <c r="BX109" s="293">
        <v>0</v>
      </c>
      <c r="BY109" s="293">
        <v>0</v>
      </c>
      <c r="BZ109" s="293">
        <v>0</v>
      </c>
      <c r="CA109" s="293">
        <v>0</v>
      </c>
      <c r="CB109" s="293">
        <v>0</v>
      </c>
      <c r="CC109" s="293">
        <v>0</v>
      </c>
      <c r="CD109" s="293">
        <v>0</v>
      </c>
      <c r="CE109" s="293">
        <v>0</v>
      </c>
      <c r="CF109" s="293">
        <v>0</v>
      </c>
      <c r="CG109" s="293">
        <v>0</v>
      </c>
      <c r="CH109" s="293">
        <v>0</v>
      </c>
      <c r="CI109" s="293">
        <v>0</v>
      </c>
      <c r="CJ109" s="293">
        <v>0</v>
      </c>
      <c r="CK109" s="293">
        <v>0</v>
      </c>
      <c r="CL109" s="293">
        <v>0</v>
      </c>
      <c r="CM109" s="293">
        <v>0</v>
      </c>
      <c r="CN109" s="293">
        <v>0</v>
      </c>
      <c r="CO109" s="293">
        <v>0</v>
      </c>
      <c r="CP109" s="293">
        <v>0</v>
      </c>
      <c r="CQ109" s="293">
        <v>0</v>
      </c>
      <c r="CR109" s="293">
        <v>0</v>
      </c>
      <c r="CS109" s="293">
        <v>0</v>
      </c>
      <c r="CT109" s="293">
        <v>0</v>
      </c>
      <c r="CU109" s="293">
        <v>0</v>
      </c>
      <c r="CV109" s="293">
        <v>0</v>
      </c>
      <c r="CW109" s="293">
        <v>0</v>
      </c>
      <c r="CX109" s="293">
        <v>0</v>
      </c>
      <c r="CY109" s="293">
        <v>0</v>
      </c>
      <c r="CZ109" s="293">
        <v>0</v>
      </c>
      <c r="DA109" s="294">
        <v>0</v>
      </c>
      <c r="DB109" s="293">
        <v>0</v>
      </c>
      <c r="DC109" s="293">
        <v>0</v>
      </c>
      <c r="DD109" s="293">
        <v>0</v>
      </c>
      <c r="DE109" s="293">
        <v>153760</v>
      </c>
      <c r="DF109" s="293">
        <v>435087</v>
      </c>
      <c r="DG109" s="293">
        <v>0</v>
      </c>
      <c r="DH109" s="294">
        <v>588847</v>
      </c>
      <c r="DI109" s="294">
        <v>588847</v>
      </c>
      <c r="DJ109" s="294">
        <v>0</v>
      </c>
      <c r="DK109" s="294">
        <v>588847</v>
      </c>
      <c r="DL109" s="294">
        <v>588847</v>
      </c>
      <c r="DM109" s="294">
        <v>0</v>
      </c>
      <c r="DN109" s="294">
        <v>588847</v>
      </c>
      <c r="DO109" s="294">
        <v>588847</v>
      </c>
      <c r="DQ109" s="340">
        <f t="shared" si="6"/>
        <v>0</v>
      </c>
      <c r="DR109" s="341">
        <f t="shared" si="7"/>
        <v>1</v>
      </c>
      <c r="DS109" s="342">
        <f t="shared" si="8"/>
        <v>0</v>
      </c>
    </row>
    <row r="110" spans="2:123" ht="20.100000000000001" customHeight="1" x14ac:dyDescent="0.4">
      <c r="B110" s="12">
        <v>55</v>
      </c>
      <c r="C110" s="9" t="s">
        <v>300</v>
      </c>
      <c r="D110" s="293">
        <v>335</v>
      </c>
      <c r="E110" s="293">
        <v>169</v>
      </c>
      <c r="F110" s="293">
        <v>285</v>
      </c>
      <c r="G110" s="293">
        <v>107</v>
      </c>
      <c r="H110" s="293">
        <v>8</v>
      </c>
      <c r="I110" s="293">
        <v>47</v>
      </c>
      <c r="J110" s="293">
        <v>22</v>
      </c>
      <c r="K110" s="293">
        <v>80</v>
      </c>
      <c r="L110" s="293">
        <v>90</v>
      </c>
      <c r="M110" s="293">
        <v>8</v>
      </c>
      <c r="N110" s="293">
        <v>244</v>
      </c>
      <c r="O110" s="293">
        <v>87</v>
      </c>
      <c r="P110" s="293">
        <v>38</v>
      </c>
      <c r="Q110" s="293">
        <v>4</v>
      </c>
      <c r="R110" s="293">
        <v>18</v>
      </c>
      <c r="S110" s="293">
        <v>68</v>
      </c>
      <c r="T110" s="293">
        <v>41</v>
      </c>
      <c r="U110" s="293">
        <v>1619</v>
      </c>
      <c r="V110" s="293">
        <v>140</v>
      </c>
      <c r="W110" s="293">
        <v>107</v>
      </c>
      <c r="X110" s="293">
        <v>311</v>
      </c>
      <c r="Y110" s="293">
        <v>213</v>
      </c>
      <c r="Z110" s="293">
        <v>465</v>
      </c>
      <c r="AA110" s="293">
        <v>227</v>
      </c>
      <c r="AB110" s="293">
        <v>2</v>
      </c>
      <c r="AC110" s="293">
        <v>25</v>
      </c>
      <c r="AD110" s="293">
        <v>337</v>
      </c>
      <c r="AE110" s="293">
        <v>92</v>
      </c>
      <c r="AF110" s="293">
        <v>263</v>
      </c>
      <c r="AG110" s="293">
        <v>366</v>
      </c>
      <c r="AH110" s="293">
        <v>85</v>
      </c>
      <c r="AI110" s="293">
        <v>49</v>
      </c>
      <c r="AJ110" s="293">
        <v>271</v>
      </c>
      <c r="AK110" s="293">
        <v>696</v>
      </c>
      <c r="AL110" s="293">
        <v>246</v>
      </c>
      <c r="AM110" s="293">
        <v>56</v>
      </c>
      <c r="AN110" s="293">
        <v>862</v>
      </c>
      <c r="AO110" s="293">
        <v>65</v>
      </c>
      <c r="AP110" s="293">
        <v>96</v>
      </c>
      <c r="AQ110" s="293">
        <v>2022</v>
      </c>
      <c r="AR110" s="293">
        <v>103</v>
      </c>
      <c r="AS110" s="293">
        <v>10</v>
      </c>
      <c r="AT110" s="293">
        <v>22</v>
      </c>
      <c r="AU110" s="293">
        <v>192</v>
      </c>
      <c r="AV110" s="293">
        <v>280</v>
      </c>
      <c r="AW110" s="293">
        <v>74</v>
      </c>
      <c r="AX110" s="293">
        <v>91</v>
      </c>
      <c r="AY110" s="293">
        <v>6</v>
      </c>
      <c r="AZ110" s="293">
        <v>181</v>
      </c>
      <c r="BA110" s="293">
        <v>20</v>
      </c>
      <c r="BB110" s="293">
        <v>4</v>
      </c>
      <c r="BC110" s="293">
        <v>100</v>
      </c>
      <c r="BD110" s="293">
        <v>4</v>
      </c>
      <c r="BE110" s="293">
        <v>513</v>
      </c>
      <c r="BF110" s="293">
        <v>311</v>
      </c>
      <c r="BG110" s="293">
        <v>215</v>
      </c>
      <c r="BH110" s="293">
        <v>88</v>
      </c>
      <c r="BI110" s="293">
        <v>5632</v>
      </c>
      <c r="BJ110" s="293">
        <v>1970</v>
      </c>
      <c r="BK110" s="293">
        <v>5088</v>
      </c>
      <c r="BL110" s="293">
        <v>341</v>
      </c>
      <c r="BM110" s="293">
        <v>3159</v>
      </c>
      <c r="BN110" s="293">
        <v>3722</v>
      </c>
      <c r="BO110" s="293">
        <v>1512</v>
      </c>
      <c r="BP110" s="293">
        <v>2137</v>
      </c>
      <c r="BQ110" s="293">
        <v>3904</v>
      </c>
      <c r="BR110" s="293">
        <v>15376</v>
      </c>
      <c r="BS110" s="293">
        <v>1057</v>
      </c>
      <c r="BT110" s="293">
        <v>302</v>
      </c>
      <c r="BU110" s="293">
        <v>3956</v>
      </c>
      <c r="BV110" s="293">
        <v>148</v>
      </c>
      <c r="BW110" s="293">
        <v>1</v>
      </c>
      <c r="BX110" s="293">
        <v>47</v>
      </c>
      <c r="BY110" s="293">
        <v>677</v>
      </c>
      <c r="BZ110" s="293">
        <v>2983</v>
      </c>
      <c r="CA110" s="293">
        <v>49</v>
      </c>
      <c r="CB110" s="293">
        <v>1469</v>
      </c>
      <c r="CC110" s="293">
        <v>499</v>
      </c>
      <c r="CD110" s="293">
        <v>265</v>
      </c>
      <c r="CE110" s="293">
        <v>2463</v>
      </c>
      <c r="CF110" s="293">
        <v>70</v>
      </c>
      <c r="CG110" s="293">
        <v>7593</v>
      </c>
      <c r="CH110" s="293">
        <v>5093</v>
      </c>
      <c r="CI110" s="293">
        <v>1354</v>
      </c>
      <c r="CJ110" s="293">
        <v>2009</v>
      </c>
      <c r="CK110" s="293">
        <v>108</v>
      </c>
      <c r="CL110" s="293">
        <v>869</v>
      </c>
      <c r="CM110" s="293">
        <v>550</v>
      </c>
      <c r="CN110" s="293">
        <v>310</v>
      </c>
      <c r="CO110" s="293">
        <v>779</v>
      </c>
      <c r="CP110" s="293">
        <v>17</v>
      </c>
      <c r="CQ110" s="293">
        <v>180</v>
      </c>
      <c r="CR110" s="293">
        <v>1627</v>
      </c>
      <c r="CS110" s="293">
        <v>174</v>
      </c>
      <c r="CT110" s="293">
        <v>483</v>
      </c>
      <c r="CU110" s="293">
        <v>294</v>
      </c>
      <c r="CV110" s="293">
        <v>611</v>
      </c>
      <c r="CW110" s="293">
        <v>8</v>
      </c>
      <c r="CX110" s="293">
        <v>370</v>
      </c>
      <c r="CY110" s="293">
        <v>0</v>
      </c>
      <c r="CZ110" s="293">
        <v>1243</v>
      </c>
      <c r="DA110" s="294">
        <v>92979</v>
      </c>
      <c r="DB110" s="293">
        <v>0</v>
      </c>
      <c r="DC110" s="293">
        <v>0</v>
      </c>
      <c r="DD110" s="293">
        <v>0</v>
      </c>
      <c r="DE110" s="293">
        <v>45013</v>
      </c>
      <c r="DF110" s="293">
        <v>72203</v>
      </c>
      <c r="DG110" s="293">
        <v>0</v>
      </c>
      <c r="DH110" s="294">
        <v>117216</v>
      </c>
      <c r="DI110" s="294">
        <v>210195</v>
      </c>
      <c r="DJ110" s="294">
        <v>0</v>
      </c>
      <c r="DK110" s="294">
        <v>117216</v>
      </c>
      <c r="DL110" s="294">
        <v>210195</v>
      </c>
      <c r="DM110" s="294">
        <v>0</v>
      </c>
      <c r="DN110" s="294">
        <v>117216</v>
      </c>
      <c r="DO110" s="294">
        <v>210195</v>
      </c>
      <c r="DQ110" s="340">
        <f t="shared" si="6"/>
        <v>0</v>
      </c>
      <c r="DR110" s="341">
        <f t="shared" si="7"/>
        <v>1</v>
      </c>
      <c r="DS110" s="342">
        <f t="shared" si="8"/>
        <v>0</v>
      </c>
    </row>
    <row r="111" spans="2:123" ht="20.100000000000001" customHeight="1" x14ac:dyDescent="0.4">
      <c r="B111" s="12">
        <v>56</v>
      </c>
      <c r="C111" s="9" t="s">
        <v>869</v>
      </c>
      <c r="D111" s="293">
        <v>0</v>
      </c>
      <c r="E111" s="293">
        <v>0</v>
      </c>
      <c r="F111" s="293">
        <v>0</v>
      </c>
      <c r="G111" s="293">
        <v>0</v>
      </c>
      <c r="H111" s="293">
        <v>0</v>
      </c>
      <c r="I111" s="293">
        <v>0</v>
      </c>
      <c r="J111" s="293">
        <v>0</v>
      </c>
      <c r="K111" s="293">
        <v>0</v>
      </c>
      <c r="L111" s="293">
        <v>0</v>
      </c>
      <c r="M111" s="293">
        <v>0</v>
      </c>
      <c r="N111" s="293">
        <v>0</v>
      </c>
      <c r="O111" s="293">
        <v>0</v>
      </c>
      <c r="P111" s="293">
        <v>0</v>
      </c>
      <c r="Q111" s="293">
        <v>0</v>
      </c>
      <c r="R111" s="293">
        <v>0</v>
      </c>
      <c r="S111" s="293">
        <v>0</v>
      </c>
      <c r="T111" s="293">
        <v>0</v>
      </c>
      <c r="U111" s="293">
        <v>0</v>
      </c>
      <c r="V111" s="293">
        <v>0</v>
      </c>
      <c r="W111" s="293">
        <v>0</v>
      </c>
      <c r="X111" s="293">
        <v>0</v>
      </c>
      <c r="Y111" s="293">
        <v>0</v>
      </c>
      <c r="Z111" s="293">
        <v>0</v>
      </c>
      <c r="AA111" s="293">
        <v>0</v>
      </c>
      <c r="AB111" s="293">
        <v>0</v>
      </c>
      <c r="AC111" s="293">
        <v>0</v>
      </c>
      <c r="AD111" s="293">
        <v>0</v>
      </c>
      <c r="AE111" s="293">
        <v>0</v>
      </c>
      <c r="AF111" s="293">
        <v>0</v>
      </c>
      <c r="AG111" s="293">
        <v>0</v>
      </c>
      <c r="AH111" s="293">
        <v>0</v>
      </c>
      <c r="AI111" s="293">
        <v>0</v>
      </c>
      <c r="AJ111" s="293">
        <v>0</v>
      </c>
      <c r="AK111" s="293">
        <v>0</v>
      </c>
      <c r="AL111" s="293">
        <v>0</v>
      </c>
      <c r="AM111" s="293">
        <v>0</v>
      </c>
      <c r="AN111" s="293">
        <v>0</v>
      </c>
      <c r="AO111" s="293">
        <v>0</v>
      </c>
      <c r="AP111" s="293">
        <v>0</v>
      </c>
      <c r="AQ111" s="293">
        <v>0</v>
      </c>
      <c r="AR111" s="293">
        <v>0</v>
      </c>
      <c r="AS111" s="293">
        <v>0</v>
      </c>
      <c r="AT111" s="293">
        <v>0</v>
      </c>
      <c r="AU111" s="293">
        <v>0</v>
      </c>
      <c r="AV111" s="293">
        <v>0</v>
      </c>
      <c r="AW111" s="293">
        <v>0</v>
      </c>
      <c r="AX111" s="293">
        <v>0</v>
      </c>
      <c r="AY111" s="293">
        <v>0</v>
      </c>
      <c r="AZ111" s="293">
        <v>0</v>
      </c>
      <c r="BA111" s="293">
        <v>0</v>
      </c>
      <c r="BB111" s="293">
        <v>0</v>
      </c>
      <c r="BC111" s="293">
        <v>0</v>
      </c>
      <c r="BD111" s="293">
        <v>0</v>
      </c>
      <c r="BE111" s="293">
        <v>0</v>
      </c>
      <c r="BF111" s="293">
        <v>0</v>
      </c>
      <c r="BG111" s="293">
        <v>0</v>
      </c>
      <c r="BH111" s="293">
        <v>0</v>
      </c>
      <c r="BI111" s="293">
        <v>0</v>
      </c>
      <c r="BJ111" s="293">
        <v>0</v>
      </c>
      <c r="BK111" s="293">
        <v>0</v>
      </c>
      <c r="BL111" s="293">
        <v>0</v>
      </c>
      <c r="BM111" s="293">
        <v>0</v>
      </c>
      <c r="BN111" s="293">
        <v>0</v>
      </c>
      <c r="BO111" s="293">
        <v>0</v>
      </c>
      <c r="BP111" s="293">
        <v>0</v>
      </c>
      <c r="BQ111" s="293">
        <v>0</v>
      </c>
      <c r="BR111" s="293">
        <v>0</v>
      </c>
      <c r="BS111" s="293">
        <v>0</v>
      </c>
      <c r="BT111" s="293">
        <v>0</v>
      </c>
      <c r="BU111" s="293">
        <v>0</v>
      </c>
      <c r="BV111" s="293">
        <v>0</v>
      </c>
      <c r="BW111" s="293">
        <v>0</v>
      </c>
      <c r="BX111" s="293">
        <v>0</v>
      </c>
      <c r="BY111" s="293">
        <v>0</v>
      </c>
      <c r="BZ111" s="293">
        <v>0</v>
      </c>
      <c r="CA111" s="293">
        <v>0</v>
      </c>
      <c r="CB111" s="293">
        <v>0</v>
      </c>
      <c r="CC111" s="293">
        <v>0</v>
      </c>
      <c r="CD111" s="293">
        <v>0</v>
      </c>
      <c r="CE111" s="293">
        <v>0</v>
      </c>
      <c r="CF111" s="293">
        <v>0</v>
      </c>
      <c r="CG111" s="293">
        <v>0</v>
      </c>
      <c r="CH111" s="293">
        <v>0</v>
      </c>
      <c r="CI111" s="293">
        <v>0</v>
      </c>
      <c r="CJ111" s="293">
        <v>0</v>
      </c>
      <c r="CK111" s="293">
        <v>0</v>
      </c>
      <c r="CL111" s="293">
        <v>0</v>
      </c>
      <c r="CM111" s="293">
        <v>0</v>
      </c>
      <c r="CN111" s="293">
        <v>0</v>
      </c>
      <c r="CO111" s="293">
        <v>0</v>
      </c>
      <c r="CP111" s="293">
        <v>0</v>
      </c>
      <c r="CQ111" s="293">
        <v>0</v>
      </c>
      <c r="CR111" s="293">
        <v>0</v>
      </c>
      <c r="CS111" s="293">
        <v>0</v>
      </c>
      <c r="CT111" s="293">
        <v>0</v>
      </c>
      <c r="CU111" s="293">
        <v>0</v>
      </c>
      <c r="CV111" s="293">
        <v>0</v>
      </c>
      <c r="CW111" s="293">
        <v>0</v>
      </c>
      <c r="CX111" s="293">
        <v>0</v>
      </c>
      <c r="CY111" s="293">
        <v>0</v>
      </c>
      <c r="CZ111" s="293">
        <v>0</v>
      </c>
      <c r="DA111" s="294">
        <v>0</v>
      </c>
      <c r="DB111" s="293">
        <v>0</v>
      </c>
      <c r="DC111" s="293">
        <v>0</v>
      </c>
      <c r="DD111" s="293">
        <v>0</v>
      </c>
      <c r="DE111" s="293">
        <v>451877</v>
      </c>
      <c r="DF111" s="293">
        <v>115</v>
      </c>
      <c r="DG111" s="293">
        <v>0</v>
      </c>
      <c r="DH111" s="294">
        <v>451992</v>
      </c>
      <c r="DI111" s="294">
        <v>451992</v>
      </c>
      <c r="DJ111" s="294">
        <v>0</v>
      </c>
      <c r="DK111" s="294">
        <v>451992</v>
      </c>
      <c r="DL111" s="294">
        <v>451992</v>
      </c>
      <c r="DM111" s="294">
        <v>0</v>
      </c>
      <c r="DN111" s="294">
        <v>451992</v>
      </c>
      <c r="DO111" s="294">
        <v>451992</v>
      </c>
      <c r="DQ111" s="340">
        <f t="shared" si="6"/>
        <v>0</v>
      </c>
      <c r="DR111" s="341">
        <f t="shared" si="7"/>
        <v>1</v>
      </c>
      <c r="DS111" s="342">
        <f t="shared" si="8"/>
        <v>0</v>
      </c>
    </row>
    <row r="112" spans="2:123" ht="20.100000000000001" customHeight="1" x14ac:dyDescent="0.4">
      <c r="B112" s="12">
        <v>57</v>
      </c>
      <c r="C112" s="9" t="s">
        <v>307</v>
      </c>
      <c r="D112" s="293">
        <v>0</v>
      </c>
      <c r="E112" s="293">
        <v>0</v>
      </c>
      <c r="F112" s="293">
        <v>0</v>
      </c>
      <c r="G112" s="293">
        <v>0</v>
      </c>
      <c r="H112" s="293">
        <v>0</v>
      </c>
      <c r="I112" s="293">
        <v>0</v>
      </c>
      <c r="J112" s="293">
        <v>0</v>
      </c>
      <c r="K112" s="293">
        <v>0</v>
      </c>
      <c r="L112" s="293">
        <v>0</v>
      </c>
      <c r="M112" s="293">
        <v>0</v>
      </c>
      <c r="N112" s="293">
        <v>0</v>
      </c>
      <c r="O112" s="293">
        <v>0</v>
      </c>
      <c r="P112" s="293">
        <v>0</v>
      </c>
      <c r="Q112" s="293">
        <v>0</v>
      </c>
      <c r="R112" s="293">
        <v>0</v>
      </c>
      <c r="S112" s="293">
        <v>0</v>
      </c>
      <c r="T112" s="293">
        <v>0</v>
      </c>
      <c r="U112" s="293">
        <v>0</v>
      </c>
      <c r="V112" s="293">
        <v>0</v>
      </c>
      <c r="W112" s="293">
        <v>0</v>
      </c>
      <c r="X112" s="293">
        <v>0</v>
      </c>
      <c r="Y112" s="293">
        <v>0</v>
      </c>
      <c r="Z112" s="293">
        <v>0</v>
      </c>
      <c r="AA112" s="293">
        <v>0</v>
      </c>
      <c r="AB112" s="293">
        <v>0</v>
      </c>
      <c r="AC112" s="293">
        <v>0</v>
      </c>
      <c r="AD112" s="293">
        <v>0</v>
      </c>
      <c r="AE112" s="293">
        <v>0</v>
      </c>
      <c r="AF112" s="293">
        <v>0</v>
      </c>
      <c r="AG112" s="293">
        <v>0</v>
      </c>
      <c r="AH112" s="293">
        <v>0</v>
      </c>
      <c r="AI112" s="293">
        <v>0</v>
      </c>
      <c r="AJ112" s="293">
        <v>0</v>
      </c>
      <c r="AK112" s="293">
        <v>0</v>
      </c>
      <c r="AL112" s="293">
        <v>0</v>
      </c>
      <c r="AM112" s="293">
        <v>0</v>
      </c>
      <c r="AN112" s="293">
        <v>0</v>
      </c>
      <c r="AO112" s="293">
        <v>0</v>
      </c>
      <c r="AP112" s="293">
        <v>0</v>
      </c>
      <c r="AQ112" s="293">
        <v>0</v>
      </c>
      <c r="AR112" s="293">
        <v>0</v>
      </c>
      <c r="AS112" s="293">
        <v>0</v>
      </c>
      <c r="AT112" s="293">
        <v>0</v>
      </c>
      <c r="AU112" s="293">
        <v>0</v>
      </c>
      <c r="AV112" s="293">
        <v>0</v>
      </c>
      <c r="AW112" s="293">
        <v>0</v>
      </c>
      <c r="AX112" s="293">
        <v>0</v>
      </c>
      <c r="AY112" s="293">
        <v>0</v>
      </c>
      <c r="AZ112" s="293">
        <v>0</v>
      </c>
      <c r="BA112" s="293">
        <v>0</v>
      </c>
      <c r="BB112" s="293">
        <v>0</v>
      </c>
      <c r="BC112" s="293">
        <v>0</v>
      </c>
      <c r="BD112" s="293">
        <v>0</v>
      </c>
      <c r="BE112" s="293">
        <v>0</v>
      </c>
      <c r="BF112" s="293">
        <v>0</v>
      </c>
      <c r="BG112" s="293">
        <v>0</v>
      </c>
      <c r="BH112" s="293">
        <v>0</v>
      </c>
      <c r="BI112" s="293">
        <v>0</v>
      </c>
      <c r="BJ112" s="293">
        <v>0</v>
      </c>
      <c r="BK112" s="293">
        <v>0</v>
      </c>
      <c r="BL112" s="293">
        <v>0</v>
      </c>
      <c r="BM112" s="293">
        <v>0</v>
      </c>
      <c r="BN112" s="293">
        <v>0</v>
      </c>
      <c r="BO112" s="293">
        <v>0</v>
      </c>
      <c r="BP112" s="293">
        <v>0</v>
      </c>
      <c r="BQ112" s="293">
        <v>0</v>
      </c>
      <c r="BR112" s="293">
        <v>0</v>
      </c>
      <c r="BS112" s="293">
        <v>0</v>
      </c>
      <c r="BT112" s="293">
        <v>0</v>
      </c>
      <c r="BU112" s="293">
        <v>0</v>
      </c>
      <c r="BV112" s="293">
        <v>0</v>
      </c>
      <c r="BW112" s="293">
        <v>0</v>
      </c>
      <c r="BX112" s="293">
        <v>0</v>
      </c>
      <c r="BY112" s="293">
        <v>0</v>
      </c>
      <c r="BZ112" s="293">
        <v>0</v>
      </c>
      <c r="CA112" s="293">
        <v>0</v>
      </c>
      <c r="CB112" s="293">
        <v>0</v>
      </c>
      <c r="CC112" s="293">
        <v>0</v>
      </c>
      <c r="CD112" s="293">
        <v>0</v>
      </c>
      <c r="CE112" s="293">
        <v>0</v>
      </c>
      <c r="CF112" s="293">
        <v>0</v>
      </c>
      <c r="CG112" s="293">
        <v>0</v>
      </c>
      <c r="CH112" s="293">
        <v>0</v>
      </c>
      <c r="CI112" s="293">
        <v>0</v>
      </c>
      <c r="CJ112" s="293">
        <v>0</v>
      </c>
      <c r="CK112" s="293">
        <v>0</v>
      </c>
      <c r="CL112" s="293">
        <v>0</v>
      </c>
      <c r="CM112" s="293">
        <v>0</v>
      </c>
      <c r="CN112" s="293">
        <v>0</v>
      </c>
      <c r="CO112" s="293">
        <v>0</v>
      </c>
      <c r="CP112" s="293">
        <v>0</v>
      </c>
      <c r="CQ112" s="293">
        <v>0</v>
      </c>
      <c r="CR112" s="293">
        <v>0</v>
      </c>
      <c r="CS112" s="293">
        <v>0</v>
      </c>
      <c r="CT112" s="293">
        <v>0</v>
      </c>
      <c r="CU112" s="293">
        <v>0</v>
      </c>
      <c r="CV112" s="293">
        <v>0</v>
      </c>
      <c r="CW112" s="293">
        <v>0</v>
      </c>
      <c r="CX112" s="293">
        <v>0</v>
      </c>
      <c r="CY112" s="293">
        <v>0</v>
      </c>
      <c r="CZ112" s="293">
        <v>0</v>
      </c>
      <c r="DA112" s="294">
        <v>0</v>
      </c>
      <c r="DB112" s="293">
        <v>0</v>
      </c>
      <c r="DC112" s="293">
        <v>0</v>
      </c>
      <c r="DD112" s="293">
        <v>0</v>
      </c>
      <c r="DE112" s="293">
        <v>95009</v>
      </c>
      <c r="DF112" s="293">
        <v>134955</v>
      </c>
      <c r="DG112" s="293">
        <v>0</v>
      </c>
      <c r="DH112" s="294">
        <v>229964</v>
      </c>
      <c r="DI112" s="294">
        <v>229964</v>
      </c>
      <c r="DJ112" s="294">
        <v>0</v>
      </c>
      <c r="DK112" s="294">
        <v>229964</v>
      </c>
      <c r="DL112" s="294">
        <v>229964</v>
      </c>
      <c r="DM112" s="294">
        <v>0</v>
      </c>
      <c r="DN112" s="294">
        <v>229964</v>
      </c>
      <c r="DO112" s="294">
        <v>229964</v>
      </c>
      <c r="DQ112" s="340">
        <f t="shared" si="6"/>
        <v>0</v>
      </c>
      <c r="DR112" s="341">
        <f t="shared" si="7"/>
        <v>1</v>
      </c>
      <c r="DS112" s="342">
        <f t="shared" si="8"/>
        <v>0</v>
      </c>
    </row>
    <row r="113" spans="2:123" ht="20.100000000000001" customHeight="1" x14ac:dyDescent="0.4">
      <c r="B113" s="12">
        <v>58</v>
      </c>
      <c r="C113" s="9" t="s">
        <v>1479</v>
      </c>
      <c r="D113" s="293">
        <v>592</v>
      </c>
      <c r="E113" s="293">
        <v>351</v>
      </c>
      <c r="F113" s="293">
        <v>1012</v>
      </c>
      <c r="G113" s="293">
        <v>697</v>
      </c>
      <c r="H113" s="293">
        <v>142</v>
      </c>
      <c r="I113" s="293">
        <v>406</v>
      </c>
      <c r="J113" s="293">
        <v>119</v>
      </c>
      <c r="K113" s="293">
        <v>1258</v>
      </c>
      <c r="L113" s="293">
        <v>2020</v>
      </c>
      <c r="M113" s="293">
        <v>207</v>
      </c>
      <c r="N113" s="293">
        <v>3107</v>
      </c>
      <c r="O113" s="293">
        <v>1244</v>
      </c>
      <c r="P113" s="293">
        <v>255</v>
      </c>
      <c r="Q113" s="293">
        <v>22</v>
      </c>
      <c r="R113" s="293">
        <v>122</v>
      </c>
      <c r="S113" s="293">
        <v>1001</v>
      </c>
      <c r="T113" s="293">
        <v>152</v>
      </c>
      <c r="U113" s="293">
        <v>18413</v>
      </c>
      <c r="V113" s="293">
        <v>318</v>
      </c>
      <c r="W113" s="293">
        <v>1166</v>
      </c>
      <c r="X113" s="293">
        <v>2280</v>
      </c>
      <c r="Y113" s="293">
        <v>2507</v>
      </c>
      <c r="Z113" s="293">
        <v>2198</v>
      </c>
      <c r="AA113" s="293">
        <v>1557</v>
      </c>
      <c r="AB113" s="293">
        <v>28</v>
      </c>
      <c r="AC113" s="293">
        <v>237</v>
      </c>
      <c r="AD113" s="293">
        <v>2121</v>
      </c>
      <c r="AE113" s="293">
        <v>553</v>
      </c>
      <c r="AF113" s="293">
        <v>1654</v>
      </c>
      <c r="AG113" s="293">
        <v>2306</v>
      </c>
      <c r="AH113" s="293">
        <v>1353</v>
      </c>
      <c r="AI113" s="293">
        <v>256</v>
      </c>
      <c r="AJ113" s="293">
        <v>2449</v>
      </c>
      <c r="AK113" s="293">
        <v>818</v>
      </c>
      <c r="AL113" s="293">
        <v>1384</v>
      </c>
      <c r="AM113" s="293">
        <v>221</v>
      </c>
      <c r="AN113" s="293">
        <v>4708</v>
      </c>
      <c r="AO113" s="293">
        <v>852</v>
      </c>
      <c r="AP113" s="293">
        <v>1217</v>
      </c>
      <c r="AQ113" s="293">
        <v>8070</v>
      </c>
      <c r="AR113" s="293">
        <v>262</v>
      </c>
      <c r="AS113" s="293">
        <v>23</v>
      </c>
      <c r="AT113" s="293">
        <v>52</v>
      </c>
      <c r="AU113" s="293">
        <v>1202</v>
      </c>
      <c r="AV113" s="293">
        <v>552</v>
      </c>
      <c r="AW113" s="293">
        <v>197</v>
      </c>
      <c r="AX113" s="293">
        <v>1582</v>
      </c>
      <c r="AY113" s="293">
        <v>23</v>
      </c>
      <c r="AZ113" s="293">
        <v>2561</v>
      </c>
      <c r="BA113" s="293">
        <v>211</v>
      </c>
      <c r="BB113" s="293">
        <v>29</v>
      </c>
      <c r="BC113" s="293">
        <v>721</v>
      </c>
      <c r="BD113" s="293">
        <v>404</v>
      </c>
      <c r="BE113" s="293">
        <v>1282</v>
      </c>
      <c r="BF113" s="293">
        <v>323</v>
      </c>
      <c r="BG113" s="293">
        <v>685</v>
      </c>
      <c r="BH113" s="293">
        <v>694</v>
      </c>
      <c r="BI113" s="293">
        <v>32155</v>
      </c>
      <c r="BJ113" s="293">
        <v>725</v>
      </c>
      <c r="BK113" s="293">
        <v>5007</v>
      </c>
      <c r="BL113" s="293">
        <v>7595</v>
      </c>
      <c r="BM113" s="293">
        <v>4105</v>
      </c>
      <c r="BN113" s="293">
        <v>30499</v>
      </c>
      <c r="BO113" s="293">
        <v>1847</v>
      </c>
      <c r="BP113" s="293">
        <v>5796</v>
      </c>
      <c r="BQ113" s="293">
        <v>1229</v>
      </c>
      <c r="BR113" s="293">
        <v>0</v>
      </c>
      <c r="BS113" s="293">
        <v>2342</v>
      </c>
      <c r="BT113" s="293">
        <v>1673</v>
      </c>
      <c r="BU113" s="293">
        <v>391</v>
      </c>
      <c r="BV113" s="293">
        <v>33</v>
      </c>
      <c r="BW113" s="293">
        <v>31</v>
      </c>
      <c r="BX113" s="293">
        <v>40</v>
      </c>
      <c r="BY113" s="293">
        <v>2546</v>
      </c>
      <c r="BZ113" s="293">
        <v>1697</v>
      </c>
      <c r="CA113" s="293">
        <v>131</v>
      </c>
      <c r="CB113" s="293">
        <v>2326</v>
      </c>
      <c r="CC113" s="293">
        <v>272</v>
      </c>
      <c r="CD113" s="293">
        <v>656</v>
      </c>
      <c r="CE113" s="293">
        <v>1051</v>
      </c>
      <c r="CF113" s="293">
        <v>222</v>
      </c>
      <c r="CG113" s="293">
        <v>8738</v>
      </c>
      <c r="CH113" s="293">
        <v>8175</v>
      </c>
      <c r="CI113" s="293">
        <v>2652</v>
      </c>
      <c r="CJ113" s="293">
        <v>5248</v>
      </c>
      <c r="CK113" s="293">
        <v>597</v>
      </c>
      <c r="CL113" s="293">
        <v>2982</v>
      </c>
      <c r="CM113" s="293">
        <v>2415</v>
      </c>
      <c r="CN113" s="293">
        <v>276</v>
      </c>
      <c r="CO113" s="293">
        <v>979</v>
      </c>
      <c r="CP113" s="293">
        <v>243</v>
      </c>
      <c r="CQ113" s="293">
        <v>707</v>
      </c>
      <c r="CR113" s="293">
        <v>4222</v>
      </c>
      <c r="CS113" s="293">
        <v>2662</v>
      </c>
      <c r="CT113" s="293">
        <v>4613</v>
      </c>
      <c r="CU113" s="293">
        <v>1836</v>
      </c>
      <c r="CV113" s="293">
        <v>3461</v>
      </c>
      <c r="CW113" s="293">
        <v>58</v>
      </c>
      <c r="CX113" s="293">
        <v>1625</v>
      </c>
      <c r="CY113" s="293">
        <v>0</v>
      </c>
      <c r="CZ113" s="293">
        <v>225</v>
      </c>
      <c r="DA113" s="294">
        <v>234259</v>
      </c>
      <c r="DB113" s="293">
        <v>78</v>
      </c>
      <c r="DC113" s="293">
        <v>100487</v>
      </c>
      <c r="DD113" s="293">
        <v>0</v>
      </c>
      <c r="DE113" s="293">
        <v>0</v>
      </c>
      <c r="DF113" s="293">
        <v>0</v>
      </c>
      <c r="DG113" s="293">
        <v>0</v>
      </c>
      <c r="DH113" s="294">
        <v>100565</v>
      </c>
      <c r="DI113" s="294">
        <v>334824</v>
      </c>
      <c r="DJ113" s="294">
        <v>683</v>
      </c>
      <c r="DK113" s="294">
        <v>101248</v>
      </c>
      <c r="DL113" s="294">
        <v>335507</v>
      </c>
      <c r="DM113" s="294">
        <v>-8935</v>
      </c>
      <c r="DN113" s="294">
        <v>92313</v>
      </c>
      <c r="DO113" s="294">
        <v>326572</v>
      </c>
      <c r="DQ113" s="340">
        <f t="shared" si="6"/>
        <v>2.668566172078465E-2</v>
      </c>
      <c r="DR113" s="341">
        <f t="shared" si="7"/>
        <v>0.97331433827921532</v>
      </c>
      <c r="DS113" s="342">
        <f t="shared" si="8"/>
        <v>2.1121536854703492E-2</v>
      </c>
    </row>
    <row r="114" spans="2:123" ht="20.100000000000001" customHeight="1" x14ac:dyDescent="0.4">
      <c r="B114" s="12">
        <v>59</v>
      </c>
      <c r="C114" s="9" t="s">
        <v>870</v>
      </c>
      <c r="D114" s="293">
        <v>0</v>
      </c>
      <c r="E114" s="293">
        <v>0</v>
      </c>
      <c r="F114" s="293">
        <v>0</v>
      </c>
      <c r="G114" s="293">
        <v>0</v>
      </c>
      <c r="H114" s="293">
        <v>7</v>
      </c>
      <c r="I114" s="293">
        <v>0</v>
      </c>
      <c r="J114" s="293">
        <v>0</v>
      </c>
      <c r="K114" s="293">
        <v>127</v>
      </c>
      <c r="L114" s="293">
        <v>83</v>
      </c>
      <c r="M114" s="293">
        <v>3</v>
      </c>
      <c r="N114" s="293">
        <v>1116</v>
      </c>
      <c r="O114" s="293">
        <v>522</v>
      </c>
      <c r="P114" s="293">
        <v>30</v>
      </c>
      <c r="Q114" s="293">
        <v>5</v>
      </c>
      <c r="R114" s="293">
        <v>17</v>
      </c>
      <c r="S114" s="293">
        <v>6</v>
      </c>
      <c r="T114" s="293">
        <v>5</v>
      </c>
      <c r="U114" s="293">
        <v>622</v>
      </c>
      <c r="V114" s="293">
        <v>17</v>
      </c>
      <c r="W114" s="293">
        <v>32</v>
      </c>
      <c r="X114" s="293">
        <v>242</v>
      </c>
      <c r="Y114" s="293">
        <v>42</v>
      </c>
      <c r="Z114" s="293">
        <v>243</v>
      </c>
      <c r="AA114" s="293">
        <v>350</v>
      </c>
      <c r="AB114" s="293">
        <v>1</v>
      </c>
      <c r="AC114" s="293">
        <v>68</v>
      </c>
      <c r="AD114" s="293">
        <v>28</v>
      </c>
      <c r="AE114" s="293">
        <v>263</v>
      </c>
      <c r="AF114" s="293">
        <v>174</v>
      </c>
      <c r="AG114" s="293">
        <v>293</v>
      </c>
      <c r="AH114" s="293">
        <v>191</v>
      </c>
      <c r="AI114" s="293">
        <v>23</v>
      </c>
      <c r="AJ114" s="293">
        <v>197</v>
      </c>
      <c r="AK114" s="293">
        <v>173</v>
      </c>
      <c r="AL114" s="293">
        <v>158</v>
      </c>
      <c r="AM114" s="293">
        <v>25</v>
      </c>
      <c r="AN114" s="293">
        <v>271</v>
      </c>
      <c r="AO114" s="293">
        <v>67</v>
      </c>
      <c r="AP114" s="293">
        <v>115</v>
      </c>
      <c r="AQ114" s="293">
        <v>494</v>
      </c>
      <c r="AR114" s="293">
        <v>29</v>
      </c>
      <c r="AS114" s="293">
        <v>1</v>
      </c>
      <c r="AT114" s="293">
        <v>3</v>
      </c>
      <c r="AU114" s="293">
        <v>272</v>
      </c>
      <c r="AV114" s="293">
        <v>36</v>
      </c>
      <c r="AW114" s="293">
        <v>16</v>
      </c>
      <c r="AX114" s="293">
        <v>369</v>
      </c>
      <c r="AY114" s="293">
        <v>22</v>
      </c>
      <c r="AZ114" s="293">
        <v>721</v>
      </c>
      <c r="BA114" s="293">
        <v>8</v>
      </c>
      <c r="BB114" s="293">
        <v>8</v>
      </c>
      <c r="BC114" s="293">
        <v>45</v>
      </c>
      <c r="BD114" s="293">
        <v>33</v>
      </c>
      <c r="BE114" s="293">
        <v>380</v>
      </c>
      <c r="BF114" s="293">
        <v>170</v>
      </c>
      <c r="BG114" s="293">
        <v>170</v>
      </c>
      <c r="BH114" s="293">
        <v>97</v>
      </c>
      <c r="BI114" s="293">
        <v>4655</v>
      </c>
      <c r="BJ114" s="293">
        <v>248</v>
      </c>
      <c r="BK114" s="293">
        <v>146</v>
      </c>
      <c r="BL114" s="293">
        <v>336</v>
      </c>
      <c r="BM114" s="293">
        <v>628</v>
      </c>
      <c r="BN114" s="293">
        <v>4679</v>
      </c>
      <c r="BO114" s="293">
        <v>307</v>
      </c>
      <c r="BP114" s="293">
        <v>688</v>
      </c>
      <c r="BQ114" s="293">
        <v>40</v>
      </c>
      <c r="BR114" s="293">
        <v>0</v>
      </c>
      <c r="BS114" s="293">
        <v>46</v>
      </c>
      <c r="BT114" s="293">
        <v>203</v>
      </c>
      <c r="BU114" s="293">
        <v>49</v>
      </c>
      <c r="BV114" s="293">
        <v>16</v>
      </c>
      <c r="BW114" s="293">
        <v>5</v>
      </c>
      <c r="BX114" s="293">
        <v>4</v>
      </c>
      <c r="BY114" s="293">
        <v>14</v>
      </c>
      <c r="BZ114" s="293">
        <v>112</v>
      </c>
      <c r="CA114" s="293">
        <v>19</v>
      </c>
      <c r="CB114" s="293">
        <v>231</v>
      </c>
      <c r="CC114" s="293">
        <v>48</v>
      </c>
      <c r="CD114" s="293">
        <v>51</v>
      </c>
      <c r="CE114" s="293">
        <v>225</v>
      </c>
      <c r="CF114" s="293">
        <v>32</v>
      </c>
      <c r="CG114" s="293">
        <v>1917</v>
      </c>
      <c r="CH114" s="293">
        <v>1245</v>
      </c>
      <c r="CI114" s="293">
        <v>564</v>
      </c>
      <c r="CJ114" s="293">
        <v>1054</v>
      </c>
      <c r="CK114" s="293">
        <v>155</v>
      </c>
      <c r="CL114" s="293">
        <v>931</v>
      </c>
      <c r="CM114" s="293">
        <v>862</v>
      </c>
      <c r="CN114" s="293">
        <v>90</v>
      </c>
      <c r="CO114" s="293">
        <v>38</v>
      </c>
      <c r="CP114" s="293">
        <v>7</v>
      </c>
      <c r="CQ114" s="293">
        <v>428</v>
      </c>
      <c r="CR114" s="293">
        <v>991</v>
      </c>
      <c r="CS114" s="293">
        <v>1007</v>
      </c>
      <c r="CT114" s="293">
        <v>3546</v>
      </c>
      <c r="CU114" s="293">
        <v>542</v>
      </c>
      <c r="CV114" s="293">
        <v>174</v>
      </c>
      <c r="CW114" s="293">
        <v>20</v>
      </c>
      <c r="CX114" s="293">
        <v>315</v>
      </c>
      <c r="CY114" s="293">
        <v>0</v>
      </c>
      <c r="CZ114" s="293">
        <v>9</v>
      </c>
      <c r="DA114" s="294">
        <v>35067</v>
      </c>
      <c r="DB114" s="293">
        <v>18</v>
      </c>
      <c r="DC114" s="293">
        <v>25176</v>
      </c>
      <c r="DD114" s="293">
        <v>0</v>
      </c>
      <c r="DE114" s="293">
        <v>0</v>
      </c>
      <c r="DF114" s="293">
        <v>0</v>
      </c>
      <c r="DG114" s="293">
        <v>0</v>
      </c>
      <c r="DH114" s="294">
        <v>25194</v>
      </c>
      <c r="DI114" s="294">
        <v>60261</v>
      </c>
      <c r="DJ114" s="294">
        <v>11</v>
      </c>
      <c r="DK114" s="294">
        <v>25205</v>
      </c>
      <c r="DL114" s="294">
        <v>60272</v>
      </c>
      <c r="DM114" s="294">
        <v>-24160</v>
      </c>
      <c r="DN114" s="294">
        <v>1045</v>
      </c>
      <c r="DO114" s="294">
        <v>36112</v>
      </c>
      <c r="DQ114" s="340">
        <f t="shared" si="6"/>
        <v>0.40092265312557046</v>
      </c>
      <c r="DR114" s="341">
        <f t="shared" si="7"/>
        <v>0.59907734687442948</v>
      </c>
      <c r="DS114" s="342">
        <f t="shared" si="8"/>
        <v>5.2917871152886953E-3</v>
      </c>
    </row>
    <row r="115" spans="2:123" ht="20.100000000000001" customHeight="1" x14ac:dyDescent="0.4">
      <c r="B115" s="12">
        <v>60</v>
      </c>
      <c r="C115" s="9" t="s">
        <v>19</v>
      </c>
      <c r="D115" s="293">
        <v>0</v>
      </c>
      <c r="E115" s="293">
        <v>6</v>
      </c>
      <c r="F115" s="293">
        <v>107</v>
      </c>
      <c r="G115" s="293">
        <v>16</v>
      </c>
      <c r="H115" s="293">
        <v>4</v>
      </c>
      <c r="I115" s="293">
        <v>12</v>
      </c>
      <c r="J115" s="293">
        <v>5</v>
      </c>
      <c r="K115" s="293">
        <v>196</v>
      </c>
      <c r="L115" s="293">
        <v>199</v>
      </c>
      <c r="M115" s="293">
        <v>18</v>
      </c>
      <c r="N115" s="293">
        <v>487</v>
      </c>
      <c r="O115" s="293">
        <v>350</v>
      </c>
      <c r="P115" s="293">
        <v>4</v>
      </c>
      <c r="Q115" s="293">
        <v>1</v>
      </c>
      <c r="R115" s="293">
        <v>11</v>
      </c>
      <c r="S115" s="293">
        <v>31</v>
      </c>
      <c r="T115" s="293">
        <v>5</v>
      </c>
      <c r="U115" s="293">
        <v>577</v>
      </c>
      <c r="V115" s="293">
        <v>28</v>
      </c>
      <c r="W115" s="293">
        <v>16</v>
      </c>
      <c r="X115" s="293">
        <v>265</v>
      </c>
      <c r="Y115" s="293">
        <v>193</v>
      </c>
      <c r="Z115" s="293">
        <v>62</v>
      </c>
      <c r="AA115" s="293">
        <v>20</v>
      </c>
      <c r="AB115" s="293">
        <v>0</v>
      </c>
      <c r="AC115" s="293">
        <v>7</v>
      </c>
      <c r="AD115" s="293">
        <v>58</v>
      </c>
      <c r="AE115" s="293">
        <v>16</v>
      </c>
      <c r="AF115" s="293">
        <v>25</v>
      </c>
      <c r="AG115" s="293">
        <v>226</v>
      </c>
      <c r="AH115" s="293">
        <v>22</v>
      </c>
      <c r="AI115" s="293">
        <v>2</v>
      </c>
      <c r="AJ115" s="293">
        <v>39</v>
      </c>
      <c r="AK115" s="293">
        <v>29</v>
      </c>
      <c r="AL115" s="293">
        <v>37</v>
      </c>
      <c r="AM115" s="293">
        <v>15</v>
      </c>
      <c r="AN115" s="293">
        <v>147</v>
      </c>
      <c r="AO115" s="293">
        <v>24</v>
      </c>
      <c r="AP115" s="293">
        <v>31</v>
      </c>
      <c r="AQ115" s="293">
        <v>340</v>
      </c>
      <c r="AR115" s="293">
        <v>21</v>
      </c>
      <c r="AS115" s="293">
        <v>1</v>
      </c>
      <c r="AT115" s="293">
        <v>4</v>
      </c>
      <c r="AU115" s="293">
        <v>125</v>
      </c>
      <c r="AV115" s="293">
        <v>26</v>
      </c>
      <c r="AW115" s="293">
        <v>7</v>
      </c>
      <c r="AX115" s="293">
        <v>93</v>
      </c>
      <c r="AY115" s="293">
        <v>1</v>
      </c>
      <c r="AZ115" s="293">
        <v>81</v>
      </c>
      <c r="BA115" s="293">
        <v>8</v>
      </c>
      <c r="BB115" s="293">
        <v>0</v>
      </c>
      <c r="BC115" s="293">
        <v>26</v>
      </c>
      <c r="BD115" s="293">
        <v>15</v>
      </c>
      <c r="BE115" s="293">
        <v>452</v>
      </c>
      <c r="BF115" s="293">
        <v>269</v>
      </c>
      <c r="BG115" s="293">
        <v>348</v>
      </c>
      <c r="BH115" s="293">
        <v>220</v>
      </c>
      <c r="BI115" s="293">
        <v>117</v>
      </c>
      <c r="BJ115" s="293">
        <v>90</v>
      </c>
      <c r="BK115" s="293">
        <v>9183</v>
      </c>
      <c r="BL115" s="293">
        <v>922</v>
      </c>
      <c r="BM115" s="293">
        <v>557</v>
      </c>
      <c r="BN115" s="293">
        <v>3588</v>
      </c>
      <c r="BO115" s="293">
        <v>481</v>
      </c>
      <c r="BP115" s="293">
        <v>821</v>
      </c>
      <c r="BQ115" s="293">
        <v>61</v>
      </c>
      <c r="BR115" s="293">
        <v>0</v>
      </c>
      <c r="BS115" s="293">
        <v>408</v>
      </c>
      <c r="BT115" s="293">
        <v>432</v>
      </c>
      <c r="BU115" s="293">
        <v>2380</v>
      </c>
      <c r="BV115" s="293">
        <v>24</v>
      </c>
      <c r="BW115" s="293">
        <v>2</v>
      </c>
      <c r="BX115" s="293">
        <v>10</v>
      </c>
      <c r="BY115" s="293">
        <v>97</v>
      </c>
      <c r="BZ115" s="293">
        <v>805</v>
      </c>
      <c r="CA115" s="293">
        <v>15</v>
      </c>
      <c r="CB115" s="293">
        <v>1469</v>
      </c>
      <c r="CC115" s="293">
        <v>24</v>
      </c>
      <c r="CD115" s="293">
        <v>41</v>
      </c>
      <c r="CE115" s="293">
        <v>382</v>
      </c>
      <c r="CF115" s="293">
        <v>40</v>
      </c>
      <c r="CG115" s="293">
        <v>3580</v>
      </c>
      <c r="CH115" s="293">
        <v>3543</v>
      </c>
      <c r="CI115" s="293">
        <v>3200</v>
      </c>
      <c r="CJ115" s="293">
        <v>2771</v>
      </c>
      <c r="CK115" s="293">
        <v>124</v>
      </c>
      <c r="CL115" s="293">
        <v>846</v>
      </c>
      <c r="CM115" s="293">
        <v>1614</v>
      </c>
      <c r="CN115" s="293">
        <v>184</v>
      </c>
      <c r="CO115" s="293">
        <v>121</v>
      </c>
      <c r="CP115" s="293">
        <v>9</v>
      </c>
      <c r="CQ115" s="293">
        <v>209</v>
      </c>
      <c r="CR115" s="293">
        <v>858</v>
      </c>
      <c r="CS115" s="293">
        <v>788</v>
      </c>
      <c r="CT115" s="293">
        <v>2388</v>
      </c>
      <c r="CU115" s="293">
        <v>1218</v>
      </c>
      <c r="CV115" s="293">
        <v>665</v>
      </c>
      <c r="CW115" s="293">
        <v>15</v>
      </c>
      <c r="CX115" s="293">
        <v>541</v>
      </c>
      <c r="CY115" s="293">
        <v>0</v>
      </c>
      <c r="CZ115" s="293">
        <v>68</v>
      </c>
      <c r="DA115" s="294">
        <v>50019</v>
      </c>
      <c r="DB115" s="293">
        <v>43</v>
      </c>
      <c r="DC115" s="293">
        <v>54127</v>
      </c>
      <c r="DD115" s="293">
        <v>-2780</v>
      </c>
      <c r="DE115" s="293">
        <v>0</v>
      </c>
      <c r="DF115" s="293">
        <v>0</v>
      </c>
      <c r="DG115" s="293">
        <v>0</v>
      </c>
      <c r="DH115" s="294">
        <v>51390</v>
      </c>
      <c r="DI115" s="294">
        <v>101409</v>
      </c>
      <c r="DJ115" s="294">
        <v>409</v>
      </c>
      <c r="DK115" s="294">
        <v>51799</v>
      </c>
      <c r="DL115" s="294">
        <v>101818</v>
      </c>
      <c r="DM115" s="294">
        <v>-15</v>
      </c>
      <c r="DN115" s="294">
        <v>51784</v>
      </c>
      <c r="DO115" s="294">
        <v>101803</v>
      </c>
      <c r="DQ115" s="340">
        <f t="shared" si="6"/>
        <v>1.4791586545572879E-4</v>
      </c>
      <c r="DR115" s="341">
        <f t="shared" si="7"/>
        <v>0.99985208413454429</v>
      </c>
      <c r="DS115" s="342">
        <f t="shared" si="8"/>
        <v>1.1377048029441977E-2</v>
      </c>
    </row>
    <row r="116" spans="2:123" ht="20.100000000000001" customHeight="1" x14ac:dyDescent="0.4">
      <c r="B116" s="12">
        <v>61</v>
      </c>
      <c r="C116" s="9" t="s">
        <v>20</v>
      </c>
      <c r="D116" s="293">
        <v>0</v>
      </c>
      <c r="E116" s="293">
        <v>0</v>
      </c>
      <c r="F116" s="293">
        <v>37</v>
      </c>
      <c r="G116" s="293">
        <v>10</v>
      </c>
      <c r="H116" s="293">
        <v>2</v>
      </c>
      <c r="I116" s="293">
        <v>0</v>
      </c>
      <c r="J116" s="293">
        <v>8</v>
      </c>
      <c r="K116" s="293">
        <v>173</v>
      </c>
      <c r="L116" s="293">
        <v>173</v>
      </c>
      <c r="M116" s="293">
        <v>5</v>
      </c>
      <c r="N116" s="293">
        <v>425</v>
      </c>
      <c r="O116" s="293">
        <v>129</v>
      </c>
      <c r="P116" s="293">
        <v>5</v>
      </c>
      <c r="Q116" s="293">
        <v>0</v>
      </c>
      <c r="R116" s="293">
        <v>3</v>
      </c>
      <c r="S116" s="293">
        <v>14</v>
      </c>
      <c r="T116" s="293">
        <v>4</v>
      </c>
      <c r="U116" s="293">
        <v>405</v>
      </c>
      <c r="V116" s="293">
        <v>17</v>
      </c>
      <c r="W116" s="293">
        <v>40</v>
      </c>
      <c r="X116" s="293">
        <v>333</v>
      </c>
      <c r="Y116" s="293">
        <v>0</v>
      </c>
      <c r="Z116" s="293">
        <v>6</v>
      </c>
      <c r="AA116" s="293">
        <v>25</v>
      </c>
      <c r="AB116" s="293">
        <v>0</v>
      </c>
      <c r="AC116" s="293">
        <v>16</v>
      </c>
      <c r="AD116" s="293">
        <v>265</v>
      </c>
      <c r="AE116" s="293">
        <v>8</v>
      </c>
      <c r="AF116" s="293">
        <v>96</v>
      </c>
      <c r="AG116" s="293">
        <v>1</v>
      </c>
      <c r="AH116" s="293">
        <v>1</v>
      </c>
      <c r="AI116" s="293">
        <v>0</v>
      </c>
      <c r="AJ116" s="293">
        <v>48</v>
      </c>
      <c r="AK116" s="293">
        <v>11</v>
      </c>
      <c r="AL116" s="293">
        <v>6</v>
      </c>
      <c r="AM116" s="293">
        <v>5</v>
      </c>
      <c r="AN116" s="293">
        <v>7</v>
      </c>
      <c r="AO116" s="293">
        <v>5</v>
      </c>
      <c r="AP116" s="293">
        <v>51</v>
      </c>
      <c r="AQ116" s="293">
        <v>440</v>
      </c>
      <c r="AR116" s="293">
        <v>13</v>
      </c>
      <c r="AS116" s="293">
        <v>0</v>
      </c>
      <c r="AT116" s="293">
        <v>1</v>
      </c>
      <c r="AU116" s="293">
        <v>12</v>
      </c>
      <c r="AV116" s="293">
        <v>13</v>
      </c>
      <c r="AW116" s="293">
        <v>15</v>
      </c>
      <c r="AX116" s="293">
        <v>13</v>
      </c>
      <c r="AY116" s="293">
        <v>1</v>
      </c>
      <c r="AZ116" s="293">
        <v>14</v>
      </c>
      <c r="BA116" s="293">
        <v>27</v>
      </c>
      <c r="BB116" s="293">
        <v>2</v>
      </c>
      <c r="BC116" s="293">
        <v>5</v>
      </c>
      <c r="BD116" s="293">
        <v>0</v>
      </c>
      <c r="BE116" s="293">
        <v>494</v>
      </c>
      <c r="BF116" s="293">
        <v>150</v>
      </c>
      <c r="BG116" s="293">
        <v>2319</v>
      </c>
      <c r="BH116" s="293">
        <v>1438</v>
      </c>
      <c r="BI116" s="293">
        <v>5795</v>
      </c>
      <c r="BJ116" s="293">
        <v>118</v>
      </c>
      <c r="BK116" s="293">
        <v>322</v>
      </c>
      <c r="BL116" s="293">
        <v>0</v>
      </c>
      <c r="BM116" s="293">
        <v>1187</v>
      </c>
      <c r="BN116" s="293">
        <v>1571</v>
      </c>
      <c r="BO116" s="293">
        <v>1922</v>
      </c>
      <c r="BP116" s="293">
        <v>28</v>
      </c>
      <c r="BQ116" s="293">
        <v>9</v>
      </c>
      <c r="BR116" s="293">
        <v>0</v>
      </c>
      <c r="BS116" s="293">
        <v>2622</v>
      </c>
      <c r="BT116" s="293">
        <v>1185</v>
      </c>
      <c r="BU116" s="293">
        <v>0</v>
      </c>
      <c r="BV116" s="293">
        <v>153</v>
      </c>
      <c r="BW116" s="293">
        <v>18</v>
      </c>
      <c r="BX116" s="293">
        <v>50</v>
      </c>
      <c r="BY116" s="293">
        <v>164</v>
      </c>
      <c r="BZ116" s="293">
        <v>2511</v>
      </c>
      <c r="CA116" s="293">
        <v>52</v>
      </c>
      <c r="CB116" s="293">
        <v>4217</v>
      </c>
      <c r="CC116" s="293">
        <v>260</v>
      </c>
      <c r="CD116" s="293">
        <v>65</v>
      </c>
      <c r="CE116" s="293">
        <v>1207</v>
      </c>
      <c r="CF116" s="293">
        <v>74</v>
      </c>
      <c r="CG116" s="293">
        <v>25367</v>
      </c>
      <c r="CH116" s="293">
        <v>5028</v>
      </c>
      <c r="CI116" s="293">
        <v>1449</v>
      </c>
      <c r="CJ116" s="293">
        <v>3494</v>
      </c>
      <c r="CK116" s="293">
        <v>527</v>
      </c>
      <c r="CL116" s="293">
        <v>890</v>
      </c>
      <c r="CM116" s="293">
        <v>910</v>
      </c>
      <c r="CN116" s="293">
        <v>5</v>
      </c>
      <c r="CO116" s="293">
        <v>174</v>
      </c>
      <c r="CP116" s="293">
        <v>7</v>
      </c>
      <c r="CQ116" s="293">
        <v>596</v>
      </c>
      <c r="CR116" s="293">
        <v>1556</v>
      </c>
      <c r="CS116" s="293">
        <v>3590</v>
      </c>
      <c r="CT116" s="293">
        <v>5881</v>
      </c>
      <c r="CU116" s="293">
        <v>1172</v>
      </c>
      <c r="CV116" s="293">
        <v>2073</v>
      </c>
      <c r="CW116" s="293">
        <v>4</v>
      </c>
      <c r="CX116" s="293">
        <v>1718</v>
      </c>
      <c r="CY116" s="293">
        <v>0</v>
      </c>
      <c r="CZ116" s="293">
        <v>1071</v>
      </c>
      <c r="DA116" s="294">
        <v>86333</v>
      </c>
      <c r="DB116" s="293">
        <v>0</v>
      </c>
      <c r="DC116" s="293">
        <v>3603</v>
      </c>
      <c r="DD116" s="293">
        <v>9344</v>
      </c>
      <c r="DE116" s="293">
        <v>0</v>
      </c>
      <c r="DF116" s="293">
        <v>0</v>
      </c>
      <c r="DG116" s="293">
        <v>0</v>
      </c>
      <c r="DH116" s="294">
        <v>12947</v>
      </c>
      <c r="DI116" s="294">
        <v>99280</v>
      </c>
      <c r="DJ116" s="294">
        <v>15382</v>
      </c>
      <c r="DK116" s="294">
        <v>28329</v>
      </c>
      <c r="DL116" s="294">
        <v>114662</v>
      </c>
      <c r="DM116" s="294">
        <v>-6</v>
      </c>
      <c r="DN116" s="294">
        <v>28323</v>
      </c>
      <c r="DO116" s="294">
        <v>114656</v>
      </c>
      <c r="DQ116" s="340">
        <f t="shared" si="6"/>
        <v>6.0435132957292508E-5</v>
      </c>
      <c r="DR116" s="341">
        <f t="shared" si="7"/>
        <v>0.99993956486704272</v>
      </c>
      <c r="DS116" s="342">
        <f t="shared" si="8"/>
        <v>7.5732082047923297E-4</v>
      </c>
    </row>
    <row r="117" spans="2:123" ht="20.100000000000001" customHeight="1" x14ac:dyDescent="0.4">
      <c r="B117" s="12">
        <v>62</v>
      </c>
      <c r="C117" s="9" t="s">
        <v>1480</v>
      </c>
      <c r="D117" s="293">
        <v>1594</v>
      </c>
      <c r="E117" s="293">
        <v>1677</v>
      </c>
      <c r="F117" s="293">
        <v>1801</v>
      </c>
      <c r="G117" s="293">
        <v>381</v>
      </c>
      <c r="H117" s="293">
        <v>279</v>
      </c>
      <c r="I117" s="293">
        <v>2835</v>
      </c>
      <c r="J117" s="293">
        <v>53</v>
      </c>
      <c r="K117" s="293">
        <v>6667</v>
      </c>
      <c r="L117" s="293">
        <v>19063</v>
      </c>
      <c r="M117" s="293">
        <v>1759</v>
      </c>
      <c r="N117" s="293">
        <v>19351</v>
      </c>
      <c r="O117" s="293">
        <v>4599</v>
      </c>
      <c r="P117" s="293">
        <v>4700</v>
      </c>
      <c r="Q117" s="293">
        <v>47</v>
      </c>
      <c r="R117" s="293">
        <v>580</v>
      </c>
      <c r="S117" s="293">
        <v>3834</v>
      </c>
      <c r="T117" s="293">
        <v>857</v>
      </c>
      <c r="U117" s="293">
        <v>5708</v>
      </c>
      <c r="V117" s="293">
        <v>1849</v>
      </c>
      <c r="W117" s="293">
        <v>2499</v>
      </c>
      <c r="X117" s="293">
        <v>4223</v>
      </c>
      <c r="Y117" s="293">
        <v>2655</v>
      </c>
      <c r="Z117" s="293">
        <v>5307</v>
      </c>
      <c r="AA117" s="293">
        <v>2908</v>
      </c>
      <c r="AB117" s="293">
        <v>110</v>
      </c>
      <c r="AC117" s="293">
        <v>207</v>
      </c>
      <c r="AD117" s="293">
        <v>1747</v>
      </c>
      <c r="AE117" s="293">
        <v>558</v>
      </c>
      <c r="AF117" s="293">
        <v>1066</v>
      </c>
      <c r="AG117" s="293">
        <v>358</v>
      </c>
      <c r="AH117" s="293">
        <v>398</v>
      </c>
      <c r="AI117" s="293">
        <v>926</v>
      </c>
      <c r="AJ117" s="293">
        <v>2282</v>
      </c>
      <c r="AK117" s="293">
        <v>2543</v>
      </c>
      <c r="AL117" s="293">
        <v>1425</v>
      </c>
      <c r="AM117" s="293">
        <v>669</v>
      </c>
      <c r="AN117" s="293">
        <v>18168</v>
      </c>
      <c r="AO117" s="293">
        <v>3139</v>
      </c>
      <c r="AP117" s="293">
        <v>2229</v>
      </c>
      <c r="AQ117" s="293">
        <v>12435</v>
      </c>
      <c r="AR117" s="293">
        <v>1892</v>
      </c>
      <c r="AS117" s="293">
        <v>241</v>
      </c>
      <c r="AT117" s="293">
        <v>491</v>
      </c>
      <c r="AU117" s="293">
        <v>5133</v>
      </c>
      <c r="AV117" s="293">
        <v>4896</v>
      </c>
      <c r="AW117" s="293">
        <v>1215</v>
      </c>
      <c r="AX117" s="293">
        <v>5230</v>
      </c>
      <c r="AY117" s="293">
        <v>62</v>
      </c>
      <c r="AZ117" s="293">
        <v>11026</v>
      </c>
      <c r="BA117" s="293">
        <v>791</v>
      </c>
      <c r="BB117" s="293">
        <v>114</v>
      </c>
      <c r="BC117" s="293">
        <v>3472</v>
      </c>
      <c r="BD117" s="293">
        <v>52</v>
      </c>
      <c r="BE117" s="293">
        <v>29485</v>
      </c>
      <c r="BF117" s="293">
        <v>12023</v>
      </c>
      <c r="BG117" s="293">
        <v>15302</v>
      </c>
      <c r="BH117" s="293">
        <v>6489</v>
      </c>
      <c r="BI117" s="293">
        <v>1355</v>
      </c>
      <c r="BJ117" s="293">
        <v>321</v>
      </c>
      <c r="BK117" s="293">
        <v>1483</v>
      </c>
      <c r="BL117" s="293">
        <v>1382</v>
      </c>
      <c r="BM117" s="293">
        <v>6408</v>
      </c>
      <c r="BN117" s="293">
        <v>5677</v>
      </c>
      <c r="BO117" s="293">
        <v>1509</v>
      </c>
      <c r="BP117" s="293">
        <v>352</v>
      </c>
      <c r="BQ117" s="293">
        <v>353</v>
      </c>
      <c r="BR117" s="293">
        <v>257</v>
      </c>
      <c r="BS117" s="293">
        <v>70</v>
      </c>
      <c r="BT117" s="293">
        <v>2204</v>
      </c>
      <c r="BU117" s="293">
        <v>5118</v>
      </c>
      <c r="BV117" s="293">
        <v>218</v>
      </c>
      <c r="BW117" s="293">
        <v>23</v>
      </c>
      <c r="BX117" s="293">
        <v>52</v>
      </c>
      <c r="BY117" s="293">
        <v>292</v>
      </c>
      <c r="BZ117" s="293">
        <v>626</v>
      </c>
      <c r="CA117" s="293">
        <v>42</v>
      </c>
      <c r="CB117" s="293">
        <v>637</v>
      </c>
      <c r="CC117" s="293">
        <v>124</v>
      </c>
      <c r="CD117" s="293">
        <v>1987</v>
      </c>
      <c r="CE117" s="293">
        <v>863</v>
      </c>
      <c r="CF117" s="293">
        <v>1421</v>
      </c>
      <c r="CG117" s="293">
        <v>5070</v>
      </c>
      <c r="CH117" s="293">
        <v>2954</v>
      </c>
      <c r="CI117" s="293">
        <v>4751</v>
      </c>
      <c r="CJ117" s="293">
        <v>40462</v>
      </c>
      <c r="CK117" s="293">
        <v>695</v>
      </c>
      <c r="CL117" s="293">
        <v>3138</v>
      </c>
      <c r="CM117" s="293">
        <v>2762</v>
      </c>
      <c r="CN117" s="293">
        <v>2497</v>
      </c>
      <c r="CO117" s="293">
        <v>2015</v>
      </c>
      <c r="CP117" s="293">
        <v>272</v>
      </c>
      <c r="CQ117" s="293">
        <v>14682</v>
      </c>
      <c r="CR117" s="293">
        <v>5435</v>
      </c>
      <c r="CS117" s="293">
        <v>2307</v>
      </c>
      <c r="CT117" s="293">
        <v>16827</v>
      </c>
      <c r="CU117" s="293">
        <v>2516</v>
      </c>
      <c r="CV117" s="293">
        <v>1395</v>
      </c>
      <c r="CW117" s="293">
        <v>274</v>
      </c>
      <c r="CX117" s="293">
        <v>1297</v>
      </c>
      <c r="CY117" s="293">
        <v>3550</v>
      </c>
      <c r="CZ117" s="293">
        <v>345</v>
      </c>
      <c r="DA117" s="294">
        <v>387418</v>
      </c>
      <c r="DB117" s="293">
        <v>6346</v>
      </c>
      <c r="DC117" s="293">
        <v>243709</v>
      </c>
      <c r="DD117" s="293">
        <v>66</v>
      </c>
      <c r="DE117" s="293">
        <v>14959</v>
      </c>
      <c r="DF117" s="293">
        <v>100385</v>
      </c>
      <c r="DG117" s="293">
        <v>2909</v>
      </c>
      <c r="DH117" s="294">
        <v>368374</v>
      </c>
      <c r="DI117" s="294">
        <v>755792</v>
      </c>
      <c r="DJ117" s="294">
        <v>772210</v>
      </c>
      <c r="DK117" s="294">
        <v>1140584</v>
      </c>
      <c r="DL117" s="294">
        <v>1528002</v>
      </c>
      <c r="DM117" s="294">
        <v>-559101</v>
      </c>
      <c r="DN117" s="294">
        <v>581483</v>
      </c>
      <c r="DO117" s="294">
        <v>968901</v>
      </c>
      <c r="DQ117" s="340">
        <f t="shared" si="6"/>
        <v>0.73975511781019121</v>
      </c>
      <c r="DR117" s="341">
        <f t="shared" si="7"/>
        <v>0.26024488218980879</v>
      </c>
      <c r="DS117" s="342">
        <f t="shared" si="8"/>
        <v>5.1225617496023695E-2</v>
      </c>
    </row>
    <row r="118" spans="2:123" ht="20.100000000000001" customHeight="1" x14ac:dyDescent="0.4">
      <c r="B118" s="12">
        <v>63</v>
      </c>
      <c r="C118" s="9" t="s">
        <v>1053</v>
      </c>
      <c r="D118" s="293">
        <v>2536</v>
      </c>
      <c r="E118" s="293">
        <v>1907</v>
      </c>
      <c r="F118" s="293">
        <v>1806</v>
      </c>
      <c r="G118" s="293">
        <v>134</v>
      </c>
      <c r="H118" s="293">
        <v>85</v>
      </c>
      <c r="I118" s="293">
        <v>989</v>
      </c>
      <c r="J118" s="293">
        <v>27</v>
      </c>
      <c r="K118" s="293">
        <v>72</v>
      </c>
      <c r="L118" s="293">
        <v>111</v>
      </c>
      <c r="M118" s="293">
        <v>6</v>
      </c>
      <c r="N118" s="293">
        <v>3052</v>
      </c>
      <c r="O118" s="293">
        <v>167</v>
      </c>
      <c r="P118" s="293">
        <v>14</v>
      </c>
      <c r="Q118" s="293">
        <v>1</v>
      </c>
      <c r="R118" s="293">
        <v>190</v>
      </c>
      <c r="S118" s="293">
        <v>80</v>
      </c>
      <c r="T118" s="293">
        <v>96</v>
      </c>
      <c r="U118" s="293">
        <v>117</v>
      </c>
      <c r="V118" s="293">
        <v>25</v>
      </c>
      <c r="W118" s="293">
        <v>35</v>
      </c>
      <c r="X118" s="293">
        <v>102</v>
      </c>
      <c r="Y118" s="293">
        <v>36</v>
      </c>
      <c r="Z118" s="293">
        <v>51</v>
      </c>
      <c r="AA118" s="293">
        <v>92</v>
      </c>
      <c r="AB118" s="293">
        <v>6</v>
      </c>
      <c r="AC118" s="293">
        <v>21</v>
      </c>
      <c r="AD118" s="293">
        <v>78</v>
      </c>
      <c r="AE118" s="293">
        <v>84</v>
      </c>
      <c r="AF118" s="293">
        <v>78</v>
      </c>
      <c r="AG118" s="293">
        <v>70</v>
      </c>
      <c r="AH118" s="293">
        <v>28</v>
      </c>
      <c r="AI118" s="293">
        <v>7</v>
      </c>
      <c r="AJ118" s="293">
        <v>80</v>
      </c>
      <c r="AK118" s="293">
        <v>78</v>
      </c>
      <c r="AL118" s="293">
        <v>56</v>
      </c>
      <c r="AM118" s="293">
        <v>41</v>
      </c>
      <c r="AN118" s="293">
        <v>1286</v>
      </c>
      <c r="AO118" s="293">
        <v>236</v>
      </c>
      <c r="AP118" s="293">
        <v>41</v>
      </c>
      <c r="AQ118" s="293">
        <v>620</v>
      </c>
      <c r="AR118" s="293">
        <v>161</v>
      </c>
      <c r="AS118" s="293">
        <v>4</v>
      </c>
      <c r="AT118" s="293">
        <v>27</v>
      </c>
      <c r="AU118" s="293">
        <v>93</v>
      </c>
      <c r="AV118" s="293">
        <v>244</v>
      </c>
      <c r="AW118" s="293">
        <v>83</v>
      </c>
      <c r="AX118" s="293">
        <v>407</v>
      </c>
      <c r="AY118" s="293">
        <v>6</v>
      </c>
      <c r="AZ118" s="293">
        <v>131</v>
      </c>
      <c r="BA118" s="293">
        <v>53</v>
      </c>
      <c r="BB118" s="293">
        <v>7</v>
      </c>
      <c r="BC118" s="293">
        <v>577</v>
      </c>
      <c r="BD118" s="293">
        <v>28</v>
      </c>
      <c r="BE118" s="293">
        <v>2104</v>
      </c>
      <c r="BF118" s="293">
        <v>920</v>
      </c>
      <c r="BG118" s="293">
        <v>1906</v>
      </c>
      <c r="BH118" s="293">
        <v>934</v>
      </c>
      <c r="BI118" s="293">
        <v>182</v>
      </c>
      <c r="BJ118" s="293">
        <v>21</v>
      </c>
      <c r="BK118" s="293">
        <v>243</v>
      </c>
      <c r="BL118" s="293">
        <v>616</v>
      </c>
      <c r="BM118" s="293">
        <v>2968</v>
      </c>
      <c r="BN118" s="293">
        <v>2621</v>
      </c>
      <c r="BO118" s="293">
        <v>691</v>
      </c>
      <c r="BP118" s="293">
        <v>288</v>
      </c>
      <c r="BQ118" s="293">
        <v>652</v>
      </c>
      <c r="BR118" s="293">
        <v>399</v>
      </c>
      <c r="BS118" s="293">
        <v>53</v>
      </c>
      <c r="BT118" s="293">
        <v>2271</v>
      </c>
      <c r="BU118" s="293">
        <v>12668</v>
      </c>
      <c r="BV118" s="293">
        <v>92</v>
      </c>
      <c r="BW118" s="293">
        <v>13</v>
      </c>
      <c r="BX118" s="293">
        <v>65</v>
      </c>
      <c r="BY118" s="293">
        <v>91</v>
      </c>
      <c r="BZ118" s="293">
        <v>214</v>
      </c>
      <c r="CA118" s="293">
        <v>49</v>
      </c>
      <c r="CB118" s="293">
        <v>458</v>
      </c>
      <c r="CC118" s="293">
        <v>105</v>
      </c>
      <c r="CD118" s="293">
        <v>1028</v>
      </c>
      <c r="CE118" s="293">
        <v>590</v>
      </c>
      <c r="CF118" s="293">
        <v>110</v>
      </c>
      <c r="CG118" s="293">
        <v>4073</v>
      </c>
      <c r="CH118" s="293">
        <v>1452</v>
      </c>
      <c r="CI118" s="293">
        <v>3323</v>
      </c>
      <c r="CJ118" s="293">
        <v>1922</v>
      </c>
      <c r="CK118" s="293">
        <v>211</v>
      </c>
      <c r="CL118" s="293">
        <v>1678</v>
      </c>
      <c r="CM118" s="293">
        <v>1251</v>
      </c>
      <c r="CN118" s="293">
        <v>1539</v>
      </c>
      <c r="CO118" s="293">
        <v>2675</v>
      </c>
      <c r="CP118" s="293">
        <v>80</v>
      </c>
      <c r="CQ118" s="293">
        <v>703</v>
      </c>
      <c r="CR118" s="293">
        <v>3260</v>
      </c>
      <c r="CS118" s="293">
        <v>1500</v>
      </c>
      <c r="CT118" s="293">
        <v>11879</v>
      </c>
      <c r="CU118" s="293">
        <v>1002</v>
      </c>
      <c r="CV118" s="293">
        <v>1005</v>
      </c>
      <c r="CW118" s="293">
        <v>43</v>
      </c>
      <c r="CX118" s="293">
        <v>1389</v>
      </c>
      <c r="CY118" s="293">
        <v>2826</v>
      </c>
      <c r="CZ118" s="293">
        <v>1</v>
      </c>
      <c r="DA118" s="294">
        <v>90526</v>
      </c>
      <c r="DB118" s="293">
        <v>21206</v>
      </c>
      <c r="DC118" s="293">
        <v>702186</v>
      </c>
      <c r="DD118" s="293">
        <v>126</v>
      </c>
      <c r="DE118" s="293">
        <v>2652</v>
      </c>
      <c r="DF118" s="293">
        <v>30391</v>
      </c>
      <c r="DG118" s="293">
        <v>0</v>
      </c>
      <c r="DH118" s="294">
        <v>756561</v>
      </c>
      <c r="DI118" s="294">
        <v>847087</v>
      </c>
      <c r="DJ118" s="294">
        <v>520021</v>
      </c>
      <c r="DK118" s="294">
        <v>1276582</v>
      </c>
      <c r="DL118" s="294">
        <v>1367108</v>
      </c>
      <c r="DM118" s="294">
        <v>-498772</v>
      </c>
      <c r="DN118" s="294">
        <v>777810</v>
      </c>
      <c r="DO118" s="294">
        <v>868336</v>
      </c>
      <c r="DQ118" s="340">
        <f t="shared" si="6"/>
        <v>0.58880846949604937</v>
      </c>
      <c r="DR118" s="341">
        <f t="shared" si="7"/>
        <v>0.41119153050395063</v>
      </c>
      <c r="DS118" s="342">
        <f t="shared" si="8"/>
        <v>0.1475936934912658</v>
      </c>
    </row>
    <row r="119" spans="2:123" ht="20.100000000000001" customHeight="1" x14ac:dyDescent="0.4">
      <c r="B119" s="12">
        <v>64</v>
      </c>
      <c r="C119" s="9" t="s">
        <v>22</v>
      </c>
      <c r="D119" s="293">
        <v>657</v>
      </c>
      <c r="E119" s="293">
        <v>252</v>
      </c>
      <c r="F119" s="293">
        <v>539</v>
      </c>
      <c r="G119" s="293">
        <v>161</v>
      </c>
      <c r="H119" s="293">
        <v>186</v>
      </c>
      <c r="I119" s="293">
        <v>746</v>
      </c>
      <c r="J119" s="293">
        <v>385</v>
      </c>
      <c r="K119" s="293">
        <v>538</v>
      </c>
      <c r="L119" s="293">
        <v>1041</v>
      </c>
      <c r="M119" s="293">
        <v>34</v>
      </c>
      <c r="N119" s="293">
        <v>1410</v>
      </c>
      <c r="O119" s="293">
        <v>2186</v>
      </c>
      <c r="P119" s="293">
        <v>296</v>
      </c>
      <c r="Q119" s="293">
        <v>12</v>
      </c>
      <c r="R119" s="293">
        <v>171</v>
      </c>
      <c r="S119" s="293">
        <v>505</v>
      </c>
      <c r="T119" s="293">
        <v>225</v>
      </c>
      <c r="U119" s="293">
        <v>1157</v>
      </c>
      <c r="V119" s="293">
        <v>254</v>
      </c>
      <c r="W119" s="293">
        <v>615</v>
      </c>
      <c r="X119" s="293">
        <v>1485</v>
      </c>
      <c r="Y119" s="293">
        <v>1547</v>
      </c>
      <c r="Z119" s="293">
        <v>397</v>
      </c>
      <c r="AA119" s="293">
        <v>450</v>
      </c>
      <c r="AB119" s="293">
        <v>8</v>
      </c>
      <c r="AC119" s="293">
        <v>49</v>
      </c>
      <c r="AD119" s="293">
        <v>571</v>
      </c>
      <c r="AE119" s="293">
        <v>310</v>
      </c>
      <c r="AF119" s="293">
        <v>420</v>
      </c>
      <c r="AG119" s="293">
        <v>340</v>
      </c>
      <c r="AH119" s="293">
        <v>111</v>
      </c>
      <c r="AI119" s="293">
        <v>168</v>
      </c>
      <c r="AJ119" s="293">
        <v>588</v>
      </c>
      <c r="AK119" s="293">
        <v>1351</v>
      </c>
      <c r="AL119" s="293">
        <v>479</v>
      </c>
      <c r="AM119" s="293">
        <v>128</v>
      </c>
      <c r="AN119" s="293">
        <v>3284</v>
      </c>
      <c r="AO119" s="293">
        <v>640</v>
      </c>
      <c r="AP119" s="293">
        <v>217</v>
      </c>
      <c r="AQ119" s="293">
        <v>2545</v>
      </c>
      <c r="AR119" s="293">
        <v>296</v>
      </c>
      <c r="AS119" s="293">
        <v>36</v>
      </c>
      <c r="AT119" s="293">
        <v>103</v>
      </c>
      <c r="AU119" s="293">
        <v>1087</v>
      </c>
      <c r="AV119" s="293">
        <v>1313</v>
      </c>
      <c r="AW119" s="293">
        <v>317</v>
      </c>
      <c r="AX119" s="293">
        <v>1351</v>
      </c>
      <c r="AY119" s="293">
        <v>19</v>
      </c>
      <c r="AZ119" s="293">
        <v>986</v>
      </c>
      <c r="BA119" s="293">
        <v>201</v>
      </c>
      <c r="BB119" s="293">
        <v>16</v>
      </c>
      <c r="BC119" s="293">
        <v>2403</v>
      </c>
      <c r="BD119" s="293">
        <v>42</v>
      </c>
      <c r="BE119" s="293">
        <v>6158</v>
      </c>
      <c r="BF119" s="293">
        <v>1132</v>
      </c>
      <c r="BG119" s="293">
        <v>7027</v>
      </c>
      <c r="BH119" s="293">
        <v>3202</v>
      </c>
      <c r="BI119" s="293">
        <v>6926</v>
      </c>
      <c r="BJ119" s="293">
        <v>273</v>
      </c>
      <c r="BK119" s="293">
        <v>1702</v>
      </c>
      <c r="BL119" s="293">
        <v>2784</v>
      </c>
      <c r="BM119" s="293">
        <v>21543</v>
      </c>
      <c r="BN119" s="293">
        <v>14096</v>
      </c>
      <c r="BO119" s="293">
        <v>31850</v>
      </c>
      <c r="BP119" s="293">
        <v>41378</v>
      </c>
      <c r="BQ119" s="293">
        <v>16889</v>
      </c>
      <c r="BR119" s="293">
        <v>68557</v>
      </c>
      <c r="BS119" s="293">
        <v>3621</v>
      </c>
      <c r="BT119" s="293">
        <v>5759</v>
      </c>
      <c r="BU119" s="293">
        <v>10051</v>
      </c>
      <c r="BV119" s="293">
        <v>1772</v>
      </c>
      <c r="BW119" s="293">
        <v>401</v>
      </c>
      <c r="BX119" s="293">
        <v>185</v>
      </c>
      <c r="BY119" s="293">
        <v>387</v>
      </c>
      <c r="BZ119" s="293">
        <v>1365</v>
      </c>
      <c r="CA119" s="293">
        <v>12</v>
      </c>
      <c r="CB119" s="293">
        <v>2976</v>
      </c>
      <c r="CC119" s="293">
        <v>245</v>
      </c>
      <c r="CD119" s="293">
        <v>860</v>
      </c>
      <c r="CE119" s="293">
        <v>1039</v>
      </c>
      <c r="CF119" s="293">
        <v>173</v>
      </c>
      <c r="CG119" s="293">
        <v>19353</v>
      </c>
      <c r="CH119" s="293">
        <v>7121</v>
      </c>
      <c r="CI119" s="293">
        <v>587</v>
      </c>
      <c r="CJ119" s="293">
        <v>3269</v>
      </c>
      <c r="CK119" s="293">
        <v>733</v>
      </c>
      <c r="CL119" s="293">
        <v>3313</v>
      </c>
      <c r="CM119" s="293">
        <v>1996</v>
      </c>
      <c r="CN119" s="293">
        <v>1500</v>
      </c>
      <c r="CO119" s="293">
        <v>15537</v>
      </c>
      <c r="CP119" s="293">
        <v>162</v>
      </c>
      <c r="CQ119" s="293">
        <v>1863</v>
      </c>
      <c r="CR119" s="293">
        <v>3691</v>
      </c>
      <c r="CS119" s="293">
        <v>1894</v>
      </c>
      <c r="CT119" s="293">
        <v>2890</v>
      </c>
      <c r="CU119" s="293">
        <v>428</v>
      </c>
      <c r="CV119" s="293">
        <v>1980</v>
      </c>
      <c r="CW119" s="293">
        <v>172</v>
      </c>
      <c r="CX119" s="293">
        <v>913</v>
      </c>
      <c r="CY119" s="293">
        <v>0</v>
      </c>
      <c r="CZ119" s="293">
        <v>2948</v>
      </c>
      <c r="DA119" s="294">
        <v>357341</v>
      </c>
      <c r="DB119" s="293">
        <v>5</v>
      </c>
      <c r="DC119" s="293">
        <v>256840</v>
      </c>
      <c r="DD119" s="293">
        <v>0</v>
      </c>
      <c r="DE119" s="293">
        <v>0</v>
      </c>
      <c r="DF119" s="293">
        <v>0</v>
      </c>
      <c r="DG119" s="293">
        <v>0</v>
      </c>
      <c r="DH119" s="294">
        <v>256845</v>
      </c>
      <c r="DI119" s="294">
        <v>614186</v>
      </c>
      <c r="DJ119" s="294">
        <v>23957</v>
      </c>
      <c r="DK119" s="294">
        <v>280802</v>
      </c>
      <c r="DL119" s="294">
        <v>638143</v>
      </c>
      <c r="DM119" s="294">
        <v>-219477</v>
      </c>
      <c r="DN119" s="294">
        <v>61325</v>
      </c>
      <c r="DO119" s="294">
        <v>418666</v>
      </c>
      <c r="DQ119" s="340">
        <f t="shared" si="6"/>
        <v>0.3573461459557854</v>
      </c>
      <c r="DR119" s="341">
        <f t="shared" si="7"/>
        <v>0.6426538540442146</v>
      </c>
      <c r="DS119" s="342">
        <f t="shared" si="8"/>
        <v>5.3985645165663669E-2</v>
      </c>
    </row>
    <row r="120" spans="2:123" ht="20.100000000000001" customHeight="1" x14ac:dyDescent="0.4">
      <c r="B120" s="12">
        <v>65</v>
      </c>
      <c r="C120" s="9" t="s">
        <v>871</v>
      </c>
      <c r="D120" s="293">
        <v>0</v>
      </c>
      <c r="E120" s="293">
        <v>20</v>
      </c>
      <c r="F120" s="293">
        <v>0</v>
      </c>
      <c r="G120" s="293">
        <v>38</v>
      </c>
      <c r="H120" s="293">
        <v>29</v>
      </c>
      <c r="I120" s="293">
        <v>52</v>
      </c>
      <c r="J120" s="293">
        <v>41</v>
      </c>
      <c r="K120" s="293">
        <v>608</v>
      </c>
      <c r="L120" s="293">
        <v>357</v>
      </c>
      <c r="M120" s="293">
        <v>25</v>
      </c>
      <c r="N120" s="293">
        <v>1275</v>
      </c>
      <c r="O120" s="293">
        <v>302</v>
      </c>
      <c r="P120" s="293">
        <v>81</v>
      </c>
      <c r="Q120" s="293">
        <v>2</v>
      </c>
      <c r="R120" s="293">
        <v>52</v>
      </c>
      <c r="S120" s="293">
        <v>130</v>
      </c>
      <c r="T120" s="293">
        <v>87</v>
      </c>
      <c r="U120" s="293">
        <v>348</v>
      </c>
      <c r="V120" s="293">
        <v>53</v>
      </c>
      <c r="W120" s="293">
        <v>303</v>
      </c>
      <c r="X120" s="293">
        <v>385</v>
      </c>
      <c r="Y120" s="293">
        <v>215</v>
      </c>
      <c r="Z120" s="293">
        <v>397</v>
      </c>
      <c r="AA120" s="293">
        <v>162</v>
      </c>
      <c r="AB120" s="293">
        <v>4</v>
      </c>
      <c r="AC120" s="293">
        <v>19</v>
      </c>
      <c r="AD120" s="293">
        <v>347</v>
      </c>
      <c r="AE120" s="293">
        <v>64</v>
      </c>
      <c r="AF120" s="293">
        <v>119</v>
      </c>
      <c r="AG120" s="293">
        <v>146</v>
      </c>
      <c r="AH120" s="293">
        <v>40</v>
      </c>
      <c r="AI120" s="293">
        <v>27</v>
      </c>
      <c r="AJ120" s="293">
        <v>125</v>
      </c>
      <c r="AK120" s="293">
        <v>429</v>
      </c>
      <c r="AL120" s="293">
        <v>176</v>
      </c>
      <c r="AM120" s="293">
        <v>91</v>
      </c>
      <c r="AN120" s="293">
        <v>1359</v>
      </c>
      <c r="AO120" s="293">
        <v>135</v>
      </c>
      <c r="AP120" s="293">
        <v>62</v>
      </c>
      <c r="AQ120" s="293">
        <v>779</v>
      </c>
      <c r="AR120" s="293">
        <v>118</v>
      </c>
      <c r="AS120" s="293">
        <v>15</v>
      </c>
      <c r="AT120" s="293">
        <v>25</v>
      </c>
      <c r="AU120" s="293">
        <v>592</v>
      </c>
      <c r="AV120" s="293">
        <v>439</v>
      </c>
      <c r="AW120" s="293">
        <v>82</v>
      </c>
      <c r="AX120" s="293">
        <v>332</v>
      </c>
      <c r="AY120" s="293">
        <v>4</v>
      </c>
      <c r="AZ120" s="293">
        <v>207</v>
      </c>
      <c r="BA120" s="293">
        <v>40</v>
      </c>
      <c r="BB120" s="293">
        <v>10</v>
      </c>
      <c r="BC120" s="293">
        <v>116</v>
      </c>
      <c r="BD120" s="293">
        <v>2</v>
      </c>
      <c r="BE120" s="293">
        <v>5037</v>
      </c>
      <c r="BF120" s="293">
        <v>680</v>
      </c>
      <c r="BG120" s="293">
        <v>908</v>
      </c>
      <c r="BH120" s="293">
        <v>490</v>
      </c>
      <c r="BI120" s="293">
        <v>1878</v>
      </c>
      <c r="BJ120" s="293">
        <v>591</v>
      </c>
      <c r="BK120" s="293">
        <v>130</v>
      </c>
      <c r="BL120" s="293">
        <v>168</v>
      </c>
      <c r="BM120" s="293">
        <v>30778</v>
      </c>
      <c r="BN120" s="293">
        <v>33948</v>
      </c>
      <c r="BO120" s="293">
        <v>7750</v>
      </c>
      <c r="BP120" s="293">
        <v>18954</v>
      </c>
      <c r="BQ120" s="293">
        <v>40869</v>
      </c>
      <c r="BR120" s="293">
        <v>17688</v>
      </c>
      <c r="BS120" s="293">
        <v>155</v>
      </c>
      <c r="BT120" s="293">
        <v>4945</v>
      </c>
      <c r="BU120" s="293">
        <v>5114</v>
      </c>
      <c r="BV120" s="293">
        <v>3847</v>
      </c>
      <c r="BW120" s="293">
        <v>58</v>
      </c>
      <c r="BX120" s="293">
        <v>1237</v>
      </c>
      <c r="BY120" s="293">
        <v>5212</v>
      </c>
      <c r="BZ120" s="293">
        <v>3523</v>
      </c>
      <c r="CA120" s="293">
        <v>426</v>
      </c>
      <c r="CB120" s="293">
        <v>3438</v>
      </c>
      <c r="CC120" s="293">
        <v>523</v>
      </c>
      <c r="CD120" s="293">
        <v>9109</v>
      </c>
      <c r="CE120" s="293">
        <v>17775</v>
      </c>
      <c r="CF120" s="293">
        <v>972</v>
      </c>
      <c r="CG120" s="293">
        <v>3699</v>
      </c>
      <c r="CH120" s="293">
        <v>759</v>
      </c>
      <c r="CI120" s="293">
        <v>4424</v>
      </c>
      <c r="CJ120" s="293">
        <v>19332</v>
      </c>
      <c r="CK120" s="293">
        <v>398</v>
      </c>
      <c r="CL120" s="293">
        <v>1096</v>
      </c>
      <c r="CM120" s="293">
        <v>1625</v>
      </c>
      <c r="CN120" s="293">
        <v>2069</v>
      </c>
      <c r="CO120" s="293">
        <v>7066</v>
      </c>
      <c r="CP120" s="293">
        <v>141</v>
      </c>
      <c r="CQ120" s="293">
        <v>737</v>
      </c>
      <c r="CR120" s="293">
        <v>9362</v>
      </c>
      <c r="CS120" s="293">
        <v>922</v>
      </c>
      <c r="CT120" s="293">
        <v>15989</v>
      </c>
      <c r="CU120" s="293">
        <v>2715</v>
      </c>
      <c r="CV120" s="293">
        <v>906</v>
      </c>
      <c r="CW120" s="293">
        <v>253</v>
      </c>
      <c r="CX120" s="293">
        <v>2330</v>
      </c>
      <c r="CY120" s="293">
        <v>0</v>
      </c>
      <c r="CZ120" s="293">
        <v>1628</v>
      </c>
      <c r="DA120" s="294">
        <v>302520</v>
      </c>
      <c r="DB120" s="293">
        <v>0</v>
      </c>
      <c r="DC120" s="293">
        <v>7409</v>
      </c>
      <c r="DD120" s="293">
        <v>0</v>
      </c>
      <c r="DE120" s="293">
        <v>0</v>
      </c>
      <c r="DF120" s="293">
        <v>35776</v>
      </c>
      <c r="DG120" s="293">
        <v>0</v>
      </c>
      <c r="DH120" s="294">
        <v>43185</v>
      </c>
      <c r="DI120" s="294">
        <v>345705</v>
      </c>
      <c r="DJ120" s="294">
        <v>61951</v>
      </c>
      <c r="DK120" s="294">
        <v>105136</v>
      </c>
      <c r="DL120" s="294">
        <v>407656</v>
      </c>
      <c r="DM120" s="294">
        <v>0</v>
      </c>
      <c r="DN120" s="294">
        <v>105136</v>
      </c>
      <c r="DO120" s="294">
        <v>407656</v>
      </c>
      <c r="DQ120" s="340">
        <f t="shared" si="6"/>
        <v>0</v>
      </c>
      <c r="DR120" s="341">
        <f t="shared" si="7"/>
        <v>1</v>
      </c>
      <c r="DS120" s="342">
        <f t="shared" si="8"/>
        <v>1.5573105631225747E-3</v>
      </c>
    </row>
    <row r="121" spans="2:123" ht="20.100000000000001" customHeight="1" x14ac:dyDescent="0.4">
      <c r="B121" s="12">
        <v>66</v>
      </c>
      <c r="C121" s="9" t="s">
        <v>321</v>
      </c>
      <c r="D121" s="293">
        <v>0</v>
      </c>
      <c r="E121" s="293">
        <v>0</v>
      </c>
      <c r="F121" s="293">
        <v>0</v>
      </c>
      <c r="G121" s="293">
        <v>0</v>
      </c>
      <c r="H121" s="293">
        <v>0</v>
      </c>
      <c r="I121" s="293">
        <v>0</v>
      </c>
      <c r="J121" s="293">
        <v>0</v>
      </c>
      <c r="K121" s="293">
        <v>0</v>
      </c>
      <c r="L121" s="293">
        <v>0</v>
      </c>
      <c r="M121" s="293">
        <v>0</v>
      </c>
      <c r="N121" s="293">
        <v>0</v>
      </c>
      <c r="O121" s="293">
        <v>0</v>
      </c>
      <c r="P121" s="293">
        <v>0</v>
      </c>
      <c r="Q121" s="293">
        <v>0</v>
      </c>
      <c r="R121" s="293">
        <v>0</v>
      </c>
      <c r="S121" s="293">
        <v>0</v>
      </c>
      <c r="T121" s="293">
        <v>0</v>
      </c>
      <c r="U121" s="293">
        <v>0</v>
      </c>
      <c r="V121" s="293">
        <v>0</v>
      </c>
      <c r="W121" s="293">
        <v>0</v>
      </c>
      <c r="X121" s="293">
        <v>0</v>
      </c>
      <c r="Y121" s="293">
        <v>0</v>
      </c>
      <c r="Z121" s="293">
        <v>0</v>
      </c>
      <c r="AA121" s="293">
        <v>0</v>
      </c>
      <c r="AB121" s="293">
        <v>0</v>
      </c>
      <c r="AC121" s="293">
        <v>0</v>
      </c>
      <c r="AD121" s="293">
        <v>0</v>
      </c>
      <c r="AE121" s="293">
        <v>0</v>
      </c>
      <c r="AF121" s="293">
        <v>0</v>
      </c>
      <c r="AG121" s="293">
        <v>0</v>
      </c>
      <c r="AH121" s="293">
        <v>0</v>
      </c>
      <c r="AI121" s="293">
        <v>0</v>
      </c>
      <c r="AJ121" s="293">
        <v>0</v>
      </c>
      <c r="AK121" s="293">
        <v>0</v>
      </c>
      <c r="AL121" s="293">
        <v>0</v>
      </c>
      <c r="AM121" s="293">
        <v>0</v>
      </c>
      <c r="AN121" s="293">
        <v>0</v>
      </c>
      <c r="AO121" s="293">
        <v>0</v>
      </c>
      <c r="AP121" s="293">
        <v>0</v>
      </c>
      <c r="AQ121" s="293">
        <v>0</v>
      </c>
      <c r="AR121" s="293">
        <v>0</v>
      </c>
      <c r="AS121" s="293">
        <v>0</v>
      </c>
      <c r="AT121" s="293">
        <v>0</v>
      </c>
      <c r="AU121" s="293">
        <v>0</v>
      </c>
      <c r="AV121" s="293">
        <v>0</v>
      </c>
      <c r="AW121" s="293">
        <v>0</v>
      </c>
      <c r="AX121" s="293">
        <v>0</v>
      </c>
      <c r="AY121" s="293">
        <v>0</v>
      </c>
      <c r="AZ121" s="293">
        <v>0</v>
      </c>
      <c r="BA121" s="293">
        <v>0</v>
      </c>
      <c r="BB121" s="293">
        <v>0</v>
      </c>
      <c r="BC121" s="293">
        <v>0</v>
      </c>
      <c r="BD121" s="293">
        <v>0</v>
      </c>
      <c r="BE121" s="293">
        <v>0</v>
      </c>
      <c r="BF121" s="293">
        <v>0</v>
      </c>
      <c r="BG121" s="293">
        <v>0</v>
      </c>
      <c r="BH121" s="293">
        <v>0</v>
      </c>
      <c r="BI121" s="293">
        <v>0</v>
      </c>
      <c r="BJ121" s="293">
        <v>0</v>
      </c>
      <c r="BK121" s="293">
        <v>0</v>
      </c>
      <c r="BL121" s="293">
        <v>0</v>
      </c>
      <c r="BM121" s="293">
        <v>0</v>
      </c>
      <c r="BN121" s="293">
        <v>0</v>
      </c>
      <c r="BO121" s="293">
        <v>0</v>
      </c>
      <c r="BP121" s="293">
        <v>0</v>
      </c>
      <c r="BQ121" s="293">
        <v>0</v>
      </c>
      <c r="BR121" s="293">
        <v>0</v>
      </c>
      <c r="BS121" s="293">
        <v>0</v>
      </c>
      <c r="BT121" s="293">
        <v>0</v>
      </c>
      <c r="BU121" s="293">
        <v>0</v>
      </c>
      <c r="BV121" s="293">
        <v>0</v>
      </c>
      <c r="BW121" s="293">
        <v>0</v>
      </c>
      <c r="BX121" s="293">
        <v>0</v>
      </c>
      <c r="BY121" s="293">
        <v>0</v>
      </c>
      <c r="BZ121" s="293">
        <v>0</v>
      </c>
      <c r="CA121" s="293">
        <v>0</v>
      </c>
      <c r="CB121" s="293">
        <v>0</v>
      </c>
      <c r="CC121" s="293">
        <v>0</v>
      </c>
      <c r="CD121" s="293">
        <v>0</v>
      </c>
      <c r="CE121" s="293">
        <v>0</v>
      </c>
      <c r="CF121" s="293">
        <v>0</v>
      </c>
      <c r="CG121" s="293">
        <v>0</v>
      </c>
      <c r="CH121" s="293">
        <v>0</v>
      </c>
      <c r="CI121" s="293">
        <v>0</v>
      </c>
      <c r="CJ121" s="293">
        <v>0</v>
      </c>
      <c r="CK121" s="293">
        <v>0</v>
      </c>
      <c r="CL121" s="293">
        <v>0</v>
      </c>
      <c r="CM121" s="293">
        <v>0</v>
      </c>
      <c r="CN121" s="293">
        <v>0</v>
      </c>
      <c r="CO121" s="293">
        <v>0</v>
      </c>
      <c r="CP121" s="293">
        <v>0</v>
      </c>
      <c r="CQ121" s="293">
        <v>0</v>
      </c>
      <c r="CR121" s="293">
        <v>0</v>
      </c>
      <c r="CS121" s="293">
        <v>0</v>
      </c>
      <c r="CT121" s="293">
        <v>0</v>
      </c>
      <c r="CU121" s="293">
        <v>0</v>
      </c>
      <c r="CV121" s="293">
        <v>0</v>
      </c>
      <c r="CW121" s="293">
        <v>0</v>
      </c>
      <c r="CX121" s="293">
        <v>0</v>
      </c>
      <c r="CY121" s="293">
        <v>0</v>
      </c>
      <c r="CZ121" s="293">
        <v>0</v>
      </c>
      <c r="DA121" s="294">
        <v>0</v>
      </c>
      <c r="DB121" s="293">
        <v>0</v>
      </c>
      <c r="DC121" s="293">
        <v>231932</v>
      </c>
      <c r="DD121" s="293">
        <v>65</v>
      </c>
      <c r="DE121" s="293">
        <v>0</v>
      </c>
      <c r="DF121" s="293">
        <v>0</v>
      </c>
      <c r="DG121" s="293">
        <v>0</v>
      </c>
      <c r="DH121" s="294">
        <v>231997</v>
      </c>
      <c r="DI121" s="294">
        <v>231997</v>
      </c>
      <c r="DJ121" s="294">
        <v>529</v>
      </c>
      <c r="DK121" s="294">
        <v>232526</v>
      </c>
      <c r="DL121" s="294">
        <v>232526</v>
      </c>
      <c r="DM121" s="294">
        <v>-27</v>
      </c>
      <c r="DN121" s="294">
        <v>232499</v>
      </c>
      <c r="DO121" s="294">
        <v>232499</v>
      </c>
      <c r="DQ121" s="340">
        <f t="shared" ref="DQ121:DQ157" si="9">DM121*-1/DI121</f>
        <v>1.1638081526916296E-4</v>
      </c>
      <c r="DR121" s="341">
        <f t="shared" ref="DR121:DR157" si="10">1-DQ121</f>
        <v>0.99988361918473079</v>
      </c>
      <c r="DS121" s="342">
        <f t="shared" ref="DS121:DS157" si="11">DC121/$DC$157</f>
        <v>4.8750189435300989E-2</v>
      </c>
    </row>
    <row r="122" spans="2:123" ht="20.100000000000001" customHeight="1" x14ac:dyDescent="0.4">
      <c r="B122" s="12">
        <v>67</v>
      </c>
      <c r="C122" s="9" t="s">
        <v>322</v>
      </c>
      <c r="D122" s="293">
        <v>0</v>
      </c>
      <c r="E122" s="293">
        <v>0</v>
      </c>
      <c r="F122" s="293">
        <v>0</v>
      </c>
      <c r="G122" s="293">
        <v>0</v>
      </c>
      <c r="H122" s="293">
        <v>0</v>
      </c>
      <c r="I122" s="293">
        <v>0</v>
      </c>
      <c r="J122" s="293">
        <v>0</v>
      </c>
      <c r="K122" s="293">
        <v>0</v>
      </c>
      <c r="L122" s="293">
        <v>0</v>
      </c>
      <c r="M122" s="293">
        <v>0</v>
      </c>
      <c r="N122" s="293">
        <v>0</v>
      </c>
      <c r="O122" s="293">
        <v>0</v>
      </c>
      <c r="P122" s="293">
        <v>0</v>
      </c>
      <c r="Q122" s="293">
        <v>0</v>
      </c>
      <c r="R122" s="293">
        <v>0</v>
      </c>
      <c r="S122" s="293">
        <v>0</v>
      </c>
      <c r="T122" s="293">
        <v>0</v>
      </c>
      <c r="U122" s="293">
        <v>0</v>
      </c>
      <c r="V122" s="293">
        <v>0</v>
      </c>
      <c r="W122" s="293">
        <v>0</v>
      </c>
      <c r="X122" s="293">
        <v>0</v>
      </c>
      <c r="Y122" s="293">
        <v>0</v>
      </c>
      <c r="Z122" s="293">
        <v>0</v>
      </c>
      <c r="AA122" s="293">
        <v>0</v>
      </c>
      <c r="AB122" s="293">
        <v>0</v>
      </c>
      <c r="AC122" s="293">
        <v>0</v>
      </c>
      <c r="AD122" s="293">
        <v>0</v>
      </c>
      <c r="AE122" s="293">
        <v>0</v>
      </c>
      <c r="AF122" s="293">
        <v>0</v>
      </c>
      <c r="AG122" s="293">
        <v>0</v>
      </c>
      <c r="AH122" s="293">
        <v>0</v>
      </c>
      <c r="AI122" s="293">
        <v>0</v>
      </c>
      <c r="AJ122" s="293">
        <v>0</v>
      </c>
      <c r="AK122" s="293">
        <v>0</v>
      </c>
      <c r="AL122" s="293">
        <v>0</v>
      </c>
      <c r="AM122" s="293">
        <v>0</v>
      </c>
      <c r="AN122" s="293">
        <v>0</v>
      </c>
      <c r="AO122" s="293">
        <v>0</v>
      </c>
      <c r="AP122" s="293">
        <v>0</v>
      </c>
      <c r="AQ122" s="293">
        <v>0</v>
      </c>
      <c r="AR122" s="293">
        <v>0</v>
      </c>
      <c r="AS122" s="293">
        <v>0</v>
      </c>
      <c r="AT122" s="293">
        <v>0</v>
      </c>
      <c r="AU122" s="293">
        <v>0</v>
      </c>
      <c r="AV122" s="293">
        <v>0</v>
      </c>
      <c r="AW122" s="293">
        <v>0</v>
      </c>
      <c r="AX122" s="293">
        <v>0</v>
      </c>
      <c r="AY122" s="293">
        <v>0</v>
      </c>
      <c r="AZ122" s="293">
        <v>0</v>
      </c>
      <c r="BA122" s="293">
        <v>0</v>
      </c>
      <c r="BB122" s="293">
        <v>0</v>
      </c>
      <c r="BC122" s="293">
        <v>0</v>
      </c>
      <c r="BD122" s="293">
        <v>0</v>
      </c>
      <c r="BE122" s="293">
        <v>0</v>
      </c>
      <c r="BF122" s="293">
        <v>0</v>
      </c>
      <c r="BG122" s="293">
        <v>0</v>
      </c>
      <c r="BH122" s="293">
        <v>0</v>
      </c>
      <c r="BI122" s="293">
        <v>0</v>
      </c>
      <c r="BJ122" s="293">
        <v>0</v>
      </c>
      <c r="BK122" s="293">
        <v>0</v>
      </c>
      <c r="BL122" s="293">
        <v>0</v>
      </c>
      <c r="BM122" s="293">
        <v>0</v>
      </c>
      <c r="BN122" s="293">
        <v>0</v>
      </c>
      <c r="BO122" s="293">
        <v>0</v>
      </c>
      <c r="BP122" s="293">
        <v>0</v>
      </c>
      <c r="BQ122" s="293">
        <v>0</v>
      </c>
      <c r="BR122" s="293">
        <v>0</v>
      </c>
      <c r="BS122" s="293">
        <v>0</v>
      </c>
      <c r="BT122" s="293">
        <v>0</v>
      </c>
      <c r="BU122" s="293">
        <v>0</v>
      </c>
      <c r="BV122" s="293">
        <v>0</v>
      </c>
      <c r="BW122" s="293">
        <v>0</v>
      </c>
      <c r="BX122" s="293">
        <v>0</v>
      </c>
      <c r="BY122" s="293">
        <v>0</v>
      </c>
      <c r="BZ122" s="293">
        <v>0</v>
      </c>
      <c r="CA122" s="293">
        <v>0</v>
      </c>
      <c r="CB122" s="293">
        <v>0</v>
      </c>
      <c r="CC122" s="293">
        <v>0</v>
      </c>
      <c r="CD122" s="293">
        <v>0</v>
      </c>
      <c r="CE122" s="293">
        <v>0</v>
      </c>
      <c r="CF122" s="293">
        <v>0</v>
      </c>
      <c r="CG122" s="293">
        <v>0</v>
      </c>
      <c r="CH122" s="293">
        <v>0</v>
      </c>
      <c r="CI122" s="293">
        <v>0</v>
      </c>
      <c r="CJ122" s="293">
        <v>0</v>
      </c>
      <c r="CK122" s="293">
        <v>0</v>
      </c>
      <c r="CL122" s="293">
        <v>0</v>
      </c>
      <c r="CM122" s="293">
        <v>0</v>
      </c>
      <c r="CN122" s="293">
        <v>0</v>
      </c>
      <c r="CO122" s="293">
        <v>0</v>
      </c>
      <c r="CP122" s="293">
        <v>0</v>
      </c>
      <c r="CQ122" s="293">
        <v>0</v>
      </c>
      <c r="CR122" s="293">
        <v>0</v>
      </c>
      <c r="CS122" s="293">
        <v>0</v>
      </c>
      <c r="CT122" s="293">
        <v>0</v>
      </c>
      <c r="CU122" s="293">
        <v>0</v>
      </c>
      <c r="CV122" s="293">
        <v>0</v>
      </c>
      <c r="CW122" s="293">
        <v>0</v>
      </c>
      <c r="CX122" s="293">
        <v>0</v>
      </c>
      <c r="CY122" s="293">
        <v>0</v>
      </c>
      <c r="CZ122" s="293">
        <v>0</v>
      </c>
      <c r="DA122" s="294">
        <v>0</v>
      </c>
      <c r="DB122" s="293">
        <v>0</v>
      </c>
      <c r="DC122" s="293">
        <v>971433</v>
      </c>
      <c r="DD122" s="293">
        <v>0</v>
      </c>
      <c r="DE122" s="293">
        <v>0</v>
      </c>
      <c r="DF122" s="293">
        <v>0</v>
      </c>
      <c r="DG122" s="293">
        <v>0</v>
      </c>
      <c r="DH122" s="294">
        <v>971433</v>
      </c>
      <c r="DI122" s="294">
        <v>971433</v>
      </c>
      <c r="DJ122" s="294">
        <v>0</v>
      </c>
      <c r="DK122" s="294">
        <v>971433</v>
      </c>
      <c r="DL122" s="294">
        <v>971433</v>
      </c>
      <c r="DM122" s="294">
        <v>0</v>
      </c>
      <c r="DN122" s="294">
        <v>971433</v>
      </c>
      <c r="DO122" s="294">
        <v>971433</v>
      </c>
      <c r="DQ122" s="340">
        <f t="shared" si="9"/>
        <v>0</v>
      </c>
      <c r="DR122" s="341">
        <f t="shared" si="10"/>
        <v>1</v>
      </c>
      <c r="DS122" s="342">
        <f t="shared" si="11"/>
        <v>0.20418718751057527</v>
      </c>
    </row>
    <row r="123" spans="2:123" ht="20.100000000000001" customHeight="1" x14ac:dyDescent="0.4">
      <c r="B123" s="12">
        <v>68</v>
      </c>
      <c r="C123" s="9" t="s">
        <v>872</v>
      </c>
      <c r="D123" s="293">
        <v>16</v>
      </c>
      <c r="E123" s="293">
        <v>5</v>
      </c>
      <c r="F123" s="293">
        <v>8</v>
      </c>
      <c r="G123" s="293">
        <v>2</v>
      </c>
      <c r="H123" s="293">
        <v>20</v>
      </c>
      <c r="I123" s="293">
        <v>26</v>
      </c>
      <c r="J123" s="293">
        <v>14</v>
      </c>
      <c r="K123" s="293">
        <v>73</v>
      </c>
      <c r="L123" s="293">
        <v>74</v>
      </c>
      <c r="M123" s="293">
        <v>119</v>
      </c>
      <c r="N123" s="293">
        <v>107</v>
      </c>
      <c r="O123" s="293">
        <v>46</v>
      </c>
      <c r="P123" s="293">
        <v>20</v>
      </c>
      <c r="Q123" s="293">
        <v>1</v>
      </c>
      <c r="R123" s="293">
        <v>12</v>
      </c>
      <c r="S123" s="293">
        <v>33</v>
      </c>
      <c r="T123" s="293">
        <v>11</v>
      </c>
      <c r="U123" s="293">
        <v>103</v>
      </c>
      <c r="V123" s="293">
        <v>36</v>
      </c>
      <c r="W123" s="293">
        <v>81</v>
      </c>
      <c r="X123" s="293">
        <v>118</v>
      </c>
      <c r="Y123" s="293">
        <v>52</v>
      </c>
      <c r="Z123" s="293">
        <v>161</v>
      </c>
      <c r="AA123" s="293">
        <v>51</v>
      </c>
      <c r="AB123" s="293">
        <v>1</v>
      </c>
      <c r="AC123" s="293">
        <v>6</v>
      </c>
      <c r="AD123" s="293">
        <v>62</v>
      </c>
      <c r="AE123" s="293">
        <v>17</v>
      </c>
      <c r="AF123" s="293">
        <v>63</v>
      </c>
      <c r="AG123" s="293">
        <v>28</v>
      </c>
      <c r="AH123" s="293">
        <v>12</v>
      </c>
      <c r="AI123" s="293">
        <v>3</v>
      </c>
      <c r="AJ123" s="293">
        <v>46</v>
      </c>
      <c r="AK123" s="293">
        <v>134</v>
      </c>
      <c r="AL123" s="293">
        <v>34</v>
      </c>
      <c r="AM123" s="293">
        <v>13</v>
      </c>
      <c r="AN123" s="293">
        <v>370</v>
      </c>
      <c r="AO123" s="293">
        <v>47</v>
      </c>
      <c r="AP123" s="293">
        <v>42</v>
      </c>
      <c r="AQ123" s="293">
        <v>635</v>
      </c>
      <c r="AR123" s="293">
        <v>62</v>
      </c>
      <c r="AS123" s="293">
        <v>4</v>
      </c>
      <c r="AT123" s="293">
        <v>25</v>
      </c>
      <c r="AU123" s="293">
        <v>114</v>
      </c>
      <c r="AV123" s="293">
        <v>586</v>
      </c>
      <c r="AW123" s="293">
        <v>71</v>
      </c>
      <c r="AX123" s="293">
        <v>156</v>
      </c>
      <c r="AY123" s="293">
        <v>1</v>
      </c>
      <c r="AZ123" s="293">
        <v>85</v>
      </c>
      <c r="BA123" s="293">
        <v>5</v>
      </c>
      <c r="BB123" s="293">
        <v>5</v>
      </c>
      <c r="BC123" s="293">
        <v>74</v>
      </c>
      <c r="BD123" s="293">
        <v>29</v>
      </c>
      <c r="BE123" s="293">
        <v>1313</v>
      </c>
      <c r="BF123" s="293">
        <v>341</v>
      </c>
      <c r="BG123" s="293">
        <v>400</v>
      </c>
      <c r="BH123" s="293">
        <v>199</v>
      </c>
      <c r="BI123" s="293">
        <v>232</v>
      </c>
      <c r="BJ123" s="293">
        <v>32</v>
      </c>
      <c r="BK123" s="293">
        <v>187</v>
      </c>
      <c r="BL123" s="293">
        <v>1604</v>
      </c>
      <c r="BM123" s="293">
        <v>7813</v>
      </c>
      <c r="BN123" s="293">
        <v>1595</v>
      </c>
      <c r="BO123" s="293">
        <v>3243</v>
      </c>
      <c r="BP123" s="293">
        <v>283</v>
      </c>
      <c r="BQ123" s="293">
        <v>32</v>
      </c>
      <c r="BR123" s="293">
        <v>1</v>
      </c>
      <c r="BS123" s="293">
        <v>20</v>
      </c>
      <c r="BT123" s="293">
        <v>539</v>
      </c>
      <c r="BU123" s="293">
        <v>50</v>
      </c>
      <c r="BV123" s="293">
        <v>74</v>
      </c>
      <c r="BW123" s="293">
        <v>8</v>
      </c>
      <c r="BX123" s="293">
        <v>79</v>
      </c>
      <c r="BY123" s="293">
        <v>51</v>
      </c>
      <c r="BZ123" s="293">
        <v>90</v>
      </c>
      <c r="CA123" s="293">
        <v>27</v>
      </c>
      <c r="CB123" s="293">
        <v>348</v>
      </c>
      <c r="CC123" s="293">
        <v>129</v>
      </c>
      <c r="CD123" s="293">
        <v>204</v>
      </c>
      <c r="CE123" s="293">
        <v>494</v>
      </c>
      <c r="CF123" s="293">
        <v>79</v>
      </c>
      <c r="CG123" s="293">
        <v>6599</v>
      </c>
      <c r="CH123" s="293">
        <v>1597</v>
      </c>
      <c r="CI123" s="293">
        <v>3084</v>
      </c>
      <c r="CJ123" s="293">
        <v>1194</v>
      </c>
      <c r="CK123" s="293">
        <v>153</v>
      </c>
      <c r="CL123" s="293">
        <v>232</v>
      </c>
      <c r="CM123" s="293">
        <v>81</v>
      </c>
      <c r="CN123" s="293">
        <v>676</v>
      </c>
      <c r="CO123" s="293">
        <v>253</v>
      </c>
      <c r="CP123" s="293">
        <v>33</v>
      </c>
      <c r="CQ123" s="293">
        <v>120</v>
      </c>
      <c r="CR123" s="293">
        <v>778</v>
      </c>
      <c r="CS123" s="293">
        <v>14</v>
      </c>
      <c r="CT123" s="293">
        <v>241</v>
      </c>
      <c r="CU123" s="293">
        <v>102</v>
      </c>
      <c r="CV123" s="293">
        <v>148</v>
      </c>
      <c r="CW123" s="293">
        <v>3</v>
      </c>
      <c r="CX123" s="293">
        <v>167</v>
      </c>
      <c r="CY123" s="293">
        <v>18</v>
      </c>
      <c r="CZ123" s="293">
        <v>24</v>
      </c>
      <c r="DA123" s="294">
        <v>38903</v>
      </c>
      <c r="DB123" s="293">
        <v>235</v>
      </c>
      <c r="DC123" s="293">
        <v>36658</v>
      </c>
      <c r="DD123" s="293">
        <v>2</v>
      </c>
      <c r="DE123" s="293">
        <v>2</v>
      </c>
      <c r="DF123" s="293">
        <v>15</v>
      </c>
      <c r="DG123" s="293">
        <v>12</v>
      </c>
      <c r="DH123" s="294">
        <v>36924</v>
      </c>
      <c r="DI123" s="294">
        <v>75827</v>
      </c>
      <c r="DJ123" s="294">
        <v>11827</v>
      </c>
      <c r="DK123" s="294">
        <v>48751</v>
      </c>
      <c r="DL123" s="294">
        <v>87654</v>
      </c>
      <c r="DM123" s="294">
        <v>-32933</v>
      </c>
      <c r="DN123" s="294">
        <v>15818</v>
      </c>
      <c r="DO123" s="294">
        <v>54721</v>
      </c>
      <c r="DQ123" s="340">
        <f t="shared" si="9"/>
        <v>0.43431759135927833</v>
      </c>
      <c r="DR123" s="341">
        <f t="shared" si="10"/>
        <v>0.56568240864072172</v>
      </c>
      <c r="DS123" s="342">
        <f t="shared" si="11"/>
        <v>7.7052086142458285E-3</v>
      </c>
    </row>
    <row r="124" spans="2:123" ht="20.100000000000001" customHeight="1" x14ac:dyDescent="0.4">
      <c r="B124" s="12">
        <v>69</v>
      </c>
      <c r="C124" s="9" t="s">
        <v>873</v>
      </c>
      <c r="D124" s="293">
        <v>722</v>
      </c>
      <c r="E124" s="293">
        <v>476</v>
      </c>
      <c r="F124" s="293">
        <v>3406</v>
      </c>
      <c r="G124" s="293">
        <v>104</v>
      </c>
      <c r="H124" s="293">
        <v>523</v>
      </c>
      <c r="I124" s="293">
        <v>801</v>
      </c>
      <c r="J124" s="293">
        <v>72</v>
      </c>
      <c r="K124" s="293">
        <v>1964</v>
      </c>
      <c r="L124" s="293">
        <v>4368</v>
      </c>
      <c r="M124" s="293">
        <v>2500</v>
      </c>
      <c r="N124" s="293">
        <v>5267</v>
      </c>
      <c r="O124" s="293">
        <v>1563</v>
      </c>
      <c r="P124" s="293">
        <v>2207</v>
      </c>
      <c r="Q124" s="293">
        <v>7</v>
      </c>
      <c r="R124" s="293">
        <v>91</v>
      </c>
      <c r="S124" s="293">
        <v>1462</v>
      </c>
      <c r="T124" s="293">
        <v>284</v>
      </c>
      <c r="U124" s="293">
        <v>2036</v>
      </c>
      <c r="V124" s="293">
        <v>680</v>
      </c>
      <c r="W124" s="293">
        <v>663</v>
      </c>
      <c r="X124" s="293">
        <v>1372</v>
      </c>
      <c r="Y124" s="293">
        <v>1824</v>
      </c>
      <c r="Z124" s="293">
        <v>839</v>
      </c>
      <c r="AA124" s="293">
        <v>492</v>
      </c>
      <c r="AB124" s="293">
        <v>16</v>
      </c>
      <c r="AC124" s="293">
        <v>105</v>
      </c>
      <c r="AD124" s="293">
        <v>2531</v>
      </c>
      <c r="AE124" s="293">
        <v>350</v>
      </c>
      <c r="AF124" s="293">
        <v>693</v>
      </c>
      <c r="AG124" s="293">
        <v>202</v>
      </c>
      <c r="AH124" s="293">
        <v>410</v>
      </c>
      <c r="AI124" s="293">
        <v>398</v>
      </c>
      <c r="AJ124" s="293">
        <v>932</v>
      </c>
      <c r="AK124" s="293">
        <v>1068</v>
      </c>
      <c r="AL124" s="293">
        <v>561</v>
      </c>
      <c r="AM124" s="293">
        <v>173</v>
      </c>
      <c r="AN124" s="293">
        <v>3184</v>
      </c>
      <c r="AO124" s="293">
        <v>514</v>
      </c>
      <c r="AP124" s="293">
        <v>421</v>
      </c>
      <c r="AQ124" s="293">
        <v>2773</v>
      </c>
      <c r="AR124" s="293">
        <v>429</v>
      </c>
      <c r="AS124" s="293">
        <v>42</v>
      </c>
      <c r="AT124" s="293">
        <v>85</v>
      </c>
      <c r="AU124" s="293">
        <v>1486</v>
      </c>
      <c r="AV124" s="293">
        <v>897</v>
      </c>
      <c r="AW124" s="293">
        <v>412</v>
      </c>
      <c r="AX124" s="293">
        <v>4008</v>
      </c>
      <c r="AY124" s="293">
        <v>69</v>
      </c>
      <c r="AZ124" s="293">
        <v>2060</v>
      </c>
      <c r="BA124" s="293">
        <v>225</v>
      </c>
      <c r="BB124" s="293">
        <v>26</v>
      </c>
      <c r="BC124" s="293">
        <v>899</v>
      </c>
      <c r="BD124" s="293">
        <v>6943</v>
      </c>
      <c r="BE124" s="293">
        <v>11553</v>
      </c>
      <c r="BF124" s="293">
        <v>4092</v>
      </c>
      <c r="BG124" s="293">
        <v>7848</v>
      </c>
      <c r="BH124" s="293">
        <v>4283</v>
      </c>
      <c r="BI124" s="293">
        <v>2503</v>
      </c>
      <c r="BJ124" s="293">
        <v>863</v>
      </c>
      <c r="BK124" s="293">
        <v>901</v>
      </c>
      <c r="BL124" s="293">
        <v>4242</v>
      </c>
      <c r="BM124" s="293">
        <v>5124</v>
      </c>
      <c r="BN124" s="293">
        <v>3757</v>
      </c>
      <c r="BO124" s="293">
        <v>3539</v>
      </c>
      <c r="BP124" s="293">
        <v>339</v>
      </c>
      <c r="BQ124" s="293">
        <v>194</v>
      </c>
      <c r="BR124" s="293">
        <v>50</v>
      </c>
      <c r="BS124" s="293">
        <v>55</v>
      </c>
      <c r="BT124" s="293">
        <v>1259</v>
      </c>
      <c r="BU124" s="293">
        <v>652</v>
      </c>
      <c r="BV124" s="293">
        <v>119</v>
      </c>
      <c r="BW124" s="293">
        <v>61</v>
      </c>
      <c r="BX124" s="293">
        <v>74</v>
      </c>
      <c r="BY124" s="293">
        <v>119</v>
      </c>
      <c r="BZ124" s="293">
        <v>332</v>
      </c>
      <c r="CA124" s="293">
        <v>2026</v>
      </c>
      <c r="CB124" s="293">
        <v>1268</v>
      </c>
      <c r="CC124" s="293">
        <v>198</v>
      </c>
      <c r="CD124" s="293">
        <v>1899</v>
      </c>
      <c r="CE124" s="293">
        <v>1953</v>
      </c>
      <c r="CF124" s="293">
        <v>806</v>
      </c>
      <c r="CG124" s="293">
        <v>6194</v>
      </c>
      <c r="CH124" s="293">
        <v>1588</v>
      </c>
      <c r="CI124" s="293">
        <v>3102</v>
      </c>
      <c r="CJ124" s="293">
        <v>7150</v>
      </c>
      <c r="CK124" s="293">
        <v>208</v>
      </c>
      <c r="CL124" s="293">
        <v>839</v>
      </c>
      <c r="CM124" s="293">
        <v>672</v>
      </c>
      <c r="CN124" s="293">
        <v>1255</v>
      </c>
      <c r="CO124" s="293">
        <v>766</v>
      </c>
      <c r="CP124" s="293">
        <v>175</v>
      </c>
      <c r="CQ124" s="293">
        <v>2121</v>
      </c>
      <c r="CR124" s="293">
        <v>2844</v>
      </c>
      <c r="CS124" s="293">
        <v>457</v>
      </c>
      <c r="CT124" s="293">
        <v>3553</v>
      </c>
      <c r="CU124" s="293">
        <v>305</v>
      </c>
      <c r="CV124" s="293">
        <v>417</v>
      </c>
      <c r="CW124" s="293">
        <v>52</v>
      </c>
      <c r="CX124" s="293">
        <v>1738</v>
      </c>
      <c r="CY124" s="293">
        <v>1258</v>
      </c>
      <c r="CZ124" s="293">
        <v>2217</v>
      </c>
      <c r="DA124" s="294">
        <v>162655</v>
      </c>
      <c r="DB124" s="293">
        <v>5248</v>
      </c>
      <c r="DC124" s="293">
        <v>72845</v>
      </c>
      <c r="DD124" s="293">
        <v>66</v>
      </c>
      <c r="DE124" s="293">
        <v>1830</v>
      </c>
      <c r="DF124" s="293">
        <v>11987</v>
      </c>
      <c r="DG124" s="293">
        <v>665</v>
      </c>
      <c r="DH124" s="294">
        <v>92641</v>
      </c>
      <c r="DI124" s="294">
        <v>255296</v>
      </c>
      <c r="DJ124" s="294">
        <v>254421</v>
      </c>
      <c r="DK124" s="294">
        <v>347062</v>
      </c>
      <c r="DL124" s="294">
        <v>509717</v>
      </c>
      <c r="DM124" s="294">
        <v>-130342</v>
      </c>
      <c r="DN124" s="294">
        <v>216720</v>
      </c>
      <c r="DO124" s="294">
        <v>379375</v>
      </c>
      <c r="DQ124" s="340">
        <f t="shared" si="9"/>
        <v>0.51055245675607919</v>
      </c>
      <c r="DR124" s="341">
        <f t="shared" si="10"/>
        <v>0.48944754324392081</v>
      </c>
      <c r="DS124" s="342">
        <f t="shared" si="11"/>
        <v>1.5311416921401533E-2</v>
      </c>
    </row>
    <row r="125" spans="2:123" ht="20.100000000000001" customHeight="1" x14ac:dyDescent="0.4">
      <c r="B125" s="12">
        <v>70</v>
      </c>
      <c r="C125" s="9" t="s">
        <v>874</v>
      </c>
      <c r="D125" s="293">
        <v>3554</v>
      </c>
      <c r="E125" s="293">
        <v>3500</v>
      </c>
      <c r="F125" s="293">
        <v>1355</v>
      </c>
      <c r="G125" s="293">
        <v>227</v>
      </c>
      <c r="H125" s="293">
        <v>594</v>
      </c>
      <c r="I125" s="293">
        <v>1987</v>
      </c>
      <c r="J125" s="293">
        <v>1714</v>
      </c>
      <c r="K125" s="293">
        <v>610</v>
      </c>
      <c r="L125" s="293">
        <v>1959</v>
      </c>
      <c r="M125" s="293">
        <v>292</v>
      </c>
      <c r="N125" s="293">
        <v>1631</v>
      </c>
      <c r="O125" s="293">
        <v>1069</v>
      </c>
      <c r="P125" s="293">
        <v>161</v>
      </c>
      <c r="Q125" s="293">
        <v>9</v>
      </c>
      <c r="R125" s="293">
        <v>78</v>
      </c>
      <c r="S125" s="293">
        <v>954</v>
      </c>
      <c r="T125" s="293">
        <v>130</v>
      </c>
      <c r="U125" s="293">
        <v>845</v>
      </c>
      <c r="V125" s="293">
        <v>107</v>
      </c>
      <c r="W125" s="293">
        <v>633</v>
      </c>
      <c r="X125" s="293">
        <v>259</v>
      </c>
      <c r="Y125" s="293">
        <v>228</v>
      </c>
      <c r="Z125" s="293">
        <v>137</v>
      </c>
      <c r="AA125" s="293">
        <v>113</v>
      </c>
      <c r="AB125" s="293">
        <v>20</v>
      </c>
      <c r="AC125" s="293">
        <v>44</v>
      </c>
      <c r="AD125" s="293">
        <v>2311</v>
      </c>
      <c r="AE125" s="293">
        <v>78</v>
      </c>
      <c r="AF125" s="293">
        <v>1213</v>
      </c>
      <c r="AG125" s="293">
        <v>459</v>
      </c>
      <c r="AH125" s="293">
        <v>67</v>
      </c>
      <c r="AI125" s="293">
        <v>91</v>
      </c>
      <c r="AJ125" s="293">
        <v>290</v>
      </c>
      <c r="AK125" s="293">
        <v>860</v>
      </c>
      <c r="AL125" s="293">
        <v>493</v>
      </c>
      <c r="AM125" s="293">
        <v>139</v>
      </c>
      <c r="AN125" s="293">
        <v>2109</v>
      </c>
      <c r="AO125" s="293">
        <v>455</v>
      </c>
      <c r="AP125" s="293">
        <v>196</v>
      </c>
      <c r="AQ125" s="293">
        <v>306</v>
      </c>
      <c r="AR125" s="293">
        <v>112</v>
      </c>
      <c r="AS125" s="293">
        <v>10</v>
      </c>
      <c r="AT125" s="293">
        <v>35</v>
      </c>
      <c r="AU125" s="293">
        <v>425</v>
      </c>
      <c r="AV125" s="293">
        <v>17</v>
      </c>
      <c r="AW125" s="293">
        <v>127</v>
      </c>
      <c r="AX125" s="293">
        <v>419</v>
      </c>
      <c r="AY125" s="293">
        <v>6</v>
      </c>
      <c r="AZ125" s="293">
        <v>299</v>
      </c>
      <c r="BA125" s="293">
        <v>18</v>
      </c>
      <c r="BB125" s="293">
        <v>4</v>
      </c>
      <c r="BC125" s="293">
        <v>2366</v>
      </c>
      <c r="BD125" s="293">
        <v>200</v>
      </c>
      <c r="BE125" s="293">
        <v>11106</v>
      </c>
      <c r="BF125" s="293">
        <v>4147</v>
      </c>
      <c r="BG125" s="293">
        <v>10048</v>
      </c>
      <c r="BH125" s="293">
        <v>2568</v>
      </c>
      <c r="BI125" s="293">
        <v>1419</v>
      </c>
      <c r="BJ125" s="293">
        <v>235</v>
      </c>
      <c r="BK125" s="293">
        <v>821</v>
      </c>
      <c r="BL125" s="293">
        <v>2410</v>
      </c>
      <c r="BM125" s="293">
        <v>38387</v>
      </c>
      <c r="BN125" s="293">
        <v>30221</v>
      </c>
      <c r="BO125" s="293">
        <v>4169</v>
      </c>
      <c r="BP125" s="293">
        <v>1632</v>
      </c>
      <c r="BQ125" s="293">
        <v>741</v>
      </c>
      <c r="BR125" s="293">
        <v>821</v>
      </c>
      <c r="BS125" s="293">
        <v>178</v>
      </c>
      <c r="BT125" s="293">
        <v>900</v>
      </c>
      <c r="BU125" s="293">
        <v>0</v>
      </c>
      <c r="BV125" s="293">
        <v>255</v>
      </c>
      <c r="BW125" s="293">
        <v>45</v>
      </c>
      <c r="BX125" s="293">
        <v>46</v>
      </c>
      <c r="BY125" s="293">
        <v>461</v>
      </c>
      <c r="BZ125" s="293">
        <v>465</v>
      </c>
      <c r="CA125" s="293">
        <v>222</v>
      </c>
      <c r="CB125" s="293">
        <v>2126</v>
      </c>
      <c r="CC125" s="293">
        <v>435</v>
      </c>
      <c r="CD125" s="293">
        <v>3489</v>
      </c>
      <c r="CE125" s="293">
        <v>265</v>
      </c>
      <c r="CF125" s="293">
        <v>689</v>
      </c>
      <c r="CG125" s="293">
        <v>13065</v>
      </c>
      <c r="CH125" s="293">
        <v>7649</v>
      </c>
      <c r="CI125" s="293">
        <v>2220</v>
      </c>
      <c r="CJ125" s="293">
        <v>3606</v>
      </c>
      <c r="CK125" s="293">
        <v>322</v>
      </c>
      <c r="CL125" s="293">
        <v>1204</v>
      </c>
      <c r="CM125" s="293">
        <v>1365</v>
      </c>
      <c r="CN125" s="293">
        <v>1378</v>
      </c>
      <c r="CO125" s="293">
        <v>2673</v>
      </c>
      <c r="CP125" s="293">
        <v>609</v>
      </c>
      <c r="CQ125" s="293">
        <v>1238</v>
      </c>
      <c r="CR125" s="293">
        <v>5890</v>
      </c>
      <c r="CS125" s="293">
        <v>3517</v>
      </c>
      <c r="CT125" s="293">
        <v>1689</v>
      </c>
      <c r="CU125" s="293">
        <v>1969</v>
      </c>
      <c r="CV125" s="293">
        <v>4388</v>
      </c>
      <c r="CW125" s="293">
        <v>119</v>
      </c>
      <c r="CX125" s="293">
        <v>3320</v>
      </c>
      <c r="CY125" s="293">
        <v>0</v>
      </c>
      <c r="CZ125" s="293">
        <v>673</v>
      </c>
      <c r="DA125" s="294">
        <v>210510</v>
      </c>
      <c r="DB125" s="293">
        <v>0</v>
      </c>
      <c r="DC125" s="293">
        <v>0</v>
      </c>
      <c r="DD125" s="293">
        <v>0</v>
      </c>
      <c r="DE125" s="293">
        <v>0</v>
      </c>
      <c r="DF125" s="293">
        <v>0</v>
      </c>
      <c r="DG125" s="293">
        <v>0</v>
      </c>
      <c r="DH125" s="294">
        <v>0</v>
      </c>
      <c r="DI125" s="294">
        <v>210510</v>
      </c>
      <c r="DJ125" s="294">
        <v>0</v>
      </c>
      <c r="DK125" s="294">
        <v>0</v>
      </c>
      <c r="DL125" s="294">
        <v>210510</v>
      </c>
      <c r="DM125" s="294">
        <v>0</v>
      </c>
      <c r="DN125" s="294">
        <v>0</v>
      </c>
      <c r="DO125" s="294">
        <v>210510</v>
      </c>
      <c r="DQ125" s="340">
        <f t="shared" si="9"/>
        <v>0</v>
      </c>
      <c r="DR125" s="341">
        <f t="shared" si="10"/>
        <v>1</v>
      </c>
      <c r="DS125" s="342">
        <f t="shared" si="11"/>
        <v>0</v>
      </c>
    </row>
    <row r="126" spans="2:123" ht="20.100000000000001" customHeight="1" x14ac:dyDescent="0.4">
      <c r="B126" s="12">
        <v>71</v>
      </c>
      <c r="C126" s="9" t="s">
        <v>875</v>
      </c>
      <c r="D126" s="293">
        <v>161</v>
      </c>
      <c r="E126" s="293">
        <v>92</v>
      </c>
      <c r="F126" s="293">
        <v>375</v>
      </c>
      <c r="G126" s="293">
        <v>9</v>
      </c>
      <c r="H126" s="293">
        <v>18</v>
      </c>
      <c r="I126" s="293">
        <v>133</v>
      </c>
      <c r="J126" s="293">
        <v>1</v>
      </c>
      <c r="K126" s="293">
        <v>61</v>
      </c>
      <c r="L126" s="293">
        <v>131</v>
      </c>
      <c r="M126" s="293">
        <v>230</v>
      </c>
      <c r="N126" s="293">
        <v>187</v>
      </c>
      <c r="O126" s="293">
        <v>92</v>
      </c>
      <c r="P126" s="293">
        <v>340</v>
      </c>
      <c r="Q126" s="293">
        <v>0</v>
      </c>
      <c r="R126" s="293">
        <v>0</v>
      </c>
      <c r="S126" s="293">
        <v>160</v>
      </c>
      <c r="T126" s="293">
        <v>15</v>
      </c>
      <c r="U126" s="293">
        <v>301</v>
      </c>
      <c r="V126" s="293">
        <v>39</v>
      </c>
      <c r="W126" s="293">
        <v>34</v>
      </c>
      <c r="X126" s="293">
        <v>184</v>
      </c>
      <c r="Y126" s="293">
        <v>1912</v>
      </c>
      <c r="Z126" s="293">
        <v>39</v>
      </c>
      <c r="AA126" s="293">
        <v>44</v>
      </c>
      <c r="AB126" s="293">
        <v>1</v>
      </c>
      <c r="AC126" s="293">
        <v>13</v>
      </c>
      <c r="AD126" s="293">
        <v>519</v>
      </c>
      <c r="AE126" s="293">
        <v>31</v>
      </c>
      <c r="AF126" s="293">
        <v>135</v>
      </c>
      <c r="AG126" s="293">
        <v>37</v>
      </c>
      <c r="AH126" s="293">
        <v>96</v>
      </c>
      <c r="AI126" s="293">
        <v>101</v>
      </c>
      <c r="AJ126" s="293">
        <v>139</v>
      </c>
      <c r="AK126" s="293">
        <v>189</v>
      </c>
      <c r="AL126" s="293">
        <v>87</v>
      </c>
      <c r="AM126" s="293">
        <v>20</v>
      </c>
      <c r="AN126" s="293">
        <v>338</v>
      </c>
      <c r="AO126" s="293">
        <v>34</v>
      </c>
      <c r="AP126" s="293">
        <v>21</v>
      </c>
      <c r="AQ126" s="293">
        <v>172</v>
      </c>
      <c r="AR126" s="293">
        <v>32</v>
      </c>
      <c r="AS126" s="293">
        <v>4</v>
      </c>
      <c r="AT126" s="293">
        <v>4</v>
      </c>
      <c r="AU126" s="293">
        <v>104</v>
      </c>
      <c r="AV126" s="293">
        <v>57</v>
      </c>
      <c r="AW126" s="293">
        <v>13</v>
      </c>
      <c r="AX126" s="293">
        <v>847</v>
      </c>
      <c r="AY126" s="293">
        <v>16</v>
      </c>
      <c r="AZ126" s="293">
        <v>319</v>
      </c>
      <c r="BA126" s="293">
        <v>32</v>
      </c>
      <c r="BB126" s="293">
        <v>4</v>
      </c>
      <c r="BC126" s="293">
        <v>43</v>
      </c>
      <c r="BD126" s="293">
        <v>1637</v>
      </c>
      <c r="BE126" s="293">
        <v>518</v>
      </c>
      <c r="BF126" s="293">
        <v>161</v>
      </c>
      <c r="BG126" s="293">
        <v>763</v>
      </c>
      <c r="BH126" s="293">
        <v>447</v>
      </c>
      <c r="BI126" s="293">
        <v>1542</v>
      </c>
      <c r="BJ126" s="293">
        <v>163</v>
      </c>
      <c r="BK126" s="293">
        <v>39</v>
      </c>
      <c r="BL126" s="293">
        <v>65</v>
      </c>
      <c r="BM126" s="293">
        <v>200</v>
      </c>
      <c r="BN126" s="293">
        <v>141</v>
      </c>
      <c r="BO126" s="293">
        <v>102</v>
      </c>
      <c r="BP126" s="293">
        <v>52</v>
      </c>
      <c r="BQ126" s="293">
        <v>20</v>
      </c>
      <c r="BR126" s="293">
        <v>12</v>
      </c>
      <c r="BS126" s="293">
        <v>4</v>
      </c>
      <c r="BT126" s="293">
        <v>2289</v>
      </c>
      <c r="BU126" s="293">
        <v>1373</v>
      </c>
      <c r="BV126" s="293">
        <v>11361</v>
      </c>
      <c r="BW126" s="293">
        <v>27</v>
      </c>
      <c r="BX126" s="293">
        <v>3</v>
      </c>
      <c r="BY126" s="293">
        <v>5</v>
      </c>
      <c r="BZ126" s="293">
        <v>38</v>
      </c>
      <c r="CA126" s="293">
        <v>34</v>
      </c>
      <c r="CB126" s="293">
        <v>25</v>
      </c>
      <c r="CC126" s="293">
        <v>4</v>
      </c>
      <c r="CD126" s="293">
        <v>107</v>
      </c>
      <c r="CE126" s="293">
        <v>39</v>
      </c>
      <c r="CF126" s="293">
        <v>25</v>
      </c>
      <c r="CG126" s="293">
        <v>263</v>
      </c>
      <c r="CH126" s="293">
        <v>109</v>
      </c>
      <c r="CI126" s="293">
        <v>121</v>
      </c>
      <c r="CJ126" s="293">
        <v>170</v>
      </c>
      <c r="CK126" s="293">
        <v>16</v>
      </c>
      <c r="CL126" s="293">
        <v>35</v>
      </c>
      <c r="CM126" s="293">
        <v>34</v>
      </c>
      <c r="CN126" s="293">
        <v>55</v>
      </c>
      <c r="CO126" s="293">
        <v>26</v>
      </c>
      <c r="CP126" s="293">
        <v>4</v>
      </c>
      <c r="CQ126" s="293">
        <v>194</v>
      </c>
      <c r="CR126" s="293">
        <v>135</v>
      </c>
      <c r="CS126" s="293">
        <v>28</v>
      </c>
      <c r="CT126" s="293">
        <v>101</v>
      </c>
      <c r="CU126" s="293">
        <v>20</v>
      </c>
      <c r="CV126" s="293">
        <v>28</v>
      </c>
      <c r="CW126" s="293">
        <v>2</v>
      </c>
      <c r="CX126" s="293">
        <v>31</v>
      </c>
      <c r="CY126" s="293">
        <v>82</v>
      </c>
      <c r="CZ126" s="293">
        <v>20</v>
      </c>
      <c r="DA126" s="294">
        <v>30636</v>
      </c>
      <c r="DB126" s="293">
        <v>38</v>
      </c>
      <c r="DC126" s="293">
        <v>1563</v>
      </c>
      <c r="DD126" s="293">
        <v>0</v>
      </c>
      <c r="DE126" s="293">
        <v>68</v>
      </c>
      <c r="DF126" s="293">
        <v>560</v>
      </c>
      <c r="DG126" s="293">
        <v>96</v>
      </c>
      <c r="DH126" s="294">
        <v>2325</v>
      </c>
      <c r="DI126" s="294">
        <v>32961</v>
      </c>
      <c r="DJ126" s="294">
        <v>39245</v>
      </c>
      <c r="DK126" s="294">
        <v>41570</v>
      </c>
      <c r="DL126" s="294">
        <v>72206</v>
      </c>
      <c r="DM126" s="294">
        <v>-26395</v>
      </c>
      <c r="DN126" s="294">
        <v>15175</v>
      </c>
      <c r="DO126" s="294">
        <v>45811</v>
      </c>
      <c r="DQ126" s="340">
        <f t="shared" si="9"/>
        <v>0.80079487879615308</v>
      </c>
      <c r="DR126" s="341">
        <f t="shared" si="10"/>
        <v>0.19920512120384692</v>
      </c>
      <c r="DS126" s="342">
        <f t="shared" si="11"/>
        <v>3.2852968149015851E-4</v>
      </c>
    </row>
    <row r="127" spans="2:123" ht="20.100000000000001" customHeight="1" x14ac:dyDescent="0.4">
      <c r="B127" s="12">
        <v>72</v>
      </c>
      <c r="C127" s="9" t="s">
        <v>333</v>
      </c>
      <c r="D127" s="293">
        <v>0</v>
      </c>
      <c r="E127" s="293">
        <v>0</v>
      </c>
      <c r="F127" s="293">
        <v>0</v>
      </c>
      <c r="G127" s="293">
        <v>4</v>
      </c>
      <c r="H127" s="293">
        <v>4</v>
      </c>
      <c r="I127" s="293">
        <v>7</v>
      </c>
      <c r="J127" s="293">
        <v>7</v>
      </c>
      <c r="K127" s="293">
        <v>14</v>
      </c>
      <c r="L127" s="293">
        <v>26</v>
      </c>
      <c r="M127" s="293">
        <v>1</v>
      </c>
      <c r="N127" s="293">
        <v>16</v>
      </c>
      <c r="O127" s="293">
        <v>9</v>
      </c>
      <c r="P127" s="293">
        <v>1</v>
      </c>
      <c r="Q127" s="293">
        <v>0</v>
      </c>
      <c r="R127" s="293">
        <v>7</v>
      </c>
      <c r="S127" s="293">
        <v>14</v>
      </c>
      <c r="T127" s="293">
        <v>8</v>
      </c>
      <c r="U127" s="293">
        <v>18</v>
      </c>
      <c r="V127" s="293">
        <v>6</v>
      </c>
      <c r="W127" s="293">
        <v>33</v>
      </c>
      <c r="X127" s="293">
        <v>106</v>
      </c>
      <c r="Y127" s="293">
        <v>8</v>
      </c>
      <c r="Z127" s="293">
        <v>29</v>
      </c>
      <c r="AA127" s="293">
        <v>27</v>
      </c>
      <c r="AB127" s="293">
        <v>0</v>
      </c>
      <c r="AC127" s="293">
        <v>2</v>
      </c>
      <c r="AD127" s="293">
        <v>16</v>
      </c>
      <c r="AE127" s="293">
        <v>7</v>
      </c>
      <c r="AF127" s="293">
        <v>11</v>
      </c>
      <c r="AG127" s="293">
        <v>48</v>
      </c>
      <c r="AH127" s="293">
        <v>4</v>
      </c>
      <c r="AI127" s="293">
        <v>3</v>
      </c>
      <c r="AJ127" s="293">
        <v>12</v>
      </c>
      <c r="AK127" s="293">
        <v>60</v>
      </c>
      <c r="AL127" s="293">
        <v>32</v>
      </c>
      <c r="AM127" s="293">
        <v>12</v>
      </c>
      <c r="AN127" s="293">
        <v>453</v>
      </c>
      <c r="AO127" s="293">
        <v>40</v>
      </c>
      <c r="AP127" s="293">
        <v>10</v>
      </c>
      <c r="AQ127" s="293">
        <v>206</v>
      </c>
      <c r="AR127" s="293">
        <v>18</v>
      </c>
      <c r="AS127" s="293">
        <v>0</v>
      </c>
      <c r="AT127" s="293">
        <v>5</v>
      </c>
      <c r="AU127" s="293">
        <v>43</v>
      </c>
      <c r="AV127" s="293">
        <v>51</v>
      </c>
      <c r="AW127" s="293">
        <v>7</v>
      </c>
      <c r="AX127" s="293">
        <v>56</v>
      </c>
      <c r="AY127" s="293">
        <v>0</v>
      </c>
      <c r="AZ127" s="293">
        <v>68</v>
      </c>
      <c r="BA127" s="293">
        <v>0</v>
      </c>
      <c r="BB127" s="293">
        <v>0</v>
      </c>
      <c r="BC127" s="293">
        <v>23</v>
      </c>
      <c r="BD127" s="293">
        <v>0</v>
      </c>
      <c r="BE127" s="293">
        <v>66</v>
      </c>
      <c r="BF127" s="293">
        <v>45</v>
      </c>
      <c r="BG127" s="293">
        <v>41</v>
      </c>
      <c r="BH127" s="293">
        <v>57</v>
      </c>
      <c r="BI127" s="293">
        <v>61</v>
      </c>
      <c r="BJ127" s="293">
        <v>5</v>
      </c>
      <c r="BK127" s="293">
        <v>80</v>
      </c>
      <c r="BL127" s="293">
        <v>474</v>
      </c>
      <c r="BM127" s="293">
        <v>2806</v>
      </c>
      <c r="BN127" s="293">
        <v>591</v>
      </c>
      <c r="BO127" s="293">
        <v>318</v>
      </c>
      <c r="BP127" s="293">
        <v>50</v>
      </c>
      <c r="BQ127" s="293">
        <v>26</v>
      </c>
      <c r="BR127" s="293">
        <v>0</v>
      </c>
      <c r="BS127" s="293">
        <v>0</v>
      </c>
      <c r="BT127" s="293">
        <v>54</v>
      </c>
      <c r="BU127" s="293">
        <v>0</v>
      </c>
      <c r="BV127" s="293">
        <v>10</v>
      </c>
      <c r="BW127" s="293">
        <v>46</v>
      </c>
      <c r="BX127" s="293">
        <v>13</v>
      </c>
      <c r="BY127" s="293">
        <v>9</v>
      </c>
      <c r="BZ127" s="293">
        <v>23</v>
      </c>
      <c r="CA127" s="293">
        <v>592</v>
      </c>
      <c r="CB127" s="293">
        <v>209</v>
      </c>
      <c r="CC127" s="293">
        <v>164</v>
      </c>
      <c r="CD127" s="293">
        <v>634</v>
      </c>
      <c r="CE127" s="293">
        <v>271</v>
      </c>
      <c r="CF127" s="293">
        <v>403</v>
      </c>
      <c r="CG127" s="293">
        <v>964</v>
      </c>
      <c r="CH127" s="293">
        <v>751</v>
      </c>
      <c r="CI127" s="293">
        <v>870</v>
      </c>
      <c r="CJ127" s="293">
        <v>328</v>
      </c>
      <c r="CK127" s="293">
        <v>3</v>
      </c>
      <c r="CL127" s="293">
        <v>13</v>
      </c>
      <c r="CM127" s="293">
        <v>29</v>
      </c>
      <c r="CN127" s="293">
        <v>297</v>
      </c>
      <c r="CO127" s="293">
        <v>338</v>
      </c>
      <c r="CP127" s="293">
        <v>126</v>
      </c>
      <c r="CQ127" s="293">
        <v>46</v>
      </c>
      <c r="CR127" s="293">
        <v>1876</v>
      </c>
      <c r="CS127" s="293">
        <v>21</v>
      </c>
      <c r="CT127" s="293">
        <v>47</v>
      </c>
      <c r="CU127" s="293">
        <v>56</v>
      </c>
      <c r="CV127" s="293">
        <v>125</v>
      </c>
      <c r="CW127" s="293">
        <v>6</v>
      </c>
      <c r="CX127" s="293">
        <v>70</v>
      </c>
      <c r="CY127" s="293">
        <v>0</v>
      </c>
      <c r="CZ127" s="293">
        <v>217</v>
      </c>
      <c r="DA127" s="294">
        <v>14763</v>
      </c>
      <c r="DB127" s="293">
        <v>78</v>
      </c>
      <c r="DC127" s="293">
        <v>3664</v>
      </c>
      <c r="DD127" s="293">
        <v>0</v>
      </c>
      <c r="DE127" s="293">
        <v>1</v>
      </c>
      <c r="DF127" s="293">
        <v>6</v>
      </c>
      <c r="DG127" s="293">
        <v>0</v>
      </c>
      <c r="DH127" s="294">
        <v>3749</v>
      </c>
      <c r="DI127" s="294">
        <v>18512</v>
      </c>
      <c r="DJ127" s="294">
        <v>14558</v>
      </c>
      <c r="DK127" s="294">
        <v>18307</v>
      </c>
      <c r="DL127" s="294">
        <v>33070</v>
      </c>
      <c r="DM127" s="294">
        <v>-17283</v>
      </c>
      <c r="DN127" s="294">
        <v>1024</v>
      </c>
      <c r="DO127" s="294">
        <v>15787</v>
      </c>
      <c r="DQ127" s="340">
        <f t="shared" si="9"/>
        <v>0.93361063094209162</v>
      </c>
      <c r="DR127" s="341">
        <f t="shared" si="10"/>
        <v>6.6389369057908376E-2</v>
      </c>
      <c r="DS127" s="342">
        <f t="shared" si="11"/>
        <v>7.7014251630194545E-4</v>
      </c>
    </row>
    <row r="128" spans="2:123" ht="20.100000000000001" customHeight="1" x14ac:dyDescent="0.4">
      <c r="B128" s="12">
        <v>73</v>
      </c>
      <c r="C128" s="9" t="s">
        <v>334</v>
      </c>
      <c r="D128" s="293">
        <v>57</v>
      </c>
      <c r="E128" s="293">
        <v>33</v>
      </c>
      <c r="F128" s="293">
        <v>201</v>
      </c>
      <c r="G128" s="293">
        <v>6</v>
      </c>
      <c r="H128" s="293">
        <v>4</v>
      </c>
      <c r="I128" s="293">
        <v>69</v>
      </c>
      <c r="J128" s="293">
        <v>1</v>
      </c>
      <c r="K128" s="293">
        <v>118</v>
      </c>
      <c r="L128" s="293">
        <v>470</v>
      </c>
      <c r="M128" s="293">
        <v>231</v>
      </c>
      <c r="N128" s="293">
        <v>347</v>
      </c>
      <c r="O128" s="293">
        <v>102</v>
      </c>
      <c r="P128" s="293">
        <v>133</v>
      </c>
      <c r="Q128" s="293">
        <v>0</v>
      </c>
      <c r="R128" s="293">
        <v>5</v>
      </c>
      <c r="S128" s="293">
        <v>80</v>
      </c>
      <c r="T128" s="293">
        <v>16</v>
      </c>
      <c r="U128" s="293">
        <v>140</v>
      </c>
      <c r="V128" s="293">
        <v>43</v>
      </c>
      <c r="W128" s="293">
        <v>61</v>
      </c>
      <c r="X128" s="293">
        <v>99</v>
      </c>
      <c r="Y128" s="293">
        <v>250</v>
      </c>
      <c r="Z128" s="293">
        <v>46</v>
      </c>
      <c r="AA128" s="293">
        <v>30</v>
      </c>
      <c r="AB128" s="293">
        <v>1</v>
      </c>
      <c r="AC128" s="293">
        <v>7</v>
      </c>
      <c r="AD128" s="293">
        <v>191</v>
      </c>
      <c r="AE128" s="293">
        <v>21</v>
      </c>
      <c r="AF128" s="293">
        <v>43</v>
      </c>
      <c r="AG128" s="293">
        <v>12</v>
      </c>
      <c r="AH128" s="293">
        <v>26</v>
      </c>
      <c r="AI128" s="293">
        <v>23</v>
      </c>
      <c r="AJ128" s="293">
        <v>54</v>
      </c>
      <c r="AK128" s="293">
        <v>60</v>
      </c>
      <c r="AL128" s="293">
        <v>32</v>
      </c>
      <c r="AM128" s="293">
        <v>9</v>
      </c>
      <c r="AN128" s="293">
        <v>168</v>
      </c>
      <c r="AO128" s="293">
        <v>27</v>
      </c>
      <c r="AP128" s="293">
        <v>23</v>
      </c>
      <c r="AQ128" s="293">
        <v>140</v>
      </c>
      <c r="AR128" s="293">
        <v>21</v>
      </c>
      <c r="AS128" s="293">
        <v>2</v>
      </c>
      <c r="AT128" s="293">
        <v>6</v>
      </c>
      <c r="AU128" s="293">
        <v>86</v>
      </c>
      <c r="AV128" s="293">
        <v>59</v>
      </c>
      <c r="AW128" s="293">
        <v>15</v>
      </c>
      <c r="AX128" s="293">
        <v>292</v>
      </c>
      <c r="AY128" s="293">
        <v>5</v>
      </c>
      <c r="AZ128" s="293">
        <v>128</v>
      </c>
      <c r="BA128" s="293">
        <v>12</v>
      </c>
      <c r="BB128" s="293">
        <v>1</v>
      </c>
      <c r="BC128" s="293">
        <v>51</v>
      </c>
      <c r="BD128" s="293">
        <v>24</v>
      </c>
      <c r="BE128" s="293">
        <v>544</v>
      </c>
      <c r="BF128" s="293">
        <v>200</v>
      </c>
      <c r="BG128" s="293">
        <v>392</v>
      </c>
      <c r="BH128" s="293">
        <v>223</v>
      </c>
      <c r="BI128" s="293">
        <v>181</v>
      </c>
      <c r="BJ128" s="293">
        <v>55</v>
      </c>
      <c r="BK128" s="293">
        <v>23</v>
      </c>
      <c r="BL128" s="293">
        <v>23</v>
      </c>
      <c r="BM128" s="293">
        <v>110</v>
      </c>
      <c r="BN128" s="293">
        <v>129</v>
      </c>
      <c r="BO128" s="293">
        <v>55</v>
      </c>
      <c r="BP128" s="293">
        <v>31</v>
      </c>
      <c r="BQ128" s="293">
        <v>16</v>
      </c>
      <c r="BR128" s="293">
        <v>5</v>
      </c>
      <c r="BS128" s="293">
        <v>354</v>
      </c>
      <c r="BT128" s="293">
        <v>385</v>
      </c>
      <c r="BU128" s="293">
        <v>111</v>
      </c>
      <c r="BV128" s="293">
        <v>14</v>
      </c>
      <c r="BW128" s="293">
        <v>10</v>
      </c>
      <c r="BX128" s="293">
        <v>54</v>
      </c>
      <c r="BY128" s="293">
        <v>5</v>
      </c>
      <c r="BZ128" s="293">
        <v>10</v>
      </c>
      <c r="CA128" s="293">
        <v>205</v>
      </c>
      <c r="CB128" s="293">
        <v>21</v>
      </c>
      <c r="CC128" s="293">
        <v>5</v>
      </c>
      <c r="CD128" s="293">
        <v>108</v>
      </c>
      <c r="CE128" s="293">
        <v>32</v>
      </c>
      <c r="CF128" s="293">
        <v>46</v>
      </c>
      <c r="CG128" s="293">
        <v>109</v>
      </c>
      <c r="CH128" s="293">
        <v>79</v>
      </c>
      <c r="CI128" s="293">
        <v>89</v>
      </c>
      <c r="CJ128" s="293">
        <v>474</v>
      </c>
      <c r="CK128" s="293">
        <v>14</v>
      </c>
      <c r="CL128" s="293">
        <v>51</v>
      </c>
      <c r="CM128" s="293">
        <v>43</v>
      </c>
      <c r="CN128" s="293">
        <v>46</v>
      </c>
      <c r="CO128" s="293">
        <v>27</v>
      </c>
      <c r="CP128" s="293">
        <v>44</v>
      </c>
      <c r="CQ128" s="293">
        <v>130</v>
      </c>
      <c r="CR128" s="293">
        <v>125</v>
      </c>
      <c r="CS128" s="293">
        <v>37</v>
      </c>
      <c r="CT128" s="293">
        <v>224</v>
      </c>
      <c r="CU128" s="293">
        <v>21</v>
      </c>
      <c r="CV128" s="293">
        <v>18</v>
      </c>
      <c r="CW128" s="293">
        <v>3</v>
      </c>
      <c r="CX128" s="293">
        <v>21</v>
      </c>
      <c r="CY128" s="293">
        <v>83</v>
      </c>
      <c r="CZ128" s="293">
        <v>7</v>
      </c>
      <c r="DA128" s="294">
        <v>9073</v>
      </c>
      <c r="DB128" s="293">
        <v>90</v>
      </c>
      <c r="DC128" s="293">
        <v>2461</v>
      </c>
      <c r="DD128" s="293">
        <v>3</v>
      </c>
      <c r="DE128" s="293">
        <v>103</v>
      </c>
      <c r="DF128" s="293">
        <v>654</v>
      </c>
      <c r="DG128" s="293">
        <v>52</v>
      </c>
      <c r="DH128" s="294">
        <v>3363</v>
      </c>
      <c r="DI128" s="294">
        <v>12436</v>
      </c>
      <c r="DJ128" s="294">
        <v>10309</v>
      </c>
      <c r="DK128" s="294">
        <v>13672</v>
      </c>
      <c r="DL128" s="294">
        <v>22745</v>
      </c>
      <c r="DM128" s="294">
        <v>-7996</v>
      </c>
      <c r="DN128" s="294">
        <v>5676</v>
      </c>
      <c r="DO128" s="294">
        <v>14749</v>
      </c>
      <c r="DQ128" s="340">
        <f t="shared" si="9"/>
        <v>0.6429720167256352</v>
      </c>
      <c r="DR128" s="341">
        <f t="shared" si="10"/>
        <v>0.3570279832743648</v>
      </c>
      <c r="DS128" s="342">
        <f t="shared" si="11"/>
        <v>5.1728185933927072E-4</v>
      </c>
    </row>
    <row r="129" spans="2:123" ht="20.100000000000001" customHeight="1" x14ac:dyDescent="0.4">
      <c r="B129" s="12">
        <v>74</v>
      </c>
      <c r="C129" s="9" t="s">
        <v>335</v>
      </c>
      <c r="D129" s="293">
        <v>164</v>
      </c>
      <c r="E129" s="293">
        <v>170</v>
      </c>
      <c r="F129" s="293">
        <v>637</v>
      </c>
      <c r="G129" s="293">
        <v>22</v>
      </c>
      <c r="H129" s="293">
        <v>15</v>
      </c>
      <c r="I129" s="293">
        <v>307</v>
      </c>
      <c r="J129" s="293">
        <v>3</v>
      </c>
      <c r="K129" s="293">
        <v>655</v>
      </c>
      <c r="L129" s="293">
        <v>2141</v>
      </c>
      <c r="M129" s="293">
        <v>1216</v>
      </c>
      <c r="N129" s="293">
        <v>1362</v>
      </c>
      <c r="O129" s="293">
        <v>492</v>
      </c>
      <c r="P129" s="293">
        <v>2807</v>
      </c>
      <c r="Q129" s="293">
        <v>2</v>
      </c>
      <c r="R129" s="293">
        <v>25</v>
      </c>
      <c r="S129" s="293">
        <v>263</v>
      </c>
      <c r="T129" s="293">
        <v>45</v>
      </c>
      <c r="U129" s="293">
        <v>714</v>
      </c>
      <c r="V129" s="293">
        <v>150</v>
      </c>
      <c r="W129" s="293">
        <v>167</v>
      </c>
      <c r="X129" s="293">
        <v>305</v>
      </c>
      <c r="Y129" s="293">
        <v>3763</v>
      </c>
      <c r="Z129" s="293">
        <v>272</v>
      </c>
      <c r="AA129" s="293">
        <v>145</v>
      </c>
      <c r="AB129" s="293">
        <v>7</v>
      </c>
      <c r="AC129" s="293">
        <v>48</v>
      </c>
      <c r="AD129" s="293">
        <v>384</v>
      </c>
      <c r="AE129" s="293">
        <v>134</v>
      </c>
      <c r="AF129" s="293">
        <v>164</v>
      </c>
      <c r="AG129" s="293">
        <v>56</v>
      </c>
      <c r="AH129" s="293">
        <v>90</v>
      </c>
      <c r="AI129" s="293">
        <v>87</v>
      </c>
      <c r="AJ129" s="293">
        <v>560</v>
      </c>
      <c r="AK129" s="293">
        <v>242</v>
      </c>
      <c r="AL129" s="293">
        <v>167</v>
      </c>
      <c r="AM129" s="293">
        <v>42</v>
      </c>
      <c r="AN129" s="293">
        <v>772</v>
      </c>
      <c r="AO129" s="293">
        <v>140</v>
      </c>
      <c r="AP129" s="293">
        <v>106</v>
      </c>
      <c r="AQ129" s="293">
        <v>682</v>
      </c>
      <c r="AR129" s="293">
        <v>120</v>
      </c>
      <c r="AS129" s="293">
        <v>11</v>
      </c>
      <c r="AT129" s="293">
        <v>25</v>
      </c>
      <c r="AU129" s="293">
        <v>594</v>
      </c>
      <c r="AV129" s="293">
        <v>286</v>
      </c>
      <c r="AW129" s="293">
        <v>76</v>
      </c>
      <c r="AX129" s="293">
        <v>757</v>
      </c>
      <c r="AY129" s="293">
        <v>13</v>
      </c>
      <c r="AZ129" s="293">
        <v>454</v>
      </c>
      <c r="BA129" s="293">
        <v>44</v>
      </c>
      <c r="BB129" s="293">
        <v>5</v>
      </c>
      <c r="BC129" s="293">
        <v>199</v>
      </c>
      <c r="BD129" s="293">
        <v>379</v>
      </c>
      <c r="BE129" s="293">
        <v>1329</v>
      </c>
      <c r="BF129" s="293">
        <v>524</v>
      </c>
      <c r="BG129" s="293">
        <v>1094</v>
      </c>
      <c r="BH129" s="293">
        <v>593</v>
      </c>
      <c r="BI129" s="293">
        <v>2715</v>
      </c>
      <c r="BJ129" s="293">
        <v>984</v>
      </c>
      <c r="BK129" s="293">
        <v>91</v>
      </c>
      <c r="BL129" s="293">
        <v>79</v>
      </c>
      <c r="BM129" s="293">
        <v>512</v>
      </c>
      <c r="BN129" s="293">
        <v>526</v>
      </c>
      <c r="BO129" s="293">
        <v>285</v>
      </c>
      <c r="BP129" s="293">
        <v>216</v>
      </c>
      <c r="BQ129" s="293">
        <v>91</v>
      </c>
      <c r="BR129" s="293">
        <v>10</v>
      </c>
      <c r="BS129" s="293">
        <v>16</v>
      </c>
      <c r="BT129" s="293">
        <v>88</v>
      </c>
      <c r="BU129" s="293">
        <v>257</v>
      </c>
      <c r="BV129" s="293">
        <v>39</v>
      </c>
      <c r="BW129" s="293">
        <v>20</v>
      </c>
      <c r="BX129" s="293">
        <v>7</v>
      </c>
      <c r="BY129" s="293">
        <v>18</v>
      </c>
      <c r="BZ129" s="293">
        <v>42</v>
      </c>
      <c r="CA129" s="293">
        <v>5</v>
      </c>
      <c r="CB129" s="293">
        <v>134</v>
      </c>
      <c r="CC129" s="293">
        <v>51</v>
      </c>
      <c r="CD129" s="293">
        <v>345</v>
      </c>
      <c r="CE129" s="293">
        <v>230</v>
      </c>
      <c r="CF129" s="293">
        <v>149</v>
      </c>
      <c r="CG129" s="293">
        <v>4805</v>
      </c>
      <c r="CH129" s="293">
        <v>389</v>
      </c>
      <c r="CI129" s="293">
        <v>337</v>
      </c>
      <c r="CJ129" s="293">
        <v>883</v>
      </c>
      <c r="CK129" s="293">
        <v>58</v>
      </c>
      <c r="CL129" s="293">
        <v>190</v>
      </c>
      <c r="CM129" s="293">
        <v>147</v>
      </c>
      <c r="CN129" s="293">
        <v>160</v>
      </c>
      <c r="CO129" s="293">
        <v>87</v>
      </c>
      <c r="CP129" s="293">
        <v>30</v>
      </c>
      <c r="CQ129" s="293">
        <v>400</v>
      </c>
      <c r="CR129" s="293">
        <v>471</v>
      </c>
      <c r="CS129" s="293">
        <v>160</v>
      </c>
      <c r="CT129" s="293">
        <v>793</v>
      </c>
      <c r="CU129" s="293">
        <v>75</v>
      </c>
      <c r="CV129" s="293">
        <v>56</v>
      </c>
      <c r="CW129" s="293">
        <v>8</v>
      </c>
      <c r="CX129" s="293">
        <v>77</v>
      </c>
      <c r="CY129" s="293">
        <v>202</v>
      </c>
      <c r="CZ129" s="293">
        <v>19</v>
      </c>
      <c r="DA129" s="294">
        <v>42283</v>
      </c>
      <c r="DB129" s="293">
        <v>249</v>
      </c>
      <c r="DC129" s="293">
        <v>7055</v>
      </c>
      <c r="DD129" s="293">
        <v>14</v>
      </c>
      <c r="DE129" s="293">
        <v>222</v>
      </c>
      <c r="DF129" s="293">
        <v>1436</v>
      </c>
      <c r="DG129" s="293">
        <v>303</v>
      </c>
      <c r="DH129" s="294">
        <v>9279</v>
      </c>
      <c r="DI129" s="294">
        <v>51562</v>
      </c>
      <c r="DJ129" s="294">
        <v>26171</v>
      </c>
      <c r="DK129" s="294">
        <v>35450</v>
      </c>
      <c r="DL129" s="294">
        <v>77733</v>
      </c>
      <c r="DM129" s="294">
        <v>-24098</v>
      </c>
      <c r="DN129" s="294">
        <v>11352</v>
      </c>
      <c r="DO129" s="294">
        <v>53635</v>
      </c>
      <c r="DQ129" s="340">
        <f t="shared" si="9"/>
        <v>0.46735968348783991</v>
      </c>
      <c r="DR129" s="341">
        <f t="shared" si="10"/>
        <v>0.53264031651216004</v>
      </c>
      <c r="DS129" s="342">
        <f t="shared" si="11"/>
        <v>1.4829026890038825E-3</v>
      </c>
    </row>
    <row r="130" spans="2:123" ht="20.100000000000001" customHeight="1" x14ac:dyDescent="0.4">
      <c r="B130" s="12">
        <v>75</v>
      </c>
      <c r="C130" s="9" t="s">
        <v>876</v>
      </c>
      <c r="D130" s="293">
        <v>0</v>
      </c>
      <c r="E130" s="293">
        <v>1</v>
      </c>
      <c r="F130" s="293">
        <v>0</v>
      </c>
      <c r="G130" s="293">
        <v>1</v>
      </c>
      <c r="H130" s="293">
        <v>0</v>
      </c>
      <c r="I130" s="293">
        <v>215</v>
      </c>
      <c r="J130" s="293">
        <v>1</v>
      </c>
      <c r="K130" s="293">
        <v>107</v>
      </c>
      <c r="L130" s="293">
        <v>117</v>
      </c>
      <c r="M130" s="293">
        <v>1</v>
      </c>
      <c r="N130" s="293">
        <v>93</v>
      </c>
      <c r="O130" s="293">
        <v>145</v>
      </c>
      <c r="P130" s="293">
        <v>30</v>
      </c>
      <c r="Q130" s="293">
        <v>0</v>
      </c>
      <c r="R130" s="293">
        <v>2</v>
      </c>
      <c r="S130" s="293">
        <v>28</v>
      </c>
      <c r="T130" s="293">
        <v>15</v>
      </c>
      <c r="U130" s="293">
        <v>633</v>
      </c>
      <c r="V130" s="293">
        <v>4</v>
      </c>
      <c r="W130" s="293">
        <v>121</v>
      </c>
      <c r="X130" s="293">
        <v>296</v>
      </c>
      <c r="Y130" s="293">
        <v>4</v>
      </c>
      <c r="Z130" s="293">
        <v>200</v>
      </c>
      <c r="AA130" s="293">
        <v>35</v>
      </c>
      <c r="AB130" s="293">
        <v>1</v>
      </c>
      <c r="AC130" s="293">
        <v>69</v>
      </c>
      <c r="AD130" s="293">
        <v>3</v>
      </c>
      <c r="AE130" s="293">
        <v>97</v>
      </c>
      <c r="AF130" s="293">
        <v>15</v>
      </c>
      <c r="AG130" s="293">
        <v>134</v>
      </c>
      <c r="AH130" s="293">
        <v>3</v>
      </c>
      <c r="AI130" s="293">
        <v>11</v>
      </c>
      <c r="AJ130" s="293">
        <v>91</v>
      </c>
      <c r="AK130" s="293">
        <v>6</v>
      </c>
      <c r="AL130" s="293">
        <v>53</v>
      </c>
      <c r="AM130" s="293">
        <v>7</v>
      </c>
      <c r="AN130" s="293">
        <v>133</v>
      </c>
      <c r="AO130" s="293">
        <v>81</v>
      </c>
      <c r="AP130" s="293">
        <v>18</v>
      </c>
      <c r="AQ130" s="293">
        <v>366</v>
      </c>
      <c r="AR130" s="293">
        <v>109</v>
      </c>
      <c r="AS130" s="293">
        <v>1</v>
      </c>
      <c r="AT130" s="293">
        <v>17</v>
      </c>
      <c r="AU130" s="293">
        <v>149</v>
      </c>
      <c r="AV130" s="293">
        <v>48</v>
      </c>
      <c r="AW130" s="293">
        <v>79</v>
      </c>
      <c r="AX130" s="293">
        <v>34</v>
      </c>
      <c r="AY130" s="293">
        <v>4</v>
      </c>
      <c r="AZ130" s="293">
        <v>185</v>
      </c>
      <c r="BA130" s="293">
        <v>5</v>
      </c>
      <c r="BB130" s="293">
        <v>1</v>
      </c>
      <c r="BC130" s="293">
        <v>108</v>
      </c>
      <c r="BD130" s="293">
        <v>6</v>
      </c>
      <c r="BE130" s="293">
        <v>0</v>
      </c>
      <c r="BF130" s="293">
        <v>0</v>
      </c>
      <c r="BG130" s="293">
        <v>10</v>
      </c>
      <c r="BH130" s="293">
        <v>0</v>
      </c>
      <c r="BI130" s="293">
        <v>0</v>
      </c>
      <c r="BJ130" s="293">
        <v>0</v>
      </c>
      <c r="BK130" s="293">
        <v>0</v>
      </c>
      <c r="BL130" s="293">
        <v>0</v>
      </c>
      <c r="BM130" s="293">
        <v>9740</v>
      </c>
      <c r="BN130" s="293">
        <v>527</v>
      </c>
      <c r="BO130" s="293">
        <v>3</v>
      </c>
      <c r="BP130" s="293">
        <v>0</v>
      </c>
      <c r="BQ130" s="293">
        <v>0</v>
      </c>
      <c r="BR130" s="293">
        <v>0</v>
      </c>
      <c r="BS130" s="293">
        <v>142</v>
      </c>
      <c r="BT130" s="293">
        <v>9643</v>
      </c>
      <c r="BU130" s="293">
        <v>26719</v>
      </c>
      <c r="BV130" s="293">
        <v>2649</v>
      </c>
      <c r="BW130" s="293">
        <v>4574</v>
      </c>
      <c r="BX130" s="293">
        <v>692</v>
      </c>
      <c r="BY130" s="293">
        <v>832</v>
      </c>
      <c r="BZ130" s="293">
        <v>1138</v>
      </c>
      <c r="CA130" s="293">
        <v>0</v>
      </c>
      <c r="CB130" s="293">
        <v>0</v>
      </c>
      <c r="CC130" s="293">
        <v>0</v>
      </c>
      <c r="CD130" s="293">
        <v>0</v>
      </c>
      <c r="CE130" s="293">
        <v>0</v>
      </c>
      <c r="CF130" s="293">
        <v>113</v>
      </c>
      <c r="CG130" s="293">
        <v>243</v>
      </c>
      <c r="CH130" s="293">
        <v>0</v>
      </c>
      <c r="CI130" s="293">
        <v>7</v>
      </c>
      <c r="CJ130" s="293">
        <v>0</v>
      </c>
      <c r="CK130" s="293">
        <v>0</v>
      </c>
      <c r="CL130" s="293">
        <v>0</v>
      </c>
      <c r="CM130" s="293">
        <v>0</v>
      </c>
      <c r="CN130" s="293">
        <v>0</v>
      </c>
      <c r="CO130" s="293">
        <v>614</v>
      </c>
      <c r="CP130" s="293">
        <v>0</v>
      </c>
      <c r="CQ130" s="293">
        <v>0</v>
      </c>
      <c r="CR130" s="293">
        <v>0</v>
      </c>
      <c r="CS130" s="293">
        <v>1449</v>
      </c>
      <c r="CT130" s="293">
        <v>897</v>
      </c>
      <c r="CU130" s="293">
        <v>0</v>
      </c>
      <c r="CV130" s="293">
        <v>249</v>
      </c>
      <c r="CW130" s="293">
        <v>0</v>
      </c>
      <c r="CX130" s="293">
        <v>0</v>
      </c>
      <c r="CY130" s="293">
        <v>0</v>
      </c>
      <c r="CZ130" s="293">
        <v>1240</v>
      </c>
      <c r="DA130" s="294">
        <v>65364</v>
      </c>
      <c r="DB130" s="293">
        <v>40</v>
      </c>
      <c r="DC130" s="293">
        <v>40919</v>
      </c>
      <c r="DD130" s="293">
        <v>980</v>
      </c>
      <c r="DE130" s="293">
        <v>0</v>
      </c>
      <c r="DF130" s="293">
        <v>0</v>
      </c>
      <c r="DG130" s="293">
        <v>0</v>
      </c>
      <c r="DH130" s="294">
        <v>41939</v>
      </c>
      <c r="DI130" s="294">
        <v>107303</v>
      </c>
      <c r="DJ130" s="294">
        <v>34789</v>
      </c>
      <c r="DK130" s="294">
        <v>76728</v>
      </c>
      <c r="DL130" s="294">
        <v>142092</v>
      </c>
      <c r="DM130" s="294">
        <v>-16191</v>
      </c>
      <c r="DN130" s="294">
        <v>60537</v>
      </c>
      <c r="DO130" s="294">
        <v>125901</v>
      </c>
      <c r="DQ130" s="340">
        <f t="shared" si="9"/>
        <v>0.15089046904559986</v>
      </c>
      <c r="DR130" s="341">
        <f t="shared" si="10"/>
        <v>0.84910953095440012</v>
      </c>
      <c r="DS130" s="342">
        <f t="shared" si="11"/>
        <v>8.6008355962225187E-3</v>
      </c>
    </row>
    <row r="131" spans="2:123" ht="20.100000000000001" customHeight="1" x14ac:dyDescent="0.4">
      <c r="B131" s="12">
        <v>76</v>
      </c>
      <c r="C131" s="9" t="s">
        <v>345</v>
      </c>
      <c r="D131" s="293">
        <v>3</v>
      </c>
      <c r="E131" s="293">
        <v>5</v>
      </c>
      <c r="F131" s="293">
        <v>14</v>
      </c>
      <c r="G131" s="293">
        <v>2</v>
      </c>
      <c r="H131" s="293">
        <v>3</v>
      </c>
      <c r="I131" s="293">
        <v>20</v>
      </c>
      <c r="J131" s="293">
        <v>5</v>
      </c>
      <c r="K131" s="293">
        <v>17</v>
      </c>
      <c r="L131" s="293">
        <v>13</v>
      </c>
      <c r="M131" s="293">
        <v>0</v>
      </c>
      <c r="N131" s="293">
        <v>14</v>
      </c>
      <c r="O131" s="293">
        <v>22</v>
      </c>
      <c r="P131" s="293">
        <v>0</v>
      </c>
      <c r="Q131" s="293">
        <v>0</v>
      </c>
      <c r="R131" s="293">
        <v>2</v>
      </c>
      <c r="S131" s="293">
        <v>5</v>
      </c>
      <c r="T131" s="293">
        <v>5</v>
      </c>
      <c r="U131" s="293">
        <v>11</v>
      </c>
      <c r="V131" s="293">
        <v>6</v>
      </c>
      <c r="W131" s="293">
        <v>15</v>
      </c>
      <c r="X131" s="293">
        <v>18</v>
      </c>
      <c r="Y131" s="293">
        <v>11</v>
      </c>
      <c r="Z131" s="293">
        <v>17</v>
      </c>
      <c r="AA131" s="293">
        <v>9</v>
      </c>
      <c r="AB131" s="293">
        <v>0</v>
      </c>
      <c r="AC131" s="293">
        <v>1</v>
      </c>
      <c r="AD131" s="293">
        <v>12</v>
      </c>
      <c r="AE131" s="293">
        <v>2</v>
      </c>
      <c r="AF131" s="293">
        <v>3</v>
      </c>
      <c r="AG131" s="293">
        <v>6</v>
      </c>
      <c r="AH131" s="293">
        <v>1</v>
      </c>
      <c r="AI131" s="293">
        <v>2</v>
      </c>
      <c r="AJ131" s="293">
        <v>2</v>
      </c>
      <c r="AK131" s="293">
        <v>13</v>
      </c>
      <c r="AL131" s="293">
        <v>9</v>
      </c>
      <c r="AM131" s="293">
        <v>3</v>
      </c>
      <c r="AN131" s="293">
        <v>64</v>
      </c>
      <c r="AO131" s="293">
        <v>9</v>
      </c>
      <c r="AP131" s="293">
        <v>3</v>
      </c>
      <c r="AQ131" s="293">
        <v>31</v>
      </c>
      <c r="AR131" s="293">
        <v>8</v>
      </c>
      <c r="AS131" s="293">
        <v>2</v>
      </c>
      <c r="AT131" s="293">
        <v>1</v>
      </c>
      <c r="AU131" s="293">
        <v>13</v>
      </c>
      <c r="AV131" s="293">
        <v>24</v>
      </c>
      <c r="AW131" s="293">
        <v>2</v>
      </c>
      <c r="AX131" s="293">
        <v>17</v>
      </c>
      <c r="AY131" s="293">
        <v>0</v>
      </c>
      <c r="AZ131" s="293">
        <v>19</v>
      </c>
      <c r="BA131" s="293">
        <v>1</v>
      </c>
      <c r="BB131" s="293">
        <v>1</v>
      </c>
      <c r="BC131" s="293">
        <v>11</v>
      </c>
      <c r="BD131" s="293">
        <v>13</v>
      </c>
      <c r="BE131" s="293">
        <v>156</v>
      </c>
      <c r="BF131" s="293">
        <v>193</v>
      </c>
      <c r="BG131" s="293">
        <v>218</v>
      </c>
      <c r="BH131" s="293">
        <v>116</v>
      </c>
      <c r="BI131" s="293">
        <v>360</v>
      </c>
      <c r="BJ131" s="293">
        <v>145</v>
      </c>
      <c r="BK131" s="293">
        <v>78</v>
      </c>
      <c r="BL131" s="293">
        <v>191</v>
      </c>
      <c r="BM131" s="293">
        <v>1126</v>
      </c>
      <c r="BN131" s="293">
        <v>1388</v>
      </c>
      <c r="BO131" s="293">
        <v>3305</v>
      </c>
      <c r="BP131" s="293">
        <v>153</v>
      </c>
      <c r="BQ131" s="293">
        <v>100</v>
      </c>
      <c r="BR131" s="293">
        <v>0</v>
      </c>
      <c r="BS131" s="293">
        <v>73</v>
      </c>
      <c r="BT131" s="293">
        <v>135</v>
      </c>
      <c r="BU131" s="293">
        <v>0</v>
      </c>
      <c r="BV131" s="293">
        <v>62</v>
      </c>
      <c r="BW131" s="293">
        <v>9</v>
      </c>
      <c r="BX131" s="293">
        <v>46</v>
      </c>
      <c r="BY131" s="293">
        <v>45</v>
      </c>
      <c r="BZ131" s="293">
        <v>89</v>
      </c>
      <c r="CA131" s="293">
        <v>411</v>
      </c>
      <c r="CB131" s="293">
        <v>769</v>
      </c>
      <c r="CC131" s="293">
        <v>150</v>
      </c>
      <c r="CD131" s="293">
        <v>256</v>
      </c>
      <c r="CE131" s="293">
        <v>556</v>
      </c>
      <c r="CF131" s="293">
        <v>202</v>
      </c>
      <c r="CG131" s="293">
        <v>4257</v>
      </c>
      <c r="CH131" s="293">
        <v>645</v>
      </c>
      <c r="CI131" s="293">
        <v>1702</v>
      </c>
      <c r="CJ131" s="293">
        <v>284</v>
      </c>
      <c r="CK131" s="293">
        <v>196</v>
      </c>
      <c r="CL131" s="293">
        <v>707</v>
      </c>
      <c r="CM131" s="293">
        <v>330</v>
      </c>
      <c r="CN131" s="293">
        <v>329</v>
      </c>
      <c r="CO131" s="293">
        <v>413</v>
      </c>
      <c r="CP131" s="293">
        <v>13</v>
      </c>
      <c r="CQ131" s="293">
        <v>221</v>
      </c>
      <c r="CR131" s="293">
        <v>1211</v>
      </c>
      <c r="CS131" s="293">
        <v>89</v>
      </c>
      <c r="CT131" s="293">
        <v>182</v>
      </c>
      <c r="CU131" s="293">
        <v>168</v>
      </c>
      <c r="CV131" s="293">
        <v>82</v>
      </c>
      <c r="CW131" s="293">
        <v>17</v>
      </c>
      <c r="CX131" s="293">
        <v>216</v>
      </c>
      <c r="CY131" s="293">
        <v>0</v>
      </c>
      <c r="CZ131" s="293">
        <v>19</v>
      </c>
      <c r="DA131" s="294">
        <v>21903</v>
      </c>
      <c r="DB131" s="293">
        <v>210</v>
      </c>
      <c r="DC131" s="293">
        <v>2366</v>
      </c>
      <c r="DD131" s="293">
        <v>0</v>
      </c>
      <c r="DE131" s="293">
        <v>0</v>
      </c>
      <c r="DF131" s="293">
        <v>0</v>
      </c>
      <c r="DG131" s="293">
        <v>0</v>
      </c>
      <c r="DH131" s="294">
        <v>2576</v>
      </c>
      <c r="DI131" s="294">
        <v>24479</v>
      </c>
      <c r="DJ131" s="294">
        <v>454</v>
      </c>
      <c r="DK131" s="294">
        <v>3030</v>
      </c>
      <c r="DL131" s="294">
        <v>24933</v>
      </c>
      <c r="DM131" s="294">
        <v>-22</v>
      </c>
      <c r="DN131" s="294">
        <v>3008</v>
      </c>
      <c r="DO131" s="294">
        <v>24911</v>
      </c>
      <c r="DQ131" s="340">
        <f t="shared" si="9"/>
        <v>8.9872952326483925E-4</v>
      </c>
      <c r="DR131" s="341">
        <f t="shared" si="10"/>
        <v>0.99910127047673514</v>
      </c>
      <c r="DS131" s="342">
        <f t="shared" si="11"/>
        <v>4.9731364453340688E-4</v>
      </c>
    </row>
    <row r="132" spans="2:123" ht="20.100000000000001" customHeight="1" x14ac:dyDescent="0.4">
      <c r="B132" s="12">
        <v>77</v>
      </c>
      <c r="C132" s="9" t="s">
        <v>877</v>
      </c>
      <c r="D132" s="293">
        <v>5</v>
      </c>
      <c r="E132" s="293">
        <v>12</v>
      </c>
      <c r="F132" s="293">
        <v>19</v>
      </c>
      <c r="G132" s="293">
        <v>15</v>
      </c>
      <c r="H132" s="293">
        <v>31</v>
      </c>
      <c r="I132" s="293">
        <v>241</v>
      </c>
      <c r="J132" s="293">
        <v>11</v>
      </c>
      <c r="K132" s="293">
        <v>76</v>
      </c>
      <c r="L132" s="293">
        <v>175</v>
      </c>
      <c r="M132" s="293">
        <v>12</v>
      </c>
      <c r="N132" s="293">
        <v>272</v>
      </c>
      <c r="O132" s="293">
        <v>49</v>
      </c>
      <c r="P132" s="293">
        <v>21</v>
      </c>
      <c r="Q132" s="293">
        <v>0</v>
      </c>
      <c r="R132" s="293">
        <v>13</v>
      </c>
      <c r="S132" s="293">
        <v>39</v>
      </c>
      <c r="T132" s="293">
        <v>25</v>
      </c>
      <c r="U132" s="293">
        <v>66</v>
      </c>
      <c r="V132" s="293">
        <v>30</v>
      </c>
      <c r="W132" s="293">
        <v>87</v>
      </c>
      <c r="X132" s="293">
        <v>242</v>
      </c>
      <c r="Y132" s="293">
        <v>63</v>
      </c>
      <c r="Z132" s="293">
        <v>83</v>
      </c>
      <c r="AA132" s="293">
        <v>60</v>
      </c>
      <c r="AB132" s="293">
        <v>1</v>
      </c>
      <c r="AC132" s="293">
        <v>9</v>
      </c>
      <c r="AD132" s="293">
        <v>77</v>
      </c>
      <c r="AE132" s="293">
        <v>13</v>
      </c>
      <c r="AF132" s="293">
        <v>24</v>
      </c>
      <c r="AG132" s="293">
        <v>35</v>
      </c>
      <c r="AH132" s="293">
        <v>5</v>
      </c>
      <c r="AI132" s="293">
        <v>14</v>
      </c>
      <c r="AJ132" s="293">
        <v>40</v>
      </c>
      <c r="AK132" s="293">
        <v>70</v>
      </c>
      <c r="AL132" s="293">
        <v>47</v>
      </c>
      <c r="AM132" s="293">
        <v>18</v>
      </c>
      <c r="AN132" s="293">
        <v>320</v>
      </c>
      <c r="AO132" s="293">
        <v>55</v>
      </c>
      <c r="AP132" s="293">
        <v>22</v>
      </c>
      <c r="AQ132" s="293">
        <v>191</v>
      </c>
      <c r="AR132" s="293">
        <v>47</v>
      </c>
      <c r="AS132" s="293">
        <v>6</v>
      </c>
      <c r="AT132" s="293">
        <v>7</v>
      </c>
      <c r="AU132" s="293">
        <v>75</v>
      </c>
      <c r="AV132" s="293">
        <v>130</v>
      </c>
      <c r="AW132" s="293">
        <v>14</v>
      </c>
      <c r="AX132" s="293">
        <v>109</v>
      </c>
      <c r="AY132" s="293">
        <v>3</v>
      </c>
      <c r="AZ132" s="293">
        <v>112</v>
      </c>
      <c r="BA132" s="293">
        <v>5</v>
      </c>
      <c r="BB132" s="293">
        <v>8</v>
      </c>
      <c r="BC132" s="293">
        <v>73</v>
      </c>
      <c r="BD132" s="293">
        <v>3</v>
      </c>
      <c r="BE132" s="293">
        <v>2851</v>
      </c>
      <c r="BF132" s="293">
        <v>1032</v>
      </c>
      <c r="BG132" s="293">
        <v>2082</v>
      </c>
      <c r="BH132" s="293">
        <v>1142</v>
      </c>
      <c r="BI132" s="293">
        <v>104</v>
      </c>
      <c r="BJ132" s="293">
        <v>40</v>
      </c>
      <c r="BK132" s="293">
        <v>123</v>
      </c>
      <c r="BL132" s="293">
        <v>612</v>
      </c>
      <c r="BM132" s="293">
        <v>11751</v>
      </c>
      <c r="BN132" s="293">
        <v>9329</v>
      </c>
      <c r="BO132" s="293">
        <v>5025</v>
      </c>
      <c r="BP132" s="293">
        <v>1536</v>
      </c>
      <c r="BQ132" s="293">
        <v>589</v>
      </c>
      <c r="BR132" s="293">
        <v>0</v>
      </c>
      <c r="BS132" s="293">
        <v>242</v>
      </c>
      <c r="BT132" s="293">
        <v>969</v>
      </c>
      <c r="BU132" s="293">
        <v>0</v>
      </c>
      <c r="BV132" s="293">
        <v>375</v>
      </c>
      <c r="BW132" s="293">
        <v>41</v>
      </c>
      <c r="BX132" s="293">
        <v>81</v>
      </c>
      <c r="BY132" s="293">
        <v>84</v>
      </c>
      <c r="BZ132" s="293">
        <v>275</v>
      </c>
      <c r="CA132" s="293">
        <v>67</v>
      </c>
      <c r="CB132" s="293">
        <v>68858</v>
      </c>
      <c r="CC132" s="293">
        <v>2023</v>
      </c>
      <c r="CD132" s="293">
        <v>3778</v>
      </c>
      <c r="CE132" s="293">
        <v>8612</v>
      </c>
      <c r="CF132" s="293">
        <v>456</v>
      </c>
      <c r="CG132" s="293">
        <v>7027</v>
      </c>
      <c r="CH132" s="293">
        <v>340</v>
      </c>
      <c r="CI132" s="293">
        <v>3469</v>
      </c>
      <c r="CJ132" s="293">
        <v>1492</v>
      </c>
      <c r="CK132" s="293">
        <v>191</v>
      </c>
      <c r="CL132" s="293">
        <v>1402</v>
      </c>
      <c r="CM132" s="293">
        <v>505</v>
      </c>
      <c r="CN132" s="293">
        <v>1287</v>
      </c>
      <c r="CO132" s="293">
        <v>897</v>
      </c>
      <c r="CP132" s="293">
        <v>293</v>
      </c>
      <c r="CQ132" s="293">
        <v>581</v>
      </c>
      <c r="CR132" s="293">
        <v>3134</v>
      </c>
      <c r="CS132" s="293">
        <v>365</v>
      </c>
      <c r="CT132" s="293">
        <v>1577</v>
      </c>
      <c r="CU132" s="293">
        <v>697</v>
      </c>
      <c r="CV132" s="293">
        <v>226</v>
      </c>
      <c r="CW132" s="293">
        <v>54</v>
      </c>
      <c r="CX132" s="293">
        <v>426</v>
      </c>
      <c r="CY132" s="293">
        <v>0</v>
      </c>
      <c r="CZ132" s="293">
        <v>1128</v>
      </c>
      <c r="DA132" s="294">
        <v>150348</v>
      </c>
      <c r="DB132" s="293">
        <v>1677</v>
      </c>
      <c r="DC132" s="293">
        <v>129045</v>
      </c>
      <c r="DD132" s="293">
        <v>0</v>
      </c>
      <c r="DE132" s="293">
        <v>0</v>
      </c>
      <c r="DF132" s="293">
        <v>0</v>
      </c>
      <c r="DG132" s="293">
        <v>0</v>
      </c>
      <c r="DH132" s="294">
        <v>130722</v>
      </c>
      <c r="DI132" s="294">
        <v>281070</v>
      </c>
      <c r="DJ132" s="294">
        <v>44613</v>
      </c>
      <c r="DK132" s="294">
        <v>175335</v>
      </c>
      <c r="DL132" s="294">
        <v>325683</v>
      </c>
      <c r="DM132" s="294">
        <v>-50895</v>
      </c>
      <c r="DN132" s="294">
        <v>124440</v>
      </c>
      <c r="DO132" s="294">
        <v>274788</v>
      </c>
      <c r="DQ132" s="340">
        <f t="shared" si="9"/>
        <v>0.18107588856868395</v>
      </c>
      <c r="DR132" s="341">
        <f t="shared" si="10"/>
        <v>0.81892411143131605</v>
      </c>
      <c r="DS132" s="342">
        <f t="shared" si="11"/>
        <v>2.7124192417080938E-2</v>
      </c>
    </row>
    <row r="133" spans="2:123" ht="20.100000000000001" customHeight="1" x14ac:dyDescent="0.4">
      <c r="B133" s="12">
        <v>78</v>
      </c>
      <c r="C133" s="9" t="s">
        <v>878</v>
      </c>
      <c r="D133" s="293">
        <v>1</v>
      </c>
      <c r="E133" s="293">
        <v>1</v>
      </c>
      <c r="F133" s="293">
        <v>1</v>
      </c>
      <c r="G133" s="293">
        <v>0</v>
      </c>
      <c r="H133" s="293">
        <v>0</v>
      </c>
      <c r="I133" s="293">
        <v>0</v>
      </c>
      <c r="J133" s="293">
        <v>0</v>
      </c>
      <c r="K133" s="293">
        <v>1</v>
      </c>
      <c r="L133" s="293">
        <v>1</v>
      </c>
      <c r="M133" s="293">
        <v>0</v>
      </c>
      <c r="N133" s="293">
        <v>2</v>
      </c>
      <c r="O133" s="293">
        <v>0</v>
      </c>
      <c r="P133" s="293">
        <v>0</v>
      </c>
      <c r="Q133" s="293">
        <v>0</v>
      </c>
      <c r="R133" s="293">
        <v>0</v>
      </c>
      <c r="S133" s="293">
        <v>0</v>
      </c>
      <c r="T133" s="293">
        <v>0</v>
      </c>
      <c r="U133" s="293">
        <v>1</v>
      </c>
      <c r="V133" s="293">
        <v>0</v>
      </c>
      <c r="W133" s="293">
        <v>1</v>
      </c>
      <c r="X133" s="293">
        <v>0</v>
      </c>
      <c r="Y133" s="293">
        <v>0</v>
      </c>
      <c r="Z133" s="293">
        <v>1</v>
      </c>
      <c r="AA133" s="293">
        <v>1</v>
      </c>
      <c r="AB133" s="293">
        <v>0</v>
      </c>
      <c r="AC133" s="293">
        <v>0</v>
      </c>
      <c r="AD133" s="293">
        <v>0</v>
      </c>
      <c r="AE133" s="293">
        <v>0</v>
      </c>
      <c r="AF133" s="293">
        <v>0</v>
      </c>
      <c r="AG133" s="293">
        <v>0</v>
      </c>
      <c r="AH133" s="293">
        <v>0</v>
      </c>
      <c r="AI133" s="293">
        <v>0</v>
      </c>
      <c r="AJ133" s="293">
        <v>0</v>
      </c>
      <c r="AK133" s="293">
        <v>2</v>
      </c>
      <c r="AL133" s="293">
        <v>1</v>
      </c>
      <c r="AM133" s="293">
        <v>0</v>
      </c>
      <c r="AN133" s="293">
        <v>6</v>
      </c>
      <c r="AO133" s="293">
        <v>0</v>
      </c>
      <c r="AP133" s="293">
        <v>1</v>
      </c>
      <c r="AQ133" s="293">
        <v>1</v>
      </c>
      <c r="AR133" s="293">
        <v>0</v>
      </c>
      <c r="AS133" s="293">
        <v>0</v>
      </c>
      <c r="AT133" s="293">
        <v>0</v>
      </c>
      <c r="AU133" s="293">
        <v>2</v>
      </c>
      <c r="AV133" s="293">
        <v>0</v>
      </c>
      <c r="AW133" s="293">
        <v>0</v>
      </c>
      <c r="AX133" s="293">
        <v>1</v>
      </c>
      <c r="AY133" s="293">
        <v>0</v>
      </c>
      <c r="AZ133" s="293">
        <v>0</v>
      </c>
      <c r="BA133" s="293">
        <v>0</v>
      </c>
      <c r="BB133" s="293">
        <v>0</v>
      </c>
      <c r="BC133" s="293">
        <v>1</v>
      </c>
      <c r="BD133" s="293">
        <v>1</v>
      </c>
      <c r="BE133" s="293">
        <v>5</v>
      </c>
      <c r="BF133" s="293">
        <v>2</v>
      </c>
      <c r="BG133" s="293">
        <v>3</v>
      </c>
      <c r="BH133" s="293">
        <v>10</v>
      </c>
      <c r="BI133" s="293">
        <v>1</v>
      </c>
      <c r="BJ133" s="293">
        <v>0</v>
      </c>
      <c r="BK133" s="293">
        <v>0</v>
      </c>
      <c r="BL133" s="293">
        <v>23</v>
      </c>
      <c r="BM133" s="293">
        <v>42</v>
      </c>
      <c r="BN133" s="293">
        <v>109</v>
      </c>
      <c r="BO133" s="293">
        <v>127</v>
      </c>
      <c r="BP133" s="293">
        <v>21</v>
      </c>
      <c r="BQ133" s="293">
        <v>1</v>
      </c>
      <c r="BR133" s="293">
        <v>0</v>
      </c>
      <c r="BS133" s="293">
        <v>15</v>
      </c>
      <c r="BT133" s="293">
        <v>7</v>
      </c>
      <c r="BU133" s="293">
        <v>0</v>
      </c>
      <c r="BV133" s="293">
        <v>4</v>
      </c>
      <c r="BW133" s="293">
        <v>0</v>
      </c>
      <c r="BX133" s="293">
        <v>1</v>
      </c>
      <c r="BY133" s="293">
        <v>1</v>
      </c>
      <c r="BZ133" s="293">
        <v>91</v>
      </c>
      <c r="CA133" s="293">
        <v>2</v>
      </c>
      <c r="CB133" s="293">
        <v>1</v>
      </c>
      <c r="CC133" s="293">
        <v>1876</v>
      </c>
      <c r="CD133" s="293">
        <v>5</v>
      </c>
      <c r="CE133" s="293">
        <v>2</v>
      </c>
      <c r="CF133" s="293">
        <v>0</v>
      </c>
      <c r="CG133" s="293">
        <v>7</v>
      </c>
      <c r="CH133" s="293">
        <v>53</v>
      </c>
      <c r="CI133" s="293">
        <v>16</v>
      </c>
      <c r="CJ133" s="293">
        <v>21</v>
      </c>
      <c r="CK133" s="293">
        <v>1</v>
      </c>
      <c r="CL133" s="293">
        <v>11</v>
      </c>
      <c r="CM133" s="293">
        <v>15</v>
      </c>
      <c r="CN133" s="293">
        <v>52</v>
      </c>
      <c r="CO133" s="293">
        <v>249</v>
      </c>
      <c r="CP133" s="293">
        <v>18405</v>
      </c>
      <c r="CQ133" s="293">
        <v>6</v>
      </c>
      <c r="CR133" s="293">
        <v>18</v>
      </c>
      <c r="CS133" s="293">
        <v>233</v>
      </c>
      <c r="CT133" s="293">
        <v>814</v>
      </c>
      <c r="CU133" s="293">
        <v>363</v>
      </c>
      <c r="CV133" s="293">
        <v>163</v>
      </c>
      <c r="CW133" s="293">
        <v>1</v>
      </c>
      <c r="CX133" s="293">
        <v>12</v>
      </c>
      <c r="CY133" s="293">
        <v>0</v>
      </c>
      <c r="CZ133" s="293">
        <v>456</v>
      </c>
      <c r="DA133" s="294">
        <v>23272</v>
      </c>
      <c r="DB133" s="293">
        <v>122</v>
      </c>
      <c r="DC133" s="293">
        <v>21439</v>
      </c>
      <c r="DD133" s="293">
        <v>0</v>
      </c>
      <c r="DE133" s="293">
        <v>3240</v>
      </c>
      <c r="DF133" s="293">
        <v>870</v>
      </c>
      <c r="DG133" s="293">
        <v>0</v>
      </c>
      <c r="DH133" s="294">
        <v>25671</v>
      </c>
      <c r="DI133" s="294">
        <v>48943</v>
      </c>
      <c r="DJ133" s="294">
        <v>12993</v>
      </c>
      <c r="DK133" s="294">
        <v>38664</v>
      </c>
      <c r="DL133" s="294">
        <v>61936</v>
      </c>
      <c r="DM133" s="294">
        <v>-3680</v>
      </c>
      <c r="DN133" s="294">
        <v>34984</v>
      </c>
      <c r="DO133" s="294">
        <v>58256</v>
      </c>
      <c r="DQ133" s="340">
        <f t="shared" si="9"/>
        <v>7.518950616022721E-2</v>
      </c>
      <c r="DR133" s="341">
        <f t="shared" si="10"/>
        <v>0.92481049383977276</v>
      </c>
      <c r="DS133" s="342">
        <f t="shared" si="11"/>
        <v>4.5063006023464544E-3</v>
      </c>
    </row>
    <row r="134" spans="2:123" ht="20.100000000000001" customHeight="1" x14ac:dyDescent="0.4">
      <c r="B134" s="12">
        <v>79</v>
      </c>
      <c r="C134" s="9" t="s">
        <v>352</v>
      </c>
      <c r="D134" s="293">
        <v>37</v>
      </c>
      <c r="E134" s="293">
        <v>168</v>
      </c>
      <c r="F134" s="293">
        <v>232</v>
      </c>
      <c r="G134" s="293">
        <v>102</v>
      </c>
      <c r="H134" s="293">
        <v>0</v>
      </c>
      <c r="I134" s="293">
        <v>67</v>
      </c>
      <c r="J134" s="293">
        <v>4</v>
      </c>
      <c r="K134" s="293">
        <v>180</v>
      </c>
      <c r="L134" s="293">
        <v>302</v>
      </c>
      <c r="M134" s="293">
        <v>66</v>
      </c>
      <c r="N134" s="293">
        <v>604</v>
      </c>
      <c r="O134" s="293">
        <v>513</v>
      </c>
      <c r="P134" s="293">
        <v>51</v>
      </c>
      <c r="Q134" s="293">
        <v>0</v>
      </c>
      <c r="R134" s="293">
        <v>12</v>
      </c>
      <c r="S134" s="293">
        <v>113</v>
      </c>
      <c r="T134" s="293">
        <v>18</v>
      </c>
      <c r="U134" s="293">
        <v>773</v>
      </c>
      <c r="V134" s="293">
        <v>42</v>
      </c>
      <c r="W134" s="293">
        <v>85</v>
      </c>
      <c r="X134" s="293">
        <v>560</v>
      </c>
      <c r="Y134" s="293">
        <v>160</v>
      </c>
      <c r="Z134" s="293">
        <v>178</v>
      </c>
      <c r="AA134" s="293">
        <v>30</v>
      </c>
      <c r="AB134" s="293">
        <v>10</v>
      </c>
      <c r="AC134" s="293">
        <v>19</v>
      </c>
      <c r="AD134" s="293">
        <v>122</v>
      </c>
      <c r="AE134" s="293">
        <v>105</v>
      </c>
      <c r="AF134" s="293">
        <v>108</v>
      </c>
      <c r="AG134" s="293">
        <v>73</v>
      </c>
      <c r="AH134" s="293">
        <v>54</v>
      </c>
      <c r="AI134" s="293">
        <v>74</v>
      </c>
      <c r="AJ134" s="293">
        <v>92</v>
      </c>
      <c r="AK134" s="293">
        <v>610</v>
      </c>
      <c r="AL134" s="293">
        <v>155</v>
      </c>
      <c r="AM134" s="293">
        <v>56</v>
      </c>
      <c r="AN134" s="293">
        <v>3689</v>
      </c>
      <c r="AO134" s="293">
        <v>103</v>
      </c>
      <c r="AP134" s="293">
        <v>146</v>
      </c>
      <c r="AQ134" s="293">
        <v>1385</v>
      </c>
      <c r="AR134" s="293">
        <v>372</v>
      </c>
      <c r="AS134" s="293">
        <v>8</v>
      </c>
      <c r="AT134" s="293">
        <v>122</v>
      </c>
      <c r="AU134" s="293">
        <v>360</v>
      </c>
      <c r="AV134" s="293">
        <v>740</v>
      </c>
      <c r="AW134" s="293">
        <v>1132</v>
      </c>
      <c r="AX134" s="293">
        <v>382</v>
      </c>
      <c r="AY134" s="293">
        <v>5</v>
      </c>
      <c r="AZ134" s="293">
        <v>293</v>
      </c>
      <c r="BA134" s="293">
        <v>33</v>
      </c>
      <c r="BB134" s="293">
        <v>11</v>
      </c>
      <c r="BC134" s="293">
        <v>199</v>
      </c>
      <c r="BD134" s="293">
        <v>1</v>
      </c>
      <c r="BE134" s="293">
        <v>1038</v>
      </c>
      <c r="BF134" s="293">
        <v>430</v>
      </c>
      <c r="BG134" s="293">
        <v>915</v>
      </c>
      <c r="BH134" s="293">
        <v>643</v>
      </c>
      <c r="BI134" s="293">
        <v>3536</v>
      </c>
      <c r="BJ134" s="293">
        <v>472</v>
      </c>
      <c r="BK134" s="293">
        <v>3000</v>
      </c>
      <c r="BL134" s="293">
        <v>309</v>
      </c>
      <c r="BM134" s="293">
        <v>10200</v>
      </c>
      <c r="BN134" s="293">
        <v>15311</v>
      </c>
      <c r="BO134" s="293">
        <v>16031</v>
      </c>
      <c r="BP134" s="293">
        <v>1386</v>
      </c>
      <c r="BQ134" s="293">
        <v>707</v>
      </c>
      <c r="BR134" s="293">
        <v>0</v>
      </c>
      <c r="BS134" s="293">
        <v>27</v>
      </c>
      <c r="BT134" s="293">
        <v>1081</v>
      </c>
      <c r="BU134" s="293">
        <v>0</v>
      </c>
      <c r="BV134" s="293">
        <v>158</v>
      </c>
      <c r="BW134" s="293">
        <v>66</v>
      </c>
      <c r="BX134" s="293">
        <v>56</v>
      </c>
      <c r="BY134" s="293">
        <v>508</v>
      </c>
      <c r="BZ134" s="293">
        <v>2672</v>
      </c>
      <c r="CA134" s="293">
        <v>54</v>
      </c>
      <c r="CB134" s="293">
        <v>4871</v>
      </c>
      <c r="CC134" s="293">
        <v>250</v>
      </c>
      <c r="CD134" s="293">
        <v>7412</v>
      </c>
      <c r="CE134" s="293">
        <v>14966</v>
      </c>
      <c r="CF134" s="293">
        <v>1124</v>
      </c>
      <c r="CG134" s="293">
        <v>14705</v>
      </c>
      <c r="CH134" s="293">
        <v>2481</v>
      </c>
      <c r="CI134" s="293">
        <v>7995</v>
      </c>
      <c r="CJ134" s="293">
        <v>4599</v>
      </c>
      <c r="CK134" s="293">
        <v>427</v>
      </c>
      <c r="CL134" s="293">
        <v>999</v>
      </c>
      <c r="CM134" s="293">
        <v>209</v>
      </c>
      <c r="CN134" s="293">
        <v>4095</v>
      </c>
      <c r="CO134" s="293">
        <v>3536</v>
      </c>
      <c r="CP134" s="293">
        <v>228</v>
      </c>
      <c r="CQ134" s="293">
        <v>455</v>
      </c>
      <c r="CR134" s="293">
        <v>12324</v>
      </c>
      <c r="CS134" s="293">
        <v>903</v>
      </c>
      <c r="CT134" s="293">
        <v>211</v>
      </c>
      <c r="CU134" s="293">
        <v>27</v>
      </c>
      <c r="CV134" s="293">
        <v>902</v>
      </c>
      <c r="CW134" s="293">
        <v>7</v>
      </c>
      <c r="CX134" s="293">
        <v>574</v>
      </c>
      <c r="CY134" s="293">
        <v>0</v>
      </c>
      <c r="CZ134" s="293">
        <v>248</v>
      </c>
      <c r="DA134" s="294">
        <v>156904</v>
      </c>
      <c r="DB134" s="293">
        <v>45</v>
      </c>
      <c r="DC134" s="293">
        <v>36577</v>
      </c>
      <c r="DD134" s="293">
        <v>0</v>
      </c>
      <c r="DE134" s="293">
        <v>40899</v>
      </c>
      <c r="DF134" s="293">
        <v>247795</v>
      </c>
      <c r="DG134" s="293">
        <v>-270</v>
      </c>
      <c r="DH134" s="294">
        <v>325046</v>
      </c>
      <c r="DI134" s="294">
        <v>481950</v>
      </c>
      <c r="DJ134" s="294">
        <v>10368</v>
      </c>
      <c r="DK134" s="294">
        <v>335414</v>
      </c>
      <c r="DL134" s="294">
        <v>492318</v>
      </c>
      <c r="DM134" s="294">
        <v>-228196</v>
      </c>
      <c r="DN134" s="294">
        <v>107218</v>
      </c>
      <c r="DO134" s="294">
        <v>264122</v>
      </c>
      <c r="DQ134" s="340">
        <f t="shared" si="9"/>
        <v>0.47348480132793858</v>
      </c>
      <c r="DR134" s="341">
        <f t="shared" si="10"/>
        <v>0.52651519867206142</v>
      </c>
      <c r="DS134" s="342">
        <f t="shared" si="11"/>
        <v>7.6881830837271454E-3</v>
      </c>
    </row>
    <row r="135" spans="2:123" ht="20.100000000000001" customHeight="1" x14ac:dyDescent="0.4">
      <c r="B135" s="12">
        <v>80</v>
      </c>
      <c r="C135" s="9" t="s">
        <v>353</v>
      </c>
      <c r="D135" s="293">
        <v>1</v>
      </c>
      <c r="E135" s="293">
        <v>2</v>
      </c>
      <c r="F135" s="293">
        <v>4</v>
      </c>
      <c r="G135" s="293">
        <v>3</v>
      </c>
      <c r="H135" s="293">
        <v>0</v>
      </c>
      <c r="I135" s="293">
        <v>10</v>
      </c>
      <c r="J135" s="293">
        <v>0</v>
      </c>
      <c r="K135" s="293">
        <v>137</v>
      </c>
      <c r="L135" s="293">
        <v>130</v>
      </c>
      <c r="M135" s="293">
        <v>11</v>
      </c>
      <c r="N135" s="293">
        <v>152</v>
      </c>
      <c r="O135" s="293">
        <v>27</v>
      </c>
      <c r="P135" s="293">
        <v>5</v>
      </c>
      <c r="Q135" s="293">
        <v>0</v>
      </c>
      <c r="R135" s="293">
        <v>1</v>
      </c>
      <c r="S135" s="293">
        <v>29</v>
      </c>
      <c r="T135" s="293">
        <v>5</v>
      </c>
      <c r="U135" s="293">
        <v>231</v>
      </c>
      <c r="V135" s="293">
        <v>6</v>
      </c>
      <c r="W135" s="293">
        <v>16</v>
      </c>
      <c r="X135" s="293">
        <v>178</v>
      </c>
      <c r="Y135" s="293">
        <v>46</v>
      </c>
      <c r="Z135" s="293">
        <v>36</v>
      </c>
      <c r="AA135" s="293">
        <v>42</v>
      </c>
      <c r="AB135" s="293">
        <v>0</v>
      </c>
      <c r="AC135" s="293">
        <v>3</v>
      </c>
      <c r="AD135" s="293">
        <v>11</v>
      </c>
      <c r="AE135" s="293">
        <v>39</v>
      </c>
      <c r="AF135" s="293">
        <v>19</v>
      </c>
      <c r="AG135" s="293">
        <v>13</v>
      </c>
      <c r="AH135" s="293">
        <v>1</v>
      </c>
      <c r="AI135" s="293">
        <v>0</v>
      </c>
      <c r="AJ135" s="293">
        <v>2</v>
      </c>
      <c r="AK135" s="293">
        <v>17</v>
      </c>
      <c r="AL135" s="293">
        <v>10</v>
      </c>
      <c r="AM135" s="293">
        <v>29</v>
      </c>
      <c r="AN135" s="293">
        <v>342</v>
      </c>
      <c r="AO135" s="293">
        <v>2</v>
      </c>
      <c r="AP135" s="293">
        <v>12</v>
      </c>
      <c r="AQ135" s="293">
        <v>100</v>
      </c>
      <c r="AR135" s="293">
        <v>10</v>
      </c>
      <c r="AS135" s="293">
        <v>2</v>
      </c>
      <c r="AT135" s="293">
        <v>1</v>
      </c>
      <c r="AU135" s="293">
        <v>12</v>
      </c>
      <c r="AV135" s="293">
        <v>13</v>
      </c>
      <c r="AW135" s="293">
        <v>3</v>
      </c>
      <c r="AX135" s="293">
        <v>34</v>
      </c>
      <c r="AY135" s="293">
        <v>3</v>
      </c>
      <c r="AZ135" s="293">
        <v>15</v>
      </c>
      <c r="BA135" s="293">
        <v>23</v>
      </c>
      <c r="BB135" s="293">
        <v>0</v>
      </c>
      <c r="BC135" s="293">
        <v>44</v>
      </c>
      <c r="BD135" s="293">
        <v>1</v>
      </c>
      <c r="BE135" s="293">
        <v>74</v>
      </c>
      <c r="BF135" s="293">
        <v>27</v>
      </c>
      <c r="BG135" s="293">
        <v>52</v>
      </c>
      <c r="BH135" s="293">
        <v>29</v>
      </c>
      <c r="BI135" s="293">
        <v>6</v>
      </c>
      <c r="BJ135" s="293">
        <v>2</v>
      </c>
      <c r="BK135" s="293">
        <v>25</v>
      </c>
      <c r="BL135" s="293">
        <v>54</v>
      </c>
      <c r="BM135" s="293">
        <v>5907</v>
      </c>
      <c r="BN135" s="293">
        <v>15664</v>
      </c>
      <c r="BO135" s="293">
        <v>1474</v>
      </c>
      <c r="BP135" s="293">
        <v>43</v>
      </c>
      <c r="BQ135" s="293">
        <v>153</v>
      </c>
      <c r="BR135" s="293">
        <v>0</v>
      </c>
      <c r="BS135" s="293">
        <v>71</v>
      </c>
      <c r="BT135" s="293">
        <v>372</v>
      </c>
      <c r="BU135" s="293">
        <v>0</v>
      </c>
      <c r="BV135" s="293">
        <v>22</v>
      </c>
      <c r="BW135" s="293">
        <v>4</v>
      </c>
      <c r="BX135" s="293">
        <v>37</v>
      </c>
      <c r="BY135" s="293">
        <v>40</v>
      </c>
      <c r="BZ135" s="293">
        <v>80</v>
      </c>
      <c r="CA135" s="293">
        <v>49</v>
      </c>
      <c r="CB135" s="293">
        <v>5738</v>
      </c>
      <c r="CC135" s="293">
        <v>674</v>
      </c>
      <c r="CD135" s="293">
        <v>5201</v>
      </c>
      <c r="CE135" s="293">
        <v>33090</v>
      </c>
      <c r="CF135" s="293">
        <v>395</v>
      </c>
      <c r="CG135" s="293">
        <v>3375</v>
      </c>
      <c r="CH135" s="293">
        <v>84</v>
      </c>
      <c r="CI135" s="293">
        <v>340</v>
      </c>
      <c r="CJ135" s="293">
        <v>43</v>
      </c>
      <c r="CK135" s="293">
        <v>28</v>
      </c>
      <c r="CL135" s="293">
        <v>149</v>
      </c>
      <c r="CM135" s="293">
        <v>8</v>
      </c>
      <c r="CN135" s="293">
        <v>74</v>
      </c>
      <c r="CO135" s="293">
        <v>1564</v>
      </c>
      <c r="CP135" s="293">
        <v>15147</v>
      </c>
      <c r="CQ135" s="293">
        <v>573</v>
      </c>
      <c r="CR135" s="293">
        <v>7045</v>
      </c>
      <c r="CS135" s="293">
        <v>402</v>
      </c>
      <c r="CT135" s="293">
        <v>2417</v>
      </c>
      <c r="CU135" s="293">
        <v>532</v>
      </c>
      <c r="CV135" s="293">
        <v>175</v>
      </c>
      <c r="CW135" s="293">
        <v>35</v>
      </c>
      <c r="CX135" s="293">
        <v>102</v>
      </c>
      <c r="CY135" s="293">
        <v>0</v>
      </c>
      <c r="CZ135" s="293">
        <v>1856</v>
      </c>
      <c r="DA135" s="294">
        <v>105065</v>
      </c>
      <c r="DB135" s="293">
        <v>503</v>
      </c>
      <c r="DC135" s="293">
        <v>28834</v>
      </c>
      <c r="DD135" s="293">
        <v>0</v>
      </c>
      <c r="DE135" s="293">
        <v>0</v>
      </c>
      <c r="DF135" s="293">
        <v>0</v>
      </c>
      <c r="DG135" s="293">
        <v>0</v>
      </c>
      <c r="DH135" s="294">
        <v>29337</v>
      </c>
      <c r="DI135" s="294">
        <v>134402</v>
      </c>
      <c r="DJ135" s="294">
        <v>141822</v>
      </c>
      <c r="DK135" s="294">
        <v>171159</v>
      </c>
      <c r="DL135" s="294">
        <v>276224</v>
      </c>
      <c r="DM135" s="294">
        <v>-1009</v>
      </c>
      <c r="DN135" s="294">
        <v>170150</v>
      </c>
      <c r="DO135" s="294">
        <v>275215</v>
      </c>
      <c r="DQ135" s="340">
        <f t="shared" si="9"/>
        <v>7.5073287599886906E-3</v>
      </c>
      <c r="DR135" s="341">
        <f t="shared" si="10"/>
        <v>0.99249267124001128</v>
      </c>
      <c r="DS135" s="342">
        <f t="shared" si="11"/>
        <v>6.0606684811818495E-3</v>
      </c>
    </row>
    <row r="136" spans="2:123" ht="20.100000000000001" customHeight="1" x14ac:dyDescent="0.4">
      <c r="B136" s="12">
        <v>81</v>
      </c>
      <c r="C136" s="9" t="s">
        <v>879</v>
      </c>
      <c r="D136" s="293">
        <v>55</v>
      </c>
      <c r="E136" s="293">
        <v>30</v>
      </c>
      <c r="F136" s="293">
        <v>43</v>
      </c>
      <c r="G136" s="293">
        <v>31</v>
      </c>
      <c r="H136" s="293">
        <v>13</v>
      </c>
      <c r="I136" s="293">
        <v>54</v>
      </c>
      <c r="J136" s="293">
        <v>11</v>
      </c>
      <c r="K136" s="293">
        <v>85</v>
      </c>
      <c r="L136" s="293">
        <v>205</v>
      </c>
      <c r="M136" s="293">
        <v>4</v>
      </c>
      <c r="N136" s="293">
        <v>254</v>
      </c>
      <c r="O136" s="293">
        <v>78</v>
      </c>
      <c r="P136" s="293">
        <v>21</v>
      </c>
      <c r="Q136" s="293">
        <v>0</v>
      </c>
      <c r="R136" s="293">
        <v>18</v>
      </c>
      <c r="S136" s="293">
        <v>48</v>
      </c>
      <c r="T136" s="293">
        <v>17</v>
      </c>
      <c r="U136" s="293">
        <v>58</v>
      </c>
      <c r="V136" s="293">
        <v>20</v>
      </c>
      <c r="W136" s="293">
        <v>78</v>
      </c>
      <c r="X136" s="293">
        <v>116</v>
      </c>
      <c r="Y136" s="293">
        <v>58</v>
      </c>
      <c r="Z136" s="293">
        <v>29</v>
      </c>
      <c r="AA136" s="293">
        <v>54</v>
      </c>
      <c r="AB136" s="293">
        <v>1</v>
      </c>
      <c r="AC136" s="293">
        <v>2</v>
      </c>
      <c r="AD136" s="293">
        <v>23</v>
      </c>
      <c r="AE136" s="293">
        <v>26</v>
      </c>
      <c r="AF136" s="293">
        <v>32</v>
      </c>
      <c r="AG136" s="293">
        <v>9</v>
      </c>
      <c r="AH136" s="293">
        <v>2</v>
      </c>
      <c r="AI136" s="293">
        <v>3</v>
      </c>
      <c r="AJ136" s="293">
        <v>32</v>
      </c>
      <c r="AK136" s="293">
        <v>53</v>
      </c>
      <c r="AL136" s="293">
        <v>32</v>
      </c>
      <c r="AM136" s="293">
        <v>10</v>
      </c>
      <c r="AN136" s="293">
        <v>262</v>
      </c>
      <c r="AO136" s="293">
        <v>37</v>
      </c>
      <c r="AP136" s="293">
        <v>32</v>
      </c>
      <c r="AQ136" s="293">
        <v>284</v>
      </c>
      <c r="AR136" s="293">
        <v>48</v>
      </c>
      <c r="AS136" s="293">
        <v>3</v>
      </c>
      <c r="AT136" s="293">
        <v>12</v>
      </c>
      <c r="AU136" s="293">
        <v>62</v>
      </c>
      <c r="AV136" s="293">
        <v>132</v>
      </c>
      <c r="AW136" s="293">
        <v>64</v>
      </c>
      <c r="AX136" s="293">
        <v>62</v>
      </c>
      <c r="AY136" s="293">
        <v>0</v>
      </c>
      <c r="AZ136" s="293">
        <v>41</v>
      </c>
      <c r="BA136" s="293">
        <v>19</v>
      </c>
      <c r="BB136" s="293">
        <v>10</v>
      </c>
      <c r="BC136" s="293">
        <v>92</v>
      </c>
      <c r="BD136" s="293">
        <v>20</v>
      </c>
      <c r="BE136" s="293">
        <v>896</v>
      </c>
      <c r="BF136" s="293">
        <v>285</v>
      </c>
      <c r="BG136" s="293">
        <v>640</v>
      </c>
      <c r="BH136" s="293">
        <v>273</v>
      </c>
      <c r="BI136" s="293">
        <v>75</v>
      </c>
      <c r="BJ136" s="293">
        <v>9</v>
      </c>
      <c r="BK136" s="293">
        <v>129</v>
      </c>
      <c r="BL136" s="293">
        <v>127</v>
      </c>
      <c r="BM136" s="293">
        <v>1718</v>
      </c>
      <c r="BN136" s="293">
        <v>2150</v>
      </c>
      <c r="BO136" s="293">
        <v>1208</v>
      </c>
      <c r="BP136" s="293">
        <v>364</v>
      </c>
      <c r="BQ136" s="293">
        <v>138</v>
      </c>
      <c r="BR136" s="293">
        <v>0</v>
      </c>
      <c r="BS136" s="293">
        <v>104</v>
      </c>
      <c r="BT136" s="293">
        <v>488</v>
      </c>
      <c r="BU136" s="293">
        <v>0</v>
      </c>
      <c r="BV136" s="293">
        <v>35</v>
      </c>
      <c r="BW136" s="293">
        <v>25</v>
      </c>
      <c r="BX136" s="293">
        <v>46</v>
      </c>
      <c r="BY136" s="293">
        <v>128</v>
      </c>
      <c r="BZ136" s="293">
        <v>112</v>
      </c>
      <c r="CA136" s="293">
        <v>75</v>
      </c>
      <c r="CB136" s="293">
        <v>1090</v>
      </c>
      <c r="CC136" s="293">
        <v>10482</v>
      </c>
      <c r="CD136" s="293">
        <v>1343</v>
      </c>
      <c r="CE136" s="293">
        <v>1724</v>
      </c>
      <c r="CF136" s="293">
        <v>2255</v>
      </c>
      <c r="CG136" s="293">
        <v>4791</v>
      </c>
      <c r="CH136" s="293">
        <v>2110</v>
      </c>
      <c r="CI136" s="293">
        <v>3778</v>
      </c>
      <c r="CJ136" s="293">
        <v>2112</v>
      </c>
      <c r="CK136" s="293">
        <v>133</v>
      </c>
      <c r="CL136" s="293">
        <v>1854</v>
      </c>
      <c r="CM136" s="293">
        <v>346</v>
      </c>
      <c r="CN136" s="293">
        <v>1823</v>
      </c>
      <c r="CO136" s="293">
        <v>367</v>
      </c>
      <c r="CP136" s="293">
        <v>12663</v>
      </c>
      <c r="CQ136" s="293">
        <v>90</v>
      </c>
      <c r="CR136" s="293">
        <v>3021</v>
      </c>
      <c r="CS136" s="293">
        <v>260</v>
      </c>
      <c r="CT136" s="293">
        <v>611</v>
      </c>
      <c r="CU136" s="293">
        <v>426</v>
      </c>
      <c r="CV136" s="293">
        <v>2675</v>
      </c>
      <c r="CW136" s="293">
        <v>30</v>
      </c>
      <c r="CX136" s="293">
        <v>250</v>
      </c>
      <c r="CY136" s="293">
        <v>0</v>
      </c>
      <c r="CZ136" s="293">
        <v>14</v>
      </c>
      <c r="DA136" s="294">
        <v>66058</v>
      </c>
      <c r="DB136" s="293">
        <v>704</v>
      </c>
      <c r="DC136" s="293">
        <v>18452</v>
      </c>
      <c r="DD136" s="293">
        <v>137</v>
      </c>
      <c r="DE136" s="293">
        <v>0</v>
      </c>
      <c r="DF136" s="293">
        <v>9964</v>
      </c>
      <c r="DG136" s="293">
        <v>-317</v>
      </c>
      <c r="DH136" s="294">
        <v>28940</v>
      </c>
      <c r="DI136" s="294">
        <v>94998</v>
      </c>
      <c r="DJ136" s="294">
        <v>26436</v>
      </c>
      <c r="DK136" s="294">
        <v>55376</v>
      </c>
      <c r="DL136" s="294">
        <v>121434</v>
      </c>
      <c r="DM136" s="294">
        <v>-76111</v>
      </c>
      <c r="DN136" s="294">
        <v>-20735</v>
      </c>
      <c r="DO136" s="294">
        <v>45323</v>
      </c>
      <c r="DQ136" s="340">
        <f t="shared" si="9"/>
        <v>0.80118528811132861</v>
      </c>
      <c r="DR136" s="341">
        <f t="shared" si="10"/>
        <v>0.19881471188867139</v>
      </c>
      <c r="DS136" s="342">
        <f t="shared" si="11"/>
        <v>3.8784578905031379E-3</v>
      </c>
    </row>
    <row r="137" spans="2:123" ht="20.100000000000001" customHeight="1" x14ac:dyDescent="0.4">
      <c r="B137" s="12">
        <v>82</v>
      </c>
      <c r="C137" s="9" t="s">
        <v>26</v>
      </c>
      <c r="D137" s="293">
        <v>0</v>
      </c>
      <c r="E137" s="293">
        <v>0</v>
      </c>
      <c r="F137" s="293">
        <v>0</v>
      </c>
      <c r="G137" s="293">
        <v>0</v>
      </c>
      <c r="H137" s="293">
        <v>0</v>
      </c>
      <c r="I137" s="293">
        <v>0</v>
      </c>
      <c r="J137" s="293">
        <v>0</v>
      </c>
      <c r="K137" s="293">
        <v>0</v>
      </c>
      <c r="L137" s="293">
        <v>0</v>
      </c>
      <c r="M137" s="293">
        <v>0</v>
      </c>
      <c r="N137" s="293">
        <v>0</v>
      </c>
      <c r="O137" s="293">
        <v>0</v>
      </c>
      <c r="P137" s="293">
        <v>0</v>
      </c>
      <c r="Q137" s="293">
        <v>0</v>
      </c>
      <c r="R137" s="293">
        <v>0</v>
      </c>
      <c r="S137" s="293">
        <v>0</v>
      </c>
      <c r="T137" s="293">
        <v>0</v>
      </c>
      <c r="U137" s="293">
        <v>0</v>
      </c>
      <c r="V137" s="293">
        <v>0</v>
      </c>
      <c r="W137" s="293">
        <v>0</v>
      </c>
      <c r="X137" s="293">
        <v>0</v>
      </c>
      <c r="Y137" s="293">
        <v>0</v>
      </c>
      <c r="Z137" s="293">
        <v>0</v>
      </c>
      <c r="AA137" s="293">
        <v>0</v>
      </c>
      <c r="AB137" s="293">
        <v>0</v>
      </c>
      <c r="AC137" s="293">
        <v>0</v>
      </c>
      <c r="AD137" s="293">
        <v>0</v>
      </c>
      <c r="AE137" s="293">
        <v>0</v>
      </c>
      <c r="AF137" s="293">
        <v>0</v>
      </c>
      <c r="AG137" s="293">
        <v>0</v>
      </c>
      <c r="AH137" s="293">
        <v>0</v>
      </c>
      <c r="AI137" s="293">
        <v>0</v>
      </c>
      <c r="AJ137" s="293">
        <v>0</v>
      </c>
      <c r="AK137" s="293">
        <v>0</v>
      </c>
      <c r="AL137" s="293">
        <v>0</v>
      </c>
      <c r="AM137" s="293">
        <v>0</v>
      </c>
      <c r="AN137" s="293">
        <v>0</v>
      </c>
      <c r="AO137" s="293">
        <v>0</v>
      </c>
      <c r="AP137" s="293">
        <v>0</v>
      </c>
      <c r="AQ137" s="293">
        <v>0</v>
      </c>
      <c r="AR137" s="293">
        <v>0</v>
      </c>
      <c r="AS137" s="293">
        <v>0</v>
      </c>
      <c r="AT137" s="293">
        <v>0</v>
      </c>
      <c r="AU137" s="293">
        <v>0</v>
      </c>
      <c r="AV137" s="293">
        <v>0</v>
      </c>
      <c r="AW137" s="293">
        <v>0</v>
      </c>
      <c r="AX137" s="293">
        <v>0</v>
      </c>
      <c r="AY137" s="293">
        <v>0</v>
      </c>
      <c r="AZ137" s="293">
        <v>0</v>
      </c>
      <c r="BA137" s="293">
        <v>0</v>
      </c>
      <c r="BB137" s="293">
        <v>0</v>
      </c>
      <c r="BC137" s="293">
        <v>0</v>
      </c>
      <c r="BD137" s="293">
        <v>0</v>
      </c>
      <c r="BE137" s="293">
        <v>0</v>
      </c>
      <c r="BF137" s="293">
        <v>0</v>
      </c>
      <c r="BG137" s="293">
        <v>0</v>
      </c>
      <c r="BH137" s="293">
        <v>0</v>
      </c>
      <c r="BI137" s="293">
        <v>0</v>
      </c>
      <c r="BJ137" s="293">
        <v>0</v>
      </c>
      <c r="BK137" s="293">
        <v>0</v>
      </c>
      <c r="BL137" s="293">
        <v>0</v>
      </c>
      <c r="BM137" s="293">
        <v>0</v>
      </c>
      <c r="BN137" s="293">
        <v>0</v>
      </c>
      <c r="BO137" s="293">
        <v>0</v>
      </c>
      <c r="BP137" s="293">
        <v>0</v>
      </c>
      <c r="BQ137" s="293">
        <v>0</v>
      </c>
      <c r="BR137" s="293">
        <v>0</v>
      </c>
      <c r="BS137" s="293">
        <v>0</v>
      </c>
      <c r="BT137" s="293">
        <v>0</v>
      </c>
      <c r="BU137" s="293">
        <v>0</v>
      </c>
      <c r="BV137" s="293">
        <v>0</v>
      </c>
      <c r="BW137" s="293">
        <v>0</v>
      </c>
      <c r="BX137" s="293">
        <v>0</v>
      </c>
      <c r="BY137" s="293">
        <v>0</v>
      </c>
      <c r="BZ137" s="293">
        <v>0</v>
      </c>
      <c r="CA137" s="293">
        <v>0</v>
      </c>
      <c r="CB137" s="293">
        <v>0</v>
      </c>
      <c r="CC137" s="293">
        <v>0</v>
      </c>
      <c r="CD137" s="293">
        <v>0</v>
      </c>
      <c r="CE137" s="293">
        <v>0</v>
      </c>
      <c r="CF137" s="293">
        <v>0</v>
      </c>
      <c r="CG137" s="293">
        <v>0</v>
      </c>
      <c r="CH137" s="293">
        <v>0</v>
      </c>
      <c r="CI137" s="293">
        <v>0</v>
      </c>
      <c r="CJ137" s="293">
        <v>0</v>
      </c>
      <c r="CK137" s="293">
        <v>0</v>
      </c>
      <c r="CL137" s="293">
        <v>0</v>
      </c>
      <c r="CM137" s="293">
        <v>0</v>
      </c>
      <c r="CN137" s="293">
        <v>0</v>
      </c>
      <c r="CO137" s="293">
        <v>0</v>
      </c>
      <c r="CP137" s="293">
        <v>0</v>
      </c>
      <c r="CQ137" s="293">
        <v>0</v>
      </c>
      <c r="CR137" s="293">
        <v>0</v>
      </c>
      <c r="CS137" s="293">
        <v>0</v>
      </c>
      <c r="CT137" s="293">
        <v>0</v>
      </c>
      <c r="CU137" s="293">
        <v>0</v>
      </c>
      <c r="CV137" s="293">
        <v>0</v>
      </c>
      <c r="CW137" s="293">
        <v>0</v>
      </c>
      <c r="CX137" s="293">
        <v>0</v>
      </c>
      <c r="CY137" s="293">
        <v>0</v>
      </c>
      <c r="CZ137" s="293">
        <v>8646</v>
      </c>
      <c r="DA137" s="294">
        <v>8646</v>
      </c>
      <c r="DB137" s="293">
        <v>0</v>
      </c>
      <c r="DC137" s="293">
        <v>16814</v>
      </c>
      <c r="DD137" s="293">
        <v>964108</v>
      </c>
      <c r="DE137" s="293">
        <v>0</v>
      </c>
      <c r="DF137" s="293">
        <v>0</v>
      </c>
      <c r="DG137" s="293">
        <v>0</v>
      </c>
      <c r="DH137" s="294">
        <v>980922</v>
      </c>
      <c r="DI137" s="294">
        <v>989568</v>
      </c>
      <c r="DJ137" s="294">
        <v>0</v>
      </c>
      <c r="DK137" s="294">
        <v>980922</v>
      </c>
      <c r="DL137" s="294">
        <v>989568</v>
      </c>
      <c r="DM137" s="294">
        <v>0</v>
      </c>
      <c r="DN137" s="294">
        <v>980922</v>
      </c>
      <c r="DO137" s="294">
        <v>989568</v>
      </c>
      <c r="DQ137" s="340">
        <f t="shared" si="9"/>
        <v>0</v>
      </c>
      <c r="DR137" s="341">
        <f t="shared" si="10"/>
        <v>1</v>
      </c>
      <c r="DS137" s="342">
        <f t="shared" si="11"/>
        <v>3.5341638289030871E-3</v>
      </c>
    </row>
    <row r="138" spans="2:123" ht="20.100000000000001" customHeight="1" x14ac:dyDescent="0.4">
      <c r="B138" s="12">
        <v>83</v>
      </c>
      <c r="C138" s="9" t="s">
        <v>880</v>
      </c>
      <c r="D138" s="293">
        <v>0</v>
      </c>
      <c r="E138" s="293">
        <v>0</v>
      </c>
      <c r="F138" s="293">
        <v>0</v>
      </c>
      <c r="G138" s="293">
        <v>0</v>
      </c>
      <c r="H138" s="293">
        <v>7</v>
      </c>
      <c r="I138" s="293">
        <v>0</v>
      </c>
      <c r="J138" s="293">
        <v>1</v>
      </c>
      <c r="K138" s="293">
        <v>24</v>
      </c>
      <c r="L138" s="293">
        <v>80</v>
      </c>
      <c r="M138" s="293">
        <v>1</v>
      </c>
      <c r="N138" s="293">
        <v>57</v>
      </c>
      <c r="O138" s="293">
        <v>7</v>
      </c>
      <c r="P138" s="293">
        <v>25</v>
      </c>
      <c r="Q138" s="293">
        <v>0</v>
      </c>
      <c r="R138" s="293">
        <v>1</v>
      </c>
      <c r="S138" s="293">
        <v>7</v>
      </c>
      <c r="T138" s="293">
        <v>4</v>
      </c>
      <c r="U138" s="293">
        <v>48</v>
      </c>
      <c r="V138" s="293">
        <v>1</v>
      </c>
      <c r="W138" s="293">
        <v>1</v>
      </c>
      <c r="X138" s="293">
        <v>38</v>
      </c>
      <c r="Y138" s="293">
        <v>3</v>
      </c>
      <c r="Z138" s="293">
        <v>17</v>
      </c>
      <c r="AA138" s="293">
        <v>1</v>
      </c>
      <c r="AB138" s="293">
        <v>0</v>
      </c>
      <c r="AC138" s="293">
        <v>0</v>
      </c>
      <c r="AD138" s="293">
        <v>16</v>
      </c>
      <c r="AE138" s="293">
        <v>29</v>
      </c>
      <c r="AF138" s="293">
        <v>6</v>
      </c>
      <c r="AG138" s="293">
        <v>2</v>
      </c>
      <c r="AH138" s="293">
        <v>8</v>
      </c>
      <c r="AI138" s="293">
        <v>0</v>
      </c>
      <c r="AJ138" s="293">
        <v>2</v>
      </c>
      <c r="AK138" s="293">
        <v>46</v>
      </c>
      <c r="AL138" s="293">
        <v>16</v>
      </c>
      <c r="AM138" s="293">
        <v>17</v>
      </c>
      <c r="AN138" s="293">
        <v>132</v>
      </c>
      <c r="AO138" s="293">
        <v>18</v>
      </c>
      <c r="AP138" s="293">
        <v>35</v>
      </c>
      <c r="AQ138" s="293">
        <v>570</v>
      </c>
      <c r="AR138" s="293">
        <v>56</v>
      </c>
      <c r="AS138" s="293">
        <v>10</v>
      </c>
      <c r="AT138" s="293">
        <v>12</v>
      </c>
      <c r="AU138" s="293">
        <v>139</v>
      </c>
      <c r="AV138" s="293">
        <v>300</v>
      </c>
      <c r="AW138" s="293">
        <v>14</v>
      </c>
      <c r="AX138" s="293">
        <v>34</v>
      </c>
      <c r="AY138" s="293">
        <v>1</v>
      </c>
      <c r="AZ138" s="293">
        <v>81</v>
      </c>
      <c r="BA138" s="293">
        <v>7</v>
      </c>
      <c r="BB138" s="293">
        <v>0</v>
      </c>
      <c r="BC138" s="293">
        <v>6</v>
      </c>
      <c r="BD138" s="293">
        <v>0</v>
      </c>
      <c r="BE138" s="293">
        <v>142</v>
      </c>
      <c r="BF138" s="293">
        <v>6</v>
      </c>
      <c r="BG138" s="293">
        <v>50</v>
      </c>
      <c r="BH138" s="293">
        <v>43</v>
      </c>
      <c r="BI138" s="293">
        <v>205</v>
      </c>
      <c r="BJ138" s="293">
        <v>25</v>
      </c>
      <c r="BK138" s="293">
        <v>13</v>
      </c>
      <c r="BL138" s="293">
        <v>29</v>
      </c>
      <c r="BM138" s="293">
        <v>166</v>
      </c>
      <c r="BN138" s="293">
        <v>231</v>
      </c>
      <c r="BO138" s="293">
        <v>81</v>
      </c>
      <c r="BP138" s="293">
        <v>3</v>
      </c>
      <c r="BQ138" s="293">
        <v>0</v>
      </c>
      <c r="BR138" s="293">
        <v>0</v>
      </c>
      <c r="BS138" s="293">
        <v>331</v>
      </c>
      <c r="BT138" s="293">
        <v>83</v>
      </c>
      <c r="BU138" s="293">
        <v>102</v>
      </c>
      <c r="BV138" s="293">
        <v>7</v>
      </c>
      <c r="BW138" s="293">
        <v>1</v>
      </c>
      <c r="BX138" s="293">
        <v>9</v>
      </c>
      <c r="BY138" s="293">
        <v>19</v>
      </c>
      <c r="BZ138" s="293">
        <v>27</v>
      </c>
      <c r="CA138" s="293">
        <v>7</v>
      </c>
      <c r="CB138" s="293">
        <v>1717</v>
      </c>
      <c r="CC138" s="293">
        <v>51</v>
      </c>
      <c r="CD138" s="293">
        <v>1216</v>
      </c>
      <c r="CE138" s="293">
        <v>2267</v>
      </c>
      <c r="CF138" s="293">
        <v>43</v>
      </c>
      <c r="CG138" s="293">
        <v>190</v>
      </c>
      <c r="CH138" s="293">
        <v>2</v>
      </c>
      <c r="CI138" s="293">
        <v>0</v>
      </c>
      <c r="CJ138" s="293">
        <v>99</v>
      </c>
      <c r="CK138" s="293">
        <v>0</v>
      </c>
      <c r="CL138" s="293">
        <v>11</v>
      </c>
      <c r="CM138" s="293">
        <v>4</v>
      </c>
      <c r="CN138" s="293">
        <v>0</v>
      </c>
      <c r="CO138" s="293">
        <v>207</v>
      </c>
      <c r="CP138" s="293">
        <v>9</v>
      </c>
      <c r="CQ138" s="293">
        <v>0</v>
      </c>
      <c r="CR138" s="293">
        <v>533</v>
      </c>
      <c r="CS138" s="293">
        <v>16</v>
      </c>
      <c r="CT138" s="293">
        <v>181</v>
      </c>
      <c r="CU138" s="293">
        <v>93</v>
      </c>
      <c r="CV138" s="293">
        <v>19</v>
      </c>
      <c r="CW138" s="293">
        <v>7</v>
      </c>
      <c r="CX138" s="293">
        <v>45</v>
      </c>
      <c r="CY138" s="293">
        <v>0</v>
      </c>
      <c r="CZ138" s="293">
        <v>209</v>
      </c>
      <c r="DA138" s="294">
        <v>10379</v>
      </c>
      <c r="DB138" s="293">
        <v>1</v>
      </c>
      <c r="DC138" s="293">
        <v>107784</v>
      </c>
      <c r="DD138" s="293">
        <v>349998</v>
      </c>
      <c r="DE138" s="293">
        <v>0</v>
      </c>
      <c r="DF138" s="293">
        <v>0</v>
      </c>
      <c r="DG138" s="293">
        <v>0</v>
      </c>
      <c r="DH138" s="294">
        <v>457783</v>
      </c>
      <c r="DI138" s="294">
        <v>468162</v>
      </c>
      <c r="DJ138" s="294">
        <v>58733</v>
      </c>
      <c r="DK138" s="294">
        <v>516516</v>
      </c>
      <c r="DL138" s="294">
        <v>526895</v>
      </c>
      <c r="DM138" s="294">
        <v>-4118</v>
      </c>
      <c r="DN138" s="294">
        <v>512398</v>
      </c>
      <c r="DO138" s="294">
        <v>522777</v>
      </c>
      <c r="DQ138" s="340">
        <f t="shared" si="9"/>
        <v>8.7961004951277542E-3</v>
      </c>
      <c r="DR138" s="341">
        <f t="shared" si="10"/>
        <v>0.9912038995048722</v>
      </c>
      <c r="DS138" s="342">
        <f t="shared" si="11"/>
        <v>2.2655305943528627E-2</v>
      </c>
    </row>
    <row r="139" spans="2:123" ht="20.100000000000001" customHeight="1" x14ac:dyDescent="0.4">
      <c r="B139" s="12">
        <v>84</v>
      </c>
      <c r="C139" s="9" t="s">
        <v>911</v>
      </c>
      <c r="D139" s="293">
        <v>0</v>
      </c>
      <c r="E139" s="293">
        <v>0</v>
      </c>
      <c r="F139" s="293">
        <v>0</v>
      </c>
      <c r="G139" s="293">
        <v>0</v>
      </c>
      <c r="H139" s="293">
        <v>0</v>
      </c>
      <c r="I139" s="293">
        <v>0</v>
      </c>
      <c r="J139" s="293">
        <v>0</v>
      </c>
      <c r="K139" s="293">
        <v>0</v>
      </c>
      <c r="L139" s="293">
        <v>0</v>
      </c>
      <c r="M139" s="293">
        <v>0</v>
      </c>
      <c r="N139" s="293">
        <v>0</v>
      </c>
      <c r="O139" s="293">
        <v>0</v>
      </c>
      <c r="P139" s="293">
        <v>0</v>
      </c>
      <c r="Q139" s="293">
        <v>0</v>
      </c>
      <c r="R139" s="293">
        <v>0</v>
      </c>
      <c r="S139" s="293">
        <v>0</v>
      </c>
      <c r="T139" s="293">
        <v>0</v>
      </c>
      <c r="U139" s="293">
        <v>0</v>
      </c>
      <c r="V139" s="293">
        <v>0</v>
      </c>
      <c r="W139" s="293">
        <v>0</v>
      </c>
      <c r="X139" s="293">
        <v>0</v>
      </c>
      <c r="Y139" s="293">
        <v>0</v>
      </c>
      <c r="Z139" s="293">
        <v>0</v>
      </c>
      <c r="AA139" s="293">
        <v>0</v>
      </c>
      <c r="AB139" s="293">
        <v>0</v>
      </c>
      <c r="AC139" s="293">
        <v>0</v>
      </c>
      <c r="AD139" s="293">
        <v>0</v>
      </c>
      <c r="AE139" s="293">
        <v>0</v>
      </c>
      <c r="AF139" s="293">
        <v>0</v>
      </c>
      <c r="AG139" s="293">
        <v>0</v>
      </c>
      <c r="AH139" s="293">
        <v>0</v>
      </c>
      <c r="AI139" s="293">
        <v>0</v>
      </c>
      <c r="AJ139" s="293">
        <v>0</v>
      </c>
      <c r="AK139" s="293">
        <v>0</v>
      </c>
      <c r="AL139" s="293">
        <v>0</v>
      </c>
      <c r="AM139" s="293">
        <v>0</v>
      </c>
      <c r="AN139" s="293">
        <v>0</v>
      </c>
      <c r="AO139" s="293">
        <v>0</v>
      </c>
      <c r="AP139" s="293">
        <v>0</v>
      </c>
      <c r="AQ139" s="293">
        <v>0</v>
      </c>
      <c r="AR139" s="293">
        <v>0</v>
      </c>
      <c r="AS139" s="293">
        <v>0</v>
      </c>
      <c r="AT139" s="293">
        <v>0</v>
      </c>
      <c r="AU139" s="293">
        <v>0</v>
      </c>
      <c r="AV139" s="293">
        <v>0</v>
      </c>
      <c r="AW139" s="293">
        <v>0</v>
      </c>
      <c r="AX139" s="293">
        <v>0</v>
      </c>
      <c r="AY139" s="293">
        <v>0</v>
      </c>
      <c r="AZ139" s="293">
        <v>0</v>
      </c>
      <c r="BA139" s="293">
        <v>0</v>
      </c>
      <c r="BB139" s="293">
        <v>0</v>
      </c>
      <c r="BC139" s="293">
        <v>0</v>
      </c>
      <c r="BD139" s="293">
        <v>0</v>
      </c>
      <c r="BE139" s="293">
        <v>0</v>
      </c>
      <c r="BF139" s="293">
        <v>0</v>
      </c>
      <c r="BG139" s="293">
        <v>0</v>
      </c>
      <c r="BH139" s="293">
        <v>0</v>
      </c>
      <c r="BI139" s="293">
        <v>0</v>
      </c>
      <c r="BJ139" s="293">
        <v>0</v>
      </c>
      <c r="BK139" s="293">
        <v>0</v>
      </c>
      <c r="BL139" s="293">
        <v>0</v>
      </c>
      <c r="BM139" s="293">
        <v>0</v>
      </c>
      <c r="BN139" s="293">
        <v>0</v>
      </c>
      <c r="BO139" s="293">
        <v>0</v>
      </c>
      <c r="BP139" s="293">
        <v>0</v>
      </c>
      <c r="BQ139" s="293">
        <v>0</v>
      </c>
      <c r="BR139" s="293">
        <v>0</v>
      </c>
      <c r="BS139" s="293">
        <v>0</v>
      </c>
      <c r="BT139" s="293">
        <v>0</v>
      </c>
      <c r="BU139" s="293">
        <v>0</v>
      </c>
      <c r="BV139" s="293">
        <v>0</v>
      </c>
      <c r="BW139" s="293">
        <v>0</v>
      </c>
      <c r="BX139" s="293">
        <v>0</v>
      </c>
      <c r="BY139" s="293">
        <v>0</v>
      </c>
      <c r="BZ139" s="293">
        <v>0</v>
      </c>
      <c r="CA139" s="293">
        <v>0</v>
      </c>
      <c r="CB139" s="293">
        <v>0</v>
      </c>
      <c r="CC139" s="293">
        <v>0</v>
      </c>
      <c r="CD139" s="293">
        <v>0</v>
      </c>
      <c r="CE139" s="293">
        <v>0</v>
      </c>
      <c r="CF139" s="293">
        <v>0</v>
      </c>
      <c r="CG139" s="293">
        <v>0</v>
      </c>
      <c r="CH139" s="293">
        <v>0</v>
      </c>
      <c r="CI139" s="293">
        <v>0</v>
      </c>
      <c r="CJ139" s="293">
        <v>0</v>
      </c>
      <c r="CK139" s="293">
        <v>0</v>
      </c>
      <c r="CL139" s="293">
        <v>0</v>
      </c>
      <c r="CM139" s="293">
        <v>0</v>
      </c>
      <c r="CN139" s="293">
        <v>0</v>
      </c>
      <c r="CO139" s="293">
        <v>0</v>
      </c>
      <c r="CP139" s="293">
        <v>0</v>
      </c>
      <c r="CQ139" s="293">
        <v>0</v>
      </c>
      <c r="CR139" s="293">
        <v>0</v>
      </c>
      <c r="CS139" s="293">
        <v>0</v>
      </c>
      <c r="CT139" s="293">
        <v>0</v>
      </c>
      <c r="CU139" s="293">
        <v>0</v>
      </c>
      <c r="CV139" s="293">
        <v>0</v>
      </c>
      <c r="CW139" s="293">
        <v>0</v>
      </c>
      <c r="CX139" s="293">
        <v>0</v>
      </c>
      <c r="CY139" s="293">
        <v>0</v>
      </c>
      <c r="CZ139" s="293">
        <v>0</v>
      </c>
      <c r="DA139" s="294">
        <v>0</v>
      </c>
      <c r="DB139" s="293">
        <v>0</v>
      </c>
      <c r="DC139" s="293">
        <v>7921</v>
      </c>
      <c r="DD139" s="293">
        <v>55878</v>
      </c>
      <c r="DE139" s="293">
        <v>76716</v>
      </c>
      <c r="DF139" s="293">
        <v>228095</v>
      </c>
      <c r="DG139" s="293">
        <v>0</v>
      </c>
      <c r="DH139" s="294">
        <v>368610</v>
      </c>
      <c r="DI139" s="294">
        <v>368610</v>
      </c>
      <c r="DJ139" s="294">
        <v>19165</v>
      </c>
      <c r="DK139" s="294">
        <v>387775</v>
      </c>
      <c r="DL139" s="294">
        <v>387775</v>
      </c>
      <c r="DM139" s="294">
        <v>-101527</v>
      </c>
      <c r="DN139" s="294">
        <v>286248</v>
      </c>
      <c r="DO139" s="294">
        <v>286248</v>
      </c>
      <c r="DQ139" s="340">
        <f t="shared" si="9"/>
        <v>0.27543202843113318</v>
      </c>
      <c r="DR139" s="341">
        <f t="shared" si="10"/>
        <v>0.72456797156886688</v>
      </c>
      <c r="DS139" s="342">
        <f t="shared" si="11"/>
        <v>1.6649287313394406E-3</v>
      </c>
    </row>
    <row r="140" spans="2:123" ht="20.100000000000001" customHeight="1" x14ac:dyDescent="0.4">
      <c r="B140" s="12">
        <v>85</v>
      </c>
      <c r="C140" s="9" t="s">
        <v>881</v>
      </c>
      <c r="D140" s="293">
        <v>0</v>
      </c>
      <c r="E140" s="293">
        <v>0</v>
      </c>
      <c r="F140" s="293">
        <v>0</v>
      </c>
      <c r="G140" s="293">
        <v>0</v>
      </c>
      <c r="H140" s="293">
        <v>0</v>
      </c>
      <c r="I140" s="293">
        <v>0</v>
      </c>
      <c r="J140" s="293">
        <v>0</v>
      </c>
      <c r="K140" s="293">
        <v>0</v>
      </c>
      <c r="L140" s="293">
        <v>0</v>
      </c>
      <c r="M140" s="293">
        <v>0</v>
      </c>
      <c r="N140" s="293">
        <v>0</v>
      </c>
      <c r="O140" s="293">
        <v>0</v>
      </c>
      <c r="P140" s="293">
        <v>0</v>
      </c>
      <c r="Q140" s="293">
        <v>0</v>
      </c>
      <c r="R140" s="293">
        <v>0</v>
      </c>
      <c r="S140" s="293">
        <v>0</v>
      </c>
      <c r="T140" s="293">
        <v>0</v>
      </c>
      <c r="U140" s="293">
        <v>0</v>
      </c>
      <c r="V140" s="293">
        <v>0</v>
      </c>
      <c r="W140" s="293">
        <v>0</v>
      </c>
      <c r="X140" s="293">
        <v>0</v>
      </c>
      <c r="Y140" s="293">
        <v>0</v>
      </c>
      <c r="Z140" s="293">
        <v>0</v>
      </c>
      <c r="AA140" s="293">
        <v>0</v>
      </c>
      <c r="AB140" s="293">
        <v>0</v>
      </c>
      <c r="AC140" s="293">
        <v>0</v>
      </c>
      <c r="AD140" s="293">
        <v>0</v>
      </c>
      <c r="AE140" s="293">
        <v>0</v>
      </c>
      <c r="AF140" s="293">
        <v>0</v>
      </c>
      <c r="AG140" s="293">
        <v>0</v>
      </c>
      <c r="AH140" s="293">
        <v>0</v>
      </c>
      <c r="AI140" s="293">
        <v>0</v>
      </c>
      <c r="AJ140" s="293">
        <v>0</v>
      </c>
      <c r="AK140" s="293">
        <v>0</v>
      </c>
      <c r="AL140" s="293">
        <v>0</v>
      </c>
      <c r="AM140" s="293">
        <v>0</v>
      </c>
      <c r="AN140" s="293">
        <v>0</v>
      </c>
      <c r="AO140" s="293">
        <v>0</v>
      </c>
      <c r="AP140" s="293">
        <v>0</v>
      </c>
      <c r="AQ140" s="293">
        <v>0</v>
      </c>
      <c r="AR140" s="293">
        <v>0</v>
      </c>
      <c r="AS140" s="293">
        <v>0</v>
      </c>
      <c r="AT140" s="293">
        <v>0</v>
      </c>
      <c r="AU140" s="293">
        <v>0</v>
      </c>
      <c r="AV140" s="293">
        <v>0</v>
      </c>
      <c r="AW140" s="293">
        <v>0</v>
      </c>
      <c r="AX140" s="293">
        <v>0</v>
      </c>
      <c r="AY140" s="293">
        <v>0</v>
      </c>
      <c r="AZ140" s="293">
        <v>0</v>
      </c>
      <c r="BA140" s="293">
        <v>0</v>
      </c>
      <c r="BB140" s="293">
        <v>0</v>
      </c>
      <c r="BC140" s="293">
        <v>0</v>
      </c>
      <c r="BD140" s="293">
        <v>0</v>
      </c>
      <c r="BE140" s="293">
        <v>0</v>
      </c>
      <c r="BF140" s="293">
        <v>0</v>
      </c>
      <c r="BG140" s="293">
        <v>0</v>
      </c>
      <c r="BH140" s="293">
        <v>0</v>
      </c>
      <c r="BI140" s="293">
        <v>0</v>
      </c>
      <c r="BJ140" s="293">
        <v>0</v>
      </c>
      <c r="BK140" s="293">
        <v>0</v>
      </c>
      <c r="BL140" s="293">
        <v>0</v>
      </c>
      <c r="BM140" s="293">
        <v>0</v>
      </c>
      <c r="BN140" s="293">
        <v>0</v>
      </c>
      <c r="BO140" s="293">
        <v>0</v>
      </c>
      <c r="BP140" s="293">
        <v>0</v>
      </c>
      <c r="BQ140" s="293">
        <v>0</v>
      </c>
      <c r="BR140" s="293">
        <v>0</v>
      </c>
      <c r="BS140" s="293">
        <v>0</v>
      </c>
      <c r="BT140" s="293">
        <v>0</v>
      </c>
      <c r="BU140" s="293">
        <v>0</v>
      </c>
      <c r="BV140" s="293">
        <v>0</v>
      </c>
      <c r="BW140" s="293">
        <v>0</v>
      </c>
      <c r="BX140" s="293">
        <v>0</v>
      </c>
      <c r="BY140" s="293">
        <v>0</v>
      </c>
      <c r="BZ140" s="293">
        <v>0</v>
      </c>
      <c r="CA140" s="293">
        <v>0</v>
      </c>
      <c r="CB140" s="293">
        <v>0</v>
      </c>
      <c r="CC140" s="293">
        <v>0</v>
      </c>
      <c r="CD140" s="293">
        <v>0</v>
      </c>
      <c r="CE140" s="293">
        <v>0</v>
      </c>
      <c r="CF140" s="293">
        <v>0</v>
      </c>
      <c r="CG140" s="293">
        <v>0</v>
      </c>
      <c r="CH140" s="293">
        <v>0</v>
      </c>
      <c r="CI140" s="293">
        <v>0</v>
      </c>
      <c r="CJ140" s="293">
        <v>8069</v>
      </c>
      <c r="CK140" s="293">
        <v>0</v>
      </c>
      <c r="CL140" s="293">
        <v>0</v>
      </c>
      <c r="CM140" s="293">
        <v>110</v>
      </c>
      <c r="CN140" s="293">
        <v>0</v>
      </c>
      <c r="CO140" s="293">
        <v>0</v>
      </c>
      <c r="CP140" s="293">
        <v>0</v>
      </c>
      <c r="CQ140" s="293">
        <v>0</v>
      </c>
      <c r="CR140" s="293">
        <v>0</v>
      </c>
      <c r="CS140" s="293">
        <v>0</v>
      </c>
      <c r="CT140" s="293">
        <v>0</v>
      </c>
      <c r="CU140" s="293">
        <v>0</v>
      </c>
      <c r="CV140" s="293">
        <v>0</v>
      </c>
      <c r="CW140" s="293">
        <v>0</v>
      </c>
      <c r="CX140" s="293">
        <v>0</v>
      </c>
      <c r="CY140" s="293">
        <v>0</v>
      </c>
      <c r="CZ140" s="293">
        <v>0</v>
      </c>
      <c r="DA140" s="294">
        <v>8179</v>
      </c>
      <c r="DB140" s="293">
        <v>3510</v>
      </c>
      <c r="DC140" s="293">
        <v>99581</v>
      </c>
      <c r="DD140" s="293">
        <v>645491</v>
      </c>
      <c r="DE140" s="293">
        <v>0</v>
      </c>
      <c r="DF140" s="293">
        <v>0</v>
      </c>
      <c r="DG140" s="293">
        <v>0</v>
      </c>
      <c r="DH140" s="294">
        <v>748582</v>
      </c>
      <c r="DI140" s="294">
        <v>756761</v>
      </c>
      <c r="DJ140" s="294">
        <v>39779</v>
      </c>
      <c r="DK140" s="294">
        <v>788361</v>
      </c>
      <c r="DL140" s="294">
        <v>796540</v>
      </c>
      <c r="DM140" s="294">
        <v>-10015</v>
      </c>
      <c r="DN140" s="294">
        <v>778346</v>
      </c>
      <c r="DO140" s="294">
        <v>786525</v>
      </c>
      <c r="DQ140" s="340">
        <f t="shared" si="9"/>
        <v>1.3234032937743884E-2</v>
      </c>
      <c r="DR140" s="341">
        <f t="shared" si="10"/>
        <v>0.98676596706225617</v>
      </c>
      <c r="DS140" s="342">
        <f t="shared" si="11"/>
        <v>2.0931103142975992E-2</v>
      </c>
    </row>
    <row r="141" spans="2:123" ht="20.100000000000001" customHeight="1" x14ac:dyDescent="0.4">
      <c r="B141" s="12">
        <v>86</v>
      </c>
      <c r="C141" s="9" t="s">
        <v>378</v>
      </c>
      <c r="D141" s="293">
        <v>0</v>
      </c>
      <c r="E141" s="293">
        <v>0</v>
      </c>
      <c r="F141" s="293">
        <v>0</v>
      </c>
      <c r="G141" s="293">
        <v>0</v>
      </c>
      <c r="H141" s="293">
        <v>0</v>
      </c>
      <c r="I141" s="293">
        <v>0</v>
      </c>
      <c r="J141" s="293">
        <v>0</v>
      </c>
      <c r="K141" s="293">
        <v>0</v>
      </c>
      <c r="L141" s="293">
        <v>0</v>
      </c>
      <c r="M141" s="293">
        <v>0</v>
      </c>
      <c r="N141" s="293">
        <v>0</v>
      </c>
      <c r="O141" s="293">
        <v>0</v>
      </c>
      <c r="P141" s="293">
        <v>0</v>
      </c>
      <c r="Q141" s="293">
        <v>0</v>
      </c>
      <c r="R141" s="293">
        <v>0</v>
      </c>
      <c r="S141" s="293">
        <v>0</v>
      </c>
      <c r="T141" s="293">
        <v>0</v>
      </c>
      <c r="U141" s="293">
        <v>0</v>
      </c>
      <c r="V141" s="293">
        <v>0</v>
      </c>
      <c r="W141" s="293">
        <v>0</v>
      </c>
      <c r="X141" s="293">
        <v>0</v>
      </c>
      <c r="Y141" s="293">
        <v>0</v>
      </c>
      <c r="Z141" s="293">
        <v>0</v>
      </c>
      <c r="AA141" s="293">
        <v>0</v>
      </c>
      <c r="AB141" s="293">
        <v>0</v>
      </c>
      <c r="AC141" s="293">
        <v>0</v>
      </c>
      <c r="AD141" s="293">
        <v>0</v>
      </c>
      <c r="AE141" s="293">
        <v>0</v>
      </c>
      <c r="AF141" s="293">
        <v>0</v>
      </c>
      <c r="AG141" s="293">
        <v>0</v>
      </c>
      <c r="AH141" s="293">
        <v>0</v>
      </c>
      <c r="AI141" s="293">
        <v>0</v>
      </c>
      <c r="AJ141" s="293">
        <v>0</v>
      </c>
      <c r="AK141" s="293">
        <v>0</v>
      </c>
      <c r="AL141" s="293">
        <v>0</v>
      </c>
      <c r="AM141" s="293">
        <v>0</v>
      </c>
      <c r="AN141" s="293">
        <v>0</v>
      </c>
      <c r="AO141" s="293">
        <v>0</v>
      </c>
      <c r="AP141" s="293">
        <v>0</v>
      </c>
      <c r="AQ141" s="293">
        <v>0</v>
      </c>
      <c r="AR141" s="293">
        <v>0</v>
      </c>
      <c r="AS141" s="293">
        <v>0</v>
      </c>
      <c r="AT141" s="293">
        <v>0</v>
      </c>
      <c r="AU141" s="293">
        <v>0</v>
      </c>
      <c r="AV141" s="293">
        <v>0</v>
      </c>
      <c r="AW141" s="293">
        <v>0</v>
      </c>
      <c r="AX141" s="293">
        <v>0</v>
      </c>
      <c r="AY141" s="293">
        <v>0</v>
      </c>
      <c r="AZ141" s="293">
        <v>0</v>
      </c>
      <c r="BA141" s="293">
        <v>0</v>
      </c>
      <c r="BB141" s="293">
        <v>0</v>
      </c>
      <c r="BC141" s="293">
        <v>0</v>
      </c>
      <c r="BD141" s="293">
        <v>0</v>
      </c>
      <c r="BE141" s="293">
        <v>0</v>
      </c>
      <c r="BF141" s="293">
        <v>0</v>
      </c>
      <c r="BG141" s="293">
        <v>0</v>
      </c>
      <c r="BH141" s="293">
        <v>0</v>
      </c>
      <c r="BI141" s="293">
        <v>0</v>
      </c>
      <c r="BJ141" s="293">
        <v>0</v>
      </c>
      <c r="BK141" s="293">
        <v>13</v>
      </c>
      <c r="BL141" s="293">
        <v>0</v>
      </c>
      <c r="BM141" s="293">
        <v>14</v>
      </c>
      <c r="BN141" s="293">
        <v>21</v>
      </c>
      <c r="BO141" s="293">
        <v>41</v>
      </c>
      <c r="BP141" s="293">
        <v>11</v>
      </c>
      <c r="BQ141" s="293">
        <v>7</v>
      </c>
      <c r="BR141" s="293">
        <v>0</v>
      </c>
      <c r="BS141" s="293">
        <v>2</v>
      </c>
      <c r="BT141" s="293">
        <v>1</v>
      </c>
      <c r="BU141" s="293">
        <v>0</v>
      </c>
      <c r="BV141" s="293">
        <v>6</v>
      </c>
      <c r="BW141" s="293">
        <v>0</v>
      </c>
      <c r="BX141" s="293">
        <v>0</v>
      </c>
      <c r="BY141" s="293">
        <v>581</v>
      </c>
      <c r="BZ141" s="293">
        <v>90</v>
      </c>
      <c r="CA141" s="293">
        <v>1</v>
      </c>
      <c r="CB141" s="293">
        <v>173</v>
      </c>
      <c r="CC141" s="293">
        <v>22</v>
      </c>
      <c r="CD141" s="293">
        <v>26</v>
      </c>
      <c r="CE141" s="293">
        <v>51</v>
      </c>
      <c r="CF141" s="293">
        <v>4</v>
      </c>
      <c r="CG141" s="293">
        <v>21</v>
      </c>
      <c r="CH141" s="293">
        <v>5</v>
      </c>
      <c r="CI141" s="293">
        <v>4</v>
      </c>
      <c r="CJ141" s="293">
        <v>6893</v>
      </c>
      <c r="CK141" s="293">
        <v>1475</v>
      </c>
      <c r="CL141" s="293">
        <v>331</v>
      </c>
      <c r="CM141" s="293">
        <v>192</v>
      </c>
      <c r="CN141" s="293">
        <v>0</v>
      </c>
      <c r="CO141" s="293">
        <v>0</v>
      </c>
      <c r="CP141" s="293">
        <v>1</v>
      </c>
      <c r="CQ141" s="293">
        <v>0</v>
      </c>
      <c r="CR141" s="293">
        <v>33</v>
      </c>
      <c r="CS141" s="293">
        <v>0</v>
      </c>
      <c r="CT141" s="293">
        <v>124</v>
      </c>
      <c r="CU141" s="293">
        <v>0</v>
      </c>
      <c r="CV141" s="293">
        <v>12</v>
      </c>
      <c r="CW141" s="293">
        <v>34</v>
      </c>
      <c r="CX141" s="293">
        <v>9</v>
      </c>
      <c r="CY141" s="293">
        <v>0</v>
      </c>
      <c r="CZ141" s="293">
        <v>11</v>
      </c>
      <c r="DA141" s="294">
        <v>10209</v>
      </c>
      <c r="DB141" s="293">
        <v>3182</v>
      </c>
      <c r="DC141" s="293">
        <v>719</v>
      </c>
      <c r="DD141" s="293">
        <v>16891</v>
      </c>
      <c r="DE141" s="293">
        <v>0</v>
      </c>
      <c r="DF141" s="293">
        <v>0</v>
      </c>
      <c r="DG141" s="293">
        <v>0</v>
      </c>
      <c r="DH141" s="294">
        <v>20792</v>
      </c>
      <c r="DI141" s="294">
        <v>31001</v>
      </c>
      <c r="DJ141" s="294">
        <v>2502</v>
      </c>
      <c r="DK141" s="294">
        <v>23294</v>
      </c>
      <c r="DL141" s="294">
        <v>33503</v>
      </c>
      <c r="DM141" s="294">
        <v>-479</v>
      </c>
      <c r="DN141" s="294">
        <v>22815</v>
      </c>
      <c r="DO141" s="294">
        <v>33024</v>
      </c>
      <c r="DQ141" s="340">
        <f t="shared" si="9"/>
        <v>1.5451114480178059E-2</v>
      </c>
      <c r="DR141" s="341">
        <f t="shared" si="10"/>
        <v>0.98454888551982189</v>
      </c>
      <c r="DS141" s="342">
        <f t="shared" si="11"/>
        <v>1.5112785732016888E-4</v>
      </c>
    </row>
    <row r="142" spans="2:123" ht="20.100000000000001" customHeight="1" x14ac:dyDescent="0.4">
      <c r="B142" s="12">
        <v>87</v>
      </c>
      <c r="C142" s="9" t="s">
        <v>882</v>
      </c>
      <c r="D142" s="293">
        <v>0</v>
      </c>
      <c r="E142" s="293">
        <v>0</v>
      </c>
      <c r="F142" s="293">
        <v>0</v>
      </c>
      <c r="G142" s="293">
        <v>0</v>
      </c>
      <c r="H142" s="293">
        <v>0</v>
      </c>
      <c r="I142" s="293">
        <v>0</v>
      </c>
      <c r="J142" s="293">
        <v>0</v>
      </c>
      <c r="K142" s="293">
        <v>0</v>
      </c>
      <c r="L142" s="293">
        <v>0</v>
      </c>
      <c r="M142" s="293">
        <v>0</v>
      </c>
      <c r="N142" s="293">
        <v>0</v>
      </c>
      <c r="O142" s="293">
        <v>0</v>
      </c>
      <c r="P142" s="293">
        <v>0</v>
      </c>
      <c r="Q142" s="293">
        <v>0</v>
      </c>
      <c r="R142" s="293">
        <v>0</v>
      </c>
      <c r="S142" s="293">
        <v>0</v>
      </c>
      <c r="T142" s="293">
        <v>0</v>
      </c>
      <c r="U142" s="293">
        <v>0</v>
      </c>
      <c r="V142" s="293">
        <v>0</v>
      </c>
      <c r="W142" s="293">
        <v>0</v>
      </c>
      <c r="X142" s="293">
        <v>0</v>
      </c>
      <c r="Y142" s="293">
        <v>0</v>
      </c>
      <c r="Z142" s="293">
        <v>0</v>
      </c>
      <c r="AA142" s="293">
        <v>0</v>
      </c>
      <c r="AB142" s="293">
        <v>0</v>
      </c>
      <c r="AC142" s="293">
        <v>0</v>
      </c>
      <c r="AD142" s="293">
        <v>0</v>
      </c>
      <c r="AE142" s="293">
        <v>0</v>
      </c>
      <c r="AF142" s="293">
        <v>0</v>
      </c>
      <c r="AG142" s="293">
        <v>0</v>
      </c>
      <c r="AH142" s="293">
        <v>0</v>
      </c>
      <c r="AI142" s="293">
        <v>0</v>
      </c>
      <c r="AJ142" s="293">
        <v>0</v>
      </c>
      <c r="AK142" s="293">
        <v>0</v>
      </c>
      <c r="AL142" s="293">
        <v>0</v>
      </c>
      <c r="AM142" s="293">
        <v>0</v>
      </c>
      <c r="AN142" s="293">
        <v>0</v>
      </c>
      <c r="AO142" s="293">
        <v>0</v>
      </c>
      <c r="AP142" s="293">
        <v>0</v>
      </c>
      <c r="AQ142" s="293">
        <v>0</v>
      </c>
      <c r="AR142" s="293">
        <v>0</v>
      </c>
      <c r="AS142" s="293">
        <v>0</v>
      </c>
      <c r="AT142" s="293">
        <v>0</v>
      </c>
      <c r="AU142" s="293">
        <v>0</v>
      </c>
      <c r="AV142" s="293">
        <v>0</v>
      </c>
      <c r="AW142" s="293">
        <v>0</v>
      </c>
      <c r="AX142" s="293">
        <v>0</v>
      </c>
      <c r="AY142" s="293">
        <v>0</v>
      </c>
      <c r="AZ142" s="293">
        <v>0</v>
      </c>
      <c r="BA142" s="293">
        <v>0</v>
      </c>
      <c r="BB142" s="293">
        <v>0</v>
      </c>
      <c r="BC142" s="293">
        <v>0</v>
      </c>
      <c r="BD142" s="293">
        <v>0</v>
      </c>
      <c r="BE142" s="293">
        <v>0</v>
      </c>
      <c r="BF142" s="293">
        <v>0</v>
      </c>
      <c r="BG142" s="293">
        <v>0</v>
      </c>
      <c r="BH142" s="293">
        <v>0</v>
      </c>
      <c r="BI142" s="293">
        <v>0</v>
      </c>
      <c r="BJ142" s="293">
        <v>0</v>
      </c>
      <c r="BK142" s="293">
        <v>0</v>
      </c>
      <c r="BL142" s="293">
        <v>0</v>
      </c>
      <c r="BM142" s="293">
        <v>0</v>
      </c>
      <c r="BN142" s="293">
        <v>0</v>
      </c>
      <c r="BO142" s="293">
        <v>0</v>
      </c>
      <c r="BP142" s="293">
        <v>0</v>
      </c>
      <c r="BQ142" s="293">
        <v>0</v>
      </c>
      <c r="BR142" s="293">
        <v>0</v>
      </c>
      <c r="BS142" s="293">
        <v>0</v>
      </c>
      <c r="BT142" s="293">
        <v>0</v>
      </c>
      <c r="BU142" s="293">
        <v>0</v>
      </c>
      <c r="BV142" s="293">
        <v>0</v>
      </c>
      <c r="BW142" s="293">
        <v>0</v>
      </c>
      <c r="BX142" s="293">
        <v>0</v>
      </c>
      <c r="BY142" s="293">
        <v>0</v>
      </c>
      <c r="BZ142" s="293">
        <v>0</v>
      </c>
      <c r="CA142" s="293">
        <v>0</v>
      </c>
      <c r="CB142" s="293">
        <v>0</v>
      </c>
      <c r="CC142" s="293">
        <v>0</v>
      </c>
      <c r="CD142" s="293">
        <v>0</v>
      </c>
      <c r="CE142" s="293">
        <v>0</v>
      </c>
      <c r="CF142" s="293">
        <v>0</v>
      </c>
      <c r="CG142" s="293">
        <v>0</v>
      </c>
      <c r="CH142" s="293">
        <v>0</v>
      </c>
      <c r="CI142" s="293">
        <v>0</v>
      </c>
      <c r="CJ142" s="293">
        <v>0</v>
      </c>
      <c r="CK142" s="293">
        <v>0</v>
      </c>
      <c r="CL142" s="293">
        <v>0</v>
      </c>
      <c r="CM142" s="293">
        <v>0</v>
      </c>
      <c r="CN142" s="293">
        <v>0</v>
      </c>
      <c r="CO142" s="293">
        <v>0</v>
      </c>
      <c r="CP142" s="293">
        <v>0</v>
      </c>
      <c r="CQ142" s="293">
        <v>0</v>
      </c>
      <c r="CR142" s="293">
        <v>0</v>
      </c>
      <c r="CS142" s="293">
        <v>0</v>
      </c>
      <c r="CT142" s="293">
        <v>0</v>
      </c>
      <c r="CU142" s="293">
        <v>0</v>
      </c>
      <c r="CV142" s="293">
        <v>0</v>
      </c>
      <c r="CW142" s="293">
        <v>0</v>
      </c>
      <c r="CX142" s="293">
        <v>0</v>
      </c>
      <c r="CY142" s="293">
        <v>0</v>
      </c>
      <c r="CZ142" s="293">
        <v>0</v>
      </c>
      <c r="DA142" s="294">
        <v>0</v>
      </c>
      <c r="DB142" s="293">
        <v>3898</v>
      </c>
      <c r="DC142" s="293">
        <v>95501</v>
      </c>
      <c r="DD142" s="293">
        <v>69848</v>
      </c>
      <c r="DE142" s="293">
        <v>0</v>
      </c>
      <c r="DF142" s="293">
        <v>0</v>
      </c>
      <c r="DG142" s="293">
        <v>0</v>
      </c>
      <c r="DH142" s="294">
        <v>169247</v>
      </c>
      <c r="DI142" s="294">
        <v>169247</v>
      </c>
      <c r="DJ142" s="294">
        <v>18314</v>
      </c>
      <c r="DK142" s="294">
        <v>187561</v>
      </c>
      <c r="DL142" s="294">
        <v>187561</v>
      </c>
      <c r="DM142" s="294">
        <v>0</v>
      </c>
      <c r="DN142" s="294">
        <v>187561</v>
      </c>
      <c r="DO142" s="294">
        <v>187561</v>
      </c>
      <c r="DQ142" s="340">
        <f t="shared" si="9"/>
        <v>0</v>
      </c>
      <c r="DR142" s="341">
        <f t="shared" si="10"/>
        <v>1</v>
      </c>
      <c r="DS142" s="342">
        <f t="shared" si="11"/>
        <v>2.0073520864997842E-2</v>
      </c>
    </row>
    <row r="143" spans="2:123" ht="20.100000000000001" customHeight="1" x14ac:dyDescent="0.4">
      <c r="B143" s="12">
        <v>88</v>
      </c>
      <c r="C143" s="9" t="s">
        <v>883</v>
      </c>
      <c r="D143" s="293">
        <v>0</v>
      </c>
      <c r="E143" s="293">
        <v>0</v>
      </c>
      <c r="F143" s="293">
        <v>0</v>
      </c>
      <c r="G143" s="293">
        <v>0</v>
      </c>
      <c r="H143" s="293">
        <v>0</v>
      </c>
      <c r="I143" s="293">
        <v>0</v>
      </c>
      <c r="J143" s="293">
        <v>0</v>
      </c>
      <c r="K143" s="293">
        <v>0</v>
      </c>
      <c r="L143" s="293">
        <v>0</v>
      </c>
      <c r="M143" s="293">
        <v>0</v>
      </c>
      <c r="N143" s="293">
        <v>0</v>
      </c>
      <c r="O143" s="293">
        <v>0</v>
      </c>
      <c r="P143" s="293">
        <v>0</v>
      </c>
      <c r="Q143" s="293">
        <v>0</v>
      </c>
      <c r="R143" s="293">
        <v>0</v>
      </c>
      <c r="S143" s="293">
        <v>0</v>
      </c>
      <c r="T143" s="293">
        <v>0</v>
      </c>
      <c r="U143" s="293">
        <v>0</v>
      </c>
      <c r="V143" s="293">
        <v>0</v>
      </c>
      <c r="W143" s="293">
        <v>0</v>
      </c>
      <c r="X143" s="293">
        <v>0</v>
      </c>
      <c r="Y143" s="293">
        <v>0</v>
      </c>
      <c r="Z143" s="293">
        <v>0</v>
      </c>
      <c r="AA143" s="293">
        <v>0</v>
      </c>
      <c r="AB143" s="293">
        <v>0</v>
      </c>
      <c r="AC143" s="293">
        <v>0</v>
      </c>
      <c r="AD143" s="293">
        <v>0</v>
      </c>
      <c r="AE143" s="293">
        <v>0</v>
      </c>
      <c r="AF143" s="293">
        <v>0</v>
      </c>
      <c r="AG143" s="293">
        <v>0</v>
      </c>
      <c r="AH143" s="293">
        <v>0</v>
      </c>
      <c r="AI143" s="293">
        <v>0</v>
      </c>
      <c r="AJ143" s="293">
        <v>0</v>
      </c>
      <c r="AK143" s="293">
        <v>0</v>
      </c>
      <c r="AL143" s="293">
        <v>0</v>
      </c>
      <c r="AM143" s="293">
        <v>0</v>
      </c>
      <c r="AN143" s="293">
        <v>0</v>
      </c>
      <c r="AO143" s="293">
        <v>0</v>
      </c>
      <c r="AP143" s="293">
        <v>0</v>
      </c>
      <c r="AQ143" s="293">
        <v>0</v>
      </c>
      <c r="AR143" s="293">
        <v>0</v>
      </c>
      <c r="AS143" s="293">
        <v>0</v>
      </c>
      <c r="AT143" s="293">
        <v>0</v>
      </c>
      <c r="AU143" s="293">
        <v>0</v>
      </c>
      <c r="AV143" s="293">
        <v>0</v>
      </c>
      <c r="AW143" s="293">
        <v>0</v>
      </c>
      <c r="AX143" s="293">
        <v>0</v>
      </c>
      <c r="AY143" s="293">
        <v>0</v>
      </c>
      <c r="AZ143" s="293">
        <v>0</v>
      </c>
      <c r="BA143" s="293">
        <v>0</v>
      </c>
      <c r="BB143" s="293">
        <v>0</v>
      </c>
      <c r="BC143" s="293">
        <v>0</v>
      </c>
      <c r="BD143" s="293">
        <v>0</v>
      </c>
      <c r="BE143" s="293">
        <v>0</v>
      </c>
      <c r="BF143" s="293">
        <v>0</v>
      </c>
      <c r="BG143" s="293">
        <v>0</v>
      </c>
      <c r="BH143" s="293">
        <v>0</v>
      </c>
      <c r="BI143" s="293">
        <v>0</v>
      </c>
      <c r="BJ143" s="293">
        <v>0</v>
      </c>
      <c r="BK143" s="293">
        <v>0</v>
      </c>
      <c r="BL143" s="293">
        <v>0</v>
      </c>
      <c r="BM143" s="293">
        <v>0</v>
      </c>
      <c r="BN143" s="293">
        <v>0</v>
      </c>
      <c r="BO143" s="293">
        <v>0</v>
      </c>
      <c r="BP143" s="293">
        <v>0</v>
      </c>
      <c r="BQ143" s="293">
        <v>0</v>
      </c>
      <c r="BR143" s="293">
        <v>0</v>
      </c>
      <c r="BS143" s="293">
        <v>0</v>
      </c>
      <c r="BT143" s="293">
        <v>0</v>
      </c>
      <c r="BU143" s="293">
        <v>0</v>
      </c>
      <c r="BV143" s="293">
        <v>0</v>
      </c>
      <c r="BW143" s="293">
        <v>0</v>
      </c>
      <c r="BX143" s="293">
        <v>0</v>
      </c>
      <c r="BY143" s="293">
        <v>0</v>
      </c>
      <c r="BZ143" s="293">
        <v>0</v>
      </c>
      <c r="CA143" s="293">
        <v>0</v>
      </c>
      <c r="CB143" s="293">
        <v>0</v>
      </c>
      <c r="CC143" s="293">
        <v>0</v>
      </c>
      <c r="CD143" s="293">
        <v>0</v>
      </c>
      <c r="CE143" s="293">
        <v>0</v>
      </c>
      <c r="CF143" s="293">
        <v>0</v>
      </c>
      <c r="CG143" s="293">
        <v>0</v>
      </c>
      <c r="CH143" s="293">
        <v>0</v>
      </c>
      <c r="CI143" s="293">
        <v>0</v>
      </c>
      <c r="CJ143" s="293">
        <v>0</v>
      </c>
      <c r="CK143" s="293">
        <v>0</v>
      </c>
      <c r="CL143" s="293">
        <v>0</v>
      </c>
      <c r="CM143" s="293">
        <v>0</v>
      </c>
      <c r="CN143" s="293">
        <v>0</v>
      </c>
      <c r="CO143" s="293">
        <v>0</v>
      </c>
      <c r="CP143" s="293">
        <v>0</v>
      </c>
      <c r="CQ143" s="293">
        <v>0</v>
      </c>
      <c r="CR143" s="293">
        <v>0</v>
      </c>
      <c r="CS143" s="293">
        <v>0</v>
      </c>
      <c r="CT143" s="293">
        <v>0</v>
      </c>
      <c r="CU143" s="293">
        <v>0</v>
      </c>
      <c r="CV143" s="293">
        <v>0</v>
      </c>
      <c r="CW143" s="293">
        <v>0</v>
      </c>
      <c r="CX143" s="293">
        <v>0</v>
      </c>
      <c r="CY143" s="293">
        <v>0</v>
      </c>
      <c r="CZ143" s="293">
        <v>0</v>
      </c>
      <c r="DA143" s="294">
        <v>0</v>
      </c>
      <c r="DB143" s="293">
        <v>0</v>
      </c>
      <c r="DC143" s="293">
        <v>22462</v>
      </c>
      <c r="DD143" s="293">
        <v>182635</v>
      </c>
      <c r="DE143" s="293">
        <v>0</v>
      </c>
      <c r="DF143" s="293">
        <v>0</v>
      </c>
      <c r="DG143" s="293">
        <v>0</v>
      </c>
      <c r="DH143" s="294">
        <v>205097</v>
      </c>
      <c r="DI143" s="294">
        <v>205097</v>
      </c>
      <c r="DJ143" s="294">
        <v>0</v>
      </c>
      <c r="DK143" s="294">
        <v>205097</v>
      </c>
      <c r="DL143" s="294">
        <v>205097</v>
      </c>
      <c r="DM143" s="294">
        <v>-2356</v>
      </c>
      <c r="DN143" s="294">
        <v>202741</v>
      </c>
      <c r="DO143" s="294">
        <v>202741</v>
      </c>
      <c r="DQ143" s="340">
        <f t="shared" si="9"/>
        <v>1.1487247497525561E-2</v>
      </c>
      <c r="DR143" s="341">
        <f t="shared" si="10"/>
        <v>0.98851275250247439</v>
      </c>
      <c r="DS143" s="342">
        <f t="shared" si="11"/>
        <v>4.721326747045387E-3</v>
      </c>
    </row>
    <row r="144" spans="2:123" ht="20.100000000000001" customHeight="1" x14ac:dyDescent="0.4">
      <c r="B144" s="12">
        <v>89</v>
      </c>
      <c r="C144" s="9" t="s">
        <v>29</v>
      </c>
      <c r="D144" s="293">
        <v>176</v>
      </c>
      <c r="E144" s="293">
        <v>116</v>
      </c>
      <c r="F144" s="293">
        <v>146</v>
      </c>
      <c r="G144" s="293">
        <v>2</v>
      </c>
      <c r="H144" s="293">
        <v>24</v>
      </c>
      <c r="I144" s="293">
        <v>940</v>
      </c>
      <c r="J144" s="293">
        <v>12</v>
      </c>
      <c r="K144" s="293">
        <v>103</v>
      </c>
      <c r="L144" s="293">
        <v>585</v>
      </c>
      <c r="M144" s="293">
        <v>87</v>
      </c>
      <c r="N144" s="293">
        <v>201</v>
      </c>
      <c r="O144" s="293">
        <v>119</v>
      </c>
      <c r="P144" s="293">
        <v>61</v>
      </c>
      <c r="Q144" s="293">
        <v>0</v>
      </c>
      <c r="R144" s="293">
        <v>15</v>
      </c>
      <c r="S144" s="293">
        <v>130</v>
      </c>
      <c r="T144" s="293">
        <v>9</v>
      </c>
      <c r="U144" s="293">
        <v>108</v>
      </c>
      <c r="V144" s="293">
        <v>11</v>
      </c>
      <c r="W144" s="293">
        <v>30</v>
      </c>
      <c r="X144" s="293">
        <v>131</v>
      </c>
      <c r="Y144" s="293">
        <v>70</v>
      </c>
      <c r="Z144" s="293">
        <v>40</v>
      </c>
      <c r="AA144" s="293">
        <v>39</v>
      </c>
      <c r="AB144" s="293">
        <v>0</v>
      </c>
      <c r="AC144" s="293">
        <v>1</v>
      </c>
      <c r="AD144" s="293">
        <v>88</v>
      </c>
      <c r="AE144" s="293">
        <v>7</v>
      </c>
      <c r="AF144" s="293">
        <v>14</v>
      </c>
      <c r="AG144" s="293">
        <v>59</v>
      </c>
      <c r="AH144" s="293">
        <v>3</v>
      </c>
      <c r="AI144" s="293">
        <v>16</v>
      </c>
      <c r="AJ144" s="293">
        <v>100</v>
      </c>
      <c r="AK144" s="293">
        <v>22</v>
      </c>
      <c r="AL144" s="293">
        <v>10</v>
      </c>
      <c r="AM144" s="293">
        <v>35</v>
      </c>
      <c r="AN144" s="293">
        <v>219</v>
      </c>
      <c r="AO144" s="293">
        <v>12</v>
      </c>
      <c r="AP144" s="293">
        <v>25</v>
      </c>
      <c r="AQ144" s="293">
        <v>118</v>
      </c>
      <c r="AR144" s="293">
        <v>23</v>
      </c>
      <c r="AS144" s="293">
        <v>0</v>
      </c>
      <c r="AT144" s="293">
        <v>5</v>
      </c>
      <c r="AU144" s="293">
        <v>5</v>
      </c>
      <c r="AV144" s="293">
        <v>18</v>
      </c>
      <c r="AW144" s="293">
        <v>3</v>
      </c>
      <c r="AX144" s="293">
        <v>10</v>
      </c>
      <c r="AY144" s="293">
        <v>1</v>
      </c>
      <c r="AZ144" s="293">
        <v>10</v>
      </c>
      <c r="BA144" s="293">
        <v>9</v>
      </c>
      <c r="BB144" s="293">
        <v>1</v>
      </c>
      <c r="BC144" s="293">
        <v>70</v>
      </c>
      <c r="BD144" s="293">
        <v>27</v>
      </c>
      <c r="BE144" s="293">
        <v>472</v>
      </c>
      <c r="BF144" s="293">
        <v>317</v>
      </c>
      <c r="BG144" s="293">
        <v>343</v>
      </c>
      <c r="BH144" s="293">
        <v>211</v>
      </c>
      <c r="BI144" s="293">
        <v>360</v>
      </c>
      <c r="BJ144" s="293">
        <v>212</v>
      </c>
      <c r="BK144" s="293">
        <v>940</v>
      </c>
      <c r="BL144" s="293">
        <v>214</v>
      </c>
      <c r="BM144" s="293">
        <v>338</v>
      </c>
      <c r="BN144" s="293">
        <v>702</v>
      </c>
      <c r="BO144" s="293">
        <v>1280</v>
      </c>
      <c r="BP144" s="293">
        <v>215</v>
      </c>
      <c r="BQ144" s="293">
        <v>145</v>
      </c>
      <c r="BR144" s="293">
        <v>0</v>
      </c>
      <c r="BS144" s="293">
        <v>33</v>
      </c>
      <c r="BT144" s="293">
        <v>587</v>
      </c>
      <c r="BU144" s="293">
        <v>0</v>
      </c>
      <c r="BV144" s="293">
        <v>55</v>
      </c>
      <c r="BW144" s="293">
        <v>1</v>
      </c>
      <c r="BX144" s="293">
        <v>12</v>
      </c>
      <c r="BY144" s="293">
        <v>189</v>
      </c>
      <c r="BZ144" s="293">
        <v>411</v>
      </c>
      <c r="CA144" s="293">
        <v>2</v>
      </c>
      <c r="CB144" s="293">
        <v>321</v>
      </c>
      <c r="CC144" s="293">
        <v>204</v>
      </c>
      <c r="CD144" s="293">
        <v>59</v>
      </c>
      <c r="CE144" s="293">
        <v>176</v>
      </c>
      <c r="CF144" s="293">
        <v>162</v>
      </c>
      <c r="CG144" s="293">
        <v>3</v>
      </c>
      <c r="CH144" s="293">
        <v>216</v>
      </c>
      <c r="CI144" s="293">
        <v>1345</v>
      </c>
      <c r="CJ144" s="293">
        <v>1192</v>
      </c>
      <c r="CK144" s="293">
        <v>15</v>
      </c>
      <c r="CL144" s="293">
        <v>2</v>
      </c>
      <c r="CM144" s="293">
        <v>67</v>
      </c>
      <c r="CN144" s="293">
        <v>0</v>
      </c>
      <c r="CO144" s="293">
        <v>342</v>
      </c>
      <c r="CP144" s="293">
        <v>17</v>
      </c>
      <c r="CQ144" s="293">
        <v>376</v>
      </c>
      <c r="CR144" s="293">
        <v>1841</v>
      </c>
      <c r="CS144" s="293">
        <v>81</v>
      </c>
      <c r="CT144" s="293">
        <v>298</v>
      </c>
      <c r="CU144" s="293">
        <v>136</v>
      </c>
      <c r="CV144" s="293">
        <v>843</v>
      </c>
      <c r="CW144" s="293">
        <v>22</v>
      </c>
      <c r="CX144" s="293">
        <v>240</v>
      </c>
      <c r="CY144" s="293">
        <v>0</v>
      </c>
      <c r="CZ144" s="293">
        <v>20</v>
      </c>
      <c r="DA144" s="294">
        <v>19083</v>
      </c>
      <c r="DB144" s="293">
        <v>0</v>
      </c>
      <c r="DC144" s="293">
        <v>60888</v>
      </c>
      <c r="DD144" s="293">
        <v>0</v>
      </c>
      <c r="DE144" s="293">
        <v>0</v>
      </c>
      <c r="DF144" s="293">
        <v>0</v>
      </c>
      <c r="DG144" s="293">
        <v>0</v>
      </c>
      <c r="DH144" s="294">
        <v>60888</v>
      </c>
      <c r="DI144" s="294">
        <v>79971</v>
      </c>
      <c r="DJ144" s="294">
        <v>36070</v>
      </c>
      <c r="DK144" s="294">
        <v>96958</v>
      </c>
      <c r="DL144" s="294">
        <v>116041</v>
      </c>
      <c r="DM144" s="294">
        <v>-24942</v>
      </c>
      <c r="DN144" s="294">
        <v>72016</v>
      </c>
      <c r="DO144" s="294">
        <v>91099</v>
      </c>
      <c r="DQ144" s="340">
        <f t="shared" si="9"/>
        <v>0.3118880594215403</v>
      </c>
      <c r="DR144" s="341">
        <f t="shared" si="10"/>
        <v>0.6881119405784597</v>
      </c>
      <c r="DS144" s="342">
        <f t="shared" si="11"/>
        <v>1.2798154348415081E-2</v>
      </c>
    </row>
    <row r="145" spans="2:123" ht="20.100000000000001" customHeight="1" x14ac:dyDescent="0.4">
      <c r="B145" s="12">
        <v>90</v>
      </c>
      <c r="C145" s="9" t="s">
        <v>884</v>
      </c>
      <c r="D145" s="293">
        <v>260</v>
      </c>
      <c r="E145" s="293">
        <v>14</v>
      </c>
      <c r="F145" s="293">
        <v>227</v>
      </c>
      <c r="G145" s="293">
        <v>20</v>
      </c>
      <c r="H145" s="293">
        <v>125</v>
      </c>
      <c r="I145" s="293">
        <v>59</v>
      </c>
      <c r="J145" s="293">
        <v>26</v>
      </c>
      <c r="K145" s="293">
        <v>176</v>
      </c>
      <c r="L145" s="293">
        <v>273</v>
      </c>
      <c r="M145" s="293">
        <v>48</v>
      </c>
      <c r="N145" s="293">
        <v>670</v>
      </c>
      <c r="O145" s="293">
        <v>344</v>
      </c>
      <c r="P145" s="293">
        <v>44</v>
      </c>
      <c r="Q145" s="293">
        <v>1</v>
      </c>
      <c r="R145" s="293">
        <v>14</v>
      </c>
      <c r="S145" s="293">
        <v>265</v>
      </c>
      <c r="T145" s="293">
        <v>56</v>
      </c>
      <c r="U145" s="293">
        <v>106</v>
      </c>
      <c r="V145" s="293">
        <v>40</v>
      </c>
      <c r="W145" s="293">
        <v>315</v>
      </c>
      <c r="X145" s="293">
        <v>113</v>
      </c>
      <c r="Y145" s="293">
        <v>240</v>
      </c>
      <c r="Z145" s="293">
        <v>181</v>
      </c>
      <c r="AA145" s="293">
        <v>136</v>
      </c>
      <c r="AB145" s="293">
        <v>1</v>
      </c>
      <c r="AC145" s="293">
        <v>9</v>
      </c>
      <c r="AD145" s="293">
        <v>159</v>
      </c>
      <c r="AE145" s="293">
        <v>16</v>
      </c>
      <c r="AF145" s="293">
        <v>116</v>
      </c>
      <c r="AG145" s="293">
        <v>37</v>
      </c>
      <c r="AH145" s="293">
        <v>34</v>
      </c>
      <c r="AI145" s="293">
        <v>41</v>
      </c>
      <c r="AJ145" s="293">
        <v>112</v>
      </c>
      <c r="AK145" s="293">
        <v>133</v>
      </c>
      <c r="AL145" s="293">
        <v>158</v>
      </c>
      <c r="AM145" s="293">
        <v>49</v>
      </c>
      <c r="AN145" s="293">
        <v>1706</v>
      </c>
      <c r="AO145" s="293">
        <v>109</v>
      </c>
      <c r="AP145" s="293">
        <v>249</v>
      </c>
      <c r="AQ145" s="293">
        <v>977</v>
      </c>
      <c r="AR145" s="293">
        <v>363</v>
      </c>
      <c r="AS145" s="293">
        <v>12</v>
      </c>
      <c r="AT145" s="293">
        <v>26</v>
      </c>
      <c r="AU145" s="293">
        <v>298</v>
      </c>
      <c r="AV145" s="293">
        <v>162</v>
      </c>
      <c r="AW145" s="293">
        <v>25</v>
      </c>
      <c r="AX145" s="293">
        <v>604</v>
      </c>
      <c r="AY145" s="293">
        <v>9</v>
      </c>
      <c r="AZ145" s="293">
        <v>462</v>
      </c>
      <c r="BA145" s="293">
        <v>131</v>
      </c>
      <c r="BB145" s="293">
        <v>39</v>
      </c>
      <c r="BC145" s="293">
        <v>211</v>
      </c>
      <c r="BD145" s="293">
        <v>758</v>
      </c>
      <c r="BE145" s="293">
        <v>12766</v>
      </c>
      <c r="BF145" s="293">
        <v>2609</v>
      </c>
      <c r="BG145" s="293">
        <v>18538</v>
      </c>
      <c r="BH145" s="293">
        <v>11998</v>
      </c>
      <c r="BI145" s="293">
        <v>700</v>
      </c>
      <c r="BJ145" s="293">
        <v>127</v>
      </c>
      <c r="BK145" s="293">
        <v>74</v>
      </c>
      <c r="BL145" s="293">
        <v>376</v>
      </c>
      <c r="BM145" s="293">
        <v>3754</v>
      </c>
      <c r="BN145" s="293">
        <v>5211</v>
      </c>
      <c r="BO145" s="293">
        <v>1118</v>
      </c>
      <c r="BP145" s="293">
        <v>464</v>
      </c>
      <c r="BQ145" s="293">
        <v>125</v>
      </c>
      <c r="BR145" s="293">
        <v>0</v>
      </c>
      <c r="BS145" s="293">
        <v>64</v>
      </c>
      <c r="BT145" s="293">
        <v>1857</v>
      </c>
      <c r="BU145" s="293">
        <v>38451</v>
      </c>
      <c r="BV145" s="293">
        <v>77</v>
      </c>
      <c r="BW145" s="293">
        <v>971</v>
      </c>
      <c r="BX145" s="293">
        <v>87</v>
      </c>
      <c r="BY145" s="293">
        <v>219</v>
      </c>
      <c r="BZ145" s="293">
        <v>270</v>
      </c>
      <c r="CA145" s="293">
        <v>5</v>
      </c>
      <c r="CB145" s="293">
        <v>1677</v>
      </c>
      <c r="CC145" s="293">
        <v>549</v>
      </c>
      <c r="CD145" s="293">
        <v>870</v>
      </c>
      <c r="CE145" s="293">
        <v>9432</v>
      </c>
      <c r="CF145" s="293">
        <v>175</v>
      </c>
      <c r="CG145" s="293">
        <v>5060</v>
      </c>
      <c r="CH145" s="293">
        <v>398</v>
      </c>
      <c r="CI145" s="293">
        <v>473</v>
      </c>
      <c r="CJ145" s="293">
        <v>5506</v>
      </c>
      <c r="CK145" s="293">
        <v>312</v>
      </c>
      <c r="CL145" s="293">
        <v>797</v>
      </c>
      <c r="CM145" s="293">
        <v>2304</v>
      </c>
      <c r="CN145" s="293">
        <v>314</v>
      </c>
      <c r="CO145" s="293">
        <v>767</v>
      </c>
      <c r="CP145" s="293">
        <v>56</v>
      </c>
      <c r="CQ145" s="293">
        <v>989</v>
      </c>
      <c r="CR145" s="293">
        <v>4962</v>
      </c>
      <c r="CS145" s="293">
        <v>579</v>
      </c>
      <c r="CT145" s="293">
        <v>335</v>
      </c>
      <c r="CU145" s="293">
        <v>277</v>
      </c>
      <c r="CV145" s="293">
        <v>280</v>
      </c>
      <c r="CW145" s="293">
        <v>14</v>
      </c>
      <c r="CX145" s="293">
        <v>186</v>
      </c>
      <c r="CY145" s="293">
        <v>0</v>
      </c>
      <c r="CZ145" s="293">
        <v>34</v>
      </c>
      <c r="DA145" s="294">
        <v>146966</v>
      </c>
      <c r="DB145" s="293">
        <v>482</v>
      </c>
      <c r="DC145" s="293">
        <v>5416</v>
      </c>
      <c r="DD145" s="293">
        <v>0</v>
      </c>
      <c r="DE145" s="293">
        <v>0</v>
      </c>
      <c r="DF145" s="293">
        <v>0</v>
      </c>
      <c r="DG145" s="293">
        <v>0</v>
      </c>
      <c r="DH145" s="294">
        <v>5898</v>
      </c>
      <c r="DI145" s="294">
        <v>152864</v>
      </c>
      <c r="DJ145" s="294">
        <v>107855</v>
      </c>
      <c r="DK145" s="294">
        <v>113753</v>
      </c>
      <c r="DL145" s="294">
        <v>260719</v>
      </c>
      <c r="DM145" s="294">
        <v>-4738</v>
      </c>
      <c r="DN145" s="294">
        <v>109015</v>
      </c>
      <c r="DO145" s="294">
        <v>255981</v>
      </c>
      <c r="DQ145" s="340">
        <f t="shared" si="9"/>
        <v>3.0994871258111786E-2</v>
      </c>
      <c r="DR145" s="341">
        <f t="shared" si="10"/>
        <v>0.96900512874188827</v>
      </c>
      <c r="DS145" s="342">
        <f t="shared" si="11"/>
        <v>1.1383984356690329E-3</v>
      </c>
    </row>
    <row r="146" spans="2:123" ht="20.100000000000001" customHeight="1" x14ac:dyDescent="0.4">
      <c r="B146" s="12">
        <v>91</v>
      </c>
      <c r="C146" s="9" t="s">
        <v>390</v>
      </c>
      <c r="D146" s="293">
        <v>0</v>
      </c>
      <c r="E146" s="293">
        <v>31</v>
      </c>
      <c r="F146" s="293">
        <v>0</v>
      </c>
      <c r="G146" s="293">
        <v>4</v>
      </c>
      <c r="H146" s="293">
        <v>38</v>
      </c>
      <c r="I146" s="293">
        <v>83</v>
      </c>
      <c r="J146" s="293">
        <v>3</v>
      </c>
      <c r="K146" s="293">
        <v>405</v>
      </c>
      <c r="L146" s="293">
        <v>277</v>
      </c>
      <c r="M146" s="293">
        <v>24</v>
      </c>
      <c r="N146" s="293">
        <v>1987</v>
      </c>
      <c r="O146" s="293">
        <v>6600</v>
      </c>
      <c r="P146" s="293">
        <v>7</v>
      </c>
      <c r="Q146" s="293">
        <v>0</v>
      </c>
      <c r="R146" s="293">
        <v>56</v>
      </c>
      <c r="S146" s="293">
        <v>68</v>
      </c>
      <c r="T146" s="293">
        <v>95</v>
      </c>
      <c r="U146" s="293">
        <v>227</v>
      </c>
      <c r="V146" s="293">
        <v>42</v>
      </c>
      <c r="W146" s="293">
        <v>51</v>
      </c>
      <c r="X146" s="293">
        <v>2217</v>
      </c>
      <c r="Y146" s="293">
        <v>89</v>
      </c>
      <c r="Z146" s="293">
        <v>526</v>
      </c>
      <c r="AA146" s="293">
        <v>538</v>
      </c>
      <c r="AB146" s="293">
        <v>4</v>
      </c>
      <c r="AC146" s="293">
        <v>17</v>
      </c>
      <c r="AD146" s="293">
        <v>22</v>
      </c>
      <c r="AE146" s="293">
        <v>122</v>
      </c>
      <c r="AF146" s="293">
        <v>66</v>
      </c>
      <c r="AG146" s="293">
        <v>38</v>
      </c>
      <c r="AH146" s="293">
        <v>9</v>
      </c>
      <c r="AI146" s="293">
        <v>4</v>
      </c>
      <c r="AJ146" s="293">
        <v>95</v>
      </c>
      <c r="AK146" s="293">
        <v>130</v>
      </c>
      <c r="AL146" s="293">
        <v>91</v>
      </c>
      <c r="AM146" s="293">
        <v>83</v>
      </c>
      <c r="AN146" s="293">
        <v>1119</v>
      </c>
      <c r="AO146" s="293">
        <v>153</v>
      </c>
      <c r="AP146" s="293">
        <v>140</v>
      </c>
      <c r="AQ146" s="293">
        <v>682</v>
      </c>
      <c r="AR146" s="293">
        <v>155</v>
      </c>
      <c r="AS146" s="293">
        <v>46</v>
      </c>
      <c r="AT146" s="293">
        <v>38</v>
      </c>
      <c r="AU146" s="293">
        <v>127</v>
      </c>
      <c r="AV146" s="293">
        <v>739</v>
      </c>
      <c r="AW146" s="293">
        <v>221</v>
      </c>
      <c r="AX146" s="293">
        <v>2268</v>
      </c>
      <c r="AY146" s="293">
        <v>44</v>
      </c>
      <c r="AZ146" s="293">
        <v>907</v>
      </c>
      <c r="BA146" s="293">
        <v>19</v>
      </c>
      <c r="BB146" s="293">
        <v>21</v>
      </c>
      <c r="BC146" s="293">
        <v>341</v>
      </c>
      <c r="BD146" s="293">
        <v>2</v>
      </c>
      <c r="BE146" s="293">
        <v>1398</v>
      </c>
      <c r="BF146" s="293">
        <v>104</v>
      </c>
      <c r="BG146" s="293">
        <v>374</v>
      </c>
      <c r="BH146" s="293">
        <v>234</v>
      </c>
      <c r="BI146" s="293">
        <v>911</v>
      </c>
      <c r="BJ146" s="293">
        <v>546</v>
      </c>
      <c r="BK146" s="293">
        <v>794</v>
      </c>
      <c r="BL146" s="293">
        <v>134</v>
      </c>
      <c r="BM146" s="293">
        <v>5011</v>
      </c>
      <c r="BN146" s="293">
        <v>15127</v>
      </c>
      <c r="BO146" s="293">
        <v>14761</v>
      </c>
      <c r="BP146" s="293">
        <v>8745</v>
      </c>
      <c r="BQ146" s="293">
        <v>4240</v>
      </c>
      <c r="BR146" s="293">
        <v>0</v>
      </c>
      <c r="BS146" s="293">
        <v>238</v>
      </c>
      <c r="BT146" s="293">
        <v>1477</v>
      </c>
      <c r="BU146" s="293">
        <v>0</v>
      </c>
      <c r="BV146" s="293">
        <v>102</v>
      </c>
      <c r="BW146" s="293">
        <v>177</v>
      </c>
      <c r="BX146" s="293">
        <v>52</v>
      </c>
      <c r="BY146" s="293">
        <v>27</v>
      </c>
      <c r="BZ146" s="293">
        <v>1196</v>
      </c>
      <c r="CA146" s="293">
        <v>23</v>
      </c>
      <c r="CB146" s="293">
        <v>7854</v>
      </c>
      <c r="CC146" s="293">
        <v>1027</v>
      </c>
      <c r="CD146" s="293">
        <v>4060</v>
      </c>
      <c r="CE146" s="293">
        <v>9077</v>
      </c>
      <c r="CF146" s="293">
        <v>1612</v>
      </c>
      <c r="CG146" s="293">
        <v>1518</v>
      </c>
      <c r="CH146" s="293">
        <v>2256</v>
      </c>
      <c r="CI146" s="293">
        <v>715</v>
      </c>
      <c r="CJ146" s="293">
        <v>1204</v>
      </c>
      <c r="CK146" s="293">
        <v>190</v>
      </c>
      <c r="CL146" s="293">
        <v>100</v>
      </c>
      <c r="CM146" s="293">
        <v>305</v>
      </c>
      <c r="CN146" s="293">
        <v>429</v>
      </c>
      <c r="CO146" s="293">
        <v>3768</v>
      </c>
      <c r="CP146" s="293">
        <v>56</v>
      </c>
      <c r="CQ146" s="293">
        <v>463</v>
      </c>
      <c r="CR146" s="293">
        <v>13943</v>
      </c>
      <c r="CS146" s="293">
        <v>228</v>
      </c>
      <c r="CT146" s="293">
        <v>2774</v>
      </c>
      <c r="CU146" s="293">
        <v>1419</v>
      </c>
      <c r="CV146" s="293">
        <v>1247</v>
      </c>
      <c r="CW146" s="293">
        <v>36</v>
      </c>
      <c r="CX146" s="293">
        <v>1022</v>
      </c>
      <c r="CY146" s="293">
        <v>0</v>
      </c>
      <c r="CZ146" s="293">
        <v>288</v>
      </c>
      <c r="DA146" s="294">
        <v>132333</v>
      </c>
      <c r="DB146" s="293">
        <v>0</v>
      </c>
      <c r="DC146" s="293">
        <v>38</v>
      </c>
      <c r="DD146" s="293">
        <v>0</v>
      </c>
      <c r="DE146" s="293">
        <v>0</v>
      </c>
      <c r="DF146" s="293">
        <v>0</v>
      </c>
      <c r="DG146" s="293">
        <v>0</v>
      </c>
      <c r="DH146" s="294">
        <v>38</v>
      </c>
      <c r="DI146" s="294">
        <v>132371</v>
      </c>
      <c r="DJ146" s="294">
        <v>50684</v>
      </c>
      <c r="DK146" s="294">
        <v>50722</v>
      </c>
      <c r="DL146" s="294">
        <v>183055</v>
      </c>
      <c r="DM146" s="294">
        <v>-116014</v>
      </c>
      <c r="DN146" s="294">
        <v>-65292</v>
      </c>
      <c r="DO146" s="294">
        <v>67041</v>
      </c>
      <c r="DQ146" s="340">
        <f t="shared" si="9"/>
        <v>0.87643063813070843</v>
      </c>
      <c r="DR146" s="341">
        <f t="shared" si="10"/>
        <v>0.12356936186929157</v>
      </c>
      <c r="DS146" s="342">
        <f t="shared" si="11"/>
        <v>7.987285922345504E-6</v>
      </c>
    </row>
    <row r="147" spans="2:123" ht="20.100000000000001" customHeight="1" x14ac:dyDescent="0.4">
      <c r="B147" s="12">
        <v>92</v>
      </c>
      <c r="C147" s="9" t="s">
        <v>885</v>
      </c>
      <c r="D147" s="293">
        <v>5878</v>
      </c>
      <c r="E147" s="293">
        <v>700</v>
      </c>
      <c r="F147" s="293">
        <v>505</v>
      </c>
      <c r="G147" s="293">
        <v>903</v>
      </c>
      <c r="H147" s="293">
        <v>169</v>
      </c>
      <c r="I147" s="293">
        <v>126</v>
      </c>
      <c r="J147" s="293">
        <v>91</v>
      </c>
      <c r="K147" s="293">
        <v>550</v>
      </c>
      <c r="L147" s="293">
        <v>590</v>
      </c>
      <c r="M147" s="293">
        <v>58</v>
      </c>
      <c r="N147" s="293">
        <v>1254</v>
      </c>
      <c r="O147" s="293">
        <v>915</v>
      </c>
      <c r="P147" s="293">
        <v>165</v>
      </c>
      <c r="Q147" s="293">
        <v>6</v>
      </c>
      <c r="R147" s="293">
        <v>44</v>
      </c>
      <c r="S147" s="293">
        <v>533</v>
      </c>
      <c r="T147" s="293">
        <v>30</v>
      </c>
      <c r="U147" s="293">
        <v>711</v>
      </c>
      <c r="V147" s="293">
        <v>48</v>
      </c>
      <c r="W147" s="293">
        <v>153</v>
      </c>
      <c r="X147" s="293">
        <v>700</v>
      </c>
      <c r="Y147" s="293">
        <v>977</v>
      </c>
      <c r="Z147" s="293">
        <v>734</v>
      </c>
      <c r="AA147" s="293">
        <v>1075</v>
      </c>
      <c r="AB147" s="293">
        <v>7</v>
      </c>
      <c r="AC147" s="293">
        <v>51</v>
      </c>
      <c r="AD147" s="293">
        <v>788</v>
      </c>
      <c r="AE147" s="293">
        <v>192</v>
      </c>
      <c r="AF147" s="293">
        <v>443</v>
      </c>
      <c r="AG147" s="293">
        <v>438</v>
      </c>
      <c r="AH147" s="293">
        <v>120</v>
      </c>
      <c r="AI147" s="293">
        <v>36</v>
      </c>
      <c r="AJ147" s="293">
        <v>445</v>
      </c>
      <c r="AK147" s="293">
        <v>730</v>
      </c>
      <c r="AL147" s="293">
        <v>413</v>
      </c>
      <c r="AM147" s="293">
        <v>124</v>
      </c>
      <c r="AN147" s="293">
        <v>4238</v>
      </c>
      <c r="AO147" s="293">
        <v>244</v>
      </c>
      <c r="AP147" s="293">
        <v>379</v>
      </c>
      <c r="AQ147" s="293">
        <v>3753</v>
      </c>
      <c r="AR147" s="293">
        <v>275</v>
      </c>
      <c r="AS147" s="293">
        <v>25</v>
      </c>
      <c r="AT147" s="293">
        <v>72</v>
      </c>
      <c r="AU147" s="293">
        <v>354</v>
      </c>
      <c r="AV147" s="293">
        <v>504</v>
      </c>
      <c r="AW147" s="293">
        <v>167</v>
      </c>
      <c r="AX147" s="293">
        <v>836</v>
      </c>
      <c r="AY147" s="293">
        <v>18</v>
      </c>
      <c r="AZ147" s="293">
        <v>1060</v>
      </c>
      <c r="BA147" s="293">
        <v>18</v>
      </c>
      <c r="BB147" s="293">
        <v>10</v>
      </c>
      <c r="BC147" s="293">
        <v>121</v>
      </c>
      <c r="BD147" s="293">
        <v>48</v>
      </c>
      <c r="BE147" s="293">
        <v>1930</v>
      </c>
      <c r="BF147" s="293">
        <v>1747</v>
      </c>
      <c r="BG147" s="293">
        <v>4411</v>
      </c>
      <c r="BH147" s="293">
        <v>1319</v>
      </c>
      <c r="BI147" s="293">
        <v>10265</v>
      </c>
      <c r="BJ147" s="293">
        <v>95</v>
      </c>
      <c r="BK147" s="293">
        <v>2319</v>
      </c>
      <c r="BL147" s="293">
        <v>1981</v>
      </c>
      <c r="BM147" s="293">
        <v>717</v>
      </c>
      <c r="BN147" s="293">
        <v>861</v>
      </c>
      <c r="BO147" s="293">
        <v>1426</v>
      </c>
      <c r="BP147" s="293">
        <v>1003</v>
      </c>
      <c r="BQ147" s="293">
        <v>337</v>
      </c>
      <c r="BR147" s="293">
        <v>0</v>
      </c>
      <c r="BS147" s="293">
        <v>109</v>
      </c>
      <c r="BT147" s="293">
        <v>11956</v>
      </c>
      <c r="BU147" s="293">
        <v>40849</v>
      </c>
      <c r="BV147" s="293">
        <v>49</v>
      </c>
      <c r="BW147" s="293">
        <v>118</v>
      </c>
      <c r="BX147" s="293">
        <v>142</v>
      </c>
      <c r="BY147" s="293">
        <v>384</v>
      </c>
      <c r="BZ147" s="293">
        <v>1459</v>
      </c>
      <c r="CA147" s="293">
        <v>69</v>
      </c>
      <c r="CB147" s="293">
        <v>2201</v>
      </c>
      <c r="CC147" s="293">
        <v>634</v>
      </c>
      <c r="CD147" s="293">
        <v>4729</v>
      </c>
      <c r="CE147" s="293">
        <v>1429</v>
      </c>
      <c r="CF147" s="293">
        <v>207</v>
      </c>
      <c r="CG147" s="293">
        <v>11772</v>
      </c>
      <c r="CH147" s="293">
        <v>1693</v>
      </c>
      <c r="CI147" s="293">
        <v>4113</v>
      </c>
      <c r="CJ147" s="293">
        <v>1933</v>
      </c>
      <c r="CK147" s="293">
        <v>467</v>
      </c>
      <c r="CL147" s="293">
        <v>1503</v>
      </c>
      <c r="CM147" s="293">
        <v>546</v>
      </c>
      <c r="CN147" s="293">
        <v>750</v>
      </c>
      <c r="CO147" s="293">
        <v>35003</v>
      </c>
      <c r="CP147" s="293">
        <v>132</v>
      </c>
      <c r="CQ147" s="293">
        <v>7717</v>
      </c>
      <c r="CR147" s="293">
        <v>3655</v>
      </c>
      <c r="CS147" s="293">
        <v>234</v>
      </c>
      <c r="CT147" s="293">
        <v>591</v>
      </c>
      <c r="CU147" s="293">
        <v>680</v>
      </c>
      <c r="CV147" s="293">
        <v>605</v>
      </c>
      <c r="CW147" s="293">
        <v>18</v>
      </c>
      <c r="CX147" s="293">
        <v>166</v>
      </c>
      <c r="CY147" s="293">
        <v>0</v>
      </c>
      <c r="CZ147" s="293">
        <v>77</v>
      </c>
      <c r="DA147" s="294">
        <v>197225</v>
      </c>
      <c r="DB147" s="293">
        <v>96</v>
      </c>
      <c r="DC147" s="293">
        <v>26523</v>
      </c>
      <c r="DD147" s="293">
        <v>0</v>
      </c>
      <c r="DE147" s="293">
        <v>0</v>
      </c>
      <c r="DF147" s="293">
        <v>0</v>
      </c>
      <c r="DG147" s="293">
        <v>0</v>
      </c>
      <c r="DH147" s="294">
        <v>26619</v>
      </c>
      <c r="DI147" s="294">
        <v>223844</v>
      </c>
      <c r="DJ147" s="294">
        <v>11356</v>
      </c>
      <c r="DK147" s="294">
        <v>37975</v>
      </c>
      <c r="DL147" s="294">
        <v>235200</v>
      </c>
      <c r="DM147" s="294">
        <v>-5946</v>
      </c>
      <c r="DN147" s="294">
        <v>32029</v>
      </c>
      <c r="DO147" s="294">
        <v>229254</v>
      </c>
      <c r="DQ147" s="340">
        <f t="shared" si="9"/>
        <v>2.6563142188309716E-2</v>
      </c>
      <c r="DR147" s="341">
        <f t="shared" si="10"/>
        <v>0.97343685781169031</v>
      </c>
      <c r="DS147" s="342">
        <f t="shared" si="11"/>
        <v>5.5749153820623632E-3</v>
      </c>
    </row>
    <row r="148" spans="2:123" ht="20.100000000000001" customHeight="1" x14ac:dyDescent="0.4">
      <c r="B148" s="12">
        <v>93</v>
      </c>
      <c r="C148" s="9" t="s">
        <v>398</v>
      </c>
      <c r="D148" s="293">
        <v>6</v>
      </c>
      <c r="E148" s="293">
        <v>24</v>
      </c>
      <c r="F148" s="293">
        <v>53</v>
      </c>
      <c r="G148" s="293">
        <v>241</v>
      </c>
      <c r="H148" s="293">
        <v>50</v>
      </c>
      <c r="I148" s="293">
        <v>624</v>
      </c>
      <c r="J148" s="293">
        <v>72</v>
      </c>
      <c r="K148" s="293">
        <v>3222</v>
      </c>
      <c r="L148" s="293">
        <v>1743</v>
      </c>
      <c r="M148" s="293">
        <v>60</v>
      </c>
      <c r="N148" s="293">
        <v>6318</v>
      </c>
      <c r="O148" s="293">
        <v>1733</v>
      </c>
      <c r="P148" s="293">
        <v>171</v>
      </c>
      <c r="Q148" s="293">
        <v>4</v>
      </c>
      <c r="R148" s="293">
        <v>285</v>
      </c>
      <c r="S148" s="293">
        <v>656</v>
      </c>
      <c r="T148" s="293">
        <v>450</v>
      </c>
      <c r="U148" s="293">
        <v>1303</v>
      </c>
      <c r="V148" s="293">
        <v>255</v>
      </c>
      <c r="W148" s="293">
        <v>1569</v>
      </c>
      <c r="X148" s="293">
        <v>1875</v>
      </c>
      <c r="Y148" s="293">
        <v>960</v>
      </c>
      <c r="Z148" s="293">
        <v>2406</v>
      </c>
      <c r="AA148" s="293">
        <v>957</v>
      </c>
      <c r="AB148" s="293">
        <v>27</v>
      </c>
      <c r="AC148" s="293">
        <v>350</v>
      </c>
      <c r="AD148" s="293">
        <v>3046</v>
      </c>
      <c r="AE148" s="293">
        <v>262</v>
      </c>
      <c r="AF148" s="293">
        <v>1203</v>
      </c>
      <c r="AG148" s="293">
        <v>203</v>
      </c>
      <c r="AH148" s="293">
        <v>184</v>
      </c>
      <c r="AI148" s="293">
        <v>144</v>
      </c>
      <c r="AJ148" s="293">
        <v>880</v>
      </c>
      <c r="AK148" s="293">
        <v>1274</v>
      </c>
      <c r="AL148" s="293">
        <v>1405</v>
      </c>
      <c r="AM148" s="293">
        <v>543</v>
      </c>
      <c r="AN148" s="293">
        <v>14697</v>
      </c>
      <c r="AO148" s="293">
        <v>1816</v>
      </c>
      <c r="AP148" s="293">
        <v>1757</v>
      </c>
      <c r="AQ148" s="293">
        <v>9449</v>
      </c>
      <c r="AR148" s="293">
        <v>1216</v>
      </c>
      <c r="AS148" s="293">
        <v>100</v>
      </c>
      <c r="AT148" s="293">
        <v>324</v>
      </c>
      <c r="AU148" s="293">
        <v>2249</v>
      </c>
      <c r="AV148" s="293">
        <v>2477</v>
      </c>
      <c r="AW148" s="293">
        <v>835</v>
      </c>
      <c r="AX148" s="293">
        <v>4404</v>
      </c>
      <c r="AY148" s="293">
        <v>74</v>
      </c>
      <c r="AZ148" s="293">
        <v>4091</v>
      </c>
      <c r="BA148" s="293">
        <v>159</v>
      </c>
      <c r="BB148" s="293">
        <v>126</v>
      </c>
      <c r="BC148" s="293">
        <v>857</v>
      </c>
      <c r="BD148" s="293">
        <v>314</v>
      </c>
      <c r="BE148" s="293">
        <v>41257</v>
      </c>
      <c r="BF148" s="293">
        <v>6364</v>
      </c>
      <c r="BG148" s="293">
        <v>52575</v>
      </c>
      <c r="BH148" s="293">
        <v>11797</v>
      </c>
      <c r="BI148" s="293">
        <v>12297</v>
      </c>
      <c r="BJ148" s="293">
        <v>1230</v>
      </c>
      <c r="BK148" s="293">
        <v>10808</v>
      </c>
      <c r="BL148" s="293">
        <v>4846</v>
      </c>
      <c r="BM148" s="293">
        <v>48030</v>
      </c>
      <c r="BN148" s="293">
        <v>61509</v>
      </c>
      <c r="BO148" s="293">
        <v>33781</v>
      </c>
      <c r="BP148" s="293">
        <v>18185</v>
      </c>
      <c r="BQ148" s="293">
        <v>8233</v>
      </c>
      <c r="BR148" s="293">
        <v>1272</v>
      </c>
      <c r="BS148" s="293">
        <v>1289</v>
      </c>
      <c r="BT148" s="293">
        <v>7336</v>
      </c>
      <c r="BU148" s="293">
        <v>130</v>
      </c>
      <c r="BV148" s="293">
        <v>324</v>
      </c>
      <c r="BW148" s="293">
        <v>171</v>
      </c>
      <c r="BX148" s="293">
        <v>882</v>
      </c>
      <c r="BY148" s="293">
        <v>6798</v>
      </c>
      <c r="BZ148" s="293">
        <v>20790</v>
      </c>
      <c r="CA148" s="293">
        <v>356</v>
      </c>
      <c r="CB148" s="293">
        <v>27685</v>
      </c>
      <c r="CC148" s="293">
        <v>5503</v>
      </c>
      <c r="CD148" s="293">
        <v>35691</v>
      </c>
      <c r="CE148" s="293">
        <v>44851</v>
      </c>
      <c r="CF148" s="293">
        <v>1976</v>
      </c>
      <c r="CG148" s="293">
        <v>75786</v>
      </c>
      <c r="CH148" s="293">
        <v>25765</v>
      </c>
      <c r="CI148" s="293">
        <v>39268</v>
      </c>
      <c r="CJ148" s="293">
        <v>23075</v>
      </c>
      <c r="CK148" s="293">
        <v>2368</v>
      </c>
      <c r="CL148" s="293">
        <v>9243</v>
      </c>
      <c r="CM148" s="293">
        <v>5256</v>
      </c>
      <c r="CN148" s="293">
        <v>8566</v>
      </c>
      <c r="CO148" s="293">
        <v>23881</v>
      </c>
      <c r="CP148" s="293">
        <v>3112</v>
      </c>
      <c r="CQ148" s="293">
        <v>9220</v>
      </c>
      <c r="CR148" s="293">
        <v>120856</v>
      </c>
      <c r="CS148" s="293">
        <v>1814</v>
      </c>
      <c r="CT148" s="293">
        <v>3889</v>
      </c>
      <c r="CU148" s="293">
        <v>3442</v>
      </c>
      <c r="CV148" s="293">
        <v>3479</v>
      </c>
      <c r="CW148" s="293">
        <v>161</v>
      </c>
      <c r="CX148" s="293">
        <v>2205</v>
      </c>
      <c r="CY148" s="293">
        <v>0</v>
      </c>
      <c r="CZ148" s="293">
        <v>2011</v>
      </c>
      <c r="DA148" s="294">
        <v>908866</v>
      </c>
      <c r="DB148" s="293">
        <v>748</v>
      </c>
      <c r="DC148" s="293">
        <v>18757</v>
      </c>
      <c r="DD148" s="293">
        <v>274</v>
      </c>
      <c r="DE148" s="293">
        <v>5811</v>
      </c>
      <c r="DF148" s="293">
        <v>37329</v>
      </c>
      <c r="DG148" s="293">
        <v>0</v>
      </c>
      <c r="DH148" s="294">
        <v>62919</v>
      </c>
      <c r="DI148" s="294">
        <v>971785</v>
      </c>
      <c r="DJ148" s="294">
        <v>136392</v>
      </c>
      <c r="DK148" s="294">
        <v>199311</v>
      </c>
      <c r="DL148" s="294">
        <v>1108177</v>
      </c>
      <c r="DM148" s="294">
        <v>-208299</v>
      </c>
      <c r="DN148" s="294">
        <v>-8988</v>
      </c>
      <c r="DO148" s="294">
        <v>899878</v>
      </c>
      <c r="DQ148" s="340">
        <f t="shared" si="9"/>
        <v>0.21434679481572569</v>
      </c>
      <c r="DR148" s="341">
        <f t="shared" si="10"/>
        <v>0.78565320518427428</v>
      </c>
      <c r="DS148" s="342">
        <f t="shared" si="11"/>
        <v>3.9425663696167007E-3</v>
      </c>
    </row>
    <row r="149" spans="2:123" ht="20.100000000000001" customHeight="1" x14ac:dyDescent="0.4">
      <c r="B149" s="12">
        <v>94</v>
      </c>
      <c r="C149" s="9" t="s">
        <v>399</v>
      </c>
      <c r="D149" s="293">
        <v>0</v>
      </c>
      <c r="E149" s="293">
        <v>0</v>
      </c>
      <c r="F149" s="293">
        <v>0</v>
      </c>
      <c r="G149" s="293">
        <v>0</v>
      </c>
      <c r="H149" s="293">
        <v>0</v>
      </c>
      <c r="I149" s="293">
        <v>0</v>
      </c>
      <c r="J149" s="293">
        <v>0</v>
      </c>
      <c r="K149" s="293">
        <v>0</v>
      </c>
      <c r="L149" s="293">
        <v>0</v>
      </c>
      <c r="M149" s="293">
        <v>0</v>
      </c>
      <c r="N149" s="293">
        <v>0</v>
      </c>
      <c r="O149" s="293">
        <v>0</v>
      </c>
      <c r="P149" s="293">
        <v>0</v>
      </c>
      <c r="Q149" s="293">
        <v>0</v>
      </c>
      <c r="R149" s="293">
        <v>0</v>
      </c>
      <c r="S149" s="293">
        <v>0</v>
      </c>
      <c r="T149" s="293">
        <v>0</v>
      </c>
      <c r="U149" s="293">
        <v>0</v>
      </c>
      <c r="V149" s="293">
        <v>0</v>
      </c>
      <c r="W149" s="293">
        <v>0</v>
      </c>
      <c r="X149" s="293">
        <v>0</v>
      </c>
      <c r="Y149" s="293">
        <v>0</v>
      </c>
      <c r="Z149" s="293">
        <v>0</v>
      </c>
      <c r="AA149" s="293">
        <v>0</v>
      </c>
      <c r="AB149" s="293">
        <v>0</v>
      </c>
      <c r="AC149" s="293">
        <v>0</v>
      </c>
      <c r="AD149" s="293">
        <v>0</v>
      </c>
      <c r="AE149" s="293">
        <v>0</v>
      </c>
      <c r="AF149" s="293">
        <v>0</v>
      </c>
      <c r="AG149" s="293">
        <v>0</v>
      </c>
      <c r="AH149" s="293">
        <v>0</v>
      </c>
      <c r="AI149" s="293">
        <v>0</v>
      </c>
      <c r="AJ149" s="293">
        <v>0</v>
      </c>
      <c r="AK149" s="293">
        <v>0</v>
      </c>
      <c r="AL149" s="293">
        <v>0</v>
      </c>
      <c r="AM149" s="293">
        <v>0</v>
      </c>
      <c r="AN149" s="293">
        <v>0</v>
      </c>
      <c r="AO149" s="293">
        <v>0</v>
      </c>
      <c r="AP149" s="293">
        <v>0</v>
      </c>
      <c r="AQ149" s="293">
        <v>0</v>
      </c>
      <c r="AR149" s="293">
        <v>0</v>
      </c>
      <c r="AS149" s="293">
        <v>0</v>
      </c>
      <c r="AT149" s="293">
        <v>0</v>
      </c>
      <c r="AU149" s="293">
        <v>0</v>
      </c>
      <c r="AV149" s="293">
        <v>0</v>
      </c>
      <c r="AW149" s="293">
        <v>0</v>
      </c>
      <c r="AX149" s="293">
        <v>0</v>
      </c>
      <c r="AY149" s="293">
        <v>0</v>
      </c>
      <c r="AZ149" s="293">
        <v>0</v>
      </c>
      <c r="BA149" s="293">
        <v>0</v>
      </c>
      <c r="BB149" s="293">
        <v>0</v>
      </c>
      <c r="BC149" s="293">
        <v>0</v>
      </c>
      <c r="BD149" s="293">
        <v>0</v>
      </c>
      <c r="BE149" s="293">
        <v>0</v>
      </c>
      <c r="BF149" s="293">
        <v>0</v>
      </c>
      <c r="BG149" s="293">
        <v>0</v>
      </c>
      <c r="BH149" s="293">
        <v>0</v>
      </c>
      <c r="BI149" s="293">
        <v>0</v>
      </c>
      <c r="BJ149" s="293">
        <v>0</v>
      </c>
      <c r="BK149" s="293">
        <v>0</v>
      </c>
      <c r="BL149" s="293">
        <v>0</v>
      </c>
      <c r="BM149" s="293">
        <v>0</v>
      </c>
      <c r="BN149" s="293">
        <v>0</v>
      </c>
      <c r="BO149" s="293">
        <v>0</v>
      </c>
      <c r="BP149" s="293">
        <v>0</v>
      </c>
      <c r="BQ149" s="293">
        <v>0</v>
      </c>
      <c r="BR149" s="293">
        <v>0</v>
      </c>
      <c r="BS149" s="293">
        <v>0</v>
      </c>
      <c r="BT149" s="293">
        <v>0</v>
      </c>
      <c r="BU149" s="293">
        <v>0</v>
      </c>
      <c r="BV149" s="293">
        <v>0</v>
      </c>
      <c r="BW149" s="293">
        <v>0</v>
      </c>
      <c r="BX149" s="293">
        <v>0</v>
      </c>
      <c r="BY149" s="293">
        <v>0</v>
      </c>
      <c r="BZ149" s="293">
        <v>0</v>
      </c>
      <c r="CA149" s="293">
        <v>0</v>
      </c>
      <c r="CB149" s="293">
        <v>0</v>
      </c>
      <c r="CC149" s="293">
        <v>0</v>
      </c>
      <c r="CD149" s="293">
        <v>0</v>
      </c>
      <c r="CE149" s="293">
        <v>0</v>
      </c>
      <c r="CF149" s="293">
        <v>0</v>
      </c>
      <c r="CG149" s="293">
        <v>0</v>
      </c>
      <c r="CH149" s="293">
        <v>0</v>
      </c>
      <c r="CI149" s="293">
        <v>0</v>
      </c>
      <c r="CJ149" s="293">
        <v>0</v>
      </c>
      <c r="CK149" s="293">
        <v>0</v>
      </c>
      <c r="CL149" s="293">
        <v>0</v>
      </c>
      <c r="CM149" s="293">
        <v>0</v>
      </c>
      <c r="CN149" s="293">
        <v>0</v>
      </c>
      <c r="CO149" s="293">
        <v>0</v>
      </c>
      <c r="CP149" s="293">
        <v>0</v>
      </c>
      <c r="CQ149" s="293">
        <v>0</v>
      </c>
      <c r="CR149" s="293">
        <v>0</v>
      </c>
      <c r="CS149" s="293">
        <v>77</v>
      </c>
      <c r="CT149" s="293">
        <v>0</v>
      </c>
      <c r="CU149" s="293">
        <v>0</v>
      </c>
      <c r="CV149" s="293">
        <v>0</v>
      </c>
      <c r="CW149" s="293">
        <v>0</v>
      </c>
      <c r="CX149" s="293">
        <v>0</v>
      </c>
      <c r="CY149" s="293">
        <v>0</v>
      </c>
      <c r="CZ149" s="293">
        <v>0</v>
      </c>
      <c r="DA149" s="294">
        <v>77</v>
      </c>
      <c r="DB149" s="293">
        <v>17983</v>
      </c>
      <c r="DC149" s="293">
        <v>37795</v>
      </c>
      <c r="DD149" s="293">
        <v>0</v>
      </c>
      <c r="DE149" s="293">
        <v>0</v>
      </c>
      <c r="DF149" s="293">
        <v>0</v>
      </c>
      <c r="DG149" s="293">
        <v>0</v>
      </c>
      <c r="DH149" s="294">
        <v>55778</v>
      </c>
      <c r="DI149" s="294">
        <v>55855</v>
      </c>
      <c r="DJ149" s="294">
        <v>10007</v>
      </c>
      <c r="DK149" s="294">
        <v>65785</v>
      </c>
      <c r="DL149" s="294">
        <v>65862</v>
      </c>
      <c r="DM149" s="294">
        <v>-2914</v>
      </c>
      <c r="DN149" s="294">
        <v>62871</v>
      </c>
      <c r="DO149" s="294">
        <v>62948</v>
      </c>
      <c r="DQ149" s="340">
        <f t="shared" si="9"/>
        <v>5.2170799391280998E-2</v>
      </c>
      <c r="DR149" s="341">
        <f t="shared" si="10"/>
        <v>0.947829200608719</v>
      </c>
      <c r="DS149" s="342">
        <f t="shared" si="11"/>
        <v>7.9441966167117985E-3</v>
      </c>
    </row>
    <row r="150" spans="2:123" ht="20.100000000000001" customHeight="1" x14ac:dyDescent="0.4">
      <c r="B150" s="12">
        <v>95</v>
      </c>
      <c r="C150" s="9" t="s">
        <v>886</v>
      </c>
      <c r="D150" s="293">
        <v>0</v>
      </c>
      <c r="E150" s="293">
        <v>0</v>
      </c>
      <c r="F150" s="293">
        <v>0</v>
      </c>
      <c r="G150" s="293">
        <v>0</v>
      </c>
      <c r="H150" s="293">
        <v>0</v>
      </c>
      <c r="I150" s="293">
        <v>0</v>
      </c>
      <c r="J150" s="293">
        <v>0</v>
      </c>
      <c r="K150" s="293">
        <v>0</v>
      </c>
      <c r="L150" s="293">
        <v>0</v>
      </c>
      <c r="M150" s="293">
        <v>0</v>
      </c>
      <c r="N150" s="293">
        <v>0</v>
      </c>
      <c r="O150" s="293">
        <v>0</v>
      </c>
      <c r="P150" s="293">
        <v>0</v>
      </c>
      <c r="Q150" s="293">
        <v>0</v>
      </c>
      <c r="R150" s="293">
        <v>0</v>
      </c>
      <c r="S150" s="293">
        <v>0</v>
      </c>
      <c r="T150" s="293">
        <v>0</v>
      </c>
      <c r="U150" s="293">
        <v>0</v>
      </c>
      <c r="V150" s="293">
        <v>0</v>
      </c>
      <c r="W150" s="293">
        <v>0</v>
      </c>
      <c r="X150" s="293">
        <v>0</v>
      </c>
      <c r="Y150" s="293">
        <v>0</v>
      </c>
      <c r="Z150" s="293">
        <v>0</v>
      </c>
      <c r="AA150" s="293">
        <v>0</v>
      </c>
      <c r="AB150" s="293">
        <v>0</v>
      </c>
      <c r="AC150" s="293">
        <v>0</v>
      </c>
      <c r="AD150" s="293">
        <v>0</v>
      </c>
      <c r="AE150" s="293">
        <v>0</v>
      </c>
      <c r="AF150" s="293">
        <v>0</v>
      </c>
      <c r="AG150" s="293">
        <v>0</v>
      </c>
      <c r="AH150" s="293">
        <v>0</v>
      </c>
      <c r="AI150" s="293">
        <v>0</v>
      </c>
      <c r="AJ150" s="293">
        <v>0</v>
      </c>
      <c r="AK150" s="293">
        <v>0</v>
      </c>
      <c r="AL150" s="293">
        <v>0</v>
      </c>
      <c r="AM150" s="293">
        <v>0</v>
      </c>
      <c r="AN150" s="293">
        <v>0</v>
      </c>
      <c r="AO150" s="293">
        <v>0</v>
      </c>
      <c r="AP150" s="293">
        <v>0</v>
      </c>
      <c r="AQ150" s="293">
        <v>0</v>
      </c>
      <c r="AR150" s="293">
        <v>0</v>
      </c>
      <c r="AS150" s="293">
        <v>0</v>
      </c>
      <c r="AT150" s="293">
        <v>0</v>
      </c>
      <c r="AU150" s="293">
        <v>0</v>
      </c>
      <c r="AV150" s="293">
        <v>0</v>
      </c>
      <c r="AW150" s="293">
        <v>0</v>
      </c>
      <c r="AX150" s="293">
        <v>0</v>
      </c>
      <c r="AY150" s="293">
        <v>0</v>
      </c>
      <c r="AZ150" s="293">
        <v>0</v>
      </c>
      <c r="BA150" s="293">
        <v>0</v>
      </c>
      <c r="BB150" s="293">
        <v>0</v>
      </c>
      <c r="BC150" s="293">
        <v>0</v>
      </c>
      <c r="BD150" s="293">
        <v>0</v>
      </c>
      <c r="BE150" s="293">
        <v>0</v>
      </c>
      <c r="BF150" s="293">
        <v>0</v>
      </c>
      <c r="BG150" s="293">
        <v>0</v>
      </c>
      <c r="BH150" s="293">
        <v>0</v>
      </c>
      <c r="BI150" s="293">
        <v>0</v>
      </c>
      <c r="BJ150" s="293">
        <v>0</v>
      </c>
      <c r="BK150" s="293">
        <v>0</v>
      </c>
      <c r="BL150" s="293">
        <v>0</v>
      </c>
      <c r="BM150" s="293">
        <v>0</v>
      </c>
      <c r="BN150" s="293">
        <v>0</v>
      </c>
      <c r="BO150" s="293">
        <v>0</v>
      </c>
      <c r="BP150" s="293">
        <v>0</v>
      </c>
      <c r="BQ150" s="293">
        <v>0</v>
      </c>
      <c r="BR150" s="293">
        <v>0</v>
      </c>
      <c r="BS150" s="293">
        <v>0</v>
      </c>
      <c r="BT150" s="293">
        <v>0</v>
      </c>
      <c r="BU150" s="293">
        <v>0</v>
      </c>
      <c r="BV150" s="293">
        <v>0</v>
      </c>
      <c r="BW150" s="293">
        <v>0</v>
      </c>
      <c r="BX150" s="293">
        <v>0</v>
      </c>
      <c r="BY150" s="293">
        <v>0</v>
      </c>
      <c r="BZ150" s="293">
        <v>0</v>
      </c>
      <c r="CA150" s="293">
        <v>0</v>
      </c>
      <c r="CB150" s="293">
        <v>0</v>
      </c>
      <c r="CC150" s="293">
        <v>0</v>
      </c>
      <c r="CD150" s="293">
        <v>0</v>
      </c>
      <c r="CE150" s="293">
        <v>0</v>
      </c>
      <c r="CF150" s="293">
        <v>0</v>
      </c>
      <c r="CG150" s="293">
        <v>0</v>
      </c>
      <c r="CH150" s="293">
        <v>4690</v>
      </c>
      <c r="CI150" s="293">
        <v>0</v>
      </c>
      <c r="CJ150" s="293">
        <v>6055</v>
      </c>
      <c r="CK150" s="293">
        <v>0</v>
      </c>
      <c r="CL150" s="293">
        <v>2738</v>
      </c>
      <c r="CM150" s="293">
        <v>5727</v>
      </c>
      <c r="CN150" s="293">
        <v>0</v>
      </c>
      <c r="CO150" s="293">
        <v>0</v>
      </c>
      <c r="CP150" s="293">
        <v>0</v>
      </c>
      <c r="CQ150" s="293">
        <v>0</v>
      </c>
      <c r="CR150" s="293">
        <v>0</v>
      </c>
      <c r="CS150" s="293">
        <v>138</v>
      </c>
      <c r="CT150" s="293">
        <v>1575</v>
      </c>
      <c r="CU150" s="293">
        <v>0</v>
      </c>
      <c r="CV150" s="293">
        <v>0</v>
      </c>
      <c r="CW150" s="293">
        <v>0</v>
      </c>
      <c r="CX150" s="293">
        <v>0</v>
      </c>
      <c r="CY150" s="293">
        <v>0</v>
      </c>
      <c r="CZ150" s="293">
        <v>0</v>
      </c>
      <c r="DA150" s="294">
        <v>20923</v>
      </c>
      <c r="DB150" s="293">
        <v>49800</v>
      </c>
      <c r="DC150" s="293">
        <v>182731</v>
      </c>
      <c r="DD150" s="293">
        <v>0</v>
      </c>
      <c r="DE150" s="293">
        <v>0</v>
      </c>
      <c r="DF150" s="293">
        <v>0</v>
      </c>
      <c r="DG150" s="293">
        <v>0</v>
      </c>
      <c r="DH150" s="294">
        <v>232531</v>
      </c>
      <c r="DI150" s="294">
        <v>253454</v>
      </c>
      <c r="DJ150" s="294">
        <v>31382</v>
      </c>
      <c r="DK150" s="294">
        <v>263913</v>
      </c>
      <c r="DL150" s="294">
        <v>284836</v>
      </c>
      <c r="DM150" s="294">
        <v>-1807</v>
      </c>
      <c r="DN150" s="294">
        <v>262106</v>
      </c>
      <c r="DO150" s="294">
        <v>283029</v>
      </c>
      <c r="DQ150" s="340">
        <f t="shared" si="9"/>
        <v>7.1294988439716874E-3</v>
      </c>
      <c r="DR150" s="341">
        <f t="shared" si="10"/>
        <v>0.99287050115602826</v>
      </c>
      <c r="DS150" s="342">
        <f t="shared" si="11"/>
        <v>3.8408545891476749E-2</v>
      </c>
    </row>
    <row r="151" spans="2:123" ht="20.100000000000001" customHeight="1" x14ac:dyDescent="0.4">
      <c r="B151" s="12">
        <v>96</v>
      </c>
      <c r="C151" s="9" t="s">
        <v>887</v>
      </c>
      <c r="D151" s="293">
        <v>0</v>
      </c>
      <c r="E151" s="293">
        <v>0</v>
      </c>
      <c r="F151" s="293">
        <v>0</v>
      </c>
      <c r="G151" s="293">
        <v>0</v>
      </c>
      <c r="H151" s="293">
        <v>0</v>
      </c>
      <c r="I151" s="293">
        <v>3</v>
      </c>
      <c r="J151" s="293">
        <v>0</v>
      </c>
      <c r="K151" s="293">
        <v>22</v>
      </c>
      <c r="L151" s="293">
        <v>18</v>
      </c>
      <c r="M151" s="293">
        <v>9</v>
      </c>
      <c r="N151" s="293">
        <v>18</v>
      </c>
      <c r="O151" s="293">
        <v>17</v>
      </c>
      <c r="P151" s="293">
        <v>1</v>
      </c>
      <c r="Q151" s="293">
        <v>0</v>
      </c>
      <c r="R151" s="293">
        <v>0</v>
      </c>
      <c r="S151" s="293">
        <v>7</v>
      </c>
      <c r="T151" s="293">
        <v>0</v>
      </c>
      <c r="U151" s="293">
        <v>8</v>
      </c>
      <c r="V151" s="293">
        <v>1</v>
      </c>
      <c r="W151" s="293">
        <v>3</v>
      </c>
      <c r="X151" s="293">
        <v>3</v>
      </c>
      <c r="Y151" s="293">
        <v>2</v>
      </c>
      <c r="Z151" s="293">
        <v>5</v>
      </c>
      <c r="AA151" s="293">
        <v>2</v>
      </c>
      <c r="AB151" s="293">
        <v>0</v>
      </c>
      <c r="AC151" s="293">
        <v>0</v>
      </c>
      <c r="AD151" s="293">
        <v>0</v>
      </c>
      <c r="AE151" s="293">
        <v>0</v>
      </c>
      <c r="AF151" s="293">
        <v>0</v>
      </c>
      <c r="AG151" s="293">
        <v>1</v>
      </c>
      <c r="AH151" s="293">
        <v>0</v>
      </c>
      <c r="AI151" s="293">
        <v>1</v>
      </c>
      <c r="AJ151" s="293">
        <v>1</v>
      </c>
      <c r="AK151" s="293">
        <v>3</v>
      </c>
      <c r="AL151" s="293">
        <v>1</v>
      </c>
      <c r="AM151" s="293">
        <v>1</v>
      </c>
      <c r="AN151" s="293">
        <v>1</v>
      </c>
      <c r="AO151" s="293">
        <v>2</v>
      </c>
      <c r="AP151" s="293">
        <v>5</v>
      </c>
      <c r="AQ151" s="293">
        <v>33</v>
      </c>
      <c r="AR151" s="293">
        <v>0</v>
      </c>
      <c r="AS151" s="293">
        <v>0</v>
      </c>
      <c r="AT151" s="293">
        <v>0</v>
      </c>
      <c r="AU151" s="293">
        <v>9</v>
      </c>
      <c r="AV151" s="293">
        <v>2</v>
      </c>
      <c r="AW151" s="293">
        <v>2</v>
      </c>
      <c r="AX151" s="293">
        <v>10</v>
      </c>
      <c r="AY151" s="293">
        <v>0</v>
      </c>
      <c r="AZ151" s="293">
        <v>7</v>
      </c>
      <c r="BA151" s="293">
        <v>2</v>
      </c>
      <c r="BB151" s="293">
        <v>0</v>
      </c>
      <c r="BC151" s="293">
        <v>3</v>
      </c>
      <c r="BD151" s="293">
        <v>0</v>
      </c>
      <c r="BE151" s="293">
        <v>7</v>
      </c>
      <c r="BF151" s="293">
        <v>4</v>
      </c>
      <c r="BG151" s="293">
        <v>37</v>
      </c>
      <c r="BH151" s="293">
        <v>7</v>
      </c>
      <c r="BI151" s="293">
        <v>21</v>
      </c>
      <c r="BJ151" s="293">
        <v>0</v>
      </c>
      <c r="BK151" s="293">
        <v>5</v>
      </c>
      <c r="BL151" s="293">
        <v>8</v>
      </c>
      <c r="BM151" s="293">
        <v>69</v>
      </c>
      <c r="BN151" s="293">
        <v>59</v>
      </c>
      <c r="BO151" s="293">
        <v>29</v>
      </c>
      <c r="BP151" s="293">
        <v>24</v>
      </c>
      <c r="BQ151" s="293">
        <v>8</v>
      </c>
      <c r="BR151" s="293">
        <v>0</v>
      </c>
      <c r="BS151" s="293">
        <v>100</v>
      </c>
      <c r="BT151" s="293">
        <v>29</v>
      </c>
      <c r="BU151" s="293">
        <v>3</v>
      </c>
      <c r="BV151" s="293">
        <v>4</v>
      </c>
      <c r="BW151" s="293">
        <v>4</v>
      </c>
      <c r="BX151" s="293">
        <v>1</v>
      </c>
      <c r="BY151" s="293">
        <v>2</v>
      </c>
      <c r="BZ151" s="293">
        <v>5</v>
      </c>
      <c r="CA151" s="293">
        <v>8</v>
      </c>
      <c r="CB151" s="293">
        <v>155</v>
      </c>
      <c r="CC151" s="293">
        <v>71</v>
      </c>
      <c r="CD151" s="293">
        <v>12</v>
      </c>
      <c r="CE151" s="293">
        <v>147</v>
      </c>
      <c r="CF151" s="293">
        <v>42</v>
      </c>
      <c r="CG151" s="293">
        <v>131</v>
      </c>
      <c r="CH151" s="293">
        <v>124</v>
      </c>
      <c r="CI151" s="293">
        <v>37</v>
      </c>
      <c r="CJ151" s="293">
        <v>8525</v>
      </c>
      <c r="CK151" s="293">
        <v>275</v>
      </c>
      <c r="CL151" s="293">
        <v>2594</v>
      </c>
      <c r="CM151" s="293">
        <v>2037</v>
      </c>
      <c r="CN151" s="293">
        <v>9</v>
      </c>
      <c r="CO151" s="293">
        <v>29</v>
      </c>
      <c r="CP151" s="293">
        <v>43</v>
      </c>
      <c r="CQ151" s="293">
        <v>5</v>
      </c>
      <c r="CR151" s="293">
        <v>895</v>
      </c>
      <c r="CS151" s="293">
        <v>687</v>
      </c>
      <c r="CT151" s="293">
        <v>538</v>
      </c>
      <c r="CU151" s="293">
        <v>2083</v>
      </c>
      <c r="CV151" s="293">
        <v>24</v>
      </c>
      <c r="CW151" s="293">
        <v>4</v>
      </c>
      <c r="CX151" s="293">
        <v>392</v>
      </c>
      <c r="CY151" s="293">
        <v>0</v>
      </c>
      <c r="CZ151" s="293">
        <v>137</v>
      </c>
      <c r="DA151" s="294">
        <v>19633</v>
      </c>
      <c r="DB151" s="293">
        <v>377</v>
      </c>
      <c r="DC151" s="293">
        <v>44822</v>
      </c>
      <c r="DD151" s="293">
        <v>0</v>
      </c>
      <c r="DE151" s="293">
        <v>0</v>
      </c>
      <c r="DF151" s="293">
        <v>0</v>
      </c>
      <c r="DG151" s="293">
        <v>0</v>
      </c>
      <c r="DH151" s="294">
        <v>45199</v>
      </c>
      <c r="DI151" s="294">
        <v>64832</v>
      </c>
      <c r="DJ151" s="294">
        <v>27398</v>
      </c>
      <c r="DK151" s="294">
        <v>72597</v>
      </c>
      <c r="DL151" s="294">
        <v>92230</v>
      </c>
      <c r="DM151" s="294">
        <v>-1128</v>
      </c>
      <c r="DN151" s="294">
        <v>71469</v>
      </c>
      <c r="DO151" s="294">
        <v>91102</v>
      </c>
      <c r="DQ151" s="340">
        <f t="shared" si="9"/>
        <v>1.7398815399802568E-2</v>
      </c>
      <c r="DR151" s="341">
        <f t="shared" si="10"/>
        <v>0.98260118460019741</v>
      </c>
      <c r="DS151" s="342">
        <f t="shared" si="11"/>
        <v>9.4212139371413206E-3</v>
      </c>
    </row>
    <row r="152" spans="2:123" ht="20.100000000000001" customHeight="1" x14ac:dyDescent="0.4">
      <c r="B152" s="12">
        <v>97</v>
      </c>
      <c r="C152" s="9" t="s">
        <v>888</v>
      </c>
      <c r="D152" s="293">
        <v>0</v>
      </c>
      <c r="E152" s="293">
        <v>0</v>
      </c>
      <c r="F152" s="293">
        <v>0</v>
      </c>
      <c r="G152" s="293">
        <v>0</v>
      </c>
      <c r="H152" s="293">
        <v>0</v>
      </c>
      <c r="I152" s="293">
        <v>0</v>
      </c>
      <c r="J152" s="293">
        <v>0</v>
      </c>
      <c r="K152" s="293">
        <v>0</v>
      </c>
      <c r="L152" s="293">
        <v>0</v>
      </c>
      <c r="M152" s="293">
        <v>0</v>
      </c>
      <c r="N152" s="293">
        <v>0</v>
      </c>
      <c r="O152" s="293">
        <v>0</v>
      </c>
      <c r="P152" s="293">
        <v>0</v>
      </c>
      <c r="Q152" s="293">
        <v>0</v>
      </c>
      <c r="R152" s="293">
        <v>0</v>
      </c>
      <c r="S152" s="293">
        <v>0</v>
      </c>
      <c r="T152" s="293">
        <v>0</v>
      </c>
      <c r="U152" s="293">
        <v>0</v>
      </c>
      <c r="V152" s="293">
        <v>0</v>
      </c>
      <c r="W152" s="293">
        <v>0</v>
      </c>
      <c r="X152" s="293">
        <v>0</v>
      </c>
      <c r="Y152" s="293">
        <v>0</v>
      </c>
      <c r="Z152" s="293">
        <v>0</v>
      </c>
      <c r="AA152" s="293">
        <v>0</v>
      </c>
      <c r="AB152" s="293">
        <v>0</v>
      </c>
      <c r="AC152" s="293">
        <v>0</v>
      </c>
      <c r="AD152" s="293">
        <v>0</v>
      </c>
      <c r="AE152" s="293">
        <v>0</v>
      </c>
      <c r="AF152" s="293">
        <v>0</v>
      </c>
      <c r="AG152" s="293">
        <v>0</v>
      </c>
      <c r="AH152" s="293">
        <v>0</v>
      </c>
      <c r="AI152" s="293">
        <v>0</v>
      </c>
      <c r="AJ152" s="293">
        <v>0</v>
      </c>
      <c r="AK152" s="293">
        <v>0</v>
      </c>
      <c r="AL152" s="293">
        <v>0</v>
      </c>
      <c r="AM152" s="293">
        <v>0</v>
      </c>
      <c r="AN152" s="293">
        <v>0</v>
      </c>
      <c r="AO152" s="293">
        <v>0</v>
      </c>
      <c r="AP152" s="293">
        <v>0</v>
      </c>
      <c r="AQ152" s="293">
        <v>0</v>
      </c>
      <c r="AR152" s="293">
        <v>0</v>
      </c>
      <c r="AS152" s="293">
        <v>0</v>
      </c>
      <c r="AT152" s="293">
        <v>0</v>
      </c>
      <c r="AU152" s="293">
        <v>0</v>
      </c>
      <c r="AV152" s="293">
        <v>0</v>
      </c>
      <c r="AW152" s="293">
        <v>0</v>
      </c>
      <c r="AX152" s="293">
        <v>0</v>
      </c>
      <c r="AY152" s="293">
        <v>0</v>
      </c>
      <c r="AZ152" s="293">
        <v>0</v>
      </c>
      <c r="BA152" s="293">
        <v>0</v>
      </c>
      <c r="BB152" s="293">
        <v>0</v>
      </c>
      <c r="BC152" s="293">
        <v>0</v>
      </c>
      <c r="BD152" s="293">
        <v>0</v>
      </c>
      <c r="BE152" s="293">
        <v>0</v>
      </c>
      <c r="BF152" s="293">
        <v>0</v>
      </c>
      <c r="BG152" s="293">
        <v>0</v>
      </c>
      <c r="BH152" s="293">
        <v>0</v>
      </c>
      <c r="BI152" s="293">
        <v>0</v>
      </c>
      <c r="BJ152" s="293">
        <v>0</v>
      </c>
      <c r="BK152" s="293">
        <v>0</v>
      </c>
      <c r="BL152" s="293">
        <v>0</v>
      </c>
      <c r="BM152" s="293">
        <v>0</v>
      </c>
      <c r="BN152" s="293">
        <v>30</v>
      </c>
      <c r="BO152" s="293">
        <v>0</v>
      </c>
      <c r="BP152" s="293">
        <v>0</v>
      </c>
      <c r="BQ152" s="293">
        <v>0</v>
      </c>
      <c r="BR152" s="293">
        <v>0</v>
      </c>
      <c r="BS152" s="293">
        <v>0</v>
      </c>
      <c r="BT152" s="293">
        <v>0</v>
      </c>
      <c r="BU152" s="293">
        <v>0</v>
      </c>
      <c r="BV152" s="293">
        <v>0</v>
      </c>
      <c r="BW152" s="293">
        <v>0</v>
      </c>
      <c r="BX152" s="293">
        <v>0</v>
      </c>
      <c r="BY152" s="293">
        <v>0</v>
      </c>
      <c r="BZ152" s="293">
        <v>0</v>
      </c>
      <c r="CA152" s="293">
        <v>0</v>
      </c>
      <c r="CB152" s="293">
        <v>4</v>
      </c>
      <c r="CC152" s="293">
        <v>2656</v>
      </c>
      <c r="CD152" s="293">
        <v>0</v>
      </c>
      <c r="CE152" s="293">
        <v>81</v>
      </c>
      <c r="CF152" s="293">
        <v>1261</v>
      </c>
      <c r="CG152" s="293">
        <v>0</v>
      </c>
      <c r="CH152" s="293">
        <v>77</v>
      </c>
      <c r="CI152" s="293">
        <v>2</v>
      </c>
      <c r="CJ152" s="293">
        <v>0</v>
      </c>
      <c r="CK152" s="293">
        <v>0</v>
      </c>
      <c r="CL152" s="293">
        <v>0</v>
      </c>
      <c r="CM152" s="293">
        <v>0</v>
      </c>
      <c r="CN152" s="293">
        <v>0</v>
      </c>
      <c r="CO152" s="293">
        <v>0</v>
      </c>
      <c r="CP152" s="293">
        <v>957</v>
      </c>
      <c r="CQ152" s="293">
        <v>0</v>
      </c>
      <c r="CR152" s="293">
        <v>0</v>
      </c>
      <c r="CS152" s="293">
        <v>105</v>
      </c>
      <c r="CT152" s="293">
        <v>41</v>
      </c>
      <c r="CU152" s="293">
        <v>0</v>
      </c>
      <c r="CV152" s="293">
        <v>4420</v>
      </c>
      <c r="CW152" s="293">
        <v>0</v>
      </c>
      <c r="CX152" s="293">
        <v>131</v>
      </c>
      <c r="CY152" s="293">
        <v>0</v>
      </c>
      <c r="CZ152" s="293">
        <v>29</v>
      </c>
      <c r="DA152" s="294">
        <v>9794</v>
      </c>
      <c r="DB152" s="293">
        <v>8003</v>
      </c>
      <c r="DC152" s="293">
        <v>108649</v>
      </c>
      <c r="DD152" s="293">
        <v>0</v>
      </c>
      <c r="DE152" s="293">
        <v>0</v>
      </c>
      <c r="DF152" s="293">
        <v>5444</v>
      </c>
      <c r="DG152" s="293">
        <v>0</v>
      </c>
      <c r="DH152" s="294">
        <v>122096</v>
      </c>
      <c r="DI152" s="294">
        <v>131890</v>
      </c>
      <c r="DJ152" s="294">
        <v>21202</v>
      </c>
      <c r="DK152" s="294">
        <v>143298</v>
      </c>
      <c r="DL152" s="294">
        <v>153092</v>
      </c>
      <c r="DM152" s="294">
        <v>-37367</v>
      </c>
      <c r="DN152" s="294">
        <v>105931</v>
      </c>
      <c r="DO152" s="294">
        <v>115725</v>
      </c>
      <c r="DQ152" s="340">
        <f t="shared" si="9"/>
        <v>0.28331943286071726</v>
      </c>
      <c r="DR152" s="341">
        <f t="shared" si="10"/>
        <v>0.71668056713928274</v>
      </c>
      <c r="DS152" s="342">
        <f t="shared" si="11"/>
        <v>2.2837121794129386E-2</v>
      </c>
    </row>
    <row r="153" spans="2:123" ht="20.100000000000001" customHeight="1" x14ac:dyDescent="0.4">
      <c r="B153" s="12">
        <v>98</v>
      </c>
      <c r="C153" s="9" t="s">
        <v>1481</v>
      </c>
      <c r="D153" s="293">
        <v>0</v>
      </c>
      <c r="E153" s="293">
        <v>0</v>
      </c>
      <c r="F153" s="293">
        <v>479</v>
      </c>
      <c r="G153" s="293">
        <v>0</v>
      </c>
      <c r="H153" s="293">
        <v>0</v>
      </c>
      <c r="I153" s="293">
        <v>0</v>
      </c>
      <c r="J153" s="293">
        <v>0</v>
      </c>
      <c r="K153" s="293">
        <v>0</v>
      </c>
      <c r="L153" s="293">
        <v>0</v>
      </c>
      <c r="M153" s="293">
        <v>0</v>
      </c>
      <c r="N153" s="293">
        <v>0</v>
      </c>
      <c r="O153" s="293">
        <v>0</v>
      </c>
      <c r="P153" s="293">
        <v>0</v>
      </c>
      <c r="Q153" s="293">
        <v>0</v>
      </c>
      <c r="R153" s="293">
        <v>0</v>
      </c>
      <c r="S153" s="293">
        <v>0</v>
      </c>
      <c r="T153" s="293">
        <v>0</v>
      </c>
      <c r="U153" s="293">
        <v>0</v>
      </c>
      <c r="V153" s="293">
        <v>0</v>
      </c>
      <c r="W153" s="293">
        <v>0</v>
      </c>
      <c r="X153" s="293">
        <v>0</v>
      </c>
      <c r="Y153" s="293">
        <v>0</v>
      </c>
      <c r="Z153" s="293">
        <v>0</v>
      </c>
      <c r="AA153" s="293">
        <v>0</v>
      </c>
      <c r="AB153" s="293">
        <v>0</v>
      </c>
      <c r="AC153" s="293">
        <v>0</v>
      </c>
      <c r="AD153" s="293">
        <v>0</v>
      </c>
      <c r="AE153" s="293">
        <v>0</v>
      </c>
      <c r="AF153" s="293">
        <v>0</v>
      </c>
      <c r="AG153" s="293">
        <v>0</v>
      </c>
      <c r="AH153" s="293">
        <v>0</v>
      </c>
      <c r="AI153" s="293">
        <v>0</v>
      </c>
      <c r="AJ153" s="293">
        <v>0</v>
      </c>
      <c r="AK153" s="293">
        <v>0</v>
      </c>
      <c r="AL153" s="293">
        <v>0</v>
      </c>
      <c r="AM153" s="293">
        <v>0</v>
      </c>
      <c r="AN153" s="293">
        <v>0</v>
      </c>
      <c r="AO153" s="293">
        <v>0</v>
      </c>
      <c r="AP153" s="293">
        <v>0</v>
      </c>
      <c r="AQ153" s="293">
        <v>0</v>
      </c>
      <c r="AR153" s="293">
        <v>0</v>
      </c>
      <c r="AS153" s="293">
        <v>0</v>
      </c>
      <c r="AT153" s="293">
        <v>0</v>
      </c>
      <c r="AU153" s="293">
        <v>0</v>
      </c>
      <c r="AV153" s="293">
        <v>0</v>
      </c>
      <c r="AW153" s="293">
        <v>0</v>
      </c>
      <c r="AX153" s="293">
        <v>0</v>
      </c>
      <c r="AY153" s="293">
        <v>0</v>
      </c>
      <c r="AZ153" s="293">
        <v>0</v>
      </c>
      <c r="BA153" s="293">
        <v>0</v>
      </c>
      <c r="BB153" s="293">
        <v>0</v>
      </c>
      <c r="BC153" s="293">
        <v>0</v>
      </c>
      <c r="BD153" s="293">
        <v>0</v>
      </c>
      <c r="BE153" s="293">
        <v>0</v>
      </c>
      <c r="BF153" s="293">
        <v>0</v>
      </c>
      <c r="BG153" s="293">
        <v>0</v>
      </c>
      <c r="BH153" s="293">
        <v>0</v>
      </c>
      <c r="BI153" s="293">
        <v>0</v>
      </c>
      <c r="BJ153" s="293">
        <v>0</v>
      </c>
      <c r="BK153" s="293">
        <v>0</v>
      </c>
      <c r="BL153" s="293">
        <v>0</v>
      </c>
      <c r="BM153" s="293">
        <v>0</v>
      </c>
      <c r="BN153" s="293">
        <v>0</v>
      </c>
      <c r="BO153" s="293">
        <v>0</v>
      </c>
      <c r="BP153" s="293">
        <v>0</v>
      </c>
      <c r="BQ153" s="293">
        <v>0</v>
      </c>
      <c r="BR153" s="293">
        <v>0</v>
      </c>
      <c r="BS153" s="293">
        <v>0</v>
      </c>
      <c r="BT153" s="293">
        <v>0</v>
      </c>
      <c r="BU153" s="293">
        <v>0</v>
      </c>
      <c r="BV153" s="293">
        <v>0</v>
      </c>
      <c r="BW153" s="293">
        <v>0</v>
      </c>
      <c r="BX153" s="293">
        <v>0</v>
      </c>
      <c r="BY153" s="293">
        <v>0</v>
      </c>
      <c r="BZ153" s="293">
        <v>0</v>
      </c>
      <c r="CA153" s="293">
        <v>0</v>
      </c>
      <c r="CB153" s="293">
        <v>0</v>
      </c>
      <c r="CC153" s="293">
        <v>0</v>
      </c>
      <c r="CD153" s="293">
        <v>0</v>
      </c>
      <c r="CE153" s="293">
        <v>0</v>
      </c>
      <c r="CF153" s="293">
        <v>0</v>
      </c>
      <c r="CG153" s="293">
        <v>0</v>
      </c>
      <c r="CH153" s="293">
        <v>234</v>
      </c>
      <c r="CI153" s="293">
        <v>0</v>
      </c>
      <c r="CJ153" s="293">
        <v>0</v>
      </c>
      <c r="CK153" s="293">
        <v>0</v>
      </c>
      <c r="CL153" s="293">
        <v>0</v>
      </c>
      <c r="CM153" s="293">
        <v>0</v>
      </c>
      <c r="CN153" s="293">
        <v>0</v>
      </c>
      <c r="CO153" s="293">
        <v>0</v>
      </c>
      <c r="CP153" s="293">
        <v>0</v>
      </c>
      <c r="CQ153" s="293">
        <v>0</v>
      </c>
      <c r="CR153" s="293">
        <v>0</v>
      </c>
      <c r="CS153" s="293">
        <v>0</v>
      </c>
      <c r="CT153" s="293">
        <v>0</v>
      </c>
      <c r="CU153" s="293">
        <v>0</v>
      </c>
      <c r="CV153" s="293">
        <v>40</v>
      </c>
      <c r="CW153" s="293">
        <v>22</v>
      </c>
      <c r="CX153" s="293">
        <v>0</v>
      </c>
      <c r="CY153" s="293">
        <v>0</v>
      </c>
      <c r="CZ153" s="293">
        <v>0</v>
      </c>
      <c r="DA153" s="294">
        <v>775</v>
      </c>
      <c r="DB153" s="293">
        <v>0</v>
      </c>
      <c r="DC153" s="293">
        <v>3084</v>
      </c>
      <c r="DD153" s="293">
        <v>0</v>
      </c>
      <c r="DE153" s="293">
        <v>0</v>
      </c>
      <c r="DF153" s="293">
        <v>0</v>
      </c>
      <c r="DG153" s="293">
        <v>0</v>
      </c>
      <c r="DH153" s="294">
        <v>3084</v>
      </c>
      <c r="DI153" s="294">
        <v>3859</v>
      </c>
      <c r="DJ153" s="294">
        <v>5573</v>
      </c>
      <c r="DK153" s="294">
        <v>8657</v>
      </c>
      <c r="DL153" s="294">
        <v>9432</v>
      </c>
      <c r="DM153" s="294">
        <v>0</v>
      </c>
      <c r="DN153" s="294">
        <v>8657</v>
      </c>
      <c r="DO153" s="294">
        <v>9432</v>
      </c>
      <c r="DQ153" s="340">
        <f t="shared" si="9"/>
        <v>0</v>
      </c>
      <c r="DR153" s="341">
        <f t="shared" si="10"/>
        <v>1</v>
      </c>
      <c r="DS153" s="342">
        <f t="shared" si="11"/>
        <v>6.4823131011877721E-4</v>
      </c>
    </row>
    <row r="154" spans="2:123" ht="20.100000000000001" customHeight="1" x14ac:dyDescent="0.4">
      <c r="B154" s="12">
        <v>99</v>
      </c>
      <c r="C154" s="9" t="s">
        <v>415</v>
      </c>
      <c r="D154" s="293">
        <v>0</v>
      </c>
      <c r="E154" s="293">
        <v>1</v>
      </c>
      <c r="F154" s="293">
        <v>0</v>
      </c>
      <c r="G154" s="293">
        <v>33</v>
      </c>
      <c r="H154" s="293">
        <v>1</v>
      </c>
      <c r="I154" s="293">
        <v>81</v>
      </c>
      <c r="J154" s="293">
        <v>1</v>
      </c>
      <c r="K154" s="293">
        <v>18</v>
      </c>
      <c r="L154" s="293">
        <v>37</v>
      </c>
      <c r="M154" s="293">
        <v>0</v>
      </c>
      <c r="N154" s="293">
        <v>48</v>
      </c>
      <c r="O154" s="293">
        <v>12</v>
      </c>
      <c r="P154" s="293">
        <v>2</v>
      </c>
      <c r="Q154" s="293">
        <v>0</v>
      </c>
      <c r="R154" s="293">
        <v>0</v>
      </c>
      <c r="S154" s="293">
        <v>7</v>
      </c>
      <c r="T154" s="293">
        <v>1</v>
      </c>
      <c r="U154" s="293">
        <v>5</v>
      </c>
      <c r="V154" s="293">
        <v>0</v>
      </c>
      <c r="W154" s="293">
        <v>6</v>
      </c>
      <c r="X154" s="293">
        <v>15</v>
      </c>
      <c r="Y154" s="293">
        <v>18</v>
      </c>
      <c r="Z154" s="293">
        <v>4</v>
      </c>
      <c r="AA154" s="293">
        <v>6</v>
      </c>
      <c r="AB154" s="293">
        <v>0</v>
      </c>
      <c r="AC154" s="293">
        <v>1</v>
      </c>
      <c r="AD154" s="293">
        <v>6</v>
      </c>
      <c r="AE154" s="293">
        <v>31</v>
      </c>
      <c r="AF154" s="293">
        <v>7</v>
      </c>
      <c r="AG154" s="293">
        <v>2</v>
      </c>
      <c r="AH154" s="293">
        <v>0</v>
      </c>
      <c r="AI154" s="293">
        <v>0</v>
      </c>
      <c r="AJ154" s="293">
        <v>2</v>
      </c>
      <c r="AK154" s="293">
        <v>4</v>
      </c>
      <c r="AL154" s="293">
        <v>1</v>
      </c>
      <c r="AM154" s="293">
        <v>2</v>
      </c>
      <c r="AN154" s="293">
        <v>24</v>
      </c>
      <c r="AO154" s="293">
        <v>4</v>
      </c>
      <c r="AP154" s="293">
        <v>5</v>
      </c>
      <c r="AQ154" s="293">
        <v>92</v>
      </c>
      <c r="AR154" s="293">
        <v>3</v>
      </c>
      <c r="AS154" s="293">
        <v>0</v>
      </c>
      <c r="AT154" s="293">
        <v>0</v>
      </c>
      <c r="AU154" s="293">
        <v>10</v>
      </c>
      <c r="AV154" s="293">
        <v>12</v>
      </c>
      <c r="AW154" s="293">
        <v>1</v>
      </c>
      <c r="AX154" s="293">
        <v>15</v>
      </c>
      <c r="AY154" s="293">
        <v>0</v>
      </c>
      <c r="AZ154" s="293">
        <v>12</v>
      </c>
      <c r="BA154" s="293">
        <v>2</v>
      </c>
      <c r="BB154" s="293">
        <v>0</v>
      </c>
      <c r="BC154" s="293">
        <v>11</v>
      </c>
      <c r="BD154" s="293">
        <v>1</v>
      </c>
      <c r="BE154" s="293">
        <v>145</v>
      </c>
      <c r="BF154" s="293">
        <v>27</v>
      </c>
      <c r="BG154" s="293">
        <v>181</v>
      </c>
      <c r="BH154" s="293">
        <v>101</v>
      </c>
      <c r="BI154" s="293">
        <v>12</v>
      </c>
      <c r="BJ154" s="293">
        <v>2</v>
      </c>
      <c r="BK154" s="293">
        <v>31</v>
      </c>
      <c r="BL154" s="293">
        <v>0</v>
      </c>
      <c r="BM154" s="293">
        <v>690</v>
      </c>
      <c r="BN154" s="293">
        <v>398</v>
      </c>
      <c r="BO154" s="293">
        <v>85</v>
      </c>
      <c r="BP154" s="293">
        <v>599</v>
      </c>
      <c r="BQ154" s="293">
        <v>218</v>
      </c>
      <c r="BR154" s="293">
        <v>421</v>
      </c>
      <c r="BS154" s="293">
        <v>13</v>
      </c>
      <c r="BT154" s="293">
        <v>170</v>
      </c>
      <c r="BU154" s="293">
        <v>0</v>
      </c>
      <c r="BV154" s="293">
        <v>11</v>
      </c>
      <c r="BW154" s="293">
        <v>1</v>
      </c>
      <c r="BX154" s="293">
        <v>3</v>
      </c>
      <c r="BY154" s="293">
        <v>13</v>
      </c>
      <c r="BZ154" s="293">
        <v>73</v>
      </c>
      <c r="CA154" s="293">
        <v>7</v>
      </c>
      <c r="CB154" s="293">
        <v>112</v>
      </c>
      <c r="CC154" s="293">
        <v>74</v>
      </c>
      <c r="CD154" s="293">
        <v>246</v>
      </c>
      <c r="CE154" s="293">
        <v>27</v>
      </c>
      <c r="CF154" s="293">
        <v>150</v>
      </c>
      <c r="CG154" s="293">
        <v>344</v>
      </c>
      <c r="CH154" s="293">
        <v>1916</v>
      </c>
      <c r="CI154" s="293">
        <v>678</v>
      </c>
      <c r="CJ154" s="293">
        <v>206</v>
      </c>
      <c r="CK154" s="293">
        <v>8</v>
      </c>
      <c r="CL154" s="293">
        <v>38</v>
      </c>
      <c r="CM154" s="293">
        <v>51</v>
      </c>
      <c r="CN154" s="293">
        <v>207</v>
      </c>
      <c r="CO154" s="293">
        <v>213</v>
      </c>
      <c r="CP154" s="293">
        <v>100</v>
      </c>
      <c r="CQ154" s="293">
        <v>121</v>
      </c>
      <c r="CR154" s="293">
        <v>785</v>
      </c>
      <c r="CS154" s="293">
        <v>110</v>
      </c>
      <c r="CT154" s="293">
        <v>130</v>
      </c>
      <c r="CU154" s="293">
        <v>143</v>
      </c>
      <c r="CV154" s="293">
        <v>293</v>
      </c>
      <c r="CW154" s="293">
        <v>13</v>
      </c>
      <c r="CX154" s="293">
        <v>424</v>
      </c>
      <c r="CY154" s="293">
        <v>0</v>
      </c>
      <c r="CZ154" s="293">
        <v>125</v>
      </c>
      <c r="DA154" s="294">
        <v>10259</v>
      </c>
      <c r="DB154" s="293">
        <v>3564</v>
      </c>
      <c r="DC154" s="293">
        <v>83954</v>
      </c>
      <c r="DD154" s="293">
        <v>0</v>
      </c>
      <c r="DE154" s="293">
        <v>0</v>
      </c>
      <c r="DF154" s="293">
        <v>0</v>
      </c>
      <c r="DG154" s="293">
        <v>0</v>
      </c>
      <c r="DH154" s="294">
        <v>87518</v>
      </c>
      <c r="DI154" s="294">
        <v>97777</v>
      </c>
      <c r="DJ154" s="294">
        <v>12350</v>
      </c>
      <c r="DK154" s="294">
        <v>99868</v>
      </c>
      <c r="DL154" s="294">
        <v>110127</v>
      </c>
      <c r="DM154" s="294">
        <v>-8567</v>
      </c>
      <c r="DN154" s="294">
        <v>91301</v>
      </c>
      <c r="DO154" s="294">
        <v>101560</v>
      </c>
      <c r="DQ154" s="340">
        <f t="shared" si="9"/>
        <v>8.7617742413860111E-2</v>
      </c>
      <c r="DR154" s="341">
        <f t="shared" si="10"/>
        <v>0.91238225758613989</v>
      </c>
      <c r="DS154" s="342">
        <f t="shared" si="11"/>
        <v>1.76464369032788E-2</v>
      </c>
    </row>
    <row r="155" spans="2:123" ht="20.100000000000001" customHeight="1" x14ac:dyDescent="0.4">
      <c r="B155" s="12">
        <v>100</v>
      </c>
      <c r="C155" s="9" t="s">
        <v>32</v>
      </c>
      <c r="D155" s="293">
        <v>4</v>
      </c>
      <c r="E155" s="293">
        <v>18</v>
      </c>
      <c r="F155" s="293">
        <v>24</v>
      </c>
      <c r="G155" s="293">
        <v>12</v>
      </c>
      <c r="H155" s="293">
        <v>72</v>
      </c>
      <c r="I155" s="293">
        <v>80</v>
      </c>
      <c r="J155" s="293">
        <v>5</v>
      </c>
      <c r="K155" s="293">
        <v>121</v>
      </c>
      <c r="L155" s="293">
        <v>87</v>
      </c>
      <c r="M155" s="293">
        <v>1</v>
      </c>
      <c r="N155" s="293">
        <v>317</v>
      </c>
      <c r="O155" s="293">
        <v>50</v>
      </c>
      <c r="P155" s="293">
        <v>0</v>
      </c>
      <c r="Q155" s="293">
        <v>0</v>
      </c>
      <c r="R155" s="293">
        <v>11</v>
      </c>
      <c r="S155" s="293">
        <v>50</v>
      </c>
      <c r="T155" s="293">
        <v>16</v>
      </c>
      <c r="U155" s="293">
        <v>116</v>
      </c>
      <c r="V155" s="293">
        <v>17</v>
      </c>
      <c r="W155" s="293">
        <v>47</v>
      </c>
      <c r="X155" s="293">
        <v>66</v>
      </c>
      <c r="Y155" s="293">
        <v>10</v>
      </c>
      <c r="Z155" s="293">
        <v>13</v>
      </c>
      <c r="AA155" s="293">
        <v>19</v>
      </c>
      <c r="AB155" s="293">
        <v>2</v>
      </c>
      <c r="AC155" s="293">
        <v>8</v>
      </c>
      <c r="AD155" s="293">
        <v>41</v>
      </c>
      <c r="AE155" s="293">
        <v>22</v>
      </c>
      <c r="AF155" s="293">
        <v>34</v>
      </c>
      <c r="AG155" s="293">
        <v>5</v>
      </c>
      <c r="AH155" s="293">
        <v>3</v>
      </c>
      <c r="AI155" s="293">
        <v>13</v>
      </c>
      <c r="AJ155" s="293">
        <v>36</v>
      </c>
      <c r="AK155" s="293">
        <v>62</v>
      </c>
      <c r="AL155" s="293">
        <v>26</v>
      </c>
      <c r="AM155" s="293">
        <v>13</v>
      </c>
      <c r="AN155" s="293">
        <v>358</v>
      </c>
      <c r="AO155" s="293">
        <v>41</v>
      </c>
      <c r="AP155" s="293">
        <v>52</v>
      </c>
      <c r="AQ155" s="293">
        <v>228</v>
      </c>
      <c r="AR155" s="293">
        <v>42</v>
      </c>
      <c r="AS155" s="293">
        <v>3</v>
      </c>
      <c r="AT155" s="293">
        <v>6</v>
      </c>
      <c r="AU155" s="293">
        <v>137</v>
      </c>
      <c r="AV155" s="293">
        <v>100</v>
      </c>
      <c r="AW155" s="293">
        <v>29</v>
      </c>
      <c r="AX155" s="293">
        <v>37</v>
      </c>
      <c r="AY155" s="293">
        <v>1</v>
      </c>
      <c r="AZ155" s="293">
        <v>93</v>
      </c>
      <c r="BA155" s="293">
        <v>7</v>
      </c>
      <c r="BB155" s="293">
        <v>5</v>
      </c>
      <c r="BC155" s="293">
        <v>49</v>
      </c>
      <c r="BD155" s="293">
        <v>4</v>
      </c>
      <c r="BE155" s="293">
        <v>396</v>
      </c>
      <c r="BF155" s="293">
        <v>5</v>
      </c>
      <c r="BG155" s="293">
        <v>968</v>
      </c>
      <c r="BH155" s="293">
        <v>83</v>
      </c>
      <c r="BI155" s="293">
        <v>10</v>
      </c>
      <c r="BJ155" s="293">
        <v>4</v>
      </c>
      <c r="BK155" s="293">
        <v>88</v>
      </c>
      <c r="BL155" s="293">
        <v>347</v>
      </c>
      <c r="BM155" s="293">
        <v>1697</v>
      </c>
      <c r="BN155" s="293">
        <v>2043</v>
      </c>
      <c r="BO155" s="293">
        <v>1476</v>
      </c>
      <c r="BP155" s="293">
        <v>481</v>
      </c>
      <c r="BQ155" s="293">
        <v>121</v>
      </c>
      <c r="BR155" s="293">
        <v>0</v>
      </c>
      <c r="BS155" s="293">
        <v>141</v>
      </c>
      <c r="BT155" s="293">
        <v>715</v>
      </c>
      <c r="BU155" s="293">
        <v>197</v>
      </c>
      <c r="BV155" s="293">
        <v>107</v>
      </c>
      <c r="BW155" s="293">
        <v>22</v>
      </c>
      <c r="BX155" s="293">
        <v>75</v>
      </c>
      <c r="BY155" s="293">
        <v>179</v>
      </c>
      <c r="BZ155" s="293">
        <v>349</v>
      </c>
      <c r="CA155" s="293">
        <v>86</v>
      </c>
      <c r="CB155" s="293">
        <v>856</v>
      </c>
      <c r="CC155" s="293">
        <v>144</v>
      </c>
      <c r="CD155" s="293">
        <v>173</v>
      </c>
      <c r="CE155" s="293">
        <v>526</v>
      </c>
      <c r="CF155" s="293">
        <v>99</v>
      </c>
      <c r="CG155" s="293">
        <v>2599</v>
      </c>
      <c r="CH155" s="293">
        <v>993</v>
      </c>
      <c r="CI155" s="293">
        <v>2013</v>
      </c>
      <c r="CJ155" s="293">
        <v>1025</v>
      </c>
      <c r="CK155" s="293">
        <v>177</v>
      </c>
      <c r="CL155" s="293">
        <v>851</v>
      </c>
      <c r="CM155" s="293">
        <v>1018</v>
      </c>
      <c r="CN155" s="293">
        <v>570</v>
      </c>
      <c r="CO155" s="293">
        <v>378</v>
      </c>
      <c r="CP155" s="293">
        <v>77</v>
      </c>
      <c r="CQ155" s="293">
        <v>267</v>
      </c>
      <c r="CR155" s="293">
        <v>1483</v>
      </c>
      <c r="CS155" s="293">
        <v>152</v>
      </c>
      <c r="CT155" s="293">
        <v>188</v>
      </c>
      <c r="CU155" s="293">
        <v>351</v>
      </c>
      <c r="CV155" s="293">
        <v>246</v>
      </c>
      <c r="CW155" s="293">
        <v>29</v>
      </c>
      <c r="CX155" s="293">
        <v>265</v>
      </c>
      <c r="CY155" s="293">
        <v>0</v>
      </c>
      <c r="CZ155" s="293">
        <v>11</v>
      </c>
      <c r="DA155" s="294">
        <v>26694</v>
      </c>
      <c r="DB155" s="293">
        <v>0</v>
      </c>
      <c r="DC155" s="293">
        <v>0</v>
      </c>
      <c r="DD155" s="293">
        <v>0</v>
      </c>
      <c r="DE155" s="293">
        <v>0</v>
      </c>
      <c r="DF155" s="293">
        <v>0</v>
      </c>
      <c r="DG155" s="293">
        <v>0</v>
      </c>
      <c r="DH155" s="294">
        <v>0</v>
      </c>
      <c r="DI155" s="294">
        <v>26694</v>
      </c>
      <c r="DJ155" s="294">
        <v>0</v>
      </c>
      <c r="DK155" s="294">
        <v>0</v>
      </c>
      <c r="DL155" s="294">
        <v>26694</v>
      </c>
      <c r="DM155" s="294">
        <v>0</v>
      </c>
      <c r="DN155" s="294">
        <v>0</v>
      </c>
      <c r="DO155" s="294">
        <v>26694</v>
      </c>
      <c r="DQ155" s="340">
        <f t="shared" si="9"/>
        <v>0</v>
      </c>
      <c r="DR155" s="341">
        <f t="shared" si="10"/>
        <v>1</v>
      </c>
      <c r="DS155" s="342">
        <f t="shared" si="11"/>
        <v>0</v>
      </c>
    </row>
    <row r="156" spans="2:123" ht="20.100000000000001" customHeight="1" x14ac:dyDescent="0.4">
      <c r="B156" s="12">
        <v>101</v>
      </c>
      <c r="C156" s="9" t="s">
        <v>33</v>
      </c>
      <c r="D156" s="293">
        <v>812</v>
      </c>
      <c r="E156" s="293">
        <v>538</v>
      </c>
      <c r="F156" s="293">
        <v>14</v>
      </c>
      <c r="G156" s="293">
        <v>14</v>
      </c>
      <c r="H156" s="293">
        <v>10</v>
      </c>
      <c r="I156" s="293">
        <v>639</v>
      </c>
      <c r="J156" s="293">
        <v>41</v>
      </c>
      <c r="K156" s="293">
        <v>1196</v>
      </c>
      <c r="L156" s="293">
        <v>1145</v>
      </c>
      <c r="M156" s="293">
        <v>600</v>
      </c>
      <c r="N156" s="293">
        <v>635</v>
      </c>
      <c r="O156" s="293">
        <v>1319</v>
      </c>
      <c r="P156" s="293">
        <v>214</v>
      </c>
      <c r="Q156" s="293">
        <v>1</v>
      </c>
      <c r="R156" s="293">
        <v>25</v>
      </c>
      <c r="S156" s="293">
        <v>1160</v>
      </c>
      <c r="T156" s="293">
        <v>34</v>
      </c>
      <c r="U156" s="293">
        <v>563</v>
      </c>
      <c r="V156" s="293">
        <v>140</v>
      </c>
      <c r="W156" s="293">
        <v>144</v>
      </c>
      <c r="X156" s="293">
        <v>261</v>
      </c>
      <c r="Y156" s="293">
        <v>534</v>
      </c>
      <c r="Z156" s="293">
        <v>269</v>
      </c>
      <c r="AA156" s="293">
        <v>468</v>
      </c>
      <c r="AB156" s="293">
        <v>9</v>
      </c>
      <c r="AC156" s="293">
        <v>178</v>
      </c>
      <c r="AD156" s="293">
        <v>898</v>
      </c>
      <c r="AE156" s="293">
        <v>66</v>
      </c>
      <c r="AF156" s="293">
        <v>671</v>
      </c>
      <c r="AG156" s="293">
        <v>387</v>
      </c>
      <c r="AH156" s="293">
        <v>467</v>
      </c>
      <c r="AI156" s="293">
        <v>174</v>
      </c>
      <c r="AJ156" s="293">
        <v>1294</v>
      </c>
      <c r="AK156" s="293">
        <v>454</v>
      </c>
      <c r="AL156" s="293">
        <v>738</v>
      </c>
      <c r="AM156" s="293">
        <v>221</v>
      </c>
      <c r="AN156" s="293">
        <v>3901</v>
      </c>
      <c r="AO156" s="293">
        <v>268</v>
      </c>
      <c r="AP156" s="293">
        <v>109</v>
      </c>
      <c r="AQ156" s="293">
        <v>337</v>
      </c>
      <c r="AR156" s="293">
        <v>97</v>
      </c>
      <c r="AS156" s="293">
        <v>6</v>
      </c>
      <c r="AT156" s="293">
        <v>23</v>
      </c>
      <c r="AU156" s="293">
        <v>337</v>
      </c>
      <c r="AV156" s="293">
        <v>2135</v>
      </c>
      <c r="AW156" s="293">
        <v>91</v>
      </c>
      <c r="AX156" s="293">
        <v>149</v>
      </c>
      <c r="AY156" s="293">
        <v>7</v>
      </c>
      <c r="AZ156" s="293">
        <v>463</v>
      </c>
      <c r="BA156" s="293">
        <v>156</v>
      </c>
      <c r="BB156" s="293">
        <v>40</v>
      </c>
      <c r="BC156" s="293">
        <v>76</v>
      </c>
      <c r="BD156" s="293">
        <v>49</v>
      </c>
      <c r="BE156" s="293">
        <v>8412</v>
      </c>
      <c r="BF156" s="293">
        <v>3699</v>
      </c>
      <c r="BG156" s="293">
        <v>5317</v>
      </c>
      <c r="BH156" s="293">
        <v>3974</v>
      </c>
      <c r="BI156" s="293">
        <v>1084</v>
      </c>
      <c r="BJ156" s="293">
        <v>74</v>
      </c>
      <c r="BK156" s="293">
        <v>673</v>
      </c>
      <c r="BL156" s="293">
        <v>1922</v>
      </c>
      <c r="BM156" s="293">
        <v>7925</v>
      </c>
      <c r="BN156" s="293">
        <v>2892</v>
      </c>
      <c r="BO156" s="293">
        <v>4196</v>
      </c>
      <c r="BP156" s="293">
        <v>4719</v>
      </c>
      <c r="BQ156" s="293">
        <v>1573</v>
      </c>
      <c r="BR156" s="293">
        <v>80</v>
      </c>
      <c r="BS156" s="293">
        <v>268</v>
      </c>
      <c r="BT156" s="293">
        <v>1002</v>
      </c>
      <c r="BU156" s="293">
        <v>0</v>
      </c>
      <c r="BV156" s="293">
        <v>589</v>
      </c>
      <c r="BW156" s="293">
        <v>50</v>
      </c>
      <c r="BX156" s="293">
        <v>95</v>
      </c>
      <c r="BY156" s="293">
        <v>130</v>
      </c>
      <c r="BZ156" s="293">
        <v>243</v>
      </c>
      <c r="CA156" s="293">
        <v>34</v>
      </c>
      <c r="CB156" s="293">
        <v>1962</v>
      </c>
      <c r="CC156" s="293">
        <v>360</v>
      </c>
      <c r="CD156" s="293">
        <v>252</v>
      </c>
      <c r="CE156" s="293">
        <v>5646</v>
      </c>
      <c r="CF156" s="293">
        <v>138</v>
      </c>
      <c r="CG156" s="293">
        <v>424</v>
      </c>
      <c r="CH156" s="293">
        <v>5979</v>
      </c>
      <c r="CI156" s="293">
        <v>731</v>
      </c>
      <c r="CJ156" s="293">
        <v>1716</v>
      </c>
      <c r="CK156" s="293">
        <v>727</v>
      </c>
      <c r="CL156" s="293">
        <v>1194</v>
      </c>
      <c r="CM156" s="293">
        <v>636</v>
      </c>
      <c r="CN156" s="293">
        <v>1563</v>
      </c>
      <c r="CO156" s="293">
        <v>892</v>
      </c>
      <c r="CP156" s="293">
        <v>12</v>
      </c>
      <c r="CQ156" s="293">
        <v>2259</v>
      </c>
      <c r="CR156" s="293">
        <v>6635</v>
      </c>
      <c r="CS156" s="293">
        <v>1893</v>
      </c>
      <c r="CT156" s="293">
        <v>398</v>
      </c>
      <c r="CU156" s="293">
        <v>793</v>
      </c>
      <c r="CV156" s="293">
        <v>209</v>
      </c>
      <c r="CW156" s="293">
        <v>17</v>
      </c>
      <c r="CX156" s="293">
        <v>714</v>
      </c>
      <c r="CY156" s="293">
        <v>13</v>
      </c>
      <c r="CZ156" s="293">
        <v>0</v>
      </c>
      <c r="DA156" s="294">
        <v>108691</v>
      </c>
      <c r="DB156" s="293">
        <v>0</v>
      </c>
      <c r="DC156" s="293">
        <v>21</v>
      </c>
      <c r="DD156" s="293">
        <v>0</v>
      </c>
      <c r="DE156" s="293">
        <v>0</v>
      </c>
      <c r="DF156" s="293">
        <v>0</v>
      </c>
      <c r="DG156" s="293">
        <v>0</v>
      </c>
      <c r="DH156" s="294">
        <v>21</v>
      </c>
      <c r="DI156" s="294">
        <v>108712</v>
      </c>
      <c r="DJ156" s="294">
        <v>23899</v>
      </c>
      <c r="DK156" s="294">
        <v>23920</v>
      </c>
      <c r="DL156" s="294">
        <v>132611</v>
      </c>
      <c r="DM156" s="294">
        <v>-47417</v>
      </c>
      <c r="DN156" s="294">
        <v>-23497</v>
      </c>
      <c r="DO156" s="294">
        <v>85194</v>
      </c>
      <c r="DQ156" s="340">
        <f t="shared" si="9"/>
        <v>0.43617079991169327</v>
      </c>
      <c r="DR156" s="341">
        <f t="shared" si="10"/>
        <v>0.56382920008830673</v>
      </c>
      <c r="DS156" s="342">
        <f t="shared" si="11"/>
        <v>4.4140264307698843E-6</v>
      </c>
    </row>
    <row r="157" spans="2:123" ht="20.100000000000001" customHeight="1" x14ac:dyDescent="0.4">
      <c r="B157" s="290">
        <v>70</v>
      </c>
      <c r="C157" s="10" t="s">
        <v>35</v>
      </c>
      <c r="D157" s="295">
        <v>36275</v>
      </c>
      <c r="E157" s="295">
        <v>22545</v>
      </c>
      <c r="F157" s="295">
        <v>67612</v>
      </c>
      <c r="G157" s="295">
        <v>5184</v>
      </c>
      <c r="H157" s="295">
        <v>7675</v>
      </c>
      <c r="I157" s="295">
        <v>32732</v>
      </c>
      <c r="J157" s="295">
        <v>3088</v>
      </c>
      <c r="K157" s="295">
        <v>98634</v>
      </c>
      <c r="L157" s="295">
        <v>134122</v>
      </c>
      <c r="M157" s="295">
        <v>66080</v>
      </c>
      <c r="N157" s="295">
        <v>158379</v>
      </c>
      <c r="O157" s="295">
        <v>58958</v>
      </c>
      <c r="P157" s="295">
        <v>52206</v>
      </c>
      <c r="Q157" s="295">
        <v>400</v>
      </c>
      <c r="R157" s="295">
        <v>5042</v>
      </c>
      <c r="S157" s="295">
        <v>37260</v>
      </c>
      <c r="T157" s="295">
        <v>7904</v>
      </c>
      <c r="U157" s="295">
        <v>101368</v>
      </c>
      <c r="V157" s="295">
        <v>15729</v>
      </c>
      <c r="W157" s="295">
        <v>20184</v>
      </c>
      <c r="X157" s="295">
        <v>66124</v>
      </c>
      <c r="Y157" s="295">
        <v>231964</v>
      </c>
      <c r="Z157" s="295">
        <v>53248</v>
      </c>
      <c r="AA157" s="295">
        <v>30675</v>
      </c>
      <c r="AB157" s="295">
        <v>784</v>
      </c>
      <c r="AC157" s="295">
        <v>3200</v>
      </c>
      <c r="AD157" s="295">
        <v>30367</v>
      </c>
      <c r="AE157" s="295">
        <v>8310</v>
      </c>
      <c r="AF157" s="295">
        <v>16009</v>
      </c>
      <c r="AG157" s="295">
        <v>63949</v>
      </c>
      <c r="AH157" s="295">
        <v>7587</v>
      </c>
      <c r="AI157" s="295">
        <v>13357</v>
      </c>
      <c r="AJ157" s="295">
        <v>51745</v>
      </c>
      <c r="AK157" s="295">
        <v>46866</v>
      </c>
      <c r="AL157" s="295">
        <v>24949</v>
      </c>
      <c r="AM157" s="295">
        <v>9463</v>
      </c>
      <c r="AN157" s="295">
        <v>218211</v>
      </c>
      <c r="AO157" s="295">
        <v>36482</v>
      </c>
      <c r="AP157" s="295">
        <v>27208</v>
      </c>
      <c r="AQ157" s="295">
        <v>226373</v>
      </c>
      <c r="AR157" s="295">
        <v>24386</v>
      </c>
      <c r="AS157" s="295">
        <v>2795</v>
      </c>
      <c r="AT157" s="295">
        <v>7714</v>
      </c>
      <c r="AU157" s="295">
        <v>66633</v>
      </c>
      <c r="AV157" s="295">
        <v>70926</v>
      </c>
      <c r="AW157" s="295">
        <v>21297</v>
      </c>
      <c r="AX157" s="295">
        <v>247723</v>
      </c>
      <c r="AY157" s="295">
        <v>4071</v>
      </c>
      <c r="AZ157" s="295">
        <v>154403</v>
      </c>
      <c r="BA157" s="295">
        <v>10196</v>
      </c>
      <c r="BB157" s="295">
        <v>3535</v>
      </c>
      <c r="BC157" s="295">
        <v>33809</v>
      </c>
      <c r="BD157" s="295">
        <v>11356</v>
      </c>
      <c r="BE157" s="295">
        <v>310862</v>
      </c>
      <c r="BF157" s="295">
        <v>109959</v>
      </c>
      <c r="BG157" s="295">
        <v>228178</v>
      </c>
      <c r="BH157" s="295">
        <v>108057</v>
      </c>
      <c r="BI157" s="295">
        <v>177490</v>
      </c>
      <c r="BJ157" s="295">
        <v>27369</v>
      </c>
      <c r="BK157" s="295">
        <v>52250</v>
      </c>
      <c r="BL157" s="295">
        <v>41183</v>
      </c>
      <c r="BM157" s="295">
        <v>257635</v>
      </c>
      <c r="BN157" s="295">
        <v>299769</v>
      </c>
      <c r="BO157" s="295">
        <v>154809</v>
      </c>
      <c r="BP157" s="295">
        <v>112336</v>
      </c>
      <c r="BQ157" s="295">
        <v>82972</v>
      </c>
      <c r="BR157" s="295">
        <v>106060</v>
      </c>
      <c r="BS157" s="295">
        <v>19204</v>
      </c>
      <c r="BT157" s="295">
        <v>83720</v>
      </c>
      <c r="BU157" s="295">
        <v>210510</v>
      </c>
      <c r="BV157" s="295">
        <v>27200</v>
      </c>
      <c r="BW157" s="295">
        <v>12061</v>
      </c>
      <c r="BX157" s="295">
        <v>4705</v>
      </c>
      <c r="BY157" s="295">
        <v>21456</v>
      </c>
      <c r="BZ157" s="295">
        <v>47464</v>
      </c>
      <c r="CA157" s="295">
        <v>5479</v>
      </c>
      <c r="CB157" s="295">
        <v>150710</v>
      </c>
      <c r="CC157" s="295">
        <v>30425</v>
      </c>
      <c r="CD157" s="295">
        <v>96475</v>
      </c>
      <c r="CE157" s="295">
        <v>165299</v>
      </c>
      <c r="CF157" s="295">
        <v>24293</v>
      </c>
      <c r="CG157" s="295">
        <v>297480</v>
      </c>
      <c r="CH157" s="295">
        <v>109724</v>
      </c>
      <c r="CI157" s="295">
        <v>122991</v>
      </c>
      <c r="CJ157" s="295">
        <v>380493</v>
      </c>
      <c r="CK157" s="295">
        <v>14632</v>
      </c>
      <c r="CL157" s="295">
        <v>55418</v>
      </c>
      <c r="CM157" s="295">
        <v>47678</v>
      </c>
      <c r="CN157" s="295">
        <v>43377</v>
      </c>
      <c r="CO157" s="295">
        <v>114283</v>
      </c>
      <c r="CP157" s="295">
        <v>55800</v>
      </c>
      <c r="CQ157" s="295">
        <v>153022</v>
      </c>
      <c r="CR157" s="295">
        <v>247726</v>
      </c>
      <c r="CS157" s="295">
        <v>38001</v>
      </c>
      <c r="CT157" s="295">
        <v>165801</v>
      </c>
      <c r="CU157" s="295">
        <v>32079</v>
      </c>
      <c r="CV157" s="295">
        <v>39489</v>
      </c>
      <c r="CW157" s="295">
        <v>2905</v>
      </c>
      <c r="CX157" s="295">
        <v>28598</v>
      </c>
      <c r="CY157" s="295">
        <v>26694</v>
      </c>
      <c r="CZ157" s="295">
        <v>29907</v>
      </c>
      <c r="DA157" s="296">
        <v>7731120</v>
      </c>
      <c r="DB157" s="295">
        <v>156954</v>
      </c>
      <c r="DC157" s="295">
        <v>4757561</v>
      </c>
      <c r="DD157" s="295">
        <v>2293216</v>
      </c>
      <c r="DE157" s="295">
        <v>1003373</v>
      </c>
      <c r="DF157" s="295">
        <v>1968041</v>
      </c>
      <c r="DG157" s="298">
        <v>-25238</v>
      </c>
      <c r="DH157" s="298">
        <v>10153907</v>
      </c>
      <c r="DI157" s="298">
        <v>17885027</v>
      </c>
      <c r="DJ157" s="296">
        <v>6349495</v>
      </c>
      <c r="DK157" s="296">
        <v>16503402</v>
      </c>
      <c r="DL157" s="296">
        <v>24234522</v>
      </c>
      <c r="DM157" s="296">
        <v>-6719277</v>
      </c>
      <c r="DN157" s="296">
        <v>9784125</v>
      </c>
      <c r="DO157" s="296">
        <v>17515245</v>
      </c>
      <c r="DQ157" s="343">
        <f t="shared" si="9"/>
        <v>0.37569286308597688</v>
      </c>
      <c r="DR157" s="344">
        <f t="shared" si="10"/>
        <v>0.62430713691402318</v>
      </c>
      <c r="DS157" s="345">
        <f t="shared" si="11"/>
        <v>1</v>
      </c>
    </row>
    <row r="158" spans="2:123" ht="20.100000000000001" customHeight="1" x14ac:dyDescent="0.4">
      <c r="B158" s="12">
        <v>71</v>
      </c>
      <c r="C158" s="9" t="s">
        <v>838</v>
      </c>
      <c r="D158" s="293">
        <v>74</v>
      </c>
      <c r="E158" s="293">
        <v>131</v>
      </c>
      <c r="F158" s="293">
        <v>134</v>
      </c>
      <c r="G158" s="293">
        <v>18</v>
      </c>
      <c r="H158" s="293">
        <v>197</v>
      </c>
      <c r="I158" s="293">
        <v>2245</v>
      </c>
      <c r="J158" s="293">
        <v>77</v>
      </c>
      <c r="K158" s="293">
        <v>617</v>
      </c>
      <c r="L158" s="293">
        <v>987</v>
      </c>
      <c r="M158" s="293">
        <v>79</v>
      </c>
      <c r="N158" s="293">
        <v>1706</v>
      </c>
      <c r="O158" s="293">
        <v>500</v>
      </c>
      <c r="P158" s="293">
        <v>139</v>
      </c>
      <c r="Q158" s="293">
        <v>6</v>
      </c>
      <c r="R158" s="293">
        <v>80</v>
      </c>
      <c r="S158" s="293">
        <v>317</v>
      </c>
      <c r="T158" s="293">
        <v>156</v>
      </c>
      <c r="U158" s="293">
        <v>1525</v>
      </c>
      <c r="V158" s="293">
        <v>340</v>
      </c>
      <c r="W158" s="293">
        <v>670</v>
      </c>
      <c r="X158" s="293">
        <v>760</v>
      </c>
      <c r="Y158" s="293">
        <v>749</v>
      </c>
      <c r="Z158" s="293">
        <v>1264</v>
      </c>
      <c r="AA158" s="293">
        <v>407</v>
      </c>
      <c r="AB158" s="293">
        <v>13</v>
      </c>
      <c r="AC158" s="293">
        <v>57</v>
      </c>
      <c r="AD158" s="293">
        <v>562</v>
      </c>
      <c r="AE158" s="293">
        <v>193</v>
      </c>
      <c r="AF158" s="293">
        <v>421</v>
      </c>
      <c r="AG158" s="293">
        <v>153</v>
      </c>
      <c r="AH158" s="293">
        <v>56</v>
      </c>
      <c r="AI158" s="293">
        <v>44</v>
      </c>
      <c r="AJ158" s="293">
        <v>471</v>
      </c>
      <c r="AK158" s="293">
        <v>845</v>
      </c>
      <c r="AL158" s="293">
        <v>515</v>
      </c>
      <c r="AM158" s="293">
        <v>163</v>
      </c>
      <c r="AN158" s="293">
        <v>6336</v>
      </c>
      <c r="AO158" s="293">
        <v>560</v>
      </c>
      <c r="AP158" s="293">
        <v>500</v>
      </c>
      <c r="AQ158" s="293">
        <v>3424</v>
      </c>
      <c r="AR158" s="293">
        <v>428</v>
      </c>
      <c r="AS158" s="293">
        <v>28</v>
      </c>
      <c r="AT158" s="293">
        <v>198</v>
      </c>
      <c r="AU158" s="293">
        <v>1189</v>
      </c>
      <c r="AV158" s="293">
        <v>727</v>
      </c>
      <c r="AW158" s="293">
        <v>469</v>
      </c>
      <c r="AX158" s="293">
        <v>1279</v>
      </c>
      <c r="AY158" s="293">
        <v>26</v>
      </c>
      <c r="AZ158" s="293">
        <v>1264</v>
      </c>
      <c r="BA158" s="293">
        <v>96</v>
      </c>
      <c r="BB158" s="293">
        <v>14</v>
      </c>
      <c r="BC158" s="293">
        <v>875</v>
      </c>
      <c r="BD158" s="293">
        <v>95</v>
      </c>
      <c r="BE158" s="293">
        <v>7951</v>
      </c>
      <c r="BF158" s="293">
        <v>2552</v>
      </c>
      <c r="BG158" s="293">
        <v>4993</v>
      </c>
      <c r="BH158" s="293">
        <v>2207</v>
      </c>
      <c r="BI158" s="293">
        <v>1265</v>
      </c>
      <c r="BJ158" s="293">
        <v>317</v>
      </c>
      <c r="BK158" s="293">
        <v>917</v>
      </c>
      <c r="BL158" s="293">
        <v>1949</v>
      </c>
      <c r="BM158" s="293">
        <v>15582</v>
      </c>
      <c r="BN158" s="293">
        <v>10533</v>
      </c>
      <c r="BO158" s="293">
        <v>10126</v>
      </c>
      <c r="BP158" s="293">
        <v>2013</v>
      </c>
      <c r="BQ158" s="293">
        <v>821</v>
      </c>
      <c r="BR158" s="293">
        <v>0</v>
      </c>
      <c r="BS158" s="293">
        <v>701</v>
      </c>
      <c r="BT158" s="293">
        <v>2021</v>
      </c>
      <c r="BU158" s="293">
        <v>0</v>
      </c>
      <c r="BV158" s="293">
        <v>461</v>
      </c>
      <c r="BW158" s="293">
        <v>150</v>
      </c>
      <c r="BX158" s="293">
        <v>136</v>
      </c>
      <c r="BY158" s="293">
        <v>608</v>
      </c>
      <c r="BZ158" s="293">
        <v>2620</v>
      </c>
      <c r="CA158" s="293">
        <v>78</v>
      </c>
      <c r="CB158" s="293">
        <v>544</v>
      </c>
      <c r="CC158" s="293">
        <v>469</v>
      </c>
      <c r="CD158" s="293">
        <v>2518</v>
      </c>
      <c r="CE158" s="293">
        <v>1006</v>
      </c>
      <c r="CF158" s="293">
        <v>924</v>
      </c>
      <c r="CG158" s="293">
        <v>10342</v>
      </c>
      <c r="CH158" s="293">
        <v>1810</v>
      </c>
      <c r="CI158" s="293">
        <v>1350</v>
      </c>
      <c r="CJ158" s="293">
        <v>4679</v>
      </c>
      <c r="CK158" s="293">
        <v>475</v>
      </c>
      <c r="CL158" s="293">
        <v>2013</v>
      </c>
      <c r="CM158" s="293">
        <v>2460</v>
      </c>
      <c r="CN158" s="293">
        <v>3167</v>
      </c>
      <c r="CO158" s="293">
        <v>1072</v>
      </c>
      <c r="CP158" s="293">
        <v>606</v>
      </c>
      <c r="CQ158" s="293">
        <v>1312</v>
      </c>
      <c r="CR158" s="293">
        <v>10157</v>
      </c>
      <c r="CS158" s="293">
        <v>1281</v>
      </c>
      <c r="CT158" s="293">
        <v>3480</v>
      </c>
      <c r="CU158" s="293">
        <v>1233</v>
      </c>
      <c r="CV158" s="293">
        <v>2060</v>
      </c>
      <c r="CW158" s="293">
        <v>154</v>
      </c>
      <c r="CX158" s="293">
        <v>1492</v>
      </c>
      <c r="CY158" s="293">
        <v>0</v>
      </c>
      <c r="CZ158" s="293">
        <v>170</v>
      </c>
      <c r="DA158" s="297">
        <v>156954</v>
      </c>
      <c r="DB158" s="293"/>
      <c r="DC158" s="293"/>
      <c r="DD158" s="293"/>
      <c r="DE158" s="293"/>
      <c r="DF158" s="293"/>
      <c r="DG158" s="293"/>
      <c r="DH158" s="293"/>
      <c r="DI158" s="293"/>
      <c r="DJ158" s="293"/>
      <c r="DK158" s="293"/>
      <c r="DL158" s="293"/>
      <c r="DM158" s="293"/>
      <c r="DN158" s="293"/>
      <c r="DO158" s="293"/>
    </row>
    <row r="159" spans="2:123" ht="20.100000000000001" customHeight="1" x14ac:dyDescent="0.4">
      <c r="B159" s="12">
        <v>91</v>
      </c>
      <c r="C159" s="9" t="s">
        <v>839</v>
      </c>
      <c r="D159" s="293">
        <v>9536</v>
      </c>
      <c r="E159" s="293">
        <v>6765</v>
      </c>
      <c r="F159" s="293">
        <v>9087</v>
      </c>
      <c r="G159" s="293">
        <v>2849</v>
      </c>
      <c r="H159" s="293">
        <v>4240</v>
      </c>
      <c r="I159" s="293">
        <v>13496</v>
      </c>
      <c r="J159" s="293">
        <v>1271</v>
      </c>
      <c r="K159" s="293">
        <v>16896</v>
      </c>
      <c r="L159" s="293">
        <v>27207</v>
      </c>
      <c r="M159" s="293">
        <v>1487</v>
      </c>
      <c r="N159" s="293">
        <v>40106</v>
      </c>
      <c r="O159" s="293">
        <v>3753</v>
      </c>
      <c r="P159" s="293">
        <v>1724</v>
      </c>
      <c r="Q159" s="293">
        <v>482</v>
      </c>
      <c r="R159" s="293">
        <v>5865</v>
      </c>
      <c r="S159" s="293">
        <v>5065</v>
      </c>
      <c r="T159" s="293">
        <v>3212</v>
      </c>
      <c r="U159" s="293">
        <v>10184</v>
      </c>
      <c r="V159" s="293">
        <v>2506</v>
      </c>
      <c r="W159" s="293">
        <v>12371</v>
      </c>
      <c r="X159" s="293">
        <v>8269</v>
      </c>
      <c r="Y159" s="293">
        <v>1114</v>
      </c>
      <c r="Z159" s="293">
        <v>14633</v>
      </c>
      <c r="AA159" s="293">
        <v>8290</v>
      </c>
      <c r="AB159" s="293">
        <v>474</v>
      </c>
      <c r="AC159" s="293">
        <v>839</v>
      </c>
      <c r="AD159" s="293">
        <v>7400</v>
      </c>
      <c r="AE159" s="293">
        <v>3901</v>
      </c>
      <c r="AF159" s="293">
        <v>4344</v>
      </c>
      <c r="AG159" s="293">
        <v>3519</v>
      </c>
      <c r="AH159" s="293">
        <v>1050</v>
      </c>
      <c r="AI159" s="293">
        <v>998</v>
      </c>
      <c r="AJ159" s="293">
        <v>6788</v>
      </c>
      <c r="AK159" s="293">
        <v>18007</v>
      </c>
      <c r="AL159" s="293">
        <v>17377</v>
      </c>
      <c r="AM159" s="293">
        <v>5233</v>
      </c>
      <c r="AN159" s="293">
        <v>34048</v>
      </c>
      <c r="AO159" s="293">
        <v>14706</v>
      </c>
      <c r="AP159" s="293">
        <v>8488</v>
      </c>
      <c r="AQ159" s="293">
        <v>65460</v>
      </c>
      <c r="AR159" s="293">
        <v>7341</v>
      </c>
      <c r="AS159" s="293">
        <v>523</v>
      </c>
      <c r="AT159" s="293">
        <v>2060</v>
      </c>
      <c r="AU159" s="293">
        <v>17027</v>
      </c>
      <c r="AV159" s="293">
        <v>11251</v>
      </c>
      <c r="AW159" s="293">
        <v>2933</v>
      </c>
      <c r="AX159" s="293">
        <v>19674</v>
      </c>
      <c r="AY159" s="293">
        <v>414</v>
      </c>
      <c r="AZ159" s="293">
        <v>28959</v>
      </c>
      <c r="BA159" s="293">
        <v>1907</v>
      </c>
      <c r="BB159" s="293">
        <v>493</v>
      </c>
      <c r="BC159" s="293">
        <v>12890</v>
      </c>
      <c r="BD159" s="293">
        <v>2179</v>
      </c>
      <c r="BE159" s="293">
        <v>204356</v>
      </c>
      <c r="BF159" s="293">
        <v>72945</v>
      </c>
      <c r="BG159" s="293">
        <v>158473</v>
      </c>
      <c r="BH159" s="293">
        <v>92254</v>
      </c>
      <c r="BI159" s="293">
        <v>45527</v>
      </c>
      <c r="BJ159" s="293">
        <v>5036</v>
      </c>
      <c r="BK159" s="293">
        <v>12434</v>
      </c>
      <c r="BL159" s="293">
        <v>43152</v>
      </c>
      <c r="BM159" s="293">
        <v>330819</v>
      </c>
      <c r="BN159" s="293">
        <v>446970</v>
      </c>
      <c r="BO159" s="293">
        <v>126555</v>
      </c>
      <c r="BP159" s="293">
        <v>74448</v>
      </c>
      <c r="BQ159" s="293">
        <v>37911</v>
      </c>
      <c r="BR159" s="293">
        <v>0</v>
      </c>
      <c r="BS159" s="293">
        <v>24130</v>
      </c>
      <c r="BT159" s="293">
        <v>215271</v>
      </c>
      <c r="BU159" s="293">
        <v>0</v>
      </c>
      <c r="BV159" s="293">
        <v>20199</v>
      </c>
      <c r="BW159" s="293">
        <v>6961</v>
      </c>
      <c r="BX159" s="293">
        <v>6790</v>
      </c>
      <c r="BY159" s="293">
        <v>23651</v>
      </c>
      <c r="BZ159" s="293">
        <v>56198</v>
      </c>
      <c r="CA159" s="293">
        <v>14466</v>
      </c>
      <c r="CB159" s="293">
        <v>21275</v>
      </c>
      <c r="CC159" s="293">
        <v>8682</v>
      </c>
      <c r="CD159" s="293">
        <v>89575</v>
      </c>
      <c r="CE159" s="293">
        <v>22301</v>
      </c>
      <c r="CF159" s="293">
        <v>16435</v>
      </c>
      <c r="CG159" s="293">
        <v>330555</v>
      </c>
      <c r="CH159" s="293">
        <v>313510</v>
      </c>
      <c r="CI159" s="293">
        <v>64736</v>
      </c>
      <c r="CJ159" s="293">
        <v>352413</v>
      </c>
      <c r="CK159" s="293">
        <v>15924</v>
      </c>
      <c r="CL159" s="293">
        <v>123437</v>
      </c>
      <c r="CM159" s="293">
        <v>148673</v>
      </c>
      <c r="CN159" s="293">
        <v>45298</v>
      </c>
      <c r="CO159" s="293">
        <v>34090</v>
      </c>
      <c r="CP159" s="293">
        <v>6196</v>
      </c>
      <c r="CQ159" s="293">
        <v>50974</v>
      </c>
      <c r="CR159" s="293">
        <v>393824</v>
      </c>
      <c r="CS159" s="293">
        <v>15348</v>
      </c>
      <c r="CT159" s="293">
        <v>87866</v>
      </c>
      <c r="CU159" s="293">
        <v>47588</v>
      </c>
      <c r="CV159" s="293">
        <v>30066</v>
      </c>
      <c r="CW159" s="293">
        <v>2854</v>
      </c>
      <c r="CX159" s="293">
        <v>39756</v>
      </c>
      <c r="CY159" s="293">
        <v>0</v>
      </c>
      <c r="CZ159" s="293">
        <v>532</v>
      </c>
      <c r="DA159" s="294">
        <v>4791145</v>
      </c>
      <c r="DB159" s="293"/>
      <c r="DC159" s="293"/>
      <c r="DD159" s="293"/>
      <c r="DE159" s="293"/>
      <c r="DF159" s="293"/>
      <c r="DG159" s="293"/>
      <c r="DH159" s="293"/>
      <c r="DI159" s="293"/>
      <c r="DJ159" s="293"/>
      <c r="DK159" s="293"/>
      <c r="DL159" s="293"/>
      <c r="DM159" s="293"/>
      <c r="DN159" s="293"/>
      <c r="DO159" s="293"/>
    </row>
    <row r="160" spans="2:123" ht="20.100000000000001" customHeight="1" x14ac:dyDescent="0.4">
      <c r="B160" s="12">
        <v>92</v>
      </c>
      <c r="C160" s="9" t="s">
        <v>814</v>
      </c>
      <c r="D160" s="293">
        <v>21305</v>
      </c>
      <c r="E160" s="293">
        <v>12449</v>
      </c>
      <c r="F160" s="293">
        <v>2864</v>
      </c>
      <c r="G160" s="293">
        <v>2467</v>
      </c>
      <c r="H160" s="293">
        <v>3196</v>
      </c>
      <c r="I160" s="293">
        <v>12615</v>
      </c>
      <c r="J160" s="293">
        <v>958</v>
      </c>
      <c r="K160" s="293">
        <v>8034</v>
      </c>
      <c r="L160" s="293">
        <v>25505</v>
      </c>
      <c r="M160" s="293">
        <v>4262</v>
      </c>
      <c r="N160" s="293">
        <v>22975</v>
      </c>
      <c r="O160" s="293">
        <v>14761</v>
      </c>
      <c r="P160" s="293">
        <v>11351</v>
      </c>
      <c r="Q160" s="293">
        <v>-265</v>
      </c>
      <c r="R160" s="293">
        <v>-2959</v>
      </c>
      <c r="S160" s="293">
        <v>12538</v>
      </c>
      <c r="T160" s="293">
        <v>1425</v>
      </c>
      <c r="U160" s="293">
        <v>10616</v>
      </c>
      <c r="V160" s="293">
        <v>6765</v>
      </c>
      <c r="W160" s="293">
        <v>9083</v>
      </c>
      <c r="X160" s="293">
        <v>13476</v>
      </c>
      <c r="Y160" s="293">
        <v>39024</v>
      </c>
      <c r="Z160" s="293">
        <v>11116</v>
      </c>
      <c r="AA160" s="293">
        <v>8027</v>
      </c>
      <c r="AB160" s="293">
        <v>-39</v>
      </c>
      <c r="AC160" s="293">
        <v>1257</v>
      </c>
      <c r="AD160" s="293">
        <v>12844</v>
      </c>
      <c r="AE160" s="293">
        <v>1505</v>
      </c>
      <c r="AF160" s="293">
        <v>5029</v>
      </c>
      <c r="AG160" s="293">
        <v>11274</v>
      </c>
      <c r="AH160" s="293">
        <v>2499</v>
      </c>
      <c r="AI160" s="293">
        <v>6597</v>
      </c>
      <c r="AJ160" s="293">
        <v>2861</v>
      </c>
      <c r="AK160" s="293">
        <v>13350</v>
      </c>
      <c r="AL160" s="293">
        <v>3685</v>
      </c>
      <c r="AM160" s="293">
        <v>1106</v>
      </c>
      <c r="AN160" s="293">
        <v>145476</v>
      </c>
      <c r="AO160" s="293">
        <v>1627</v>
      </c>
      <c r="AP160" s="293">
        <v>3677</v>
      </c>
      <c r="AQ160" s="293">
        <v>-7617</v>
      </c>
      <c r="AR160" s="293">
        <v>457</v>
      </c>
      <c r="AS160" s="293">
        <v>158</v>
      </c>
      <c r="AT160" s="293">
        <v>259</v>
      </c>
      <c r="AU160" s="293">
        <v>16280</v>
      </c>
      <c r="AV160" s="293">
        <v>10984</v>
      </c>
      <c r="AW160" s="293">
        <v>935</v>
      </c>
      <c r="AX160" s="293">
        <v>8569</v>
      </c>
      <c r="AY160" s="293">
        <v>228</v>
      </c>
      <c r="AZ160" s="293">
        <v>3679</v>
      </c>
      <c r="BA160" s="293">
        <v>310</v>
      </c>
      <c r="BB160" s="293">
        <v>310</v>
      </c>
      <c r="BC160" s="293">
        <v>1232</v>
      </c>
      <c r="BD160" s="293">
        <v>-542</v>
      </c>
      <c r="BE160" s="293">
        <v>16003</v>
      </c>
      <c r="BF160" s="293">
        <v>8552</v>
      </c>
      <c r="BG160" s="293">
        <v>-926</v>
      </c>
      <c r="BH160" s="293">
        <v>6038</v>
      </c>
      <c r="BI160" s="293">
        <v>17667</v>
      </c>
      <c r="BJ160" s="293">
        <v>-2643</v>
      </c>
      <c r="BK160" s="293">
        <v>13743</v>
      </c>
      <c r="BL160" s="293">
        <v>14782</v>
      </c>
      <c r="BM160" s="293">
        <v>221249</v>
      </c>
      <c r="BN160" s="293">
        <v>-26254</v>
      </c>
      <c r="BO160" s="293">
        <v>93460</v>
      </c>
      <c r="BP160" s="293">
        <v>73695</v>
      </c>
      <c r="BQ160" s="293">
        <v>31628</v>
      </c>
      <c r="BR160" s="293">
        <v>430699</v>
      </c>
      <c r="BS160" s="293">
        <v>-17088</v>
      </c>
      <c r="BT160" s="293">
        <v>7994</v>
      </c>
      <c r="BU160" s="293">
        <v>0</v>
      </c>
      <c r="BV160" s="293">
        <v>-7530</v>
      </c>
      <c r="BW160" s="293">
        <v>-11375</v>
      </c>
      <c r="BX160" s="293">
        <v>556</v>
      </c>
      <c r="BY160" s="293">
        <v>-4033</v>
      </c>
      <c r="BZ160" s="293">
        <v>5403</v>
      </c>
      <c r="CA160" s="293">
        <v>1186</v>
      </c>
      <c r="CB160" s="293">
        <v>42066</v>
      </c>
      <c r="CC160" s="293">
        <v>4863</v>
      </c>
      <c r="CD160" s="293">
        <v>35668</v>
      </c>
      <c r="CE160" s="293">
        <v>63724</v>
      </c>
      <c r="CF160" s="293">
        <v>-1440</v>
      </c>
      <c r="CG160" s="293">
        <v>0</v>
      </c>
      <c r="CH160" s="293">
        <v>525</v>
      </c>
      <c r="CI160" s="293">
        <v>31063</v>
      </c>
      <c r="CJ160" s="293">
        <v>5881</v>
      </c>
      <c r="CK160" s="293">
        <v>502</v>
      </c>
      <c r="CL160" s="293">
        <v>-493</v>
      </c>
      <c r="CM160" s="293">
        <v>-13334</v>
      </c>
      <c r="CN160" s="293">
        <v>-1921</v>
      </c>
      <c r="CO160" s="293">
        <v>15749</v>
      </c>
      <c r="CP160" s="293">
        <v>-806</v>
      </c>
      <c r="CQ160" s="293">
        <v>7120</v>
      </c>
      <c r="CR160" s="293">
        <v>113328</v>
      </c>
      <c r="CS160" s="293">
        <v>-3798</v>
      </c>
      <c r="CT160" s="293">
        <v>-3207</v>
      </c>
      <c r="CU160" s="293">
        <v>-10806</v>
      </c>
      <c r="CV160" s="293">
        <v>16656</v>
      </c>
      <c r="CW160" s="293">
        <v>2540</v>
      </c>
      <c r="CX160" s="293">
        <v>859</v>
      </c>
      <c r="CY160" s="293">
        <v>0</v>
      </c>
      <c r="CZ160" s="293">
        <v>49041</v>
      </c>
      <c r="DA160" s="294">
        <v>1726164</v>
      </c>
      <c r="DB160" s="293"/>
      <c r="DC160" s="293"/>
      <c r="DD160" s="293"/>
      <c r="DE160" s="293"/>
      <c r="DF160" s="293"/>
      <c r="DG160" s="293"/>
      <c r="DH160" s="293"/>
      <c r="DI160" s="293"/>
      <c r="DJ160" s="293"/>
      <c r="DK160" s="293"/>
      <c r="DL160" s="293"/>
      <c r="DM160" s="293"/>
      <c r="DN160" s="293"/>
      <c r="DO160" s="293"/>
    </row>
    <row r="161" spans="2:119" ht="20.100000000000001" customHeight="1" x14ac:dyDescent="0.4">
      <c r="B161" s="12">
        <v>93</v>
      </c>
      <c r="C161" s="9" t="s">
        <v>815</v>
      </c>
      <c r="D161" s="293">
        <v>22563</v>
      </c>
      <c r="E161" s="293">
        <v>8024</v>
      </c>
      <c r="F161" s="293">
        <v>9848</v>
      </c>
      <c r="G161" s="293">
        <v>1924</v>
      </c>
      <c r="H161" s="293">
        <v>1437</v>
      </c>
      <c r="I161" s="293">
        <v>10189</v>
      </c>
      <c r="J161" s="293">
        <v>713</v>
      </c>
      <c r="K161" s="293">
        <v>7408</v>
      </c>
      <c r="L161" s="293">
        <v>8916</v>
      </c>
      <c r="M161" s="293">
        <v>733</v>
      </c>
      <c r="N161" s="293">
        <v>14482</v>
      </c>
      <c r="O161" s="293">
        <v>13254</v>
      </c>
      <c r="P161" s="293">
        <v>2698</v>
      </c>
      <c r="Q161" s="293">
        <v>140</v>
      </c>
      <c r="R161" s="293">
        <v>776</v>
      </c>
      <c r="S161" s="293">
        <v>5160</v>
      </c>
      <c r="T161" s="293">
        <v>741</v>
      </c>
      <c r="U161" s="293">
        <v>17171</v>
      </c>
      <c r="V161" s="293">
        <v>1961</v>
      </c>
      <c r="W161" s="293">
        <v>6299</v>
      </c>
      <c r="X161" s="293">
        <v>13996</v>
      </c>
      <c r="Y161" s="293">
        <v>10923</v>
      </c>
      <c r="Z161" s="293">
        <v>8047</v>
      </c>
      <c r="AA161" s="293">
        <v>11147</v>
      </c>
      <c r="AB161" s="293">
        <v>60</v>
      </c>
      <c r="AC161" s="293">
        <v>757</v>
      </c>
      <c r="AD161" s="293">
        <v>6453</v>
      </c>
      <c r="AE161" s="293">
        <v>2199</v>
      </c>
      <c r="AF161" s="293">
        <v>2953</v>
      </c>
      <c r="AG161" s="293">
        <v>2311</v>
      </c>
      <c r="AH161" s="293">
        <v>664</v>
      </c>
      <c r="AI161" s="293">
        <v>514</v>
      </c>
      <c r="AJ161" s="293">
        <v>2860</v>
      </c>
      <c r="AK161" s="293">
        <v>7424</v>
      </c>
      <c r="AL161" s="293">
        <v>5934</v>
      </c>
      <c r="AM161" s="293">
        <v>1761</v>
      </c>
      <c r="AN161" s="293">
        <v>76389</v>
      </c>
      <c r="AO161" s="293">
        <v>7863</v>
      </c>
      <c r="AP161" s="293">
        <v>9950</v>
      </c>
      <c r="AQ161" s="293">
        <v>57209</v>
      </c>
      <c r="AR161" s="293">
        <v>7522</v>
      </c>
      <c r="AS161" s="293">
        <v>795</v>
      </c>
      <c r="AT161" s="293">
        <v>2260</v>
      </c>
      <c r="AU161" s="293">
        <v>15362</v>
      </c>
      <c r="AV161" s="293">
        <v>16422</v>
      </c>
      <c r="AW161" s="293">
        <v>6181</v>
      </c>
      <c r="AX161" s="293">
        <v>26286</v>
      </c>
      <c r="AY161" s="293">
        <v>565</v>
      </c>
      <c r="AZ161" s="293">
        <v>22850</v>
      </c>
      <c r="BA161" s="293">
        <v>1428</v>
      </c>
      <c r="BB161" s="293">
        <v>569</v>
      </c>
      <c r="BC161" s="293">
        <v>7110</v>
      </c>
      <c r="BD161" s="293">
        <v>439</v>
      </c>
      <c r="BE161" s="293">
        <v>22054</v>
      </c>
      <c r="BF161" s="293">
        <v>6063</v>
      </c>
      <c r="BG161" s="293">
        <v>37824</v>
      </c>
      <c r="BH161" s="293">
        <v>15759</v>
      </c>
      <c r="BI161" s="293">
        <v>70308</v>
      </c>
      <c r="BJ161" s="293">
        <v>5981</v>
      </c>
      <c r="BK161" s="293">
        <v>23043</v>
      </c>
      <c r="BL161" s="293">
        <v>8372</v>
      </c>
      <c r="BM161" s="293">
        <v>89005</v>
      </c>
      <c r="BN161" s="293">
        <v>87329</v>
      </c>
      <c r="BO161" s="293">
        <v>31129</v>
      </c>
      <c r="BP161" s="293">
        <v>113281</v>
      </c>
      <c r="BQ161" s="293">
        <v>65780</v>
      </c>
      <c r="BR161" s="293">
        <v>364889</v>
      </c>
      <c r="BS161" s="293">
        <v>28496</v>
      </c>
      <c r="BT161" s="293">
        <v>39767</v>
      </c>
      <c r="BU161" s="293">
        <v>0</v>
      </c>
      <c r="BV161" s="293">
        <v>4778</v>
      </c>
      <c r="BW161" s="293">
        <v>8784</v>
      </c>
      <c r="BX161" s="293">
        <v>1609</v>
      </c>
      <c r="BY161" s="293">
        <v>8950</v>
      </c>
      <c r="BZ161" s="293">
        <v>11179</v>
      </c>
      <c r="CA161" s="293">
        <v>1750</v>
      </c>
      <c r="CB161" s="293">
        <v>55350</v>
      </c>
      <c r="CC161" s="293">
        <v>11983</v>
      </c>
      <c r="CD161" s="293">
        <v>25896</v>
      </c>
      <c r="CE161" s="293">
        <v>14715</v>
      </c>
      <c r="CF161" s="293">
        <v>4056</v>
      </c>
      <c r="CG161" s="293">
        <v>349467</v>
      </c>
      <c r="CH161" s="293">
        <v>93571</v>
      </c>
      <c r="CI161" s="293">
        <v>64403</v>
      </c>
      <c r="CJ161" s="293">
        <v>48432</v>
      </c>
      <c r="CK161" s="293">
        <v>756</v>
      </c>
      <c r="CL161" s="293">
        <v>5665</v>
      </c>
      <c r="CM161" s="293">
        <v>15794</v>
      </c>
      <c r="CN161" s="293">
        <v>3228</v>
      </c>
      <c r="CO161" s="293">
        <v>86572</v>
      </c>
      <c r="CP161" s="293">
        <v>5058</v>
      </c>
      <c r="CQ161" s="293">
        <v>9561</v>
      </c>
      <c r="CR161" s="293">
        <v>72455</v>
      </c>
      <c r="CS161" s="293">
        <v>12085</v>
      </c>
      <c r="CT161" s="293">
        <v>19200</v>
      </c>
      <c r="CU161" s="293">
        <v>14623</v>
      </c>
      <c r="CV161" s="293">
        <v>21900</v>
      </c>
      <c r="CW161" s="293">
        <v>287</v>
      </c>
      <c r="CX161" s="293">
        <v>18931</v>
      </c>
      <c r="CY161" s="293">
        <v>0</v>
      </c>
      <c r="CZ161" s="293">
        <v>2995</v>
      </c>
      <c r="DA161" s="294">
        <v>2474753</v>
      </c>
      <c r="DB161" s="293"/>
      <c r="DC161" s="293"/>
      <c r="DD161" s="293"/>
      <c r="DE161" s="293"/>
      <c r="DF161" s="293"/>
      <c r="DG161" s="293"/>
      <c r="DH161" s="293"/>
      <c r="DI161" s="293"/>
      <c r="DJ161" s="293"/>
      <c r="DK161" s="293"/>
      <c r="DL161" s="293"/>
      <c r="DM161" s="293"/>
      <c r="DN161" s="293"/>
      <c r="DO161" s="293"/>
    </row>
    <row r="162" spans="2:119" ht="20.100000000000001" customHeight="1" x14ac:dyDescent="0.4">
      <c r="B162" s="12">
        <v>94</v>
      </c>
      <c r="C162" s="385" t="s">
        <v>840</v>
      </c>
      <c r="D162" s="293">
        <v>2491</v>
      </c>
      <c r="E162" s="293">
        <v>1037</v>
      </c>
      <c r="F162" s="293">
        <v>1542</v>
      </c>
      <c r="G162" s="293">
        <v>756</v>
      </c>
      <c r="H162" s="293">
        <v>582</v>
      </c>
      <c r="I162" s="293">
        <v>2374</v>
      </c>
      <c r="J162" s="293">
        <v>337</v>
      </c>
      <c r="K162" s="293">
        <v>1532</v>
      </c>
      <c r="L162" s="293">
        <v>3704</v>
      </c>
      <c r="M162" s="293">
        <v>97</v>
      </c>
      <c r="N162" s="293">
        <v>5468</v>
      </c>
      <c r="O162" s="293">
        <v>41898</v>
      </c>
      <c r="P162" s="293">
        <v>2332</v>
      </c>
      <c r="Q162" s="293">
        <v>-17</v>
      </c>
      <c r="R162" s="293">
        <v>253</v>
      </c>
      <c r="S162" s="293">
        <v>2491</v>
      </c>
      <c r="T162" s="293">
        <v>519</v>
      </c>
      <c r="U162" s="293">
        <v>4626</v>
      </c>
      <c r="V162" s="293">
        <v>1427</v>
      </c>
      <c r="W162" s="293">
        <v>2286</v>
      </c>
      <c r="X162" s="293">
        <v>685</v>
      </c>
      <c r="Y162" s="293">
        <v>115492</v>
      </c>
      <c r="Z162" s="293">
        <v>2126</v>
      </c>
      <c r="AA162" s="293">
        <v>486</v>
      </c>
      <c r="AB162" s="293">
        <v>23</v>
      </c>
      <c r="AC162" s="293">
        <v>143</v>
      </c>
      <c r="AD162" s="293">
        <v>3270</v>
      </c>
      <c r="AE162" s="293">
        <v>415</v>
      </c>
      <c r="AF162" s="293">
        <v>918</v>
      </c>
      <c r="AG162" s="293">
        <v>-320</v>
      </c>
      <c r="AH162" s="293">
        <v>464</v>
      </c>
      <c r="AI162" s="293">
        <v>775</v>
      </c>
      <c r="AJ162" s="293">
        <v>378</v>
      </c>
      <c r="AK162" s="293">
        <v>3959</v>
      </c>
      <c r="AL162" s="293">
        <v>2297</v>
      </c>
      <c r="AM162" s="293">
        <v>9</v>
      </c>
      <c r="AN162" s="293">
        <v>-6105</v>
      </c>
      <c r="AO162" s="293">
        <v>-2851</v>
      </c>
      <c r="AP162" s="293">
        <v>-3900</v>
      </c>
      <c r="AQ162" s="293">
        <v>-4180</v>
      </c>
      <c r="AR162" s="293">
        <v>-782</v>
      </c>
      <c r="AS162" s="293">
        <v>47</v>
      </c>
      <c r="AT162" s="293">
        <v>-568</v>
      </c>
      <c r="AU162" s="293">
        <v>-1940</v>
      </c>
      <c r="AV162" s="293">
        <v>-5782</v>
      </c>
      <c r="AW162" s="293">
        <v>-1810</v>
      </c>
      <c r="AX162" s="293">
        <v>-14455</v>
      </c>
      <c r="AY162" s="293">
        <v>-82</v>
      </c>
      <c r="AZ162" s="293">
        <v>-640</v>
      </c>
      <c r="BA162" s="293">
        <v>-509</v>
      </c>
      <c r="BB162" s="293">
        <v>40</v>
      </c>
      <c r="BC162" s="293">
        <v>1141</v>
      </c>
      <c r="BD162" s="293">
        <v>205</v>
      </c>
      <c r="BE162" s="293">
        <v>27623</v>
      </c>
      <c r="BF162" s="293">
        <v>10126</v>
      </c>
      <c r="BG162" s="293">
        <v>24611</v>
      </c>
      <c r="BH162" s="293">
        <v>10315</v>
      </c>
      <c r="BI162" s="293">
        <v>14319</v>
      </c>
      <c r="BJ162" s="293">
        <v>83</v>
      </c>
      <c r="BK162" s="293">
        <v>3556</v>
      </c>
      <c r="BL162" s="293">
        <v>5218</v>
      </c>
      <c r="BM162" s="293">
        <v>55233</v>
      </c>
      <c r="BN162" s="293">
        <v>50657</v>
      </c>
      <c r="BO162" s="293">
        <v>7607</v>
      </c>
      <c r="BP162" s="293">
        <v>31885</v>
      </c>
      <c r="BQ162" s="293">
        <v>13733</v>
      </c>
      <c r="BR162" s="293">
        <v>69785</v>
      </c>
      <c r="BS162" s="293">
        <v>-52</v>
      </c>
      <c r="BT162" s="293">
        <v>31755</v>
      </c>
      <c r="BU162" s="293">
        <v>0</v>
      </c>
      <c r="BV162" s="293">
        <v>814</v>
      </c>
      <c r="BW162" s="293">
        <v>-794</v>
      </c>
      <c r="BX162" s="293">
        <v>953</v>
      </c>
      <c r="BY162" s="293">
        <v>3003</v>
      </c>
      <c r="BZ162" s="293">
        <v>3388</v>
      </c>
      <c r="CA162" s="293">
        <v>1952</v>
      </c>
      <c r="CB162" s="293">
        <v>4844</v>
      </c>
      <c r="CC162" s="293">
        <v>1834</v>
      </c>
      <c r="CD162" s="293">
        <v>13993</v>
      </c>
      <c r="CE162" s="293">
        <v>8170</v>
      </c>
      <c r="CF162" s="293">
        <v>1055</v>
      </c>
      <c r="CG162" s="293">
        <v>1724</v>
      </c>
      <c r="CH162" s="293">
        <v>3713</v>
      </c>
      <c r="CI162" s="293">
        <v>3479</v>
      </c>
      <c r="CJ162" s="293">
        <v>9153</v>
      </c>
      <c r="CK162" s="293">
        <v>735</v>
      </c>
      <c r="CL162" s="293">
        <v>1521</v>
      </c>
      <c r="CM162" s="293">
        <v>2079</v>
      </c>
      <c r="CN162" s="293">
        <v>2061</v>
      </c>
      <c r="CO162" s="293">
        <v>4215</v>
      </c>
      <c r="CP162" s="293">
        <v>187</v>
      </c>
      <c r="CQ162" s="293">
        <v>7265</v>
      </c>
      <c r="CR162" s="293">
        <v>62428</v>
      </c>
      <c r="CS162" s="293">
        <v>31</v>
      </c>
      <c r="CT162" s="293">
        <v>9889</v>
      </c>
      <c r="CU162" s="293">
        <v>6385</v>
      </c>
      <c r="CV162" s="293">
        <v>5554</v>
      </c>
      <c r="CW162" s="293">
        <v>692</v>
      </c>
      <c r="CX162" s="293">
        <v>11925</v>
      </c>
      <c r="CY162" s="293">
        <v>0</v>
      </c>
      <c r="CZ162" s="293">
        <v>2801</v>
      </c>
      <c r="DA162" s="294">
        <v>696187</v>
      </c>
      <c r="DB162" s="293"/>
      <c r="DC162" s="293"/>
      <c r="DD162" s="293"/>
      <c r="DE162" s="293"/>
      <c r="DF162" s="293"/>
      <c r="DG162" s="293"/>
      <c r="DH162" s="293"/>
      <c r="DI162" s="293"/>
      <c r="DJ162" s="293"/>
      <c r="DK162" s="293"/>
      <c r="DL162" s="293"/>
      <c r="DM162" s="293"/>
      <c r="DN162" s="293"/>
      <c r="DO162" s="293"/>
    </row>
    <row r="163" spans="2:119" ht="20.100000000000001" customHeight="1" x14ac:dyDescent="0.4">
      <c r="B163" s="12">
        <v>95</v>
      </c>
      <c r="C163" s="9" t="s">
        <v>841</v>
      </c>
      <c r="D163" s="293">
        <v>-8693</v>
      </c>
      <c r="E163" s="293">
        <v>-8030</v>
      </c>
      <c r="F163" s="293">
        <v>-426</v>
      </c>
      <c r="G163" s="293">
        <v>0</v>
      </c>
      <c r="H163" s="293">
        <v>-216</v>
      </c>
      <c r="I163" s="293">
        <v>-154</v>
      </c>
      <c r="J163" s="293">
        <v>0</v>
      </c>
      <c r="K163" s="293">
        <v>-903</v>
      </c>
      <c r="L163" s="293">
        <v>0</v>
      </c>
      <c r="M163" s="293">
        <v>-3</v>
      </c>
      <c r="N163" s="293">
        <v>-61</v>
      </c>
      <c r="O163" s="293">
        <v>-13</v>
      </c>
      <c r="P163" s="293">
        <v>-99</v>
      </c>
      <c r="Q163" s="293">
        <v>0</v>
      </c>
      <c r="R163" s="293">
        <v>0</v>
      </c>
      <c r="S163" s="293">
        <v>0</v>
      </c>
      <c r="T163" s="293">
        <v>0</v>
      </c>
      <c r="U163" s="293">
        <v>0</v>
      </c>
      <c r="V163" s="293">
        <v>0</v>
      </c>
      <c r="W163" s="293">
        <v>0</v>
      </c>
      <c r="X163" s="293">
        <v>0</v>
      </c>
      <c r="Y163" s="293">
        <v>-2135</v>
      </c>
      <c r="Z163" s="293">
        <v>0</v>
      </c>
      <c r="AA163" s="293">
        <v>0</v>
      </c>
      <c r="AB163" s="293">
        <v>0</v>
      </c>
      <c r="AC163" s="293">
        <v>0</v>
      </c>
      <c r="AD163" s="293">
        <v>0</v>
      </c>
      <c r="AE163" s="293">
        <v>0</v>
      </c>
      <c r="AF163" s="293">
        <v>0</v>
      </c>
      <c r="AG163" s="293">
        <v>0</v>
      </c>
      <c r="AH163" s="293">
        <v>0</v>
      </c>
      <c r="AI163" s="293">
        <v>0</v>
      </c>
      <c r="AJ163" s="293">
        <v>0</v>
      </c>
      <c r="AK163" s="293">
        <v>0</v>
      </c>
      <c r="AL163" s="293">
        <v>0</v>
      </c>
      <c r="AM163" s="293">
        <v>0</v>
      </c>
      <c r="AN163" s="293">
        <v>-1</v>
      </c>
      <c r="AO163" s="293">
        <v>0</v>
      </c>
      <c r="AP163" s="293">
        <v>0</v>
      </c>
      <c r="AQ163" s="293">
        <v>-2</v>
      </c>
      <c r="AR163" s="293">
        <v>0</v>
      </c>
      <c r="AS163" s="293">
        <v>0</v>
      </c>
      <c r="AT163" s="293">
        <v>0</v>
      </c>
      <c r="AU163" s="293">
        <v>0</v>
      </c>
      <c r="AV163" s="293">
        <v>0</v>
      </c>
      <c r="AW163" s="293">
        <v>0</v>
      </c>
      <c r="AX163" s="293">
        <v>0</v>
      </c>
      <c r="AY163" s="293">
        <v>0</v>
      </c>
      <c r="AZ163" s="293">
        <v>0</v>
      </c>
      <c r="BA163" s="293">
        <v>0</v>
      </c>
      <c r="BB163" s="293">
        <v>0</v>
      </c>
      <c r="BC163" s="293">
        <v>0</v>
      </c>
      <c r="BD163" s="293">
        <v>0</v>
      </c>
      <c r="BE163" s="293">
        <v>-2</v>
      </c>
      <c r="BF163" s="293">
        <v>-2</v>
      </c>
      <c r="BG163" s="293">
        <v>-1161</v>
      </c>
      <c r="BH163" s="293">
        <v>-4666</v>
      </c>
      <c r="BI163" s="293">
        <v>-4</v>
      </c>
      <c r="BJ163" s="293">
        <v>-31</v>
      </c>
      <c r="BK163" s="293">
        <v>-4140</v>
      </c>
      <c r="BL163" s="293">
        <v>0</v>
      </c>
      <c r="BM163" s="293">
        <v>-622</v>
      </c>
      <c r="BN163" s="293">
        <v>-668</v>
      </c>
      <c r="BO163" s="293">
        <v>-5020</v>
      </c>
      <c r="BP163" s="293">
        <v>-2</v>
      </c>
      <c r="BQ163" s="293">
        <v>-346</v>
      </c>
      <c r="BR163" s="293">
        <v>0</v>
      </c>
      <c r="BS163" s="293">
        <v>-670</v>
      </c>
      <c r="BT163" s="293">
        <v>-1153</v>
      </c>
      <c r="BU163" s="293">
        <v>0</v>
      </c>
      <c r="BV163" s="293">
        <v>-111</v>
      </c>
      <c r="BW163" s="293">
        <v>0</v>
      </c>
      <c r="BX163" s="293">
        <v>0</v>
      </c>
      <c r="BY163" s="293">
        <v>0</v>
      </c>
      <c r="BZ163" s="293">
        <v>-351</v>
      </c>
      <c r="CA163" s="293">
        <v>0</v>
      </c>
      <c r="CB163" s="293">
        <v>-1</v>
      </c>
      <c r="CC163" s="293">
        <v>0</v>
      </c>
      <c r="CD163" s="293">
        <v>-3</v>
      </c>
      <c r="CE163" s="293">
        <v>0</v>
      </c>
      <c r="CF163" s="293">
        <v>0</v>
      </c>
      <c r="CG163" s="293">
        <v>0</v>
      </c>
      <c r="CH163" s="293">
        <v>-76</v>
      </c>
      <c r="CI163" s="293">
        <v>-1774</v>
      </c>
      <c r="CJ163" s="293">
        <v>-14526</v>
      </c>
      <c r="CK163" s="293">
        <v>0</v>
      </c>
      <c r="CL163" s="293">
        <v>0</v>
      </c>
      <c r="CM163" s="293">
        <v>-609</v>
      </c>
      <c r="CN163" s="293">
        <v>-4111</v>
      </c>
      <c r="CO163" s="293">
        <v>0</v>
      </c>
      <c r="CP163" s="293">
        <v>0</v>
      </c>
      <c r="CQ163" s="293">
        <v>0</v>
      </c>
      <c r="CR163" s="293">
        <v>-40</v>
      </c>
      <c r="CS163" s="293">
        <v>0</v>
      </c>
      <c r="CT163" s="293">
        <v>0</v>
      </c>
      <c r="CU163" s="293">
        <v>0</v>
      </c>
      <c r="CV163" s="293">
        <v>0</v>
      </c>
      <c r="CW163" s="293">
        <v>0</v>
      </c>
      <c r="CX163" s="293">
        <v>-1</v>
      </c>
      <c r="CY163" s="293">
        <v>0</v>
      </c>
      <c r="CZ163" s="293">
        <v>-252</v>
      </c>
      <c r="DA163" s="294">
        <v>-61078</v>
      </c>
      <c r="DB163" s="293"/>
      <c r="DC163" s="293"/>
      <c r="DD163" s="293"/>
      <c r="DE163" s="293"/>
      <c r="DF163" s="293"/>
      <c r="DG163" s="293"/>
      <c r="DH163" s="293"/>
      <c r="DI163" s="293"/>
      <c r="DJ163" s="293"/>
      <c r="DK163" s="293"/>
      <c r="DL163" s="293"/>
      <c r="DM163" s="293"/>
      <c r="DN163" s="293"/>
      <c r="DO163" s="293"/>
    </row>
    <row r="164" spans="2:119" ht="20.100000000000001" customHeight="1" x14ac:dyDescent="0.4">
      <c r="B164" s="290">
        <v>96</v>
      </c>
      <c r="C164" s="10" t="s">
        <v>816</v>
      </c>
      <c r="D164" s="295">
        <v>47276</v>
      </c>
      <c r="E164" s="295">
        <v>20376</v>
      </c>
      <c r="F164" s="295">
        <v>23049</v>
      </c>
      <c r="G164" s="295">
        <v>8014</v>
      </c>
      <c r="H164" s="295">
        <v>9436</v>
      </c>
      <c r="I164" s="295">
        <v>40765</v>
      </c>
      <c r="J164" s="295">
        <v>3356</v>
      </c>
      <c r="K164" s="295">
        <v>33584</v>
      </c>
      <c r="L164" s="295">
        <v>66319</v>
      </c>
      <c r="M164" s="295">
        <v>6655</v>
      </c>
      <c r="N164" s="295">
        <v>84676</v>
      </c>
      <c r="O164" s="295">
        <v>74153</v>
      </c>
      <c r="P164" s="295">
        <v>18145</v>
      </c>
      <c r="Q164" s="295">
        <v>346</v>
      </c>
      <c r="R164" s="295">
        <v>4015</v>
      </c>
      <c r="S164" s="295">
        <v>25571</v>
      </c>
      <c r="T164" s="295">
        <v>6053</v>
      </c>
      <c r="U164" s="295">
        <v>44122</v>
      </c>
      <c r="V164" s="295">
        <v>12999</v>
      </c>
      <c r="W164" s="295">
        <v>30709</v>
      </c>
      <c r="X164" s="295">
        <v>37186</v>
      </c>
      <c r="Y164" s="295">
        <v>165167</v>
      </c>
      <c r="Z164" s="295">
        <v>37186</v>
      </c>
      <c r="AA164" s="295">
        <v>28357</v>
      </c>
      <c r="AB164" s="295">
        <v>531</v>
      </c>
      <c r="AC164" s="295">
        <v>3053</v>
      </c>
      <c r="AD164" s="295">
        <v>30529</v>
      </c>
      <c r="AE164" s="295">
        <v>8213</v>
      </c>
      <c r="AF164" s="295">
        <v>13665</v>
      </c>
      <c r="AG164" s="295">
        <v>16937</v>
      </c>
      <c r="AH164" s="295">
        <v>4733</v>
      </c>
      <c r="AI164" s="295">
        <v>8928</v>
      </c>
      <c r="AJ164" s="295">
        <v>13358</v>
      </c>
      <c r="AK164" s="295">
        <v>43585</v>
      </c>
      <c r="AL164" s="295">
        <v>29808</v>
      </c>
      <c r="AM164" s="295">
        <v>8272</v>
      </c>
      <c r="AN164" s="295">
        <v>256143</v>
      </c>
      <c r="AO164" s="295">
        <v>21905</v>
      </c>
      <c r="AP164" s="295">
        <v>18715</v>
      </c>
      <c r="AQ164" s="295">
        <v>114294</v>
      </c>
      <c r="AR164" s="295">
        <v>14966</v>
      </c>
      <c r="AS164" s="295">
        <v>1551</v>
      </c>
      <c r="AT164" s="295">
        <v>4209</v>
      </c>
      <c r="AU164" s="295">
        <v>47918</v>
      </c>
      <c r="AV164" s="295">
        <v>33602</v>
      </c>
      <c r="AW164" s="295">
        <v>8708</v>
      </c>
      <c r="AX164" s="295">
        <v>41353</v>
      </c>
      <c r="AY164" s="295">
        <v>1151</v>
      </c>
      <c r="AZ164" s="295">
        <v>56112</v>
      </c>
      <c r="BA164" s="295">
        <v>3232</v>
      </c>
      <c r="BB164" s="295">
        <v>1426</v>
      </c>
      <c r="BC164" s="295">
        <v>23248</v>
      </c>
      <c r="BD164" s="295">
        <v>2376</v>
      </c>
      <c r="BE164" s="295">
        <v>277985</v>
      </c>
      <c r="BF164" s="295">
        <v>100236</v>
      </c>
      <c r="BG164" s="295">
        <v>223814</v>
      </c>
      <c r="BH164" s="295">
        <v>121907</v>
      </c>
      <c r="BI164" s="295">
        <v>149082</v>
      </c>
      <c r="BJ164" s="295">
        <v>8743</v>
      </c>
      <c r="BK164" s="295">
        <v>49553</v>
      </c>
      <c r="BL164" s="295">
        <v>73473</v>
      </c>
      <c r="BM164" s="295">
        <v>711266</v>
      </c>
      <c r="BN164" s="295">
        <v>568567</v>
      </c>
      <c r="BO164" s="295">
        <v>263857</v>
      </c>
      <c r="BP164" s="295">
        <v>295320</v>
      </c>
      <c r="BQ164" s="295">
        <v>149527</v>
      </c>
      <c r="BR164" s="295">
        <v>865373</v>
      </c>
      <c r="BS164" s="295">
        <v>35517</v>
      </c>
      <c r="BT164" s="295">
        <v>295655</v>
      </c>
      <c r="BU164" s="295">
        <v>0</v>
      </c>
      <c r="BV164" s="295">
        <v>18611</v>
      </c>
      <c r="BW164" s="295">
        <v>3726</v>
      </c>
      <c r="BX164" s="295">
        <v>10044</v>
      </c>
      <c r="BY164" s="295">
        <v>32179</v>
      </c>
      <c r="BZ164" s="295">
        <v>78437</v>
      </c>
      <c r="CA164" s="295">
        <v>19432</v>
      </c>
      <c r="CB164" s="295">
        <v>124078</v>
      </c>
      <c r="CC164" s="295">
        <v>27831</v>
      </c>
      <c r="CD164" s="295">
        <v>167647</v>
      </c>
      <c r="CE164" s="295">
        <v>109916</v>
      </c>
      <c r="CF164" s="295">
        <v>21030</v>
      </c>
      <c r="CG164" s="295">
        <v>692088</v>
      </c>
      <c r="CH164" s="295">
        <v>413053</v>
      </c>
      <c r="CI164" s="295">
        <v>163257</v>
      </c>
      <c r="CJ164" s="295">
        <v>406032</v>
      </c>
      <c r="CK164" s="295">
        <v>18392</v>
      </c>
      <c r="CL164" s="295">
        <v>132143</v>
      </c>
      <c r="CM164" s="295">
        <v>155063</v>
      </c>
      <c r="CN164" s="295">
        <v>47722</v>
      </c>
      <c r="CO164" s="295">
        <v>141698</v>
      </c>
      <c r="CP164" s="295">
        <v>11241</v>
      </c>
      <c r="CQ164" s="295">
        <v>76232</v>
      </c>
      <c r="CR164" s="295">
        <v>652152</v>
      </c>
      <c r="CS164" s="295">
        <v>24947</v>
      </c>
      <c r="CT164" s="295">
        <v>117228</v>
      </c>
      <c r="CU164" s="295">
        <v>59023</v>
      </c>
      <c r="CV164" s="295">
        <v>76236</v>
      </c>
      <c r="CW164" s="295">
        <v>6527</v>
      </c>
      <c r="CX164" s="295">
        <v>72962</v>
      </c>
      <c r="CY164" s="295">
        <v>0</v>
      </c>
      <c r="CZ164" s="295">
        <v>55287</v>
      </c>
      <c r="DA164" s="296">
        <v>9784125</v>
      </c>
      <c r="DB164" s="293"/>
      <c r="DC164" s="293"/>
      <c r="DD164" s="293"/>
      <c r="DE164" s="293"/>
      <c r="DF164" s="293"/>
      <c r="DG164" s="293"/>
      <c r="DH164" s="293"/>
      <c r="DI164" s="293"/>
      <c r="DJ164" s="293"/>
      <c r="DK164" s="293"/>
      <c r="DL164" s="293"/>
      <c r="DM164" s="293"/>
      <c r="DN164" s="293"/>
      <c r="DO164" s="293"/>
    </row>
    <row r="165" spans="2:119" ht="20.100000000000001" customHeight="1" x14ac:dyDescent="0.4">
      <c r="B165" s="290">
        <v>97</v>
      </c>
      <c r="C165" s="10" t="s">
        <v>836</v>
      </c>
      <c r="D165" s="295">
        <v>83551</v>
      </c>
      <c r="E165" s="295">
        <v>42921</v>
      </c>
      <c r="F165" s="295">
        <v>90661</v>
      </c>
      <c r="G165" s="295">
        <v>13198</v>
      </c>
      <c r="H165" s="295">
        <v>17111</v>
      </c>
      <c r="I165" s="295">
        <v>73497</v>
      </c>
      <c r="J165" s="295">
        <v>6444</v>
      </c>
      <c r="K165" s="295">
        <v>132218</v>
      </c>
      <c r="L165" s="295">
        <v>200441</v>
      </c>
      <c r="M165" s="295">
        <v>72735</v>
      </c>
      <c r="N165" s="295">
        <v>243055</v>
      </c>
      <c r="O165" s="295">
        <v>133111</v>
      </c>
      <c r="P165" s="295">
        <v>70351</v>
      </c>
      <c r="Q165" s="295">
        <v>746</v>
      </c>
      <c r="R165" s="295">
        <v>9057</v>
      </c>
      <c r="S165" s="295">
        <v>62831</v>
      </c>
      <c r="T165" s="295">
        <v>13957</v>
      </c>
      <c r="U165" s="295">
        <v>145490</v>
      </c>
      <c r="V165" s="295">
        <v>28728</v>
      </c>
      <c r="W165" s="295">
        <v>50893</v>
      </c>
      <c r="X165" s="295">
        <v>103310</v>
      </c>
      <c r="Y165" s="295">
        <v>397131</v>
      </c>
      <c r="Z165" s="295">
        <v>90434</v>
      </c>
      <c r="AA165" s="295">
        <v>59032</v>
      </c>
      <c r="AB165" s="295">
        <v>1315</v>
      </c>
      <c r="AC165" s="295">
        <v>6253</v>
      </c>
      <c r="AD165" s="295">
        <v>60896</v>
      </c>
      <c r="AE165" s="295">
        <v>16523</v>
      </c>
      <c r="AF165" s="295">
        <v>29674</v>
      </c>
      <c r="AG165" s="295">
        <v>80886</v>
      </c>
      <c r="AH165" s="295">
        <v>12320</v>
      </c>
      <c r="AI165" s="295">
        <v>22285</v>
      </c>
      <c r="AJ165" s="295">
        <v>65103</v>
      </c>
      <c r="AK165" s="295">
        <v>90451</v>
      </c>
      <c r="AL165" s="295">
        <v>54757</v>
      </c>
      <c r="AM165" s="295">
        <v>17735</v>
      </c>
      <c r="AN165" s="295">
        <v>474354</v>
      </c>
      <c r="AO165" s="295">
        <v>58387</v>
      </c>
      <c r="AP165" s="295">
        <v>45923</v>
      </c>
      <c r="AQ165" s="295">
        <v>340667</v>
      </c>
      <c r="AR165" s="295">
        <v>39352</v>
      </c>
      <c r="AS165" s="295">
        <v>4346</v>
      </c>
      <c r="AT165" s="295">
        <v>11923</v>
      </c>
      <c r="AU165" s="295">
        <v>114551</v>
      </c>
      <c r="AV165" s="295">
        <v>104528</v>
      </c>
      <c r="AW165" s="295">
        <v>30005</v>
      </c>
      <c r="AX165" s="295">
        <v>289076</v>
      </c>
      <c r="AY165" s="295">
        <v>5222</v>
      </c>
      <c r="AZ165" s="295">
        <v>210515</v>
      </c>
      <c r="BA165" s="295">
        <v>13428</v>
      </c>
      <c r="BB165" s="295">
        <v>4961</v>
      </c>
      <c r="BC165" s="295">
        <v>57057</v>
      </c>
      <c r="BD165" s="295">
        <v>13732</v>
      </c>
      <c r="BE165" s="295">
        <v>588847</v>
      </c>
      <c r="BF165" s="295">
        <v>210195</v>
      </c>
      <c r="BG165" s="295">
        <v>451992</v>
      </c>
      <c r="BH165" s="295">
        <v>229964</v>
      </c>
      <c r="BI165" s="295">
        <v>326572</v>
      </c>
      <c r="BJ165" s="295">
        <v>36112</v>
      </c>
      <c r="BK165" s="295">
        <v>101803</v>
      </c>
      <c r="BL165" s="295">
        <v>114656</v>
      </c>
      <c r="BM165" s="295">
        <v>968901</v>
      </c>
      <c r="BN165" s="295">
        <v>868336</v>
      </c>
      <c r="BO165" s="295">
        <v>418666</v>
      </c>
      <c r="BP165" s="295">
        <v>407656</v>
      </c>
      <c r="BQ165" s="295">
        <v>232499</v>
      </c>
      <c r="BR165" s="295">
        <v>971433</v>
      </c>
      <c r="BS165" s="295">
        <v>54721</v>
      </c>
      <c r="BT165" s="295">
        <v>379375</v>
      </c>
      <c r="BU165" s="295">
        <v>210510</v>
      </c>
      <c r="BV165" s="295">
        <v>45811</v>
      </c>
      <c r="BW165" s="295">
        <v>15787</v>
      </c>
      <c r="BX165" s="295">
        <v>14749</v>
      </c>
      <c r="BY165" s="295">
        <v>53635</v>
      </c>
      <c r="BZ165" s="295">
        <v>125901</v>
      </c>
      <c r="CA165" s="295">
        <v>24911</v>
      </c>
      <c r="CB165" s="295">
        <v>274788</v>
      </c>
      <c r="CC165" s="295">
        <v>58256</v>
      </c>
      <c r="CD165" s="295">
        <v>264122</v>
      </c>
      <c r="CE165" s="295">
        <v>275215</v>
      </c>
      <c r="CF165" s="295">
        <v>45323</v>
      </c>
      <c r="CG165" s="295">
        <v>989568</v>
      </c>
      <c r="CH165" s="295">
        <v>522777</v>
      </c>
      <c r="CI165" s="295">
        <v>286248</v>
      </c>
      <c r="CJ165" s="295">
        <v>786525</v>
      </c>
      <c r="CK165" s="295">
        <v>33024</v>
      </c>
      <c r="CL165" s="295">
        <v>187561</v>
      </c>
      <c r="CM165" s="295">
        <v>202741</v>
      </c>
      <c r="CN165" s="295">
        <v>91099</v>
      </c>
      <c r="CO165" s="295">
        <v>255981</v>
      </c>
      <c r="CP165" s="295">
        <v>67041</v>
      </c>
      <c r="CQ165" s="295">
        <v>229254</v>
      </c>
      <c r="CR165" s="295">
        <v>899878</v>
      </c>
      <c r="CS165" s="295">
        <v>62948</v>
      </c>
      <c r="CT165" s="295">
        <v>283029</v>
      </c>
      <c r="CU165" s="295">
        <v>91102</v>
      </c>
      <c r="CV165" s="295">
        <v>115725</v>
      </c>
      <c r="CW165" s="295">
        <v>9432</v>
      </c>
      <c r="CX165" s="295">
        <v>101560</v>
      </c>
      <c r="CY165" s="295">
        <v>26694</v>
      </c>
      <c r="CZ165" s="295">
        <v>85194</v>
      </c>
      <c r="DA165" s="296">
        <v>17515245</v>
      </c>
      <c r="DB165" s="293"/>
      <c r="DC165" s="293"/>
      <c r="DD165" s="293"/>
      <c r="DE165" s="293"/>
      <c r="DF165" s="293"/>
      <c r="DG165" s="293"/>
      <c r="DH165" s="293"/>
      <c r="DI165" s="293"/>
      <c r="DJ165" s="293"/>
      <c r="DK165" s="293"/>
      <c r="DL165" s="293"/>
      <c r="DM165" s="293"/>
      <c r="DN165" s="293"/>
      <c r="DO165" s="293"/>
    </row>
  </sheetData>
  <sheetProtection sheet="1" objects="1" scenarios="1"/>
  <mergeCells count="2">
    <mergeCell ref="B3:C4"/>
    <mergeCell ref="B54:C55"/>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利用の手引き</vt:lpstr>
      <vt:lpstr>入力シート①</vt:lpstr>
      <vt:lpstr>入力シート②</vt:lpstr>
      <vt:lpstr>入力シート③</vt:lpstr>
      <vt:lpstr>計算シート</vt:lpstr>
      <vt:lpstr>分析結果</vt:lpstr>
      <vt:lpstr>環境負荷</vt:lpstr>
      <vt:lpstr>部門分類表</vt:lpstr>
      <vt:lpstr>取引基本表(38・101部門)</vt:lpstr>
      <vt:lpstr>投入係数表(38･101部門)</vt:lpstr>
      <vt:lpstr>逆行列係数表(38・101部門)</vt:lpstr>
      <vt:lpstr>雇用表(38・101部門)</vt:lpstr>
      <vt:lpstr>3EID組替表(38・101部門)</vt:lpstr>
      <vt:lpstr>マージン率表(38・101部門)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2023-03-06T04:36:22Z</dcterms:created>
  <dcterms:modified xsi:type="dcterms:W3CDTF">2026-03-18T01:18:17Z</dcterms:modified>
</cp:coreProperties>
</file>