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第１表" sheetId="1" r:id="rId1"/>
  </sheets>
  <definedNames>
    <definedName name="_1NEN">#REF!</definedName>
    <definedName name="_Regression_Int" localSheetId="0" hidden="1">1</definedName>
    <definedName name="_xlnm.Print_Area" localSheetId="0">'第１表'!$A$1:$M$61</definedName>
    <definedName name="Print_Area_MI">'第１表'!$A$1:$M$52</definedName>
    <definedName name="Print_Titles_MI">#REF!</definedName>
  </definedNames>
  <calcPr fullCalcOnLoad="1" refMode="R1C1"/>
</workbook>
</file>

<file path=xl/sharedStrings.xml><?xml version="1.0" encoding="utf-8"?>
<sst xmlns="http://schemas.openxmlformats.org/spreadsheetml/2006/main" count="116" uniqueCount="50">
  <si>
    <t>男</t>
  </si>
  <si>
    <t>女</t>
  </si>
  <si>
    <t>計</t>
  </si>
  <si>
    <t>…</t>
  </si>
  <si>
    <t>学級数</t>
  </si>
  <si>
    <t>本校</t>
  </si>
  <si>
    <t>分校</t>
  </si>
  <si>
    <t xml:space="preserve">  学   校   数</t>
  </si>
  <si>
    <t xml:space="preserve">   在   学   者   数</t>
  </si>
  <si>
    <t xml:space="preserve">   教員数 (本務者）</t>
  </si>
  <si>
    <t>職員数</t>
  </si>
  <si>
    <t>(本務者)</t>
  </si>
  <si>
    <t xml:space="preserve"> 計</t>
  </si>
  <si>
    <t>国立</t>
  </si>
  <si>
    <t>公立</t>
  </si>
  <si>
    <t>私立</t>
  </si>
  <si>
    <t>私立</t>
  </si>
  <si>
    <t>第１表    学校種別学校数・学級数・在学者数及び教職員数</t>
  </si>
  <si>
    <t xml:space="preserve">     （単位：校，学級，人）</t>
  </si>
  <si>
    <t>区    分</t>
  </si>
  <si>
    <t>小学校</t>
  </si>
  <si>
    <t>中学校</t>
  </si>
  <si>
    <t>高等学校</t>
  </si>
  <si>
    <t>高等学校
通信教育</t>
  </si>
  <si>
    <t>中等教育</t>
  </si>
  <si>
    <t>特別支援</t>
  </si>
  <si>
    <t>幼稚園</t>
  </si>
  <si>
    <t>専修学校</t>
  </si>
  <si>
    <t>各種学校</t>
  </si>
  <si>
    <t>注１</t>
  </si>
  <si>
    <t>注２</t>
  </si>
  <si>
    <t>注３</t>
  </si>
  <si>
    <t>中等教育学校の学級数は，前期課程のみ</t>
  </si>
  <si>
    <t>学校</t>
  </si>
  <si>
    <t>平成22年度</t>
  </si>
  <si>
    <t>平成25年度</t>
  </si>
  <si>
    <t>平成23年度</t>
  </si>
  <si>
    <t>平成26年度</t>
  </si>
  <si>
    <t>平成24年度</t>
  </si>
  <si>
    <t>平成27年度</t>
  </si>
  <si>
    <t>幼保連携
型認定　
こども園</t>
  </si>
  <si>
    <t>…</t>
  </si>
  <si>
    <t>高等学校通信教育の学校数は，全日制課程との併置校は外数として(　）書きし，合計には含めていない</t>
  </si>
  <si>
    <t>高等学校通信教育の在学者数等は，外数として(　）書きし，年計には含めていない</t>
  </si>
  <si>
    <t>平成28年度</t>
  </si>
  <si>
    <t>2(2)</t>
  </si>
  <si>
    <t>2(2)</t>
  </si>
  <si>
    <t>1(2)</t>
  </si>
  <si>
    <t>1(2)</t>
  </si>
  <si>
    <t>平成29年度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</si>
</sst>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&quot;△ &quot;#,##0;\-"/>
    <numFmt numFmtId="228" formatCode="\(#,##0\);&quot;△ &quot;#,##0;\-"/>
    <numFmt numFmtId="229" formatCode="m/d;@"/>
  </numFmts>
  <fonts count="53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9"/>
      <name val="書院細明朝体"/>
      <family val="1"/>
    </font>
    <font>
      <sz val="8"/>
      <name val="書院細明朝体"/>
      <family val="1"/>
    </font>
    <font>
      <sz val="10"/>
      <name val="書院細明朝体"/>
      <family val="1"/>
    </font>
    <font>
      <sz val="11"/>
      <name val="書院細明朝体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0" fillId="31" borderId="4" applyNumberFormat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1" fillId="0" borderId="0" xfId="0" applyFont="1" applyFill="1" applyAlignment="1">
      <alignment vertical="center"/>
    </xf>
    <xf numFmtId="0" fontId="11" fillId="0" borderId="10" xfId="0" applyFont="1" applyFill="1" applyBorder="1" applyAlignment="1">
      <alignment vertical="center"/>
    </xf>
    <xf numFmtId="37" fontId="9" fillId="0" borderId="10" xfId="0" applyNumberFormat="1" applyFont="1" applyFill="1" applyBorder="1" applyAlignment="1" applyProtection="1">
      <alignment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/>
    </xf>
    <xf numFmtId="37" fontId="11" fillId="0" borderId="11" xfId="0" applyNumberFormat="1" applyFont="1" applyFill="1" applyBorder="1" applyAlignment="1" applyProtection="1">
      <alignment horizontal="centerContinuous" vertical="center"/>
      <protection/>
    </xf>
    <xf numFmtId="37" fontId="11" fillId="0" borderId="10" xfId="0" applyNumberFormat="1" applyFont="1" applyFill="1" applyBorder="1" applyAlignment="1" applyProtection="1">
      <alignment horizontal="centerContinuous" vertical="center"/>
      <protection/>
    </xf>
    <xf numFmtId="37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vertical="center"/>
    </xf>
    <xf numFmtId="37" fontId="11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4" fillId="0" borderId="0" xfId="63" applyFont="1" applyFill="1" applyAlignment="1">
      <alignment vertical="center"/>
      <protection/>
    </xf>
    <xf numFmtId="0" fontId="11" fillId="0" borderId="13" xfId="0" applyFont="1" applyFill="1" applyBorder="1" applyAlignment="1">
      <alignment horizontal="center" vertical="center"/>
    </xf>
    <xf numFmtId="38" fontId="11" fillId="0" borderId="12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horizontal="right" vertical="center"/>
    </xf>
    <xf numFmtId="0" fontId="14" fillId="0" borderId="14" xfId="63" applyFont="1" applyFill="1" applyBorder="1" applyAlignment="1">
      <alignment vertical="center"/>
      <protection/>
    </xf>
    <xf numFmtId="0" fontId="14" fillId="0" borderId="15" xfId="63" applyFont="1" applyFill="1" applyBorder="1" applyAlignment="1">
      <alignment vertical="center"/>
      <protection/>
    </xf>
    <xf numFmtId="227" fontId="14" fillId="0" borderId="0" xfId="49" applyNumberFormat="1" applyFont="1" applyFill="1" applyBorder="1" applyAlignment="1">
      <alignment vertical="center"/>
    </xf>
    <xf numFmtId="0" fontId="14" fillId="0" borderId="0" xfId="63" applyFont="1" applyFill="1" applyBorder="1" applyAlignment="1">
      <alignment horizontal="center" vertical="center"/>
      <protection/>
    </xf>
    <xf numFmtId="0" fontId="14" fillId="0" borderId="13" xfId="63" applyFont="1" applyFill="1" applyBorder="1" applyAlignment="1">
      <alignment vertical="center"/>
      <protection/>
    </xf>
    <xf numFmtId="0" fontId="14" fillId="0" borderId="0" xfId="63" applyFont="1" applyFill="1" applyBorder="1" applyAlignment="1">
      <alignment vertical="center"/>
      <protection/>
    </xf>
    <xf numFmtId="227" fontId="14" fillId="0" borderId="0" xfId="63" applyNumberFormat="1" applyFont="1" applyFill="1" applyBorder="1" applyAlignment="1">
      <alignment vertical="center"/>
      <protection/>
    </xf>
    <xf numFmtId="0" fontId="14" fillId="0" borderId="10" xfId="63" applyFont="1" applyFill="1" applyBorder="1" applyAlignment="1">
      <alignment vertical="center"/>
      <protection/>
    </xf>
    <xf numFmtId="0" fontId="14" fillId="0" borderId="16" xfId="63" applyFont="1" applyFill="1" applyBorder="1" applyAlignment="1">
      <alignment vertical="center"/>
      <protection/>
    </xf>
    <xf numFmtId="227" fontId="14" fillId="0" borderId="10" xfId="63" applyNumberFormat="1" applyFont="1" applyFill="1" applyBorder="1" applyAlignment="1">
      <alignment vertical="center"/>
      <protection/>
    </xf>
    <xf numFmtId="227" fontId="14" fillId="0" borderId="10" xfId="49" applyNumberFormat="1" applyFont="1" applyFill="1" applyBorder="1" applyAlignment="1">
      <alignment vertical="center"/>
    </xf>
    <xf numFmtId="0" fontId="14" fillId="0" borderId="13" xfId="63" applyNumberFormat="1" applyFont="1" applyFill="1" applyBorder="1" applyAlignment="1">
      <alignment horizontal="centerContinuous" vertical="center"/>
      <protection/>
    </xf>
    <xf numFmtId="228" fontId="14" fillId="0" borderId="0" xfId="49" applyNumberFormat="1" applyFont="1" applyFill="1" applyBorder="1" applyAlignment="1" quotePrefix="1">
      <alignment vertical="center"/>
    </xf>
    <xf numFmtId="227" fontId="14" fillId="0" borderId="12" xfId="49" applyNumberFormat="1" applyFont="1" applyFill="1" applyBorder="1" applyAlignment="1">
      <alignment vertical="center"/>
    </xf>
    <xf numFmtId="227" fontId="14" fillId="0" borderId="0" xfId="49" applyNumberFormat="1" applyFont="1" applyFill="1" applyBorder="1" applyAlignment="1">
      <alignment horizontal="right" vertical="center"/>
    </xf>
    <xf numFmtId="227" fontId="14" fillId="0" borderId="11" xfId="49" applyNumberFormat="1" applyFont="1" applyFill="1" applyBorder="1" applyAlignment="1">
      <alignment vertical="center"/>
    </xf>
    <xf numFmtId="227" fontId="14" fillId="0" borderId="0" xfId="49" applyNumberFormat="1" applyFont="1" applyFill="1" applyBorder="1" applyAlignment="1" quotePrefix="1">
      <alignment horizontal="center" vertical="center"/>
    </xf>
    <xf numFmtId="227" fontId="14" fillId="0" borderId="0" xfId="49" applyNumberFormat="1" applyFont="1" applyFill="1" applyBorder="1" applyAlignment="1">
      <alignment horizontal="center" vertical="center"/>
    </xf>
    <xf numFmtId="227" fontId="14" fillId="0" borderId="10" xfId="49" applyNumberFormat="1" applyFont="1" applyFill="1" applyBorder="1" applyAlignment="1">
      <alignment horizontal="center" vertical="center"/>
    </xf>
    <xf numFmtId="228" fontId="14" fillId="0" borderId="12" xfId="49" applyNumberFormat="1" applyFont="1" applyFill="1" applyBorder="1" applyAlignment="1" quotePrefix="1">
      <alignment horizontal="right" vertical="center"/>
    </xf>
    <xf numFmtId="228" fontId="14" fillId="0" borderId="0" xfId="49" applyNumberFormat="1" applyFont="1" applyFill="1" applyBorder="1" applyAlignment="1" quotePrefix="1">
      <alignment horizontal="right" vertical="center"/>
    </xf>
    <xf numFmtId="213" fontId="14" fillId="0" borderId="12" xfId="49" applyNumberFormat="1" applyFont="1" applyFill="1" applyBorder="1" applyAlignment="1">
      <alignment horizontal="right" vertical="center"/>
    </xf>
    <xf numFmtId="213" fontId="14" fillId="0" borderId="0" xfId="49" applyNumberFormat="1" applyFont="1" applyFill="1" applyBorder="1" applyAlignment="1">
      <alignment horizontal="right" vertical="center"/>
    </xf>
    <xf numFmtId="228" fontId="14" fillId="0" borderId="11" xfId="49" applyNumberFormat="1" applyFont="1" applyFill="1" applyBorder="1" applyAlignment="1">
      <alignment horizontal="right" vertical="center"/>
    </xf>
    <xf numFmtId="228" fontId="14" fillId="0" borderId="10" xfId="49" applyNumberFormat="1" applyFont="1" applyFill="1" applyBorder="1" applyAlignment="1">
      <alignment horizontal="right" vertical="center"/>
    </xf>
    <xf numFmtId="0" fontId="14" fillId="0" borderId="0" xfId="63" applyFont="1" applyFill="1" applyAlignment="1">
      <alignment horizontal="center" vertical="center"/>
      <protection/>
    </xf>
    <xf numFmtId="229" fontId="52" fillId="0" borderId="0" xfId="63" applyNumberFormat="1" applyFont="1" applyFill="1" applyAlignment="1">
      <alignment vertical="center"/>
      <protection/>
    </xf>
    <xf numFmtId="227" fontId="14" fillId="0" borderId="14" xfId="49" applyNumberFormat="1" applyFont="1" applyFill="1" applyBorder="1" applyAlignment="1">
      <alignment vertical="center"/>
    </xf>
    <xf numFmtId="227" fontId="14" fillId="0" borderId="17" xfId="49" applyNumberFormat="1" applyFont="1" applyFill="1" applyBorder="1" applyAlignment="1">
      <alignment vertical="center"/>
    </xf>
    <xf numFmtId="227" fontId="14" fillId="0" borderId="10" xfId="49" applyNumberFormat="1" applyFont="1" applyFill="1" applyBorder="1" applyAlignment="1">
      <alignment horizontal="right" vertical="center"/>
    </xf>
    <xf numFmtId="227" fontId="14" fillId="0" borderId="12" xfId="63" applyNumberFormat="1" applyFont="1" applyFill="1" applyBorder="1" applyAlignment="1">
      <alignment vertical="center"/>
      <protection/>
    </xf>
    <xf numFmtId="227" fontId="14" fillId="0" borderId="11" xfId="63" applyNumberFormat="1" applyFont="1" applyFill="1" applyBorder="1" applyAlignment="1">
      <alignment vertical="center"/>
      <protection/>
    </xf>
    <xf numFmtId="228" fontId="14" fillId="0" borderId="10" xfId="49" applyNumberFormat="1" applyFont="1" applyFill="1" applyBorder="1" applyAlignment="1" quotePrefix="1">
      <alignment horizontal="right" vertical="center"/>
    </xf>
    <xf numFmtId="228" fontId="14" fillId="0" borderId="10" xfId="49" applyNumberFormat="1" applyFont="1" applyFill="1" applyBorder="1" applyAlignment="1" quotePrefix="1">
      <alignment vertical="center"/>
    </xf>
    <xf numFmtId="0" fontId="14" fillId="0" borderId="0" xfId="63" applyFont="1" applyFill="1" applyBorder="1" applyAlignment="1">
      <alignment horizontal="center" vertical="center"/>
      <protection/>
    </xf>
    <xf numFmtId="0" fontId="14" fillId="0" borderId="14" xfId="63" applyNumberFormat="1" applyFont="1" applyFill="1" applyBorder="1" applyAlignment="1">
      <alignment horizontal="center" vertical="center" wrapText="1"/>
      <protection/>
    </xf>
    <xf numFmtId="0" fontId="14" fillId="0" borderId="0" xfId="63" applyNumberFormat="1" applyFont="1" applyFill="1" applyBorder="1" applyAlignment="1">
      <alignment horizontal="center" vertical="center"/>
      <protection/>
    </xf>
    <xf numFmtId="0" fontId="14" fillId="0" borderId="10" xfId="63" applyNumberFormat="1" applyFont="1" applyFill="1" applyBorder="1" applyAlignment="1">
      <alignment horizontal="center" vertical="center"/>
      <protection/>
    </xf>
    <xf numFmtId="37" fontId="11" fillId="0" borderId="14" xfId="0" applyNumberFormat="1" applyFont="1" applyFill="1" applyBorder="1" applyAlignment="1" applyProtection="1">
      <alignment horizontal="center" vertical="center"/>
      <protection/>
    </xf>
    <xf numFmtId="37" fontId="11" fillId="0" borderId="15" xfId="0" applyNumberFormat="1" applyFont="1" applyFill="1" applyBorder="1" applyAlignment="1" applyProtection="1">
      <alignment horizontal="center" vertical="center"/>
      <protection/>
    </xf>
    <xf numFmtId="37" fontId="11" fillId="0" borderId="10" xfId="0" applyNumberFormat="1" applyFont="1" applyFill="1" applyBorder="1" applyAlignment="1" applyProtection="1">
      <alignment horizontal="center" vertical="center"/>
      <protection/>
    </xf>
    <xf numFmtId="37" fontId="11" fillId="0" borderId="16" xfId="0" applyNumberFormat="1" applyFont="1" applyFill="1" applyBorder="1" applyAlignment="1" applyProtection="1">
      <alignment horizontal="center" vertical="center"/>
      <protection/>
    </xf>
    <xf numFmtId="37" fontId="12" fillId="0" borderId="0" xfId="0" applyNumberFormat="1" applyFont="1" applyFill="1" applyAlignment="1" applyProtection="1">
      <alignment horizontal="center" vertical="center"/>
      <protection/>
    </xf>
    <xf numFmtId="0" fontId="14" fillId="0" borderId="14" xfId="63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37" fontId="11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14" fillId="0" borderId="0" xfId="63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総括表H13  " xfId="63"/>
    <cellStyle name="Followed Hyperlink" xfId="64"/>
    <cellStyle name="良い" xfId="65"/>
  </cellStyles>
  <dxfs count="4"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O61"/>
  <sheetViews>
    <sheetView showGridLines="0" tabSelected="1" zoomScaleSheetLayoutView="100" zoomScalePageLayoutView="0" workbookViewId="0" topLeftCell="A1">
      <pane xSplit="2" ySplit="4" topLeftCell="C5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1" sqref="A1:M1"/>
    </sheetView>
  </sheetViews>
  <sheetFormatPr defaultColWidth="8.75" defaultRowHeight="15.75" customHeight="1"/>
  <cols>
    <col min="1" max="1" width="8.58203125" style="12" customWidth="1"/>
    <col min="2" max="2" width="4.25" style="11" customWidth="1"/>
    <col min="3" max="3" width="5.25" style="11" customWidth="1"/>
    <col min="4" max="4" width="5.08203125" style="11" customWidth="1"/>
    <col min="5" max="5" width="4.58203125" style="11" customWidth="1"/>
    <col min="6" max="6" width="6.25" style="11" customWidth="1"/>
    <col min="7" max="7" width="7.08203125" style="11" customWidth="1"/>
    <col min="8" max="8" width="7.83203125" style="11" customWidth="1"/>
    <col min="9" max="9" width="7.33203125" style="11" customWidth="1"/>
    <col min="10" max="13" width="6.58203125" style="11" customWidth="1"/>
    <col min="14" max="16384" width="8.75" style="11" customWidth="1"/>
  </cols>
  <sheetData>
    <row r="1" spans="1:13" s="1" customFormat="1" ht="15.75" customHeight="1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s="1" customFormat="1" ht="9" customHeight="1">
      <c r="A2" s="2"/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4" t="s">
        <v>18</v>
      </c>
    </row>
    <row r="3" spans="1:14" s="1" customFormat="1" ht="15.75" customHeight="1">
      <c r="A3" s="55" t="s">
        <v>19</v>
      </c>
      <c r="B3" s="56"/>
      <c r="C3" s="5" t="s">
        <v>7</v>
      </c>
      <c r="D3" s="6"/>
      <c r="E3" s="6"/>
      <c r="F3" s="63" t="s">
        <v>4</v>
      </c>
      <c r="G3" s="5" t="s">
        <v>8</v>
      </c>
      <c r="H3" s="6"/>
      <c r="I3" s="6"/>
      <c r="J3" s="5" t="s">
        <v>9</v>
      </c>
      <c r="K3" s="6"/>
      <c r="L3" s="6"/>
      <c r="M3" s="7" t="s">
        <v>10</v>
      </c>
      <c r="N3" s="8"/>
    </row>
    <row r="4" spans="1:14" s="1" customFormat="1" ht="15.75" customHeight="1">
      <c r="A4" s="57"/>
      <c r="B4" s="58"/>
      <c r="C4" s="9" t="s">
        <v>2</v>
      </c>
      <c r="D4" s="9" t="s">
        <v>5</v>
      </c>
      <c r="E4" s="9" t="s">
        <v>6</v>
      </c>
      <c r="F4" s="64"/>
      <c r="G4" s="9" t="s">
        <v>2</v>
      </c>
      <c r="H4" s="9" t="s">
        <v>0</v>
      </c>
      <c r="I4" s="9" t="s">
        <v>1</v>
      </c>
      <c r="J4" s="9" t="s">
        <v>2</v>
      </c>
      <c r="K4" s="9" t="s">
        <v>0</v>
      </c>
      <c r="L4" s="9" t="s">
        <v>1</v>
      </c>
      <c r="M4" s="9" t="s">
        <v>11</v>
      </c>
      <c r="N4" s="8"/>
    </row>
    <row r="5" spans="1:14" ht="15.75" customHeight="1">
      <c r="A5" s="8" t="s">
        <v>34</v>
      </c>
      <c r="B5" s="14" t="s">
        <v>2</v>
      </c>
      <c r="C5" s="15">
        <v>1192</v>
      </c>
      <c r="D5" s="16">
        <v>1171</v>
      </c>
      <c r="E5" s="16">
        <v>21</v>
      </c>
      <c r="F5" s="16">
        <v>9922</v>
      </c>
      <c r="G5" s="16">
        <v>313447</v>
      </c>
      <c r="H5" s="16">
        <v>159957</v>
      </c>
      <c r="I5" s="16">
        <v>153490</v>
      </c>
      <c r="J5" s="16">
        <v>22753</v>
      </c>
      <c r="K5" s="16">
        <v>11219</v>
      </c>
      <c r="L5" s="16">
        <v>11534</v>
      </c>
      <c r="M5" s="16">
        <v>4283</v>
      </c>
      <c r="N5" s="10"/>
    </row>
    <row r="6" spans="1:14" ht="15.75" customHeight="1">
      <c r="A6" s="8" t="s">
        <v>36</v>
      </c>
      <c r="B6" s="14" t="s">
        <v>2</v>
      </c>
      <c r="C6" s="15">
        <v>1180</v>
      </c>
      <c r="D6" s="16">
        <v>1159</v>
      </c>
      <c r="E6" s="16">
        <v>21</v>
      </c>
      <c r="F6" s="16">
        <v>9827</v>
      </c>
      <c r="G6" s="16">
        <v>307540</v>
      </c>
      <c r="H6" s="16">
        <v>156958</v>
      </c>
      <c r="I6" s="16">
        <v>150582</v>
      </c>
      <c r="J6" s="16">
        <v>22654</v>
      </c>
      <c r="K6" s="16">
        <v>11119</v>
      </c>
      <c r="L6" s="16">
        <v>11535</v>
      </c>
      <c r="M6" s="16">
        <v>4234</v>
      </c>
      <c r="N6" s="10"/>
    </row>
    <row r="7" spans="1:14" ht="15.75" customHeight="1">
      <c r="A7" s="8" t="s">
        <v>38</v>
      </c>
      <c r="B7" s="14" t="s">
        <v>2</v>
      </c>
      <c r="C7" s="15">
        <v>1163</v>
      </c>
      <c r="D7" s="16">
        <v>1143</v>
      </c>
      <c r="E7" s="16">
        <v>20</v>
      </c>
      <c r="F7" s="16">
        <v>9721</v>
      </c>
      <c r="G7" s="16">
        <v>307261</v>
      </c>
      <c r="H7" s="16">
        <v>156837</v>
      </c>
      <c r="I7" s="16">
        <v>150424</v>
      </c>
      <c r="J7" s="16">
        <v>22631</v>
      </c>
      <c r="K7" s="16">
        <v>11069</v>
      </c>
      <c r="L7" s="16">
        <v>11562</v>
      </c>
      <c r="M7" s="16">
        <v>4160</v>
      </c>
      <c r="N7" s="10"/>
    </row>
    <row r="8" spans="1:14" ht="15.75" customHeight="1">
      <c r="A8" s="8" t="s">
        <v>35</v>
      </c>
      <c r="B8" s="14" t="s">
        <v>2</v>
      </c>
      <c r="C8" s="15">
        <v>1130</v>
      </c>
      <c r="D8" s="16">
        <v>1110</v>
      </c>
      <c r="E8" s="16">
        <v>20</v>
      </c>
      <c r="F8" s="16">
        <v>9606</v>
      </c>
      <c r="G8" s="16">
        <v>305093</v>
      </c>
      <c r="H8" s="16">
        <v>155448</v>
      </c>
      <c r="I8" s="16">
        <v>149645</v>
      </c>
      <c r="J8" s="16">
        <v>22570</v>
      </c>
      <c r="K8" s="16">
        <v>10979</v>
      </c>
      <c r="L8" s="16">
        <v>11591</v>
      </c>
      <c r="M8" s="16">
        <v>4281</v>
      </c>
      <c r="N8" s="10"/>
    </row>
    <row r="9" spans="1:14" s="1" customFormat="1" ht="15.75" customHeight="1">
      <c r="A9" s="8" t="s">
        <v>37</v>
      </c>
      <c r="B9" s="14" t="s">
        <v>2</v>
      </c>
      <c r="C9" s="15">
        <v>1116</v>
      </c>
      <c r="D9" s="16">
        <v>1096</v>
      </c>
      <c r="E9" s="16">
        <v>20</v>
      </c>
      <c r="F9" s="16">
        <v>9608</v>
      </c>
      <c r="G9" s="16">
        <v>302410</v>
      </c>
      <c r="H9" s="16">
        <v>153947</v>
      </c>
      <c r="I9" s="16">
        <v>148463</v>
      </c>
      <c r="J9" s="16">
        <v>22595</v>
      </c>
      <c r="K9" s="16">
        <v>10936</v>
      </c>
      <c r="L9" s="16">
        <v>11659</v>
      </c>
      <c r="M9" s="16">
        <v>4373</v>
      </c>
      <c r="N9" s="8"/>
    </row>
    <row r="10" spans="1:14" s="1" customFormat="1" ht="15.75" customHeight="1">
      <c r="A10" s="8" t="s">
        <v>39</v>
      </c>
      <c r="B10" s="14" t="s">
        <v>2</v>
      </c>
      <c r="C10" s="15">
        <v>1116</v>
      </c>
      <c r="D10" s="16">
        <v>1096</v>
      </c>
      <c r="E10" s="16">
        <v>20</v>
      </c>
      <c r="F10" s="16">
        <v>9608</v>
      </c>
      <c r="G10" s="16">
        <v>302410</v>
      </c>
      <c r="H10" s="16">
        <v>153947</v>
      </c>
      <c r="I10" s="16">
        <v>148463</v>
      </c>
      <c r="J10" s="16">
        <v>22595</v>
      </c>
      <c r="K10" s="16">
        <v>10936</v>
      </c>
      <c r="L10" s="16">
        <v>11659</v>
      </c>
      <c r="M10" s="16">
        <v>4373</v>
      </c>
      <c r="N10" s="8"/>
    </row>
    <row r="11" spans="1:14" ht="15.75" customHeight="1">
      <c r="A11" s="17"/>
      <c r="B11" s="18" t="s">
        <v>12</v>
      </c>
      <c r="C11" s="45">
        <v>1092</v>
      </c>
      <c r="D11" s="44">
        <v>1074</v>
      </c>
      <c r="E11" s="44">
        <v>18</v>
      </c>
      <c r="F11" s="44">
        <v>9494</v>
      </c>
      <c r="G11" s="44">
        <v>296846</v>
      </c>
      <c r="H11" s="44">
        <v>151125</v>
      </c>
      <c r="I11" s="44">
        <v>145721</v>
      </c>
      <c r="J11" s="44">
        <v>22720</v>
      </c>
      <c r="K11" s="44">
        <v>10805</v>
      </c>
      <c r="L11" s="44">
        <v>11915</v>
      </c>
      <c r="M11" s="44">
        <v>4421</v>
      </c>
      <c r="N11" s="10"/>
    </row>
    <row r="12" spans="1:14" ht="15.75" customHeight="1">
      <c r="A12" s="51" t="s">
        <v>44</v>
      </c>
      <c r="B12" s="21" t="s">
        <v>13</v>
      </c>
      <c r="C12" s="30">
        <v>5</v>
      </c>
      <c r="D12" s="19">
        <v>5</v>
      </c>
      <c r="E12" s="31">
        <v>0</v>
      </c>
      <c r="F12" s="19">
        <v>50</v>
      </c>
      <c r="G12" s="19">
        <v>1407</v>
      </c>
      <c r="H12" s="19">
        <v>718</v>
      </c>
      <c r="I12" s="19">
        <v>689</v>
      </c>
      <c r="J12" s="19">
        <v>101</v>
      </c>
      <c r="K12" s="19">
        <v>63</v>
      </c>
      <c r="L12" s="19">
        <v>38</v>
      </c>
      <c r="M12" s="19">
        <v>6</v>
      </c>
      <c r="N12" s="10"/>
    </row>
    <row r="13" spans="1:14" ht="15.75" customHeight="1">
      <c r="A13" s="51"/>
      <c r="B13" s="21" t="s">
        <v>14</v>
      </c>
      <c r="C13" s="30">
        <v>789</v>
      </c>
      <c r="D13" s="19">
        <v>771</v>
      </c>
      <c r="E13" s="19">
        <v>18</v>
      </c>
      <c r="F13" s="19">
        <v>8186</v>
      </c>
      <c r="G13" s="19">
        <v>229917</v>
      </c>
      <c r="H13" s="19">
        <v>117498</v>
      </c>
      <c r="I13" s="19">
        <v>112419</v>
      </c>
      <c r="J13" s="19">
        <v>18256</v>
      </c>
      <c r="K13" s="19">
        <v>9234</v>
      </c>
      <c r="L13" s="19">
        <v>9022</v>
      </c>
      <c r="M13" s="19">
        <v>3395</v>
      </c>
      <c r="N13" s="10"/>
    </row>
    <row r="14" spans="1:14" ht="15.75" customHeight="1">
      <c r="A14" s="24"/>
      <c r="B14" s="25" t="s">
        <v>15</v>
      </c>
      <c r="C14" s="32">
        <v>298</v>
      </c>
      <c r="D14" s="27">
        <v>298</v>
      </c>
      <c r="E14" s="46">
        <v>0</v>
      </c>
      <c r="F14" s="27">
        <v>1258</v>
      </c>
      <c r="G14" s="27">
        <v>65522</v>
      </c>
      <c r="H14" s="27">
        <v>32909</v>
      </c>
      <c r="I14" s="27">
        <v>32613</v>
      </c>
      <c r="J14" s="27">
        <v>4363</v>
      </c>
      <c r="K14" s="27">
        <v>1508</v>
      </c>
      <c r="L14" s="27">
        <v>2855</v>
      </c>
      <c r="M14" s="27">
        <v>1020</v>
      </c>
      <c r="N14" s="10"/>
    </row>
    <row r="15" spans="1:14" ht="15.75" customHeight="1">
      <c r="A15" s="22"/>
      <c r="B15" s="21" t="s">
        <v>12</v>
      </c>
      <c r="C15" s="47">
        <f>SUM(C16:C18)</f>
        <v>1088</v>
      </c>
      <c r="D15" s="23">
        <f aca="true" t="shared" si="0" ref="D15:M15">SUM(D16:D18)</f>
        <v>1069</v>
      </c>
      <c r="E15" s="23">
        <f t="shared" si="0"/>
        <v>19</v>
      </c>
      <c r="F15" s="23">
        <f>SUM(F16:F18)</f>
        <v>9446</v>
      </c>
      <c r="G15" s="23">
        <f>SUM(G16:G18)</f>
        <v>293639</v>
      </c>
      <c r="H15" s="23">
        <f t="shared" si="0"/>
        <v>149596</v>
      </c>
      <c r="I15" s="23">
        <f t="shared" si="0"/>
        <v>144043</v>
      </c>
      <c r="J15" s="23">
        <f t="shared" si="0"/>
        <v>22830</v>
      </c>
      <c r="K15" s="23">
        <f t="shared" si="0"/>
        <v>10784</v>
      </c>
      <c r="L15" s="23">
        <f t="shared" si="0"/>
        <v>12046</v>
      </c>
      <c r="M15" s="23">
        <f t="shared" si="0"/>
        <v>4432</v>
      </c>
      <c r="N15" s="10"/>
    </row>
    <row r="16" spans="1:14" ht="15.75" customHeight="1">
      <c r="A16" s="51" t="s">
        <v>49</v>
      </c>
      <c r="B16" s="21" t="s">
        <v>13</v>
      </c>
      <c r="C16" s="47">
        <f>C20+C24+C28+C40+C44+C52+C56+C36</f>
        <v>5</v>
      </c>
      <c r="D16" s="23">
        <f>D20+D24+D28+D40+D44+D52+D56+D36</f>
        <v>5</v>
      </c>
      <c r="E16" s="23">
        <f>E20+E24+E28+E40+E44+E52+E56+E36</f>
        <v>0</v>
      </c>
      <c r="F16" s="23">
        <f>F20+F24+F36+F40+F44</f>
        <v>50</v>
      </c>
      <c r="G16" s="23">
        <f aca="true" t="shared" si="1" ref="G16:M16">G20+G24+G28+G40+G44+G52+G56+G36</f>
        <v>1390</v>
      </c>
      <c r="H16" s="23">
        <f t="shared" si="1"/>
        <v>700</v>
      </c>
      <c r="I16" s="23">
        <f t="shared" si="1"/>
        <v>690</v>
      </c>
      <c r="J16" s="23">
        <f t="shared" si="1"/>
        <v>100</v>
      </c>
      <c r="K16" s="23">
        <f t="shared" si="1"/>
        <v>61</v>
      </c>
      <c r="L16" s="23">
        <f t="shared" si="1"/>
        <v>39</v>
      </c>
      <c r="M16" s="23">
        <f t="shared" si="1"/>
        <v>6</v>
      </c>
      <c r="N16" s="10"/>
    </row>
    <row r="17" spans="1:14" ht="15.75" customHeight="1">
      <c r="A17" s="51"/>
      <c r="B17" s="21" t="s">
        <v>14</v>
      </c>
      <c r="C17" s="47">
        <f>C21+C25+C29+C33+C41+C45+C53+C57+C37+C49</f>
        <v>782</v>
      </c>
      <c r="D17" s="23">
        <f>D21+D25+D29+D33+D41+D45+D53+D57+D37+D49</f>
        <v>763</v>
      </c>
      <c r="E17" s="23">
        <f>E21+E25+E29+E33+E41+E45+E53+E57+E37+E49</f>
        <v>19</v>
      </c>
      <c r="F17" s="23">
        <f>F21+F25+F37+F41+F45+F49</f>
        <v>8155</v>
      </c>
      <c r="G17" s="23">
        <f>G21+G25+G29+G41+G45+G53+G57+G37+G49</f>
        <v>227003</v>
      </c>
      <c r="H17" s="23">
        <f>H21+H25+H29+H41+H45+H53+H57+H37+H49</f>
        <v>116189</v>
      </c>
      <c r="I17" s="23">
        <f>I21+I25+I29+I41+I45+I53+I57+I37+I49</f>
        <v>110814</v>
      </c>
      <c r="J17" s="23">
        <f>J21+J25+J29+J41+J45+J53+J57+J37+J49</f>
        <v>18235</v>
      </c>
      <c r="K17" s="23">
        <f>K21+K25+K29+K41+K45+K53+K57+K37+K49</f>
        <v>9195</v>
      </c>
      <c r="L17" s="23">
        <f>L21+L25+L29+L41+L45+L53+L57+L37+L49</f>
        <v>9040</v>
      </c>
      <c r="M17" s="23">
        <f>M21+M25+M29+M41+M45+M53+M57+M37+M49</f>
        <v>3389</v>
      </c>
      <c r="N17" s="10"/>
    </row>
    <row r="18" spans="1:14" ht="15.75" customHeight="1">
      <c r="A18" s="24"/>
      <c r="B18" s="25" t="s">
        <v>15</v>
      </c>
      <c r="C18" s="48">
        <f>C22+C26+C30+C42+C46+C54+C58+C38+C50+1</f>
        <v>301</v>
      </c>
      <c r="D18" s="26">
        <f>D22+D26+D30+D42+D46+D54+D58+D38+D50+1</f>
        <v>301</v>
      </c>
      <c r="E18" s="27">
        <f>E22+E26+E30+E42+E46+E54+E58+E38</f>
        <v>0</v>
      </c>
      <c r="F18" s="26">
        <f>F22+F26+F38+F42+F46+F50</f>
        <v>1241</v>
      </c>
      <c r="G18" s="26">
        <f>G22+G26+G30+G42+G46+G54+G58+G38+G50</f>
        <v>65246</v>
      </c>
      <c r="H18" s="26">
        <f>H22+H26+H30+H42+H46+H54+H58+H38+H50</f>
        <v>32707</v>
      </c>
      <c r="I18" s="26">
        <f>I22+I26+I30+I42+I46+I54+I58+I38+I50</f>
        <v>32539</v>
      </c>
      <c r="J18" s="26">
        <f>J22+J26+J30+J42+J46+J54+J58+J38+J50</f>
        <v>4495</v>
      </c>
      <c r="K18" s="26">
        <f>K22+K26+K30+K42+K46+K54+K58+K38+K50</f>
        <v>1528</v>
      </c>
      <c r="L18" s="26">
        <f>L22+L26+L30+L42+L46+L54+L58+L38+L50</f>
        <v>2967</v>
      </c>
      <c r="M18" s="26">
        <f>M22+M26+M30+M42+M46+M54+M58+M38+M50</f>
        <v>1037</v>
      </c>
      <c r="N18" s="10"/>
    </row>
    <row r="19" spans="1:14" ht="15.75" customHeight="1">
      <c r="A19" s="22"/>
      <c r="B19" s="21" t="s">
        <v>12</v>
      </c>
      <c r="C19" s="47">
        <f>SUM(C20:C22)</f>
        <v>395</v>
      </c>
      <c r="D19" s="23">
        <f aca="true" t="shared" si="2" ref="D19:M19">SUM(D20:D22)</f>
        <v>386</v>
      </c>
      <c r="E19" s="23">
        <f t="shared" si="2"/>
        <v>9</v>
      </c>
      <c r="F19" s="23">
        <f t="shared" si="2"/>
        <v>5057</v>
      </c>
      <c r="G19" s="23">
        <f t="shared" si="2"/>
        <v>117402</v>
      </c>
      <c r="H19" s="23">
        <f t="shared" si="2"/>
        <v>60240</v>
      </c>
      <c r="I19" s="23">
        <f t="shared" si="2"/>
        <v>57162</v>
      </c>
      <c r="J19" s="23">
        <f t="shared" si="2"/>
        <v>7916</v>
      </c>
      <c r="K19" s="23">
        <f t="shared" si="2"/>
        <v>3254</v>
      </c>
      <c r="L19" s="23">
        <f t="shared" si="2"/>
        <v>4662</v>
      </c>
      <c r="M19" s="23">
        <f t="shared" si="2"/>
        <v>1546</v>
      </c>
      <c r="N19" s="10"/>
    </row>
    <row r="20" spans="1:14" ht="15.75" customHeight="1">
      <c r="A20" s="51" t="s">
        <v>20</v>
      </c>
      <c r="B20" s="21" t="s">
        <v>13</v>
      </c>
      <c r="C20" s="30">
        <f>SUM(D20:E20)</f>
        <v>1</v>
      </c>
      <c r="D20" s="19">
        <v>1</v>
      </c>
      <c r="E20" s="19">
        <v>0</v>
      </c>
      <c r="F20" s="19">
        <v>24</v>
      </c>
      <c r="G20" s="19">
        <f>SUM(H20:I20)</f>
        <v>702</v>
      </c>
      <c r="H20" s="19">
        <v>353</v>
      </c>
      <c r="I20" s="19">
        <v>349</v>
      </c>
      <c r="J20" s="19">
        <f>SUM(K20:L20)</f>
        <v>35</v>
      </c>
      <c r="K20" s="19">
        <v>26</v>
      </c>
      <c r="L20" s="19">
        <v>9</v>
      </c>
      <c r="M20" s="19">
        <v>5</v>
      </c>
      <c r="N20" s="10"/>
    </row>
    <row r="21" spans="1:14" ht="15.75" customHeight="1">
      <c r="A21" s="51"/>
      <c r="B21" s="21" t="s">
        <v>14</v>
      </c>
      <c r="C21" s="30">
        <f aca="true" t="shared" si="3" ref="C21:C30">SUM(D21:E21)</f>
        <v>389</v>
      </c>
      <c r="D21" s="19">
        <v>380</v>
      </c>
      <c r="E21" s="19">
        <v>9</v>
      </c>
      <c r="F21" s="19">
        <v>4996</v>
      </c>
      <c r="G21" s="19">
        <f>SUM(H21:I21)</f>
        <v>115858</v>
      </c>
      <c r="H21" s="19">
        <v>59617</v>
      </c>
      <c r="I21" s="19">
        <v>56241</v>
      </c>
      <c r="J21" s="19">
        <f>SUM(K21:L21)</f>
        <v>7808</v>
      </c>
      <c r="K21" s="19">
        <v>3210</v>
      </c>
      <c r="L21" s="19">
        <v>4598</v>
      </c>
      <c r="M21" s="19">
        <v>1529</v>
      </c>
      <c r="N21" s="10"/>
    </row>
    <row r="22" spans="1:14" ht="15.75" customHeight="1">
      <c r="A22" s="24"/>
      <c r="B22" s="25" t="s">
        <v>15</v>
      </c>
      <c r="C22" s="32">
        <f t="shared" si="3"/>
        <v>5</v>
      </c>
      <c r="D22" s="27">
        <v>5</v>
      </c>
      <c r="E22" s="27">
        <v>0</v>
      </c>
      <c r="F22" s="27">
        <v>37</v>
      </c>
      <c r="G22" s="27">
        <f>SUM(H22:I22)</f>
        <v>842</v>
      </c>
      <c r="H22" s="27">
        <v>270</v>
      </c>
      <c r="I22" s="27">
        <v>572</v>
      </c>
      <c r="J22" s="27">
        <f>SUM(K22:L22)</f>
        <v>73</v>
      </c>
      <c r="K22" s="27">
        <v>18</v>
      </c>
      <c r="L22" s="27">
        <v>55</v>
      </c>
      <c r="M22" s="27">
        <v>12</v>
      </c>
      <c r="N22" s="10"/>
    </row>
    <row r="23" spans="1:14" ht="15.75" customHeight="1">
      <c r="A23" s="22"/>
      <c r="B23" s="21" t="s">
        <v>12</v>
      </c>
      <c r="C23" s="47">
        <f>SUM(C24:C26)</f>
        <v>211</v>
      </c>
      <c r="D23" s="23">
        <f>SUM(D24:D26)</f>
        <v>208</v>
      </c>
      <c r="E23" s="23">
        <f>SUM(E24:E26)</f>
        <v>3</v>
      </c>
      <c r="F23" s="23">
        <f>SUM(F24:F26)</f>
        <v>2328</v>
      </c>
      <c r="G23" s="23">
        <f aca="true" t="shared" si="4" ref="G23:M23">SUM(G24:G26)</f>
        <v>61189</v>
      </c>
      <c r="H23" s="23">
        <f t="shared" si="4"/>
        <v>31339</v>
      </c>
      <c r="I23" s="23">
        <f t="shared" si="4"/>
        <v>29850</v>
      </c>
      <c r="J23" s="23">
        <f t="shared" si="4"/>
        <v>4928</v>
      </c>
      <c r="K23" s="23">
        <f t="shared" si="4"/>
        <v>2729</v>
      </c>
      <c r="L23" s="23">
        <f t="shared" si="4"/>
        <v>2199</v>
      </c>
      <c r="M23" s="23">
        <f t="shared" si="4"/>
        <v>659</v>
      </c>
      <c r="N23" s="10"/>
    </row>
    <row r="24" spans="1:14" ht="15.75" customHeight="1">
      <c r="A24" s="51" t="s">
        <v>21</v>
      </c>
      <c r="B24" s="21" t="s">
        <v>13</v>
      </c>
      <c r="C24" s="30">
        <f t="shared" si="3"/>
        <v>1</v>
      </c>
      <c r="D24" s="19">
        <v>1</v>
      </c>
      <c r="E24" s="19">
        <v>0</v>
      </c>
      <c r="F24" s="19">
        <v>12</v>
      </c>
      <c r="G24" s="19">
        <f>SUM(H24:I24)</f>
        <v>466</v>
      </c>
      <c r="H24" s="19">
        <v>233</v>
      </c>
      <c r="I24" s="19">
        <v>233</v>
      </c>
      <c r="J24" s="19">
        <f>SUM(K24:L24)</f>
        <v>23</v>
      </c>
      <c r="K24" s="19">
        <v>17</v>
      </c>
      <c r="L24" s="19">
        <v>6</v>
      </c>
      <c r="M24" s="19">
        <v>0</v>
      </c>
      <c r="N24" s="10"/>
    </row>
    <row r="25" spans="1:14" ht="15.75" customHeight="1">
      <c r="A25" s="51"/>
      <c r="B25" s="21" t="s">
        <v>14</v>
      </c>
      <c r="C25" s="30">
        <f t="shared" si="3"/>
        <v>203</v>
      </c>
      <c r="D25" s="19">
        <v>200</v>
      </c>
      <c r="E25" s="19">
        <v>3</v>
      </c>
      <c r="F25" s="19">
        <v>2267</v>
      </c>
      <c r="G25" s="19">
        <f>SUM(H25:I25)</f>
        <v>59371</v>
      </c>
      <c r="H25" s="19">
        <v>30430</v>
      </c>
      <c r="I25" s="19">
        <v>28941</v>
      </c>
      <c r="J25" s="19">
        <f>SUM(K25:L25)</f>
        <v>4798</v>
      </c>
      <c r="K25" s="19">
        <v>2655</v>
      </c>
      <c r="L25" s="19">
        <v>2143</v>
      </c>
      <c r="M25" s="19">
        <v>645</v>
      </c>
      <c r="N25" s="10"/>
    </row>
    <row r="26" spans="1:14" ht="15.75" customHeight="1">
      <c r="A26" s="24"/>
      <c r="B26" s="25" t="s">
        <v>15</v>
      </c>
      <c r="C26" s="32">
        <f t="shared" si="3"/>
        <v>7</v>
      </c>
      <c r="D26" s="27">
        <v>7</v>
      </c>
      <c r="E26" s="27">
        <v>0</v>
      </c>
      <c r="F26" s="27">
        <v>49</v>
      </c>
      <c r="G26" s="27">
        <f>SUM(H26:I26)</f>
        <v>1352</v>
      </c>
      <c r="H26" s="27">
        <v>676</v>
      </c>
      <c r="I26" s="27">
        <v>676</v>
      </c>
      <c r="J26" s="27">
        <f>SUM(K26:L26)</f>
        <v>107</v>
      </c>
      <c r="K26" s="27">
        <v>57</v>
      </c>
      <c r="L26" s="27">
        <v>50</v>
      </c>
      <c r="M26" s="27">
        <v>14</v>
      </c>
      <c r="N26" s="10"/>
    </row>
    <row r="27" spans="1:14" ht="15.75" customHeight="1">
      <c r="A27" s="22"/>
      <c r="B27" s="21" t="s">
        <v>12</v>
      </c>
      <c r="C27" s="47">
        <f>SUM(C28:C30)</f>
        <v>95</v>
      </c>
      <c r="D27" s="23">
        <f aca="true" t="shared" si="5" ref="D27:M27">SUM(D28:D30)</f>
        <v>92</v>
      </c>
      <c r="E27" s="23">
        <f t="shared" si="5"/>
        <v>3</v>
      </c>
      <c r="F27" s="33" t="s">
        <v>3</v>
      </c>
      <c r="G27" s="23">
        <f t="shared" si="5"/>
        <v>60764</v>
      </c>
      <c r="H27" s="23">
        <f t="shared" si="5"/>
        <v>30790</v>
      </c>
      <c r="I27" s="23">
        <f t="shared" si="5"/>
        <v>29974</v>
      </c>
      <c r="J27" s="23">
        <f t="shared" si="5"/>
        <v>4559</v>
      </c>
      <c r="K27" s="23">
        <f t="shared" si="5"/>
        <v>3306</v>
      </c>
      <c r="L27" s="23">
        <f t="shared" si="5"/>
        <v>1253</v>
      </c>
      <c r="M27" s="23">
        <f t="shared" si="5"/>
        <v>1096</v>
      </c>
      <c r="N27" s="10"/>
    </row>
    <row r="28" spans="1:14" ht="15.75" customHeight="1">
      <c r="A28" s="51" t="s">
        <v>22</v>
      </c>
      <c r="B28" s="21" t="s">
        <v>13</v>
      </c>
      <c r="C28" s="30">
        <f t="shared" si="3"/>
        <v>0</v>
      </c>
      <c r="D28" s="19">
        <v>0</v>
      </c>
      <c r="E28" s="19">
        <v>0</v>
      </c>
      <c r="F28" s="34">
        <v>0</v>
      </c>
      <c r="G28" s="19">
        <f aca="true" t="shared" si="6" ref="G28:G34">SUM(H28:I28)</f>
        <v>0</v>
      </c>
      <c r="H28" s="19">
        <v>0</v>
      </c>
      <c r="I28" s="19">
        <v>0</v>
      </c>
      <c r="J28" s="19">
        <f aca="true" t="shared" si="7" ref="J28:J34">SUM(K28:L28)</f>
        <v>0</v>
      </c>
      <c r="K28" s="19">
        <v>0</v>
      </c>
      <c r="L28" s="19">
        <v>0</v>
      </c>
      <c r="M28" s="19">
        <v>0</v>
      </c>
      <c r="N28" s="10"/>
    </row>
    <row r="29" spans="1:14" ht="15.75" customHeight="1">
      <c r="A29" s="51"/>
      <c r="B29" s="21" t="s">
        <v>14</v>
      </c>
      <c r="C29" s="30">
        <f t="shared" si="3"/>
        <v>77</v>
      </c>
      <c r="D29" s="19">
        <v>74</v>
      </c>
      <c r="E29" s="19">
        <v>3</v>
      </c>
      <c r="F29" s="34" t="s">
        <v>3</v>
      </c>
      <c r="G29" s="19">
        <f t="shared" si="6"/>
        <v>43691</v>
      </c>
      <c r="H29" s="19">
        <v>21731</v>
      </c>
      <c r="I29" s="19">
        <v>21960</v>
      </c>
      <c r="J29" s="19">
        <f t="shared" si="7"/>
        <v>3482</v>
      </c>
      <c r="K29" s="19">
        <v>2567</v>
      </c>
      <c r="L29" s="19">
        <v>915</v>
      </c>
      <c r="M29" s="19">
        <v>859</v>
      </c>
      <c r="N29" s="10"/>
    </row>
    <row r="30" spans="1:14" ht="15.75" customHeight="1">
      <c r="A30" s="24"/>
      <c r="B30" s="25" t="s">
        <v>15</v>
      </c>
      <c r="C30" s="32">
        <f t="shared" si="3"/>
        <v>18</v>
      </c>
      <c r="D30" s="27">
        <v>18</v>
      </c>
      <c r="E30" s="27">
        <v>0</v>
      </c>
      <c r="F30" s="35" t="s">
        <v>3</v>
      </c>
      <c r="G30" s="27">
        <f t="shared" si="6"/>
        <v>17073</v>
      </c>
      <c r="H30" s="27">
        <v>9059</v>
      </c>
      <c r="I30" s="27">
        <v>8014</v>
      </c>
      <c r="J30" s="27">
        <f t="shared" si="7"/>
        <v>1077</v>
      </c>
      <c r="K30" s="27">
        <v>739</v>
      </c>
      <c r="L30" s="27">
        <v>338</v>
      </c>
      <c r="M30" s="27">
        <v>237</v>
      </c>
      <c r="N30" s="10"/>
    </row>
    <row r="31" spans="1:14" ht="15.75" customHeight="1">
      <c r="A31" s="52" t="s">
        <v>23</v>
      </c>
      <c r="B31" s="28" t="s">
        <v>2</v>
      </c>
      <c r="C31" s="36" t="s">
        <v>46</v>
      </c>
      <c r="D31" s="37" t="s">
        <v>45</v>
      </c>
      <c r="E31" s="19">
        <v>0</v>
      </c>
      <c r="F31" s="34" t="s">
        <v>41</v>
      </c>
      <c r="G31" s="37">
        <f t="shared" si="6"/>
        <v>1806</v>
      </c>
      <c r="H31" s="37">
        <v>883</v>
      </c>
      <c r="I31" s="37">
        <v>923</v>
      </c>
      <c r="J31" s="37">
        <f t="shared" si="7"/>
        <v>69</v>
      </c>
      <c r="K31" s="37">
        <v>44</v>
      </c>
      <c r="L31" s="37">
        <v>25</v>
      </c>
      <c r="M31" s="29">
        <v>20</v>
      </c>
      <c r="N31" s="10"/>
    </row>
    <row r="32" spans="1:14" ht="15.75" customHeight="1">
      <c r="A32" s="65"/>
      <c r="B32" s="21" t="s">
        <v>13</v>
      </c>
      <c r="C32" s="30">
        <f>SUM(D32:E32)</f>
        <v>0</v>
      </c>
      <c r="D32" s="19">
        <v>0</v>
      </c>
      <c r="E32" s="19">
        <v>0</v>
      </c>
      <c r="F32" s="34">
        <v>0</v>
      </c>
      <c r="G32" s="19">
        <f>SUM(H32:I32)</f>
        <v>0</v>
      </c>
      <c r="H32" s="19">
        <v>0</v>
      </c>
      <c r="I32" s="19">
        <v>0</v>
      </c>
      <c r="J32" s="19">
        <f>SUM(K32:L32)</f>
        <v>0</v>
      </c>
      <c r="K32" s="19">
        <v>0</v>
      </c>
      <c r="L32" s="19">
        <v>0</v>
      </c>
      <c r="M32" s="19">
        <v>0</v>
      </c>
      <c r="N32" s="10"/>
    </row>
    <row r="33" spans="1:14" ht="15.75" customHeight="1">
      <c r="A33" s="53"/>
      <c r="B33" s="21" t="s">
        <v>14</v>
      </c>
      <c r="C33" s="38">
        <v>1</v>
      </c>
      <c r="D33" s="39">
        <v>1</v>
      </c>
      <c r="E33" s="19">
        <v>0</v>
      </c>
      <c r="F33" s="34" t="s">
        <v>3</v>
      </c>
      <c r="G33" s="37">
        <f t="shared" si="6"/>
        <v>945</v>
      </c>
      <c r="H33" s="37">
        <v>486</v>
      </c>
      <c r="I33" s="37">
        <v>459</v>
      </c>
      <c r="J33" s="37">
        <f t="shared" si="7"/>
        <v>26</v>
      </c>
      <c r="K33" s="37">
        <v>17</v>
      </c>
      <c r="L33" s="37">
        <v>9</v>
      </c>
      <c r="M33" s="29">
        <v>4</v>
      </c>
      <c r="N33" s="10"/>
    </row>
    <row r="34" spans="1:14" ht="15.75" customHeight="1">
      <c r="A34" s="54"/>
      <c r="B34" s="25" t="s">
        <v>16</v>
      </c>
      <c r="C34" s="40" t="s">
        <v>48</v>
      </c>
      <c r="D34" s="41" t="s">
        <v>47</v>
      </c>
      <c r="E34" s="27">
        <v>0</v>
      </c>
      <c r="F34" s="35" t="s">
        <v>3</v>
      </c>
      <c r="G34" s="49">
        <f t="shared" si="6"/>
        <v>861</v>
      </c>
      <c r="H34" s="49">
        <f aca="true" t="shared" si="8" ref="H34:M34">H31-H33</f>
        <v>397</v>
      </c>
      <c r="I34" s="49">
        <f>I31-I33</f>
        <v>464</v>
      </c>
      <c r="J34" s="49">
        <f t="shared" si="7"/>
        <v>43</v>
      </c>
      <c r="K34" s="49">
        <f t="shared" si="8"/>
        <v>27</v>
      </c>
      <c r="L34" s="49">
        <f t="shared" si="8"/>
        <v>16</v>
      </c>
      <c r="M34" s="50">
        <f t="shared" si="8"/>
        <v>16</v>
      </c>
      <c r="N34" s="10"/>
    </row>
    <row r="35" spans="1:14" ht="15.75" customHeight="1">
      <c r="A35" s="22"/>
      <c r="B35" s="21" t="s">
        <v>12</v>
      </c>
      <c r="C35" s="47">
        <f aca="true" t="shared" si="9" ref="C35:L35">SUM(C36:C38)</f>
        <v>2</v>
      </c>
      <c r="D35" s="23">
        <f t="shared" si="9"/>
        <v>2</v>
      </c>
      <c r="E35" s="23">
        <f t="shared" si="9"/>
        <v>0</v>
      </c>
      <c r="F35" s="23">
        <f t="shared" si="9"/>
        <v>18</v>
      </c>
      <c r="G35" s="23">
        <f>SUM(G36:G38)</f>
        <v>1024</v>
      </c>
      <c r="H35" s="23">
        <f t="shared" si="9"/>
        <v>439</v>
      </c>
      <c r="I35" s="23">
        <f t="shared" si="9"/>
        <v>585</v>
      </c>
      <c r="J35" s="23">
        <f t="shared" si="9"/>
        <v>93</v>
      </c>
      <c r="K35" s="23">
        <f t="shared" si="9"/>
        <v>56</v>
      </c>
      <c r="L35" s="23">
        <f t="shared" si="9"/>
        <v>37</v>
      </c>
      <c r="M35" s="23">
        <f>SUM(M36:M38)</f>
        <v>13</v>
      </c>
      <c r="N35" s="10"/>
    </row>
    <row r="36" spans="1:14" ht="15.75" customHeight="1">
      <c r="A36" s="20" t="s">
        <v>24</v>
      </c>
      <c r="B36" s="21" t="s">
        <v>13</v>
      </c>
      <c r="C36" s="30">
        <f aca="true" t="shared" si="10" ref="C36:C54">SUM(D36:E36)</f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0"/>
    </row>
    <row r="37" spans="1:14" ht="15.75" customHeight="1">
      <c r="A37" s="20" t="s">
        <v>33</v>
      </c>
      <c r="B37" s="21" t="s">
        <v>14</v>
      </c>
      <c r="C37" s="30">
        <f t="shared" si="10"/>
        <v>1</v>
      </c>
      <c r="D37" s="19">
        <v>1</v>
      </c>
      <c r="E37" s="19">
        <v>0</v>
      </c>
      <c r="F37" s="19">
        <v>12</v>
      </c>
      <c r="G37" s="19">
        <f>SUM(H37:I37)</f>
        <v>810</v>
      </c>
      <c r="H37" s="19">
        <v>319</v>
      </c>
      <c r="I37" s="19">
        <v>491</v>
      </c>
      <c r="J37" s="19">
        <f>SUM(K37:L37)</f>
        <v>61</v>
      </c>
      <c r="K37" s="19">
        <v>36</v>
      </c>
      <c r="L37" s="19">
        <v>25</v>
      </c>
      <c r="M37" s="19">
        <v>10</v>
      </c>
      <c r="N37" s="10"/>
    </row>
    <row r="38" spans="1:14" ht="15.75" customHeight="1">
      <c r="A38" s="24"/>
      <c r="B38" s="25" t="s">
        <v>15</v>
      </c>
      <c r="C38" s="32">
        <f t="shared" si="10"/>
        <v>1</v>
      </c>
      <c r="D38" s="27">
        <v>1</v>
      </c>
      <c r="E38" s="27">
        <v>0</v>
      </c>
      <c r="F38" s="27">
        <v>6</v>
      </c>
      <c r="G38" s="27">
        <f>SUM(H38:I38)</f>
        <v>214</v>
      </c>
      <c r="H38" s="27">
        <v>120</v>
      </c>
      <c r="I38" s="27">
        <v>94</v>
      </c>
      <c r="J38" s="27">
        <f>SUM(K38:L38)</f>
        <v>32</v>
      </c>
      <c r="K38" s="27">
        <v>20</v>
      </c>
      <c r="L38" s="27">
        <v>12</v>
      </c>
      <c r="M38" s="27">
        <v>3</v>
      </c>
      <c r="N38" s="10"/>
    </row>
    <row r="39" spans="1:14" ht="15.75" customHeight="1">
      <c r="A39" s="22"/>
      <c r="B39" s="21" t="s">
        <v>12</v>
      </c>
      <c r="C39" s="47">
        <f>SUM(C40:C42)</f>
        <v>26</v>
      </c>
      <c r="D39" s="23">
        <f aca="true" t="shared" si="11" ref="D39:M39">SUM(D40:D42)</f>
        <v>22</v>
      </c>
      <c r="E39" s="23">
        <f t="shared" si="11"/>
        <v>4</v>
      </c>
      <c r="F39" s="23">
        <f t="shared" si="11"/>
        <v>622</v>
      </c>
      <c r="G39" s="23">
        <f t="shared" si="11"/>
        <v>2570</v>
      </c>
      <c r="H39" s="23">
        <f t="shared" si="11"/>
        <v>1693</v>
      </c>
      <c r="I39" s="23">
        <f t="shared" si="11"/>
        <v>877</v>
      </c>
      <c r="J39" s="23">
        <f t="shared" si="11"/>
        <v>1574</v>
      </c>
      <c r="K39" s="23">
        <f t="shared" si="11"/>
        <v>686</v>
      </c>
      <c r="L39" s="23">
        <f t="shared" si="11"/>
        <v>888</v>
      </c>
      <c r="M39" s="23">
        <f t="shared" si="11"/>
        <v>278</v>
      </c>
      <c r="N39" s="10"/>
    </row>
    <row r="40" spans="1:14" ht="15.75" customHeight="1">
      <c r="A40" s="20" t="s">
        <v>25</v>
      </c>
      <c r="B40" s="21" t="s">
        <v>13</v>
      </c>
      <c r="C40" s="30">
        <f t="shared" si="10"/>
        <v>1</v>
      </c>
      <c r="D40" s="19">
        <v>1</v>
      </c>
      <c r="E40" s="19">
        <v>0</v>
      </c>
      <c r="F40" s="19">
        <v>9</v>
      </c>
      <c r="G40" s="23">
        <f>SUM(H40:I40)</f>
        <v>61</v>
      </c>
      <c r="H40" s="19">
        <v>42</v>
      </c>
      <c r="I40" s="19">
        <v>19</v>
      </c>
      <c r="J40" s="19">
        <f>SUM(K40:L40)</f>
        <v>32</v>
      </c>
      <c r="K40" s="19">
        <v>15</v>
      </c>
      <c r="L40" s="19">
        <v>17</v>
      </c>
      <c r="M40" s="19">
        <v>1</v>
      </c>
      <c r="N40" s="10"/>
    </row>
    <row r="41" spans="1:14" ht="15.75" customHeight="1">
      <c r="A41" s="20" t="s">
        <v>33</v>
      </c>
      <c r="B41" s="21" t="s">
        <v>14</v>
      </c>
      <c r="C41" s="30">
        <f t="shared" si="10"/>
        <v>24</v>
      </c>
      <c r="D41" s="19">
        <v>20</v>
      </c>
      <c r="E41" s="19">
        <v>4</v>
      </c>
      <c r="F41" s="23">
        <v>602</v>
      </c>
      <c r="G41" s="23">
        <f>SUM(H41:I41)</f>
        <v>2404</v>
      </c>
      <c r="H41" s="19">
        <v>1651</v>
      </c>
      <c r="I41" s="19">
        <v>753</v>
      </c>
      <c r="J41" s="19">
        <f>SUM(K41:L41)</f>
        <v>1518</v>
      </c>
      <c r="K41" s="19">
        <v>664</v>
      </c>
      <c r="L41" s="19">
        <v>854</v>
      </c>
      <c r="M41" s="19">
        <v>267</v>
      </c>
      <c r="N41" s="10"/>
    </row>
    <row r="42" spans="1:14" ht="15.75" customHeight="1">
      <c r="A42" s="24"/>
      <c r="B42" s="25" t="s">
        <v>15</v>
      </c>
      <c r="C42" s="32">
        <f t="shared" si="10"/>
        <v>1</v>
      </c>
      <c r="D42" s="27">
        <v>1</v>
      </c>
      <c r="E42" s="27">
        <v>0</v>
      </c>
      <c r="F42" s="27">
        <v>11</v>
      </c>
      <c r="G42" s="26">
        <f>SUM(H42:I42)</f>
        <v>105</v>
      </c>
      <c r="H42" s="27">
        <v>0</v>
      </c>
      <c r="I42" s="27">
        <v>105</v>
      </c>
      <c r="J42" s="27">
        <f>SUM(K42:L42)</f>
        <v>24</v>
      </c>
      <c r="K42" s="27">
        <v>7</v>
      </c>
      <c r="L42" s="27">
        <v>17</v>
      </c>
      <c r="M42" s="27">
        <v>10</v>
      </c>
      <c r="N42" s="10"/>
    </row>
    <row r="43" spans="1:14" ht="15.75" customHeight="1">
      <c r="A43" s="22"/>
      <c r="B43" s="21" t="s">
        <v>12</v>
      </c>
      <c r="C43" s="47">
        <f>SUM(C44:C46)</f>
        <v>247</v>
      </c>
      <c r="D43" s="23">
        <f aca="true" t="shared" si="12" ref="D43:M43">SUM(D44:D46)</f>
        <v>247</v>
      </c>
      <c r="E43" s="23">
        <f t="shared" si="12"/>
        <v>0</v>
      </c>
      <c r="F43" s="23">
        <f t="shared" si="12"/>
        <v>1309</v>
      </c>
      <c r="G43" s="23">
        <f t="shared" si="12"/>
        <v>29769</v>
      </c>
      <c r="H43" s="23">
        <f t="shared" si="12"/>
        <v>14947</v>
      </c>
      <c r="I43" s="23">
        <f t="shared" si="12"/>
        <v>14822</v>
      </c>
      <c r="J43" s="23">
        <f t="shared" si="12"/>
        <v>2217</v>
      </c>
      <c r="K43" s="23">
        <f t="shared" si="12"/>
        <v>168</v>
      </c>
      <c r="L43" s="23">
        <f t="shared" si="12"/>
        <v>2049</v>
      </c>
      <c r="M43" s="23">
        <f t="shared" si="12"/>
        <v>424</v>
      </c>
      <c r="N43" s="10"/>
    </row>
    <row r="44" spans="1:14" ht="15.75" customHeight="1">
      <c r="A44" s="51" t="s">
        <v>26</v>
      </c>
      <c r="B44" s="21" t="s">
        <v>13</v>
      </c>
      <c r="C44" s="30">
        <f t="shared" si="10"/>
        <v>1</v>
      </c>
      <c r="D44" s="19">
        <v>1</v>
      </c>
      <c r="E44" s="19">
        <v>0</v>
      </c>
      <c r="F44" s="19">
        <v>5</v>
      </c>
      <c r="G44" s="23">
        <f>SUM(H44:I44)</f>
        <v>124</v>
      </c>
      <c r="H44" s="19">
        <v>63</v>
      </c>
      <c r="I44" s="19">
        <v>61</v>
      </c>
      <c r="J44" s="19">
        <f>SUM(K44:L44)</f>
        <v>7</v>
      </c>
      <c r="K44" s="19">
        <v>1</v>
      </c>
      <c r="L44" s="19">
        <v>6</v>
      </c>
      <c r="M44" s="19">
        <v>0</v>
      </c>
      <c r="N44" s="10"/>
    </row>
    <row r="45" spans="1:14" ht="15.75" customHeight="1">
      <c r="A45" s="51"/>
      <c r="B45" s="21" t="s">
        <v>14</v>
      </c>
      <c r="C45" s="30">
        <f t="shared" si="10"/>
        <v>79</v>
      </c>
      <c r="D45" s="19">
        <v>79</v>
      </c>
      <c r="E45" s="19">
        <v>0</v>
      </c>
      <c r="F45" s="19">
        <v>258</v>
      </c>
      <c r="G45" s="23">
        <f>SUM(H45:I45)</f>
        <v>4105</v>
      </c>
      <c r="H45" s="19">
        <v>2089</v>
      </c>
      <c r="I45" s="19">
        <v>2016</v>
      </c>
      <c r="J45" s="19">
        <f>SUM(K45:L45)</f>
        <v>442</v>
      </c>
      <c r="K45" s="19">
        <v>35</v>
      </c>
      <c r="L45" s="19">
        <v>407</v>
      </c>
      <c r="M45" s="19">
        <v>45</v>
      </c>
      <c r="N45" s="10"/>
    </row>
    <row r="46" spans="1:14" ht="15.75" customHeight="1">
      <c r="A46" s="24"/>
      <c r="B46" s="25" t="s">
        <v>15</v>
      </c>
      <c r="C46" s="32">
        <f t="shared" si="10"/>
        <v>167</v>
      </c>
      <c r="D46" s="27">
        <v>167</v>
      </c>
      <c r="E46" s="27">
        <v>0</v>
      </c>
      <c r="F46" s="27">
        <v>1046</v>
      </c>
      <c r="G46" s="27">
        <f>SUM(H46:I46)</f>
        <v>25540</v>
      </c>
      <c r="H46" s="27">
        <v>12795</v>
      </c>
      <c r="I46" s="27">
        <v>12745</v>
      </c>
      <c r="J46" s="27">
        <f>SUM(K46:L46)</f>
        <v>1768</v>
      </c>
      <c r="K46" s="27">
        <v>132</v>
      </c>
      <c r="L46" s="27">
        <v>1636</v>
      </c>
      <c r="M46" s="27">
        <v>379</v>
      </c>
      <c r="N46" s="10"/>
    </row>
    <row r="47" spans="1:14" ht="15.75" customHeight="1">
      <c r="A47" s="60" t="s">
        <v>40</v>
      </c>
      <c r="B47" s="21" t="s">
        <v>12</v>
      </c>
      <c r="C47" s="47">
        <f>SUM(C48:C50)</f>
        <v>22</v>
      </c>
      <c r="D47" s="23">
        <f aca="true" t="shared" si="13" ref="D47:M47">SUM(D48:D50)</f>
        <v>22</v>
      </c>
      <c r="E47" s="23">
        <f t="shared" si="13"/>
        <v>0</v>
      </c>
      <c r="F47" s="23">
        <f t="shared" si="13"/>
        <v>112</v>
      </c>
      <c r="G47" s="23">
        <f t="shared" si="13"/>
        <v>3323</v>
      </c>
      <c r="H47" s="23">
        <f t="shared" si="13"/>
        <v>1727</v>
      </c>
      <c r="I47" s="23">
        <f t="shared" si="13"/>
        <v>1596</v>
      </c>
      <c r="J47" s="23">
        <f t="shared" si="13"/>
        <v>419</v>
      </c>
      <c r="K47" s="23">
        <f t="shared" si="13"/>
        <v>36</v>
      </c>
      <c r="L47" s="23">
        <f t="shared" si="13"/>
        <v>383</v>
      </c>
      <c r="M47" s="23">
        <f t="shared" si="13"/>
        <v>82</v>
      </c>
      <c r="N47" s="10"/>
    </row>
    <row r="48" spans="1:14" ht="15.75" customHeight="1">
      <c r="A48" s="61"/>
      <c r="B48" s="21" t="s">
        <v>13</v>
      </c>
      <c r="C48" s="30">
        <f t="shared" si="10"/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0"/>
    </row>
    <row r="49" spans="1:14" ht="15.75" customHeight="1">
      <c r="A49" s="61"/>
      <c r="B49" s="21" t="s">
        <v>14</v>
      </c>
      <c r="C49" s="30">
        <f t="shared" si="10"/>
        <v>5</v>
      </c>
      <c r="D49" s="19">
        <v>5</v>
      </c>
      <c r="E49" s="19">
        <v>0</v>
      </c>
      <c r="F49" s="19">
        <v>20</v>
      </c>
      <c r="G49" s="23">
        <f>SUM(H49:I49)</f>
        <v>500</v>
      </c>
      <c r="H49" s="19">
        <v>253</v>
      </c>
      <c r="I49" s="19">
        <v>247</v>
      </c>
      <c r="J49" s="19">
        <f>SUM(K49:L49)</f>
        <v>83</v>
      </c>
      <c r="K49" s="19">
        <v>9</v>
      </c>
      <c r="L49" s="19">
        <v>74</v>
      </c>
      <c r="M49" s="19">
        <v>22</v>
      </c>
      <c r="N49" s="10"/>
    </row>
    <row r="50" spans="1:14" ht="15.75" customHeight="1">
      <c r="A50" s="62"/>
      <c r="B50" s="25" t="s">
        <v>15</v>
      </c>
      <c r="C50" s="32">
        <f t="shared" si="10"/>
        <v>17</v>
      </c>
      <c r="D50" s="27">
        <v>17</v>
      </c>
      <c r="E50" s="27">
        <v>0</v>
      </c>
      <c r="F50" s="27">
        <v>92</v>
      </c>
      <c r="G50" s="26">
        <f>SUM(H50:I50)</f>
        <v>2823</v>
      </c>
      <c r="H50" s="27">
        <v>1474</v>
      </c>
      <c r="I50" s="27">
        <v>1349</v>
      </c>
      <c r="J50" s="27">
        <f>SUM(K50:L50)</f>
        <v>336</v>
      </c>
      <c r="K50" s="27">
        <v>27</v>
      </c>
      <c r="L50" s="27">
        <v>309</v>
      </c>
      <c r="M50" s="27">
        <v>60</v>
      </c>
      <c r="N50" s="10"/>
    </row>
    <row r="51" spans="1:14" ht="15.75" customHeight="1">
      <c r="A51" s="22"/>
      <c r="B51" s="21" t="s">
        <v>12</v>
      </c>
      <c r="C51" s="47">
        <f aca="true" t="shared" si="14" ref="C51:L51">SUM(C52:C54)</f>
        <v>65</v>
      </c>
      <c r="D51" s="23">
        <f t="shared" si="14"/>
        <v>65</v>
      </c>
      <c r="E51" s="23">
        <f t="shared" si="14"/>
        <v>0</v>
      </c>
      <c r="F51" s="33" t="s">
        <v>3</v>
      </c>
      <c r="G51" s="23">
        <f t="shared" si="14"/>
        <v>15648</v>
      </c>
      <c r="H51" s="23">
        <f t="shared" si="14"/>
        <v>7416</v>
      </c>
      <c r="I51" s="23">
        <f t="shared" si="14"/>
        <v>8232</v>
      </c>
      <c r="J51" s="23">
        <f t="shared" si="14"/>
        <v>1004</v>
      </c>
      <c r="K51" s="23">
        <f t="shared" si="14"/>
        <v>510</v>
      </c>
      <c r="L51" s="23">
        <f t="shared" si="14"/>
        <v>494</v>
      </c>
      <c r="M51" s="23">
        <f>SUM(M52:M54)</f>
        <v>287</v>
      </c>
      <c r="N51" s="10"/>
    </row>
    <row r="52" spans="1:14" ht="15.75" customHeight="1">
      <c r="A52" s="51" t="s">
        <v>27</v>
      </c>
      <c r="B52" s="21" t="s">
        <v>13</v>
      </c>
      <c r="C52" s="30">
        <f t="shared" si="10"/>
        <v>1</v>
      </c>
      <c r="D52" s="19">
        <v>1</v>
      </c>
      <c r="E52" s="19">
        <v>0</v>
      </c>
      <c r="F52" s="33" t="s">
        <v>3</v>
      </c>
      <c r="G52" s="19">
        <f>SUM(H52:I52)</f>
        <v>37</v>
      </c>
      <c r="H52" s="19">
        <v>9</v>
      </c>
      <c r="I52" s="19">
        <v>28</v>
      </c>
      <c r="J52" s="19">
        <f>SUM(K52:L52)</f>
        <v>3</v>
      </c>
      <c r="K52" s="31">
        <v>2</v>
      </c>
      <c r="L52" s="19">
        <v>1</v>
      </c>
      <c r="M52" s="19">
        <v>0</v>
      </c>
      <c r="N52" s="10"/>
    </row>
    <row r="53" spans="1:13" ht="15.75" customHeight="1">
      <c r="A53" s="51"/>
      <c r="B53" s="21" t="s">
        <v>14</v>
      </c>
      <c r="C53" s="30">
        <f t="shared" si="10"/>
        <v>3</v>
      </c>
      <c r="D53" s="19">
        <v>3</v>
      </c>
      <c r="E53" s="19">
        <v>0</v>
      </c>
      <c r="F53" s="34" t="s">
        <v>3</v>
      </c>
      <c r="G53" s="19">
        <f>SUM(H53:I53)</f>
        <v>264</v>
      </c>
      <c r="H53" s="19">
        <v>99</v>
      </c>
      <c r="I53" s="19">
        <v>165</v>
      </c>
      <c r="J53" s="19">
        <f>SUM(K53:L53)</f>
        <v>43</v>
      </c>
      <c r="K53" s="19">
        <v>19</v>
      </c>
      <c r="L53" s="19">
        <v>24</v>
      </c>
      <c r="M53" s="19">
        <v>12</v>
      </c>
    </row>
    <row r="54" spans="1:13" ht="15.75" customHeight="1">
      <c r="A54" s="24"/>
      <c r="B54" s="25" t="s">
        <v>15</v>
      </c>
      <c r="C54" s="32">
        <f t="shared" si="10"/>
        <v>61</v>
      </c>
      <c r="D54" s="27">
        <v>61</v>
      </c>
      <c r="E54" s="27">
        <v>0</v>
      </c>
      <c r="F54" s="35" t="s">
        <v>3</v>
      </c>
      <c r="G54" s="27">
        <f>SUM(H54:I54)</f>
        <v>15347</v>
      </c>
      <c r="H54" s="27">
        <v>7308</v>
      </c>
      <c r="I54" s="27">
        <v>8039</v>
      </c>
      <c r="J54" s="27">
        <f>SUM(K54:L54)</f>
        <v>958</v>
      </c>
      <c r="K54" s="27">
        <v>489</v>
      </c>
      <c r="L54" s="27">
        <v>469</v>
      </c>
      <c r="M54" s="27">
        <v>275</v>
      </c>
    </row>
    <row r="55" spans="1:14" ht="15.75" customHeight="1">
      <c r="A55" s="22"/>
      <c r="B55" s="21" t="s">
        <v>12</v>
      </c>
      <c r="C55" s="47">
        <f>SUM(C56:C58)</f>
        <v>23</v>
      </c>
      <c r="D55" s="23">
        <f>SUM(D56:D58)</f>
        <v>23</v>
      </c>
      <c r="E55" s="23">
        <v>0</v>
      </c>
      <c r="F55" s="33" t="s">
        <v>3</v>
      </c>
      <c r="G55" s="23">
        <f aca="true" t="shared" si="15" ref="G55:L55">SUM(G56:G58)</f>
        <v>1950</v>
      </c>
      <c r="H55" s="23">
        <f t="shared" si="15"/>
        <v>1005</v>
      </c>
      <c r="I55" s="23">
        <f t="shared" si="15"/>
        <v>945</v>
      </c>
      <c r="J55" s="23">
        <f t="shared" si="15"/>
        <v>120</v>
      </c>
      <c r="K55" s="23">
        <f t="shared" si="15"/>
        <v>39</v>
      </c>
      <c r="L55" s="23">
        <f t="shared" si="15"/>
        <v>81</v>
      </c>
      <c r="M55" s="23">
        <f>SUM(M56:M58)</f>
        <v>47</v>
      </c>
      <c r="N55" s="10"/>
    </row>
    <row r="56" spans="1:14" ht="15.75" customHeight="1">
      <c r="A56" s="51" t="s">
        <v>28</v>
      </c>
      <c r="B56" s="21" t="s">
        <v>13</v>
      </c>
      <c r="C56" s="30">
        <v>0</v>
      </c>
      <c r="D56" s="19">
        <v>0</v>
      </c>
      <c r="E56" s="19">
        <v>0</v>
      </c>
      <c r="F56" s="33" t="s">
        <v>3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0"/>
    </row>
    <row r="57" spans="1:13" ht="15.75" customHeight="1">
      <c r="A57" s="51"/>
      <c r="B57" s="21" t="s">
        <v>14</v>
      </c>
      <c r="C57" s="30">
        <v>0</v>
      </c>
      <c r="D57" s="19">
        <v>0</v>
      </c>
      <c r="E57" s="19">
        <v>0</v>
      </c>
      <c r="F57" s="34" t="s">
        <v>3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</row>
    <row r="58" spans="1:13" ht="15.75" customHeight="1">
      <c r="A58" s="24"/>
      <c r="B58" s="25" t="s">
        <v>15</v>
      </c>
      <c r="C58" s="32">
        <f>SUM(D58:E58)</f>
        <v>23</v>
      </c>
      <c r="D58" s="27">
        <v>23</v>
      </c>
      <c r="E58" s="27">
        <v>0</v>
      </c>
      <c r="F58" s="35" t="s">
        <v>3</v>
      </c>
      <c r="G58" s="27">
        <f>SUM(H58:I58)</f>
        <v>1950</v>
      </c>
      <c r="H58" s="26">
        <v>1005</v>
      </c>
      <c r="I58" s="26">
        <v>945</v>
      </c>
      <c r="J58" s="26">
        <f>SUM(K58:L58)</f>
        <v>120</v>
      </c>
      <c r="K58" s="26">
        <v>39</v>
      </c>
      <c r="L58" s="26">
        <v>81</v>
      </c>
      <c r="M58" s="26">
        <v>47</v>
      </c>
    </row>
    <row r="59" spans="1:15" ht="9.75" customHeight="1">
      <c r="A59" s="42" t="s">
        <v>29</v>
      </c>
      <c r="B59" s="13" t="s">
        <v>42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ht="9.75" customHeight="1">
      <c r="A60" s="42" t="s">
        <v>30</v>
      </c>
      <c r="B60" s="13" t="s">
        <v>43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ht="9.75" customHeight="1">
      <c r="A61" s="42" t="s">
        <v>31</v>
      </c>
      <c r="B61" s="13" t="s">
        <v>32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43"/>
      <c r="N61" s="13"/>
      <c r="O61" s="13"/>
    </row>
  </sheetData>
  <sheetProtection/>
  <mergeCells count="13">
    <mergeCell ref="A1:M1"/>
    <mergeCell ref="A44:A45"/>
    <mergeCell ref="A28:A29"/>
    <mergeCell ref="A47:A50"/>
    <mergeCell ref="A52:A53"/>
    <mergeCell ref="F3:F4"/>
    <mergeCell ref="A12:A13"/>
    <mergeCell ref="A16:A17"/>
    <mergeCell ref="A20:A21"/>
    <mergeCell ref="A24:A25"/>
    <mergeCell ref="A31:A34"/>
    <mergeCell ref="A3:B4"/>
    <mergeCell ref="A56:A57"/>
  </mergeCells>
  <conditionalFormatting sqref="A5:M10">
    <cfRule type="expression" priority="2" dxfId="2" stopIfTrue="1">
      <formula>MOD(ROW(),2)=1</formula>
    </cfRule>
  </conditionalFormatting>
  <conditionalFormatting sqref="B11:M58">
    <cfRule type="expression" priority="1" dxfId="0" stopIfTrue="1">
      <formula>MOD(ROW(),2)=1</formula>
    </cfRule>
  </conditionalFormatting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setup</cp:lastModifiedBy>
  <cp:lastPrinted>2018-01-30T05:26:30Z</cp:lastPrinted>
  <dcterms:created xsi:type="dcterms:W3CDTF">2003-10-02T07:37:54Z</dcterms:created>
  <dcterms:modified xsi:type="dcterms:W3CDTF">2018-01-30T05:26:42Z</dcterms:modified>
  <cp:category/>
  <cp:version/>
  <cp:contentType/>
  <cp:contentStatus/>
</cp:coreProperties>
</file>