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04" activeTab="0"/>
  </bookViews>
  <sheets>
    <sheet name="第２７表" sheetId="1" r:id="rId1"/>
    <sheet name="第２８表a" sheetId="2" r:id="rId2"/>
    <sheet name="第２８表b" sheetId="3" r:id="rId3"/>
    <sheet name="第２８表ｃ" sheetId="4" r:id="rId4"/>
    <sheet name="第２９表a" sheetId="5" r:id="rId5"/>
    <sheet name="第２９表b" sheetId="6" r:id="rId6"/>
    <sheet name="第２９表c" sheetId="7" r:id="rId7"/>
    <sheet name="第３０表a" sheetId="8" r:id="rId8"/>
    <sheet name="第３０表b" sheetId="9" r:id="rId9"/>
    <sheet name="第３０表c" sheetId="10" r:id="rId10"/>
    <sheet name="第３１・３２表" sheetId="11" r:id="rId11"/>
    <sheet name="第３３・３４・３５表" sheetId="12" r:id="rId12"/>
    <sheet name="第３６・３７・３８表" sheetId="13" r:id="rId13"/>
  </sheets>
  <externalReferences>
    <externalReference r:id="rId16"/>
  </externalReferences>
  <definedNames>
    <definedName name="_1NEN" localSheetId="1">'第２８表a'!$F$1:$F$65</definedName>
    <definedName name="_1NEN" localSheetId="2">'第２８表b'!$F$1:$F$62</definedName>
    <definedName name="_1NEN" localSheetId="3">'第２８表ｃ'!$F$1:$F$62</definedName>
    <definedName name="_1NEN" localSheetId="4">'第２９表a'!$F$1:$F$65</definedName>
    <definedName name="_1NEN" localSheetId="5">'第２９表b'!$F$1:$F$62</definedName>
    <definedName name="_1NEN" localSheetId="6">'第２９表c'!$F$1:$F$62</definedName>
    <definedName name="_1NEN" localSheetId="7">'第３０表a'!#REF!</definedName>
    <definedName name="_1NEN" localSheetId="8">'第３０表b'!#REF!</definedName>
    <definedName name="_1NEN" localSheetId="9">'第３０表c'!#REF!</definedName>
    <definedName name="_1NEN" localSheetId="10">'[1]第３表'!$F$1:$F$104</definedName>
    <definedName name="_1NEN" localSheetId="11">'[1]第３表'!$F$1:$F$104</definedName>
    <definedName name="_1NEN" localSheetId="12">'[1]第３表'!$F$1:$F$104</definedName>
    <definedName name="_1NEN">#REF!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xlnm.Print_Area" localSheetId="0">'第２７表'!$A$1:$Y$63</definedName>
    <definedName name="_xlnm.Print_Area" localSheetId="1">'第２８表a'!$A$1:$AE$66</definedName>
    <definedName name="_xlnm.Print_Area" localSheetId="2">'第２８表b'!$A$1:$AB$63</definedName>
    <definedName name="_xlnm.Print_Area" localSheetId="3">'第２８表ｃ'!$A$1:$AE$63</definedName>
    <definedName name="_xlnm.Print_Area" localSheetId="4">'第２９表a'!$A$1:$AQ$66</definedName>
    <definedName name="_xlnm.Print_Area" localSheetId="5">'第２９表b'!$A$1:$AQ$63</definedName>
    <definedName name="_xlnm.Print_Area" localSheetId="6">'第２９表c'!$A$1:$AQ$63</definedName>
    <definedName name="_xlnm.Print_Area" localSheetId="7">'第３０表a'!$A$1:$X$65</definedName>
    <definedName name="_xlnm.Print_Area" localSheetId="8">'第３０表b'!$A$1:$X$62</definedName>
    <definedName name="_xlnm.Print_Area" localSheetId="9">'第３０表c'!$A$1:$X$63</definedName>
    <definedName name="_xlnm.Print_Area" localSheetId="10">'第３１・３２表'!$A$1:$X$56</definedName>
    <definedName name="_xlnm.Print_Area" localSheetId="11">'第３３・３４・３５表'!$A$1:$AA$61</definedName>
    <definedName name="_xlnm.Print_Area" localSheetId="12">'第３６・３７・３８表'!$A$1:$Z$72</definedName>
    <definedName name="Print_Area_MI" localSheetId="0">'第２７表'!$B$7:$S$61</definedName>
    <definedName name="Print_Area_MI" localSheetId="1">'第２８表a'!$A$8:$X$65</definedName>
    <definedName name="Print_Area_MI" localSheetId="2">'第２８表b'!$A$8:$U$62</definedName>
    <definedName name="Print_Area_MI" localSheetId="3">'第２８表ｃ'!$A$8:$X$62</definedName>
    <definedName name="Print_Area_MI" localSheetId="4">'第２９表a'!$A$8:$AF$65</definedName>
    <definedName name="Print_Area_MI" localSheetId="5">'第２９表b'!$A$8:$AF$62</definedName>
    <definedName name="Print_Area_MI" localSheetId="6">'第２９表c'!$A$8:$AF$62</definedName>
    <definedName name="Print_Area_MI" localSheetId="7">'第３０表a'!$A$7:$U$64</definedName>
    <definedName name="Print_Area_MI" localSheetId="8">'第３０表b'!$A$7:$U$61</definedName>
    <definedName name="Print_Area_MI" localSheetId="9">'第３０表c'!$A$7:$U$62</definedName>
    <definedName name="Print_Area_MI" localSheetId="10">'第３１・３２表'!$A$34:$R$55</definedName>
    <definedName name="Print_Area_MI" localSheetId="11">'第３３・３４・３５表'!$A$20:$U$42</definedName>
    <definedName name="Print_Area_MI" localSheetId="12">'第３６・３７・３８表'!$A$22:$U$22</definedName>
    <definedName name="Print_Area_MI">#REF!</definedName>
    <definedName name="_xlnm.Print_Titles" localSheetId="0">'第２７表'!$1:$7</definedName>
    <definedName name="_xlnm.Print_Titles" localSheetId="1">'第２８表a'!$1:$8</definedName>
    <definedName name="_xlnm.Print_Titles" localSheetId="2">'第２８表b'!$1:$8</definedName>
    <definedName name="_xlnm.Print_Titles" localSheetId="3">'第２８表ｃ'!$1:$8</definedName>
    <definedName name="_xlnm.Print_Titles" localSheetId="4">'第２９表a'!$1:$8</definedName>
    <definedName name="_xlnm.Print_Titles" localSheetId="5">'第２９表b'!$1:$8</definedName>
    <definedName name="_xlnm.Print_Titles" localSheetId="6">'第２９表c'!$1:$8</definedName>
    <definedName name="_xlnm.Print_Titles" localSheetId="7">'第３０表a'!$1:$7</definedName>
    <definedName name="_xlnm.Print_Titles" localSheetId="8">'第３０表b'!$1:$7</definedName>
    <definedName name="_xlnm.Print_Titles" localSheetId="9">'第３０表c'!$1:$7</definedName>
    <definedName name="Print_Titles_MI" localSheetId="1">'第２８表a'!$1:$8</definedName>
    <definedName name="Print_Titles_MI" localSheetId="2">'第２８表b'!$1:$8</definedName>
    <definedName name="Print_Titles_MI" localSheetId="3">'第２８表ｃ'!$1:$8</definedName>
    <definedName name="Print_Titles_MI" localSheetId="4">'第２９表a'!$1:$8</definedName>
    <definedName name="Print_Titles_MI" localSheetId="5">'第２９表b'!$1:$8</definedName>
    <definedName name="Print_Titles_MI" localSheetId="6">'第２９表c'!$1:$8</definedName>
    <definedName name="Print_Titles_MI" localSheetId="7">'第３０表a'!$1:$7</definedName>
    <definedName name="Print_Titles_MI" localSheetId="8">'第３０表b'!$1:$7</definedName>
    <definedName name="Print_Titles_MI" localSheetId="9">'第３０表c'!$1:$7</definedName>
    <definedName name="Print_Titles_MI" localSheetId="10">'[1]第２表'!$2:$8</definedName>
    <definedName name="Print_Titles_MI" localSheetId="11">'[1]第２表'!$2:$8</definedName>
    <definedName name="Print_Titles_MI" localSheetId="12">'[1]第２表'!$2:$8</definedName>
    <definedName name="Print_Titles_MI">'第２７表'!$1:$7</definedName>
  </definedNames>
  <calcPr fullCalcOnLoad="1"/>
</workbook>
</file>

<file path=xl/sharedStrings.xml><?xml version="1.0" encoding="utf-8"?>
<sst xmlns="http://schemas.openxmlformats.org/spreadsheetml/2006/main" count="1946" uniqueCount="288">
  <si>
    <t>(単位：人)</t>
  </si>
  <si>
    <t>その他</t>
  </si>
  <si>
    <t>男</t>
  </si>
  <si>
    <t>女</t>
  </si>
  <si>
    <t>計</t>
  </si>
  <si>
    <t>教諭</t>
  </si>
  <si>
    <t>助教諭</t>
  </si>
  <si>
    <t>区    分</t>
  </si>
  <si>
    <t>１学年</t>
  </si>
  <si>
    <t>２学年</t>
  </si>
  <si>
    <t>３学年</t>
  </si>
  <si>
    <t>(単位：校)</t>
  </si>
  <si>
    <t>私  立</t>
  </si>
  <si>
    <t>１   学    年</t>
  </si>
  <si>
    <t>２    学    年</t>
  </si>
  <si>
    <t>３    学    年</t>
  </si>
  <si>
    <t>公  立</t>
  </si>
  <si>
    <t xml:space="preserve">  公  立</t>
  </si>
  <si>
    <t xml:space="preserve">  私  立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</si>
  <si>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</si>
  <si>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</si>
  <si>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</si>
  <si>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</si>
  <si>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</si>
  <si>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</si>
  <si>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</si>
  <si>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</si>
  <si>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</si>
  <si>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</si>
  <si>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</si>
  <si>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</si>
  <si>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</si>
  <si>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</si>
  <si>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</si>
  <si>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</si>
  <si>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</si>
  <si>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</si>
  <si>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</si>
  <si>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</si>
  <si>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</si>
  <si>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</si>
  <si>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</si>
  <si>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富谷町</t>
  </si>
  <si>
    <t>大衡村</t>
  </si>
  <si>
    <t>色麻町</t>
  </si>
  <si>
    <t>涌谷町</t>
  </si>
  <si>
    <t>女川町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</si>
  <si>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</si>
  <si>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</si>
  <si>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</si>
  <si>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</si>
  <si>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</si>
  <si>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</si>
  <si>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</si>
  <si>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</si>
  <si>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大河原町</t>
  </si>
  <si>
    <t>加美町</t>
  </si>
  <si>
    <t>計</t>
  </si>
  <si>
    <t>市（区）立</t>
  </si>
  <si>
    <t>私立</t>
  </si>
  <si>
    <t>登米市</t>
  </si>
  <si>
    <t>栗原市</t>
  </si>
  <si>
    <t>東松島市</t>
  </si>
  <si>
    <t>１学年</t>
  </si>
  <si>
    <t>２学年</t>
  </si>
  <si>
    <t>３学年</t>
  </si>
  <si>
    <t>校長</t>
  </si>
  <si>
    <t>教頭</t>
  </si>
  <si>
    <t>養護教諭</t>
  </si>
  <si>
    <t>養護助教諭</t>
  </si>
  <si>
    <t>栄養教諭</t>
  </si>
  <si>
    <t>講師</t>
  </si>
  <si>
    <t>事務職員</t>
  </si>
  <si>
    <t>学校図書館事務員</t>
  </si>
  <si>
    <t>用務員</t>
  </si>
  <si>
    <t>警備員・その他</t>
  </si>
  <si>
    <t>登米市</t>
  </si>
  <si>
    <t>栗原市</t>
  </si>
  <si>
    <t>東松島市</t>
  </si>
  <si>
    <t>兼務者</t>
  </si>
  <si>
    <t>全日制</t>
  </si>
  <si>
    <t>定時制</t>
  </si>
  <si>
    <t>併置</t>
  </si>
  <si>
    <t>都道府県立</t>
  </si>
  <si>
    <t>&lt;高等学校&gt;</t>
  </si>
  <si>
    <t>（つづき）</t>
  </si>
  <si>
    <t>単　　　　 　独 　　　　　校</t>
  </si>
  <si>
    <t>総   合   校</t>
  </si>
  <si>
    <t>普通</t>
  </si>
  <si>
    <t>農業</t>
  </si>
  <si>
    <t>工業</t>
  </si>
  <si>
    <t>商業</t>
  </si>
  <si>
    <t>水産</t>
  </si>
  <si>
    <t>家庭</t>
  </si>
  <si>
    <t>看護</t>
  </si>
  <si>
    <t>情報</t>
  </si>
  <si>
    <t>福祉</t>
  </si>
  <si>
    <t>その他</t>
  </si>
  <si>
    <t>総合</t>
  </si>
  <si>
    <t>普通と</t>
  </si>
  <si>
    <t>職業２</t>
  </si>
  <si>
    <t>区  分</t>
  </si>
  <si>
    <t>農業</t>
  </si>
  <si>
    <t>工業</t>
  </si>
  <si>
    <t>商業</t>
  </si>
  <si>
    <t>水産</t>
  </si>
  <si>
    <t>職業1</t>
  </si>
  <si>
    <t>以上と</t>
  </si>
  <si>
    <t>普　通</t>
  </si>
  <si>
    <t>農　業</t>
  </si>
  <si>
    <t>工　業</t>
  </si>
  <si>
    <t>商　業</t>
  </si>
  <si>
    <t>水　産</t>
  </si>
  <si>
    <t>家　庭</t>
  </si>
  <si>
    <t>看　護</t>
  </si>
  <si>
    <t>総　合</t>
  </si>
  <si>
    <t>４    学    年</t>
  </si>
  <si>
    <t>専攻科</t>
  </si>
  <si>
    <t>別科</t>
  </si>
  <si>
    <t>(つづき）</t>
  </si>
  <si>
    <t>&lt;高等学校&gt;（計）</t>
  </si>
  <si>
    <t>４学年</t>
  </si>
  <si>
    <t>情　報</t>
  </si>
  <si>
    <t>福　祉</t>
  </si>
  <si>
    <t>入学志願者</t>
  </si>
  <si>
    <t>入学志願者</t>
  </si>
  <si>
    <t>入学者</t>
  </si>
  <si>
    <t>入学者</t>
  </si>
  <si>
    <t>&lt;高等学校&gt;（公私計）</t>
  </si>
  <si>
    <t>４学年</t>
  </si>
  <si>
    <t>実習助手</t>
  </si>
  <si>
    <t>技術職員</t>
  </si>
  <si>
    <t>その他</t>
  </si>
  <si>
    <t>　計</t>
  </si>
  <si>
    <t>うち分校（再掲）</t>
  </si>
  <si>
    <t>&lt;高等学校&gt;</t>
  </si>
  <si>
    <t>塩竈市</t>
  </si>
  <si>
    <t>塩竈市</t>
  </si>
  <si>
    <t>本　　　　　科</t>
  </si>
  <si>
    <t>外国人
生徒数</t>
  </si>
  <si>
    <t xml:space="preserve"> 公   立</t>
  </si>
  <si>
    <t xml:space="preserve"> 私   立</t>
  </si>
  <si>
    <t>男</t>
  </si>
  <si>
    <t>女</t>
  </si>
  <si>
    <t>生　　　　　徒　　　　　数</t>
  </si>
  <si>
    <t>入学定員</t>
  </si>
  <si>
    <t>入　学　状　況　（　本　科　）</t>
  </si>
  <si>
    <t xml:space="preserve"> &lt;高等学校&gt;</t>
  </si>
  <si>
    <t>公　　　　　　立</t>
  </si>
  <si>
    <t>本　　　　　務　　　　　者</t>
  </si>
  <si>
    <t>全　　日　　制</t>
  </si>
  <si>
    <t>定　　時　　制</t>
  </si>
  <si>
    <t>私　　　　　　立</t>
  </si>
  <si>
    <t>大崎市</t>
  </si>
  <si>
    <t>美里町</t>
  </si>
  <si>
    <t>南三陸町</t>
  </si>
  <si>
    <t xml:space="preserve"> </t>
  </si>
  <si>
    <t>（つづき）</t>
  </si>
  <si>
    <t xml:space="preserve">   (単位：校)</t>
  </si>
  <si>
    <t>市 部 計</t>
  </si>
  <si>
    <t>仙台市計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</si>
  <si>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</si>
  <si>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</si>
  <si>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</si>
  <si>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</si>
  <si>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</si>
  <si>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</si>
  <si>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</si>
  <si>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</si>
  <si>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</si>
  <si>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</si>
  <si>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…</t>
  </si>
  <si>
    <t>普通と</t>
  </si>
  <si>
    <t>と総合</t>
  </si>
  <si>
    <t>&lt;高等学校&gt;</t>
  </si>
  <si>
    <t>(つづき）</t>
  </si>
  <si>
    <t>２学年</t>
  </si>
  <si>
    <t>３学年</t>
  </si>
  <si>
    <t xml:space="preserve"> (単位：人 )</t>
  </si>
  <si>
    <t>(つづき）</t>
  </si>
  <si>
    <t xml:space="preserve"> (単位：人 )</t>
  </si>
  <si>
    <t>&lt;高等学校&gt;</t>
  </si>
  <si>
    <t>(つづき）</t>
  </si>
  <si>
    <t>主事・主事補等</t>
  </si>
  <si>
    <t>「主事・主事補等」のうち学校図書館事務に従事する者（再掲）</t>
  </si>
  <si>
    <t>公</t>
  </si>
  <si>
    <t>立</t>
  </si>
  <si>
    <t>副校長</t>
  </si>
  <si>
    <t>主幹教諭</t>
  </si>
  <si>
    <t>指導教諭</t>
  </si>
  <si>
    <t>帰 国 生 徒 数 （前年度間）</t>
  </si>
  <si>
    <t>主幹教諭</t>
  </si>
  <si>
    <t>教  頭</t>
  </si>
  <si>
    <t>校  長</t>
  </si>
  <si>
    <t>計</t>
  </si>
  <si>
    <t>助教諭</t>
  </si>
  <si>
    <t>講  師</t>
  </si>
  <si>
    <t>区　分</t>
  </si>
  <si>
    <t>区　分</t>
  </si>
  <si>
    <t>刈 田 郡 計</t>
  </si>
  <si>
    <t>柴 田 郡 計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</si>
  <si>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</si>
  <si>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</si>
  <si>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</si>
  <si>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</si>
  <si>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</si>
  <si>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</si>
  <si>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</si>
  <si>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</si>
  <si>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(つづき）</t>
  </si>
  <si>
    <t/>
  </si>
  <si>
    <t>養護職員（看護師等）</t>
  </si>
  <si>
    <t>養護職員（看護師等）</t>
  </si>
  <si>
    <t xml:space="preserve">全 日 制 </t>
  </si>
  <si>
    <t xml:space="preserve">定 時 制 </t>
  </si>
  <si>
    <t xml:space="preserve">併     置 </t>
  </si>
  <si>
    <t xml:space="preserve">全日制 </t>
  </si>
  <si>
    <t xml:space="preserve">定時制 </t>
  </si>
  <si>
    <t xml:space="preserve">併   置 </t>
  </si>
  <si>
    <t>普通と職</t>
  </si>
  <si>
    <t>業2以上</t>
  </si>
  <si>
    <t>指導教諭</t>
  </si>
  <si>
    <t>富谷市</t>
  </si>
  <si>
    <t>普通と
職業１</t>
  </si>
  <si>
    <t>&lt;高等学校&gt;（公立・全日制）</t>
  </si>
  <si>
    <t>&lt;高等学校&gt;（公立・定時制）</t>
  </si>
  <si>
    <t>&lt;高等学校&gt;（公立・全日制）</t>
  </si>
  <si>
    <t>&lt;高等学校&gt;（公立・定時制）</t>
  </si>
  <si>
    <t>平成29年度</t>
  </si>
  <si>
    <t>平成30年度</t>
  </si>
  <si>
    <t>平成30年度</t>
  </si>
  <si>
    <t>第２８表　　市　町　村　別　学  年  別  生　徒  数　及　び　本　科　入　学　状　況　（　３　－　１　）</t>
  </si>
  <si>
    <t>第２８表　　市　町　村　別　学  年  別  生　徒  数　及　び　本　科　入　学　状　況　（　３　－　２　）</t>
  </si>
  <si>
    <t>第２８表　　市　町　村　別　学  年  別  生　徒  数　及　び　本　科　入　学　状　況　（　３　－　３　）</t>
  </si>
  <si>
    <t xml:space="preserve">第２９表　　　市　町　村　別　職　名　別　教　員　数　（３－１） </t>
  </si>
  <si>
    <t>第２９表　　　市　町　村　別　職　名　別　教　員　数　（３－２）</t>
  </si>
  <si>
    <t xml:space="preserve">第２９表　　　市　町　村　別　職　名　別　教　員　数　（３－３） </t>
  </si>
  <si>
    <t>第３０表　　　市　町　村　別　職　員　数　（　本　務　者　）（３－１）</t>
  </si>
  <si>
    <t>第３０表　　　市　町　村　別　職　員　数　（　本　務　者　）（３－２）</t>
  </si>
  <si>
    <t>第３０表　　　市　町　村　別　職　員　数　（　本　務　者　）（３－３）</t>
  </si>
  <si>
    <t>第３１表　　　単　独　・　総　合　別　学　校　数</t>
  </si>
  <si>
    <t>　　第３２表　　　学　科　別　学　年　別　生　徒　数　（本　科）</t>
  </si>
  <si>
    <t>第３５表　　職　名　別　教　員　数　（　兼　務　者　）</t>
  </si>
  <si>
    <t>第３３表　　外　国　人　生　徒　数　・　帰　国　生　徒　数</t>
  </si>
  <si>
    <t>　　第３４表　　　学　科　別　入　学　状　況　（　本　科　）</t>
  </si>
  <si>
    <t>養護教諭</t>
  </si>
  <si>
    <t>養護助教諭</t>
  </si>
  <si>
    <t>教　諭</t>
  </si>
  <si>
    <t>副校長</t>
  </si>
  <si>
    <t>区　　分</t>
  </si>
  <si>
    <t xml:space="preserve">第２７表　　　市　町　村　別　学　校　数  </t>
  </si>
  <si>
    <t>職業
のみ２
以上</t>
  </si>
  <si>
    <t>普通と
総合</t>
  </si>
  <si>
    <t>職業１
と総合</t>
  </si>
  <si>
    <t>職業２</t>
  </si>
  <si>
    <t>以上</t>
  </si>
  <si>
    <t>　「帰国生徒」とは，海外勤務者等の生徒で，引続き１年を超える期間海外に在留し，平成29年4月1日から平成30年3月31日までの間に帰国した生徒をいう。</t>
  </si>
  <si>
    <t xml:space="preserve">  </t>
  </si>
  <si>
    <t>第３７表　　　職　名　別　教　員　数</t>
  </si>
  <si>
    <t xml:space="preserve"> &lt;高等学校通信教育&gt;</t>
  </si>
  <si>
    <t>区   分</t>
  </si>
  <si>
    <t>校　長</t>
  </si>
  <si>
    <t>教　頭</t>
  </si>
  <si>
    <t>教　諭</t>
  </si>
  <si>
    <t>助教諭　</t>
  </si>
  <si>
    <t>養護教諭</t>
  </si>
  <si>
    <t>養護助教諭</t>
  </si>
  <si>
    <t>講　　　師</t>
  </si>
  <si>
    <t>本務者</t>
  </si>
  <si>
    <t xml:space="preserve"> 平成29年度</t>
  </si>
  <si>
    <t xml:space="preserve"> 平成30年度</t>
  </si>
  <si>
    <t>公　立</t>
  </si>
  <si>
    <t>（名取市）</t>
  </si>
  <si>
    <t>私　立</t>
  </si>
  <si>
    <t>（宮城野区）</t>
  </si>
  <si>
    <t>（泉区）</t>
  </si>
  <si>
    <t>（登米市）</t>
  </si>
  <si>
    <t xml:space="preserve">… </t>
  </si>
  <si>
    <t>第３８表　　　職　員　数　（　本　務　者　）</t>
  </si>
  <si>
    <t>区   分</t>
  </si>
  <si>
    <t>事　　　務　　　職　　　員</t>
  </si>
  <si>
    <t>学校図書館
事務員</t>
  </si>
  <si>
    <t>養護職員
(看護師等)</t>
  </si>
  <si>
    <t>用務員</t>
  </si>
  <si>
    <t>警備員
その他</t>
  </si>
  <si>
    <t xml:space="preserve"> そ   の   他</t>
  </si>
  <si>
    <t>公　立</t>
  </si>
  <si>
    <t xml:space="preserve">   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</si>
</sst>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¥&quot;#,##0_);[Red]\(&quot;¥&quot;#,##0\)"/>
    <numFmt numFmtId="186" formatCode="#,##0;&quot;-&quot;;\-#,##0"/>
    <numFmt numFmtId="187" formatCode="#,##0;&quot;-&quot;"/>
    <numFmt numFmtId="188" formatCode="#,##0;\-#,##0;0"/>
    <numFmt numFmtId="189" formatCode="#,##0;&quot;△ &quot;#,##0"/>
    <numFmt numFmtId="190" formatCode="0;&quot;△ &quot;0"/>
    <numFmt numFmtId="191" formatCode="0.0_ "/>
    <numFmt numFmtId="192" formatCode="#,##0.0_ ;[Red]\-#,##0.0\ "/>
    <numFmt numFmtId="193" formatCode="#,##0_ ;[Red]\-#,##0\ "/>
    <numFmt numFmtId="194" formatCode="#,##0.0;&quot;△ &quot;#,##0.0"/>
    <numFmt numFmtId="195" formatCode="#,##0.0;[Red]\-#,##0.0"/>
    <numFmt numFmtId="196" formatCode="#,##0_ "/>
    <numFmt numFmtId="197" formatCode="&quot;¥&quot;#,##0;[Red]&quot;¥&quot;#,##0"/>
    <numFmt numFmtId="198" formatCode="&quot;¥&quot;#,##0.0;[Red]&quot;¥&quot;\-#,##0.0"/>
    <numFmt numFmtId="199" formatCode="0.00_ "/>
    <numFmt numFmtId="200" formatCode="0_);\(0\)"/>
    <numFmt numFmtId="201" formatCode="0.0_);\(0.0\)"/>
    <numFmt numFmtId="202" formatCode="#,##0.0_);\(#,##0.0\)"/>
    <numFmt numFmtId="203" formatCode="#,##0.0_ "/>
    <numFmt numFmtId="204" formatCode="0.0%"/>
    <numFmt numFmtId="205" formatCode="0.000000"/>
    <numFmt numFmtId="206" formatCode="0.0000000"/>
    <numFmt numFmtId="207" formatCode="0.00000"/>
    <numFmt numFmtId="208" formatCode="0.0000"/>
    <numFmt numFmtId="209" formatCode="0.000"/>
    <numFmt numFmtId="210" formatCode="0.00000000"/>
    <numFmt numFmtId="211" formatCode="0.000000000"/>
    <numFmt numFmtId="212" formatCode="0.0;&quot;△ &quot;0.0"/>
    <numFmt numFmtId="213" formatCode="0_);[Red]\(0\)"/>
    <numFmt numFmtId="214" formatCode="0.0_);[Red]\(0.0\)"/>
    <numFmt numFmtId="215" formatCode="#,##0.0;&quot;―&quot;#,##0.0;&quot;―&quot;"/>
    <numFmt numFmtId="216" formatCode="#,##0.0;&quot;－&quot;#,##0.0;&quot;－&quot;"/>
    <numFmt numFmtId="217" formatCode="#,##0;&quot;－&quot;#,##0;&quot;－&quot;"/>
    <numFmt numFmtId="218" formatCode="#,##0.0_);[Red]\(#,##0.0\)"/>
    <numFmt numFmtId="219" formatCode="0.00_);[Red]\(0.00\)"/>
    <numFmt numFmtId="220" formatCode="0_ "/>
    <numFmt numFmtId="221" formatCode="#,##0;[Red]#,##0"/>
    <numFmt numFmtId="222" formatCode="#,##0.00;[Red]#,##0.00"/>
    <numFmt numFmtId="223" formatCode="#,##0.0;[Red]#,##0.0"/>
    <numFmt numFmtId="224" formatCode="#,##0.00_ "/>
    <numFmt numFmtId="225" formatCode="#,##0;0;&quot;－&quot;"/>
    <numFmt numFmtId="226" formatCode="[&lt;=999]000;[&lt;=99999]000\-00;000\-0000"/>
  </numFmts>
  <fonts count="109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明朝"/>
      <family val="1"/>
    </font>
    <font>
      <b/>
      <sz val="10"/>
      <name val="書院細明朝体"/>
      <family val="1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10"/>
      <name val="Terminal"/>
      <family val="0"/>
    </font>
    <font>
      <b/>
      <sz val="11"/>
      <name val="書院細明朝体"/>
      <family val="1"/>
    </font>
    <font>
      <b/>
      <sz val="11"/>
      <name val="明朝"/>
      <family val="1"/>
    </font>
    <font>
      <b/>
      <sz val="11"/>
      <name val="ＭＳ Ｐゴシック"/>
      <family val="3"/>
    </font>
    <font>
      <sz val="11"/>
      <name val="明朝"/>
      <family val="1"/>
    </font>
    <font>
      <b/>
      <sz val="12"/>
      <name val="書院細明朝体"/>
      <family val="1"/>
    </font>
    <font>
      <b/>
      <sz val="12"/>
      <name val="明朝"/>
      <family val="1"/>
    </font>
    <font>
      <b/>
      <sz val="12"/>
      <name val="ＭＳ Ｐゴシック"/>
      <family val="3"/>
    </font>
    <font>
      <sz val="12"/>
      <name val="明朝"/>
      <family val="1"/>
    </font>
    <font>
      <b/>
      <sz val="13"/>
      <name val="書院細明朝体"/>
      <family val="1"/>
    </font>
    <font>
      <b/>
      <sz val="13"/>
      <name val="明朝"/>
      <family val="1"/>
    </font>
    <font>
      <b/>
      <sz val="13"/>
      <name val="ＭＳ Ｐゴシック"/>
      <family val="3"/>
    </font>
    <font>
      <sz val="13"/>
      <name val="明朝"/>
      <family val="1"/>
    </font>
    <font>
      <sz val="9"/>
      <name val="ＭＳ ゴシック"/>
      <family val="3"/>
    </font>
    <font>
      <b/>
      <sz val="10.5"/>
      <name val="書院細明朝体"/>
      <family val="1"/>
    </font>
    <font>
      <b/>
      <sz val="10.5"/>
      <name val="ＭＳ Ｐゴシック"/>
      <family val="3"/>
    </font>
    <font>
      <b/>
      <sz val="11.5"/>
      <name val="書院細明朝体"/>
      <family val="1"/>
    </font>
    <font>
      <b/>
      <sz val="11.5"/>
      <name val="ＭＳ Ｐゴシック"/>
      <family val="3"/>
    </font>
    <font>
      <b/>
      <sz val="9"/>
      <name val="明朝"/>
      <family val="1"/>
    </font>
    <font>
      <sz val="7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明朝"/>
      <family val="1"/>
    </font>
    <font>
      <b/>
      <sz val="10"/>
      <color indexed="30"/>
      <name val="明朝"/>
      <family val="1"/>
    </font>
    <font>
      <sz val="10"/>
      <color indexed="10"/>
      <name val="書院細明朝体"/>
      <family val="1"/>
    </font>
    <font>
      <sz val="10"/>
      <color indexed="10"/>
      <name val="明朝"/>
      <family val="1"/>
    </font>
    <font>
      <b/>
      <sz val="10"/>
      <color indexed="36"/>
      <name val="書院細明朝体"/>
      <family val="1"/>
    </font>
    <font>
      <b/>
      <sz val="12"/>
      <color indexed="10"/>
      <name val="明朝"/>
      <family val="1"/>
    </font>
    <font>
      <b/>
      <sz val="12"/>
      <color indexed="10"/>
      <name val="書院細明朝体"/>
      <family val="1"/>
    </font>
    <font>
      <sz val="11"/>
      <color indexed="10"/>
      <name val="明朝"/>
      <family val="1"/>
    </font>
    <font>
      <sz val="11"/>
      <color indexed="10"/>
      <name val="書院細明朝体"/>
      <family val="1"/>
    </font>
    <font>
      <b/>
      <sz val="13"/>
      <color indexed="10"/>
      <name val="明朝"/>
      <family val="1"/>
    </font>
    <font>
      <b/>
      <sz val="13"/>
      <color indexed="10"/>
      <name val="書院細明朝体"/>
      <family val="1"/>
    </font>
    <font>
      <b/>
      <sz val="11"/>
      <color indexed="10"/>
      <name val="明朝"/>
      <family val="1"/>
    </font>
    <font>
      <b/>
      <sz val="11"/>
      <color indexed="10"/>
      <name val="書院細明朝体"/>
      <family val="1"/>
    </font>
    <font>
      <sz val="8"/>
      <color indexed="10"/>
      <name val="明朝"/>
      <family val="1"/>
    </font>
    <font>
      <b/>
      <sz val="11.5"/>
      <color indexed="10"/>
      <name val="書院細明朝体"/>
      <family val="1"/>
    </font>
    <font>
      <sz val="11.5"/>
      <color indexed="10"/>
      <name val="書院細明朝体"/>
      <family val="1"/>
    </font>
    <font>
      <sz val="13"/>
      <color indexed="10"/>
      <name val="書院細明朝体"/>
      <family val="1"/>
    </font>
    <font>
      <sz val="9"/>
      <color indexed="8"/>
      <name val="書院細明朝体"/>
      <family val="1"/>
    </font>
    <font>
      <b/>
      <sz val="9"/>
      <color indexed="8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b/>
      <sz val="10"/>
      <color rgb="FFFF0000"/>
      <name val="明朝"/>
      <family val="1"/>
    </font>
    <font>
      <b/>
      <sz val="10"/>
      <color rgb="FF0070C0"/>
      <name val="明朝"/>
      <family val="1"/>
    </font>
    <font>
      <sz val="10"/>
      <color rgb="FFFF0000"/>
      <name val="書院細明朝体"/>
      <family val="1"/>
    </font>
    <font>
      <sz val="10"/>
      <color rgb="FFFF0000"/>
      <name val="明朝"/>
      <family val="1"/>
    </font>
    <font>
      <b/>
      <sz val="10"/>
      <color rgb="FF7030A0"/>
      <name val="書院細明朝体"/>
      <family val="1"/>
    </font>
    <font>
      <b/>
      <sz val="12"/>
      <color rgb="FFFF0000"/>
      <name val="明朝"/>
      <family val="1"/>
    </font>
    <font>
      <b/>
      <sz val="12"/>
      <color rgb="FFFF0000"/>
      <name val="書院細明朝体"/>
      <family val="1"/>
    </font>
    <font>
      <sz val="11"/>
      <color rgb="FFFF0000"/>
      <name val="明朝"/>
      <family val="1"/>
    </font>
    <font>
      <sz val="11"/>
      <color rgb="FFFF0000"/>
      <name val="書院細明朝体"/>
      <family val="1"/>
    </font>
    <font>
      <b/>
      <sz val="13"/>
      <color rgb="FFFF0000"/>
      <name val="明朝"/>
      <family val="1"/>
    </font>
    <font>
      <b/>
      <sz val="13"/>
      <color rgb="FFFF0000"/>
      <name val="書院細明朝体"/>
      <family val="1"/>
    </font>
    <font>
      <b/>
      <sz val="11"/>
      <color rgb="FFFF0000"/>
      <name val="明朝"/>
      <family val="1"/>
    </font>
    <font>
      <b/>
      <sz val="11"/>
      <color rgb="FFFF0000"/>
      <name val="書院細明朝体"/>
      <family val="1"/>
    </font>
    <font>
      <sz val="8"/>
      <color rgb="FFFF0000"/>
      <name val="明朝"/>
      <family val="1"/>
    </font>
    <font>
      <b/>
      <sz val="11.5"/>
      <color rgb="FFFF0000"/>
      <name val="書院細明朝体"/>
      <family val="1"/>
    </font>
    <font>
      <sz val="11.5"/>
      <color rgb="FFFF0000"/>
      <name val="書院細明朝体"/>
      <family val="1"/>
    </font>
    <font>
      <sz val="13"/>
      <color rgb="FFFF0000"/>
      <name val="書院細明朝体"/>
      <family val="1"/>
    </font>
    <font>
      <sz val="9"/>
      <color theme="1"/>
      <name val="書院細明朝体"/>
      <family val="1"/>
    </font>
    <font>
      <b/>
      <sz val="11"/>
      <name val="Calibri"/>
      <family val="3"/>
    </font>
    <font>
      <b/>
      <sz val="9"/>
      <color theme="1"/>
      <name val="書院細明朝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6" borderId="1" applyNumberFormat="0" applyAlignment="0" applyProtection="0"/>
    <xf numFmtId="0" fontId="7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86" fillId="31" borderId="4" applyNumberFormat="0" applyAlignment="0" applyProtection="0"/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87" fillId="32" borderId="0" applyNumberFormat="0" applyBorder="0" applyAlignment="0" applyProtection="0"/>
  </cellStyleXfs>
  <cellXfs count="762">
    <xf numFmtId="0" fontId="0" fillId="0" borderId="0" xfId="0" applyAlignment="1">
      <alignment/>
    </xf>
    <xf numFmtId="176" fontId="20" fillId="33" borderId="10" xfId="63" applyNumberFormat="1" applyFont="1" applyFill="1" applyBorder="1" applyAlignment="1" applyProtection="1">
      <alignment horizontal="center" vertical="center"/>
      <protection/>
    </xf>
    <xf numFmtId="176" fontId="20" fillId="33" borderId="11" xfId="63" applyNumberFormat="1" applyFont="1" applyFill="1" applyBorder="1" applyAlignment="1" applyProtection="1">
      <alignment horizontal="center" vertical="center"/>
      <protection/>
    </xf>
    <xf numFmtId="176" fontId="10" fillId="33" borderId="0" xfId="62" applyNumberFormat="1" applyFont="1" applyFill="1" applyAlignment="1">
      <alignment horizontal="center" vertical="center"/>
      <protection/>
    </xf>
    <xf numFmtId="176" fontId="9" fillId="33" borderId="0" xfId="62" applyNumberFormat="1" applyFont="1" applyFill="1" applyAlignment="1">
      <alignment horizontal="centerContinuous" vertical="center"/>
      <protection/>
    </xf>
    <xf numFmtId="176" fontId="9" fillId="33" borderId="0" xfId="62" applyNumberFormat="1" applyFont="1" applyFill="1" applyAlignment="1">
      <alignment vertical="center"/>
      <protection/>
    </xf>
    <xf numFmtId="176" fontId="9" fillId="33" borderId="0" xfId="62" applyNumberFormat="1" applyFont="1" applyFill="1" applyBorder="1" applyAlignment="1" applyProtection="1">
      <alignment vertical="center"/>
      <protection locked="0"/>
    </xf>
    <xf numFmtId="176" fontId="9" fillId="33" borderId="0" xfId="62" applyNumberFormat="1" applyFont="1" applyFill="1" applyBorder="1" applyAlignment="1">
      <alignment vertical="center"/>
      <protection/>
    </xf>
    <xf numFmtId="176" fontId="10" fillId="33" borderId="12" xfId="62" applyNumberFormat="1" applyFont="1" applyFill="1" applyBorder="1" applyAlignment="1" applyProtection="1">
      <alignment horizontal="left" vertical="center"/>
      <protection locked="0"/>
    </xf>
    <xf numFmtId="176" fontId="9" fillId="33" borderId="12" xfId="62" applyNumberFormat="1" applyFont="1" applyFill="1" applyBorder="1" applyAlignment="1">
      <alignment vertical="center"/>
      <protection/>
    </xf>
    <xf numFmtId="37" fontId="13" fillId="33" borderId="12" xfId="62" applyFont="1" applyFill="1" applyBorder="1" applyAlignment="1">
      <alignment vertical="center"/>
      <protection/>
    </xf>
    <xf numFmtId="176" fontId="10" fillId="33" borderId="12" xfId="62" applyNumberFormat="1" applyFont="1" applyFill="1" applyBorder="1" applyAlignment="1">
      <alignment vertical="center"/>
      <protection/>
    </xf>
    <xf numFmtId="176" fontId="10" fillId="33" borderId="12" xfId="62" applyNumberFormat="1" applyFont="1" applyFill="1" applyBorder="1" applyAlignment="1" applyProtection="1">
      <alignment vertical="center"/>
      <protection locked="0"/>
    </xf>
    <xf numFmtId="176" fontId="10" fillId="33" borderId="12" xfId="62" applyNumberFormat="1" applyFont="1" applyFill="1" applyBorder="1" applyAlignment="1">
      <alignment horizontal="left" vertical="center"/>
      <protection/>
    </xf>
    <xf numFmtId="176" fontId="10" fillId="33" borderId="12" xfId="62" applyNumberFormat="1" applyFont="1" applyFill="1" applyBorder="1" applyAlignment="1" applyProtection="1">
      <alignment horizontal="right" vertical="center"/>
      <protection/>
    </xf>
    <xf numFmtId="176" fontId="10" fillId="33" borderId="11" xfId="62" applyNumberFormat="1" applyFont="1" applyFill="1" applyBorder="1" applyAlignment="1" applyProtection="1">
      <alignment horizontal="center" vertical="center"/>
      <protection/>
    </xf>
    <xf numFmtId="176" fontId="10" fillId="33" borderId="13" xfId="62" applyNumberFormat="1" applyFont="1" applyFill="1" applyBorder="1" applyAlignment="1" applyProtection="1">
      <alignment horizontal="center" vertical="center"/>
      <protection/>
    </xf>
    <xf numFmtId="176" fontId="10" fillId="33" borderId="0" xfId="62" applyNumberFormat="1" applyFont="1" applyFill="1" applyBorder="1" applyAlignment="1">
      <alignment vertical="center"/>
      <protection/>
    </xf>
    <xf numFmtId="176" fontId="10" fillId="33" borderId="14" xfId="62" applyNumberFormat="1" applyFont="1" applyFill="1" applyBorder="1" applyAlignment="1">
      <alignment vertical="center"/>
      <protection/>
    </xf>
    <xf numFmtId="176" fontId="10" fillId="33" borderId="0" xfId="62" applyNumberFormat="1" applyFont="1" applyFill="1" applyBorder="1" applyAlignment="1" applyProtection="1">
      <alignment vertical="center"/>
      <protection locked="0"/>
    </xf>
    <xf numFmtId="176" fontId="10" fillId="33" borderId="0" xfId="62" applyNumberFormat="1" applyFont="1" applyFill="1" applyBorder="1" applyAlignment="1" applyProtection="1">
      <alignment horizontal="right" vertical="center"/>
      <protection/>
    </xf>
    <xf numFmtId="176" fontId="10" fillId="33" borderId="14" xfId="62" applyNumberFormat="1" applyFont="1" applyFill="1" applyBorder="1" applyAlignment="1" applyProtection="1">
      <alignment horizontal="right" vertical="center"/>
      <protection/>
    </xf>
    <xf numFmtId="176" fontId="10" fillId="33" borderId="14" xfId="62" applyNumberFormat="1" applyFont="1" applyFill="1" applyBorder="1" applyAlignment="1" applyProtection="1">
      <alignment horizontal="left" vertical="center"/>
      <protection/>
    </xf>
    <xf numFmtId="176" fontId="11" fillId="33" borderId="0" xfId="62" applyNumberFormat="1" applyFont="1" applyFill="1" applyAlignment="1">
      <alignment vertical="center"/>
      <protection/>
    </xf>
    <xf numFmtId="176" fontId="11" fillId="33" borderId="0" xfId="62" applyNumberFormat="1" applyFont="1" applyFill="1" applyBorder="1" applyAlignment="1" applyProtection="1">
      <alignment horizontal="right" vertical="center"/>
      <protection/>
    </xf>
    <xf numFmtId="176" fontId="11" fillId="33" borderId="14" xfId="62" applyNumberFormat="1" applyFont="1" applyFill="1" applyBorder="1" applyAlignment="1" applyProtection="1">
      <alignment horizontal="left" vertical="center"/>
      <protection/>
    </xf>
    <xf numFmtId="176" fontId="11" fillId="33" borderId="0" xfId="62" applyNumberFormat="1" applyFont="1" applyFill="1" applyBorder="1" applyAlignment="1">
      <alignment vertical="center"/>
      <protection/>
    </xf>
    <xf numFmtId="176" fontId="10" fillId="33" borderId="0" xfId="62" applyNumberFormat="1" applyFont="1" applyFill="1" applyBorder="1" applyAlignment="1" applyProtection="1">
      <alignment horizontal="center" vertical="center"/>
      <protection/>
    </xf>
    <xf numFmtId="176" fontId="10" fillId="33" borderId="14" xfId="62" applyNumberFormat="1" applyFont="1" applyFill="1" applyBorder="1" applyAlignment="1" applyProtection="1">
      <alignment horizontal="center" vertical="center"/>
      <protection/>
    </xf>
    <xf numFmtId="176" fontId="11" fillId="33" borderId="0" xfId="62" applyNumberFormat="1" applyFont="1" applyFill="1" applyBorder="1" applyAlignment="1">
      <alignment/>
      <protection/>
    </xf>
    <xf numFmtId="176" fontId="11" fillId="33" borderId="0" xfId="62" applyNumberFormat="1" applyFont="1" applyFill="1" applyAlignment="1">
      <alignment/>
      <protection/>
    </xf>
    <xf numFmtId="176" fontId="11" fillId="33" borderId="0" xfId="62" applyNumberFormat="1" applyFont="1" applyFill="1" applyBorder="1" applyAlignment="1" applyProtection="1">
      <alignment horizontal="distributed"/>
      <protection/>
    </xf>
    <xf numFmtId="176" fontId="11" fillId="33" borderId="14" xfId="62" applyNumberFormat="1" applyFont="1" applyFill="1" applyBorder="1" applyAlignment="1" applyProtection="1">
      <alignment horizontal="distributed"/>
      <protection/>
    </xf>
    <xf numFmtId="176" fontId="9" fillId="33" borderId="0" xfId="62" applyNumberFormat="1" applyFont="1" applyFill="1" applyAlignment="1">
      <alignment horizontal="right"/>
      <protection/>
    </xf>
    <xf numFmtId="176" fontId="10" fillId="33" borderId="0" xfId="62" applyNumberFormat="1" applyFont="1" applyFill="1" applyBorder="1" applyAlignment="1" applyProtection="1">
      <alignment horizontal="right"/>
      <protection/>
    </xf>
    <xf numFmtId="176" fontId="10" fillId="33" borderId="14" xfId="62" applyNumberFormat="1" applyFont="1" applyFill="1" applyBorder="1" applyAlignment="1" applyProtection="1">
      <alignment horizontal="left"/>
      <protection/>
    </xf>
    <xf numFmtId="176" fontId="9" fillId="33" borderId="0" xfId="62" applyNumberFormat="1" applyFont="1" applyFill="1" applyBorder="1" applyAlignment="1">
      <alignment/>
      <protection/>
    </xf>
    <xf numFmtId="176" fontId="9" fillId="33" borderId="0" xfId="62" applyNumberFormat="1" applyFont="1" applyFill="1" applyAlignment="1">
      <alignment/>
      <protection/>
    </xf>
    <xf numFmtId="176" fontId="10" fillId="33" borderId="0" xfId="62" applyNumberFormat="1" applyFont="1" applyFill="1" applyBorder="1" applyAlignment="1" applyProtection="1">
      <alignment horizontal="distributed"/>
      <protection/>
    </xf>
    <xf numFmtId="176" fontId="10" fillId="33" borderId="14" xfId="62" applyNumberFormat="1" applyFont="1" applyFill="1" applyBorder="1" applyAlignment="1" applyProtection="1">
      <alignment horizontal="distributed"/>
      <protection/>
    </xf>
    <xf numFmtId="176" fontId="9" fillId="33" borderId="0" xfId="62" applyNumberFormat="1" applyFont="1" applyFill="1" applyBorder="1" applyAlignment="1">
      <alignment horizontal="right"/>
      <protection/>
    </xf>
    <xf numFmtId="176" fontId="9" fillId="33" borderId="0" xfId="62" applyNumberFormat="1" applyFont="1" applyFill="1" applyBorder="1" applyAlignment="1">
      <alignment horizontal="left"/>
      <protection/>
    </xf>
    <xf numFmtId="176" fontId="10" fillId="33" borderId="15" xfId="62" applyNumberFormat="1" applyFont="1" applyFill="1" applyBorder="1" applyAlignment="1" applyProtection="1">
      <alignment horizontal="distributed"/>
      <protection/>
    </xf>
    <xf numFmtId="176" fontId="9" fillId="33" borderId="16" xfId="62" applyNumberFormat="1" applyFont="1" applyFill="1" applyBorder="1" applyAlignment="1">
      <alignment vertical="center"/>
      <protection/>
    </xf>
    <xf numFmtId="176" fontId="9" fillId="33" borderId="11" xfId="62" applyNumberFormat="1" applyFont="1" applyFill="1" applyBorder="1" applyAlignment="1">
      <alignment vertical="center"/>
      <protection/>
    </xf>
    <xf numFmtId="176" fontId="10" fillId="33" borderId="0" xfId="62" applyNumberFormat="1" applyFont="1" applyFill="1" applyBorder="1" applyAlignment="1" applyProtection="1">
      <alignment horizontal="left" vertical="center"/>
      <protection/>
    </xf>
    <xf numFmtId="176" fontId="10" fillId="33" borderId="0" xfId="62" applyNumberFormat="1" applyFont="1" applyFill="1" applyBorder="1" applyAlignment="1" applyProtection="1">
      <alignment horizontal="right" vertical="center"/>
      <protection locked="0"/>
    </xf>
    <xf numFmtId="176" fontId="9" fillId="33" borderId="0" xfId="62" applyNumberFormat="1" applyFont="1" applyFill="1" applyAlignment="1" applyProtection="1">
      <alignment vertical="center"/>
      <protection locked="0"/>
    </xf>
    <xf numFmtId="178" fontId="9" fillId="33" borderId="0" xfId="67" applyNumberFormat="1" applyFont="1" applyFill="1" applyAlignment="1">
      <alignment vertical="center"/>
      <protection/>
    </xf>
    <xf numFmtId="178" fontId="10" fillId="33" borderId="0" xfId="64" applyNumberFormat="1" applyFont="1" applyFill="1" applyBorder="1" applyAlignment="1" applyProtection="1">
      <alignment horizontal="left" vertical="center"/>
      <protection/>
    </xf>
    <xf numFmtId="178" fontId="10" fillId="33" borderId="0" xfId="64" applyNumberFormat="1" applyFont="1" applyFill="1" applyBorder="1" applyAlignment="1">
      <alignment vertical="center"/>
      <protection/>
    </xf>
    <xf numFmtId="178" fontId="10" fillId="33" borderId="0" xfId="64" applyNumberFormat="1" applyFont="1" applyFill="1" applyBorder="1" applyAlignment="1" applyProtection="1">
      <alignment vertical="center"/>
      <protection/>
    </xf>
    <xf numFmtId="178" fontId="10" fillId="33" borderId="0" xfId="64" applyNumberFormat="1" applyFont="1" applyFill="1" applyBorder="1" applyAlignment="1">
      <alignment horizontal="right" vertical="center"/>
      <protection/>
    </xf>
    <xf numFmtId="178" fontId="10" fillId="33" borderId="10" xfId="64" applyNumberFormat="1" applyFont="1" applyFill="1" applyBorder="1" applyAlignment="1" applyProtection="1">
      <alignment horizontal="center" vertical="center"/>
      <protection/>
    </xf>
    <xf numFmtId="178" fontId="10" fillId="33" borderId="13" xfId="64" applyNumberFormat="1" applyFont="1" applyFill="1" applyBorder="1" applyAlignment="1" applyProtection="1">
      <alignment horizontal="center" vertical="center"/>
      <protection/>
    </xf>
    <xf numFmtId="178" fontId="10" fillId="33" borderId="17" xfId="64" applyNumberFormat="1" applyFont="1" applyFill="1" applyBorder="1" applyAlignment="1" applyProtection="1">
      <alignment horizontal="center" vertical="center"/>
      <protection/>
    </xf>
    <xf numFmtId="178" fontId="10" fillId="33" borderId="14" xfId="64" applyNumberFormat="1" applyFont="1" applyFill="1" applyBorder="1" applyAlignment="1">
      <alignment vertical="center"/>
      <protection/>
    </xf>
    <xf numFmtId="178" fontId="10" fillId="33" borderId="14" xfId="64" applyNumberFormat="1" applyFont="1" applyFill="1" applyBorder="1" applyAlignment="1" applyProtection="1">
      <alignment horizontal="right" vertical="center"/>
      <protection/>
    </xf>
    <xf numFmtId="178" fontId="10" fillId="33" borderId="0" xfId="64" applyNumberFormat="1" applyFont="1" applyFill="1" applyBorder="1" applyAlignment="1" applyProtection="1">
      <alignment horizontal="right" vertical="center"/>
      <protection/>
    </xf>
    <xf numFmtId="178" fontId="88" fillId="33" borderId="0" xfId="64" applyNumberFormat="1" applyFont="1" applyFill="1" applyBorder="1" applyAlignment="1" applyProtection="1">
      <alignment vertical="center"/>
      <protection/>
    </xf>
    <xf numFmtId="178" fontId="88" fillId="33" borderId="14" xfId="64" applyNumberFormat="1" applyFont="1" applyFill="1" applyBorder="1" applyAlignment="1" applyProtection="1">
      <alignment horizontal="right" vertical="center"/>
      <protection/>
    </xf>
    <xf numFmtId="178" fontId="88" fillId="33" borderId="0" xfId="64" applyNumberFormat="1" applyFont="1" applyFill="1" applyBorder="1" applyAlignment="1" applyProtection="1">
      <alignment horizontal="right" vertical="center"/>
      <protection/>
    </xf>
    <xf numFmtId="178" fontId="88" fillId="33" borderId="0" xfId="67" applyNumberFormat="1" applyFont="1" applyFill="1" applyAlignment="1">
      <alignment vertical="center"/>
      <protection/>
    </xf>
    <xf numFmtId="178" fontId="10" fillId="33" borderId="0" xfId="64" applyNumberFormat="1" applyFont="1" applyFill="1" applyBorder="1" applyAlignment="1" applyProtection="1">
      <alignment horizontal="center" vertical="center"/>
      <protection/>
    </xf>
    <xf numFmtId="178" fontId="10" fillId="33" borderId="0" xfId="64" applyNumberFormat="1" applyFont="1" applyFill="1" applyBorder="1" applyAlignment="1" applyProtection="1">
      <alignment horizontal="right" vertical="center"/>
      <protection locked="0"/>
    </xf>
    <xf numFmtId="178" fontId="10" fillId="33" borderId="16" xfId="64" applyNumberFormat="1" applyFont="1" applyFill="1" applyBorder="1" applyAlignment="1" applyProtection="1">
      <alignment horizontal="center" vertical="center"/>
      <protection/>
    </xf>
    <xf numFmtId="178" fontId="10" fillId="33" borderId="12" xfId="64" applyNumberFormat="1" applyFont="1" applyFill="1" applyBorder="1" applyAlignment="1" applyProtection="1">
      <alignment horizontal="right" vertical="center"/>
      <protection/>
    </xf>
    <xf numFmtId="178" fontId="10" fillId="33" borderId="12" xfId="64" applyNumberFormat="1" applyFont="1" applyFill="1" applyBorder="1" applyAlignment="1" applyProtection="1">
      <alignment horizontal="right" vertical="center"/>
      <protection locked="0"/>
    </xf>
    <xf numFmtId="0" fontId="28" fillId="33" borderId="0" xfId="0" applyFont="1" applyFill="1" applyAlignment="1">
      <alignment vertical="center" shrinkToFit="1"/>
    </xf>
    <xf numFmtId="178" fontId="10" fillId="33" borderId="0" xfId="67" applyNumberFormat="1" applyFont="1" applyFill="1" applyAlignment="1">
      <alignment horizontal="center" vertical="center"/>
      <protection/>
    </xf>
    <xf numFmtId="178" fontId="10" fillId="33" borderId="0" xfId="67" applyNumberFormat="1" applyFont="1" applyFill="1" applyAlignment="1">
      <alignment horizontal="centerContinuous" vertical="center"/>
      <protection/>
    </xf>
    <xf numFmtId="178" fontId="10" fillId="33" borderId="0" xfId="67" applyNumberFormat="1" applyFont="1" applyFill="1" applyBorder="1" applyAlignment="1" applyProtection="1">
      <alignment horizontal="left" vertical="center"/>
      <protection/>
    </xf>
    <xf numFmtId="178" fontId="10" fillId="33" borderId="0" xfId="67" applyNumberFormat="1" applyFont="1" applyFill="1" applyBorder="1" applyAlignment="1">
      <alignment vertical="center"/>
      <protection/>
    </xf>
    <xf numFmtId="176" fontId="10" fillId="33" borderId="0" xfId="63" applyNumberFormat="1" applyFont="1" applyFill="1" applyBorder="1" applyAlignment="1">
      <alignment vertical="center"/>
      <protection/>
    </xf>
    <xf numFmtId="178" fontId="14" fillId="33" borderId="0" xfId="64" applyNumberFormat="1" applyFont="1" applyFill="1" applyBorder="1" applyAlignment="1">
      <alignment horizontal="right" vertical="center"/>
      <protection/>
    </xf>
    <xf numFmtId="178" fontId="9" fillId="33" borderId="0" xfId="67" applyNumberFormat="1" applyFont="1" applyFill="1" applyBorder="1" applyAlignment="1">
      <alignment vertical="center"/>
      <protection/>
    </xf>
    <xf numFmtId="178" fontId="10" fillId="33" borderId="11" xfId="67" applyNumberFormat="1" applyFont="1" applyFill="1" applyBorder="1" applyAlignment="1" applyProtection="1">
      <alignment horizontal="center" vertical="center"/>
      <protection/>
    </xf>
    <xf numFmtId="178" fontId="10" fillId="33" borderId="13" xfId="67" applyNumberFormat="1" applyFont="1" applyFill="1" applyBorder="1" applyAlignment="1" applyProtection="1">
      <alignment horizontal="center" vertical="center"/>
      <protection/>
    </xf>
    <xf numFmtId="178" fontId="10" fillId="33" borderId="12" xfId="67" applyNumberFormat="1" applyFont="1" applyFill="1" applyBorder="1" applyAlignment="1" applyProtection="1">
      <alignment horizontal="center" vertical="center"/>
      <protection/>
    </xf>
    <xf numFmtId="178" fontId="10" fillId="33" borderId="16" xfId="67" applyNumberFormat="1" applyFont="1" applyFill="1" applyBorder="1" applyAlignment="1" applyProtection="1">
      <alignment horizontal="center" vertical="center"/>
      <protection/>
    </xf>
    <xf numFmtId="178" fontId="10" fillId="33" borderId="10" xfId="67" applyNumberFormat="1" applyFont="1" applyFill="1" applyBorder="1" applyAlignment="1" applyProtection="1">
      <alignment horizontal="center" vertical="center"/>
      <protection/>
    </xf>
    <xf numFmtId="178" fontId="9" fillId="33" borderId="12" xfId="67" applyNumberFormat="1" applyFont="1" applyFill="1" applyBorder="1" applyAlignment="1">
      <alignment vertical="center"/>
      <protection/>
    </xf>
    <xf numFmtId="178" fontId="10" fillId="33" borderId="14" xfId="67" applyNumberFormat="1" applyFont="1" applyFill="1" applyBorder="1" applyAlignment="1">
      <alignment vertical="center"/>
      <protection/>
    </xf>
    <xf numFmtId="178" fontId="10" fillId="33" borderId="0" xfId="67" applyNumberFormat="1" applyFont="1" applyFill="1" applyBorder="1" applyAlignment="1" applyProtection="1">
      <alignment horizontal="center" vertical="center"/>
      <protection/>
    </xf>
    <xf numFmtId="178" fontId="10" fillId="33" borderId="14" xfId="67" applyNumberFormat="1" applyFont="1" applyFill="1" applyBorder="1" applyAlignment="1" applyProtection="1">
      <alignment horizontal="right" vertical="center"/>
      <protection/>
    </xf>
    <xf numFmtId="178" fontId="10" fillId="33" borderId="0" xfId="67" applyNumberFormat="1" applyFont="1" applyFill="1" applyBorder="1" applyAlignment="1" applyProtection="1">
      <alignment vertical="center"/>
      <protection/>
    </xf>
    <xf numFmtId="178" fontId="88" fillId="33" borderId="0" xfId="67" applyNumberFormat="1" applyFont="1" applyFill="1" applyBorder="1" applyAlignment="1" applyProtection="1">
      <alignment horizontal="center" vertical="center"/>
      <protection/>
    </xf>
    <xf numFmtId="178" fontId="88" fillId="33" borderId="14" xfId="67" applyNumberFormat="1" applyFont="1" applyFill="1" applyBorder="1" applyAlignment="1" applyProtection="1">
      <alignment vertical="center"/>
      <protection/>
    </xf>
    <xf numFmtId="178" fontId="88" fillId="33" borderId="0" xfId="67" applyNumberFormat="1" applyFont="1" applyFill="1" applyBorder="1" applyAlignment="1" applyProtection="1">
      <alignment vertical="center"/>
      <protection/>
    </xf>
    <xf numFmtId="178" fontId="10" fillId="33" borderId="14" xfId="67" applyNumberFormat="1" applyFont="1" applyFill="1" applyBorder="1" applyAlignment="1" applyProtection="1">
      <alignment vertical="center"/>
      <protection/>
    </xf>
    <xf numFmtId="178" fontId="10" fillId="33" borderId="0" xfId="67" applyNumberFormat="1" applyFont="1" applyFill="1" applyBorder="1" applyAlignment="1" applyProtection="1">
      <alignment vertical="center"/>
      <protection locked="0"/>
    </xf>
    <xf numFmtId="178" fontId="10" fillId="33" borderId="0" xfId="67" applyNumberFormat="1" applyFont="1" applyFill="1" applyBorder="1" applyAlignment="1">
      <alignment horizontal="center" vertical="center"/>
      <protection/>
    </xf>
    <xf numFmtId="178" fontId="9" fillId="33" borderId="16" xfId="67" applyNumberFormat="1" applyFont="1" applyFill="1" applyBorder="1" applyAlignment="1">
      <alignment vertical="center"/>
      <protection/>
    </xf>
    <xf numFmtId="178" fontId="10" fillId="33" borderId="0" xfId="64" applyNumberFormat="1" applyFont="1" applyFill="1" applyAlignment="1" applyProtection="1">
      <alignment horizontal="center" vertical="center"/>
      <protection/>
    </xf>
    <xf numFmtId="178" fontId="10" fillId="33" borderId="12" xfId="64" applyNumberFormat="1" applyFont="1" applyFill="1" applyBorder="1" applyAlignment="1" applyProtection="1">
      <alignment horizontal="center" vertical="center"/>
      <protection/>
    </xf>
    <xf numFmtId="178" fontId="10" fillId="33" borderId="11" xfId="64" applyNumberFormat="1" applyFont="1" applyFill="1" applyBorder="1" applyAlignment="1" applyProtection="1">
      <alignment horizontal="center" vertical="center"/>
      <protection/>
    </xf>
    <xf numFmtId="178" fontId="10" fillId="33" borderId="18" xfId="64" applyNumberFormat="1" applyFont="1" applyFill="1" applyBorder="1" applyAlignment="1" applyProtection="1">
      <alignment horizontal="center" vertical="center"/>
      <protection/>
    </xf>
    <xf numFmtId="178" fontId="9" fillId="33" borderId="0" xfId="65" applyNumberFormat="1" applyFont="1" applyFill="1" applyBorder="1" applyAlignment="1">
      <alignment vertical="center"/>
      <protection/>
    </xf>
    <xf numFmtId="178" fontId="10" fillId="33" borderId="0" xfId="65" applyNumberFormat="1" applyFont="1" applyFill="1" applyBorder="1" applyAlignment="1" applyProtection="1">
      <alignment horizontal="center" vertical="center"/>
      <protection/>
    </xf>
    <xf numFmtId="178" fontId="88" fillId="33" borderId="0" xfId="65" applyNumberFormat="1" applyFont="1" applyFill="1" applyBorder="1" applyAlignment="1" applyProtection="1">
      <alignment horizontal="center" vertical="center"/>
      <protection/>
    </xf>
    <xf numFmtId="178" fontId="10" fillId="33" borderId="14" xfId="64" applyNumberFormat="1" applyFont="1" applyFill="1" applyBorder="1" applyAlignment="1">
      <alignment horizontal="right" vertical="center" indent="1"/>
      <protection/>
    </xf>
    <xf numFmtId="178" fontId="10" fillId="33" borderId="0" xfId="64" applyNumberFormat="1" applyFont="1" applyFill="1" applyBorder="1" applyAlignment="1">
      <alignment horizontal="right" vertical="center" indent="1"/>
      <protection/>
    </xf>
    <xf numFmtId="178" fontId="10" fillId="33" borderId="0" xfId="66" applyNumberFormat="1" applyFont="1" applyFill="1" applyAlignment="1" applyProtection="1">
      <alignment horizontal="center" vertical="center"/>
      <protection/>
    </xf>
    <xf numFmtId="178" fontId="10" fillId="33" borderId="0" xfId="66" applyNumberFormat="1" applyFont="1" applyFill="1" applyAlignment="1">
      <alignment horizontal="centerContinuous" vertical="center"/>
      <protection/>
    </xf>
    <xf numFmtId="178" fontId="10" fillId="33" borderId="0" xfId="66" applyNumberFormat="1" applyFont="1" applyFill="1" applyAlignment="1">
      <alignment vertical="center"/>
      <protection/>
    </xf>
    <xf numFmtId="178" fontId="10" fillId="33" borderId="0" xfId="66" applyNumberFormat="1" applyFont="1" applyFill="1" applyBorder="1" applyAlignment="1" applyProtection="1">
      <alignment horizontal="left" vertical="center"/>
      <protection/>
    </xf>
    <xf numFmtId="178" fontId="10" fillId="33" borderId="0" xfId="66" applyNumberFormat="1" applyFont="1" applyFill="1" applyBorder="1" applyAlignment="1">
      <alignment vertical="center"/>
      <protection/>
    </xf>
    <xf numFmtId="178" fontId="9" fillId="33" borderId="0" xfId="66" applyNumberFormat="1" applyFont="1" applyFill="1" applyBorder="1" applyAlignment="1">
      <alignment vertical="center"/>
      <protection/>
    </xf>
    <xf numFmtId="178" fontId="10" fillId="33" borderId="0" xfId="66" applyNumberFormat="1" applyFont="1" applyFill="1" applyAlignment="1">
      <alignment horizontal="right" vertical="center"/>
      <protection/>
    </xf>
    <xf numFmtId="178" fontId="10" fillId="33" borderId="19" xfId="66" applyNumberFormat="1" applyFont="1" applyFill="1" applyBorder="1" applyAlignment="1">
      <alignment vertical="center"/>
      <protection/>
    </xf>
    <xf numFmtId="178" fontId="10" fillId="33" borderId="10" xfId="66" applyNumberFormat="1" applyFont="1" applyFill="1" applyBorder="1" applyAlignment="1">
      <alignment horizontal="centerContinuous" vertical="center"/>
      <protection/>
    </xf>
    <xf numFmtId="178" fontId="10" fillId="33" borderId="17" xfId="66" applyNumberFormat="1" applyFont="1" applyFill="1" applyBorder="1" applyAlignment="1" applyProtection="1">
      <alignment horizontal="centerContinuous" vertical="center"/>
      <protection/>
    </xf>
    <xf numFmtId="178" fontId="10" fillId="33" borderId="17" xfId="66" applyNumberFormat="1" applyFont="1" applyFill="1" applyBorder="1" applyAlignment="1">
      <alignment horizontal="centerContinuous" vertical="center"/>
      <protection/>
    </xf>
    <xf numFmtId="178" fontId="10" fillId="33" borderId="20" xfId="66" applyNumberFormat="1" applyFont="1" applyFill="1" applyBorder="1" applyAlignment="1">
      <alignment horizontal="centerContinuous" vertical="center"/>
      <protection/>
    </xf>
    <xf numFmtId="178" fontId="10" fillId="33" borderId="14" xfId="66" applyNumberFormat="1" applyFont="1" applyFill="1" applyBorder="1" applyAlignment="1">
      <alignment vertical="center"/>
      <protection/>
    </xf>
    <xf numFmtId="178" fontId="10" fillId="33" borderId="0" xfId="66" applyNumberFormat="1" applyFont="1" applyFill="1" applyBorder="1" applyAlignment="1" applyProtection="1">
      <alignment horizontal="center" vertical="center"/>
      <protection/>
    </xf>
    <xf numFmtId="178" fontId="10" fillId="33" borderId="14" xfId="66" applyNumberFormat="1" applyFont="1" applyFill="1" applyBorder="1" applyAlignment="1" applyProtection="1">
      <alignment horizontal="center" vertical="center"/>
      <protection/>
    </xf>
    <xf numFmtId="178" fontId="10" fillId="33" borderId="11" xfId="66" applyNumberFormat="1" applyFont="1" applyFill="1" applyBorder="1" applyAlignment="1">
      <alignment vertical="center"/>
      <protection/>
    </xf>
    <xf numFmtId="178" fontId="10" fillId="33" borderId="12" xfId="66" applyNumberFormat="1" applyFont="1" applyFill="1" applyBorder="1" applyAlignment="1">
      <alignment vertical="center"/>
      <protection/>
    </xf>
    <xf numFmtId="178" fontId="10" fillId="33" borderId="0" xfId="66" applyNumberFormat="1" applyFont="1" applyFill="1" applyAlignment="1" applyProtection="1">
      <alignment vertical="center"/>
      <protection/>
    </xf>
    <xf numFmtId="178" fontId="10" fillId="33" borderId="14" xfId="66" applyNumberFormat="1" applyFont="1" applyFill="1" applyBorder="1" applyAlignment="1" applyProtection="1">
      <alignment vertical="center"/>
      <protection/>
    </xf>
    <xf numFmtId="178" fontId="10" fillId="33" borderId="0" xfId="66" applyNumberFormat="1" applyFont="1" applyFill="1" applyAlignment="1" applyProtection="1">
      <alignment horizontal="right" vertical="center"/>
      <protection/>
    </xf>
    <xf numFmtId="178" fontId="88" fillId="33" borderId="0" xfId="66" applyNumberFormat="1" applyFont="1" applyFill="1" applyAlignment="1" applyProtection="1">
      <alignment horizontal="center" vertical="center"/>
      <protection/>
    </xf>
    <xf numFmtId="178" fontId="88" fillId="33" borderId="14" xfId="66" applyNumberFormat="1" applyFont="1" applyFill="1" applyBorder="1" applyAlignment="1" applyProtection="1">
      <alignment vertical="center"/>
      <protection/>
    </xf>
    <xf numFmtId="178" fontId="88" fillId="33" borderId="0" xfId="66" applyNumberFormat="1" applyFont="1" applyFill="1" applyAlignment="1" applyProtection="1">
      <alignment vertical="center"/>
      <protection/>
    </xf>
    <xf numFmtId="178" fontId="10" fillId="33" borderId="0" xfId="66" applyNumberFormat="1" applyFont="1" applyFill="1" applyAlignment="1" applyProtection="1">
      <alignment vertical="center"/>
      <protection locked="0"/>
    </xf>
    <xf numFmtId="178" fontId="10" fillId="33" borderId="0" xfId="66" applyNumberFormat="1" applyFont="1" applyFill="1" applyAlignment="1" applyProtection="1">
      <alignment horizontal="left" vertical="center"/>
      <protection/>
    </xf>
    <xf numFmtId="178" fontId="10" fillId="33" borderId="0" xfId="66" applyNumberFormat="1" applyFont="1" applyFill="1" applyBorder="1" applyAlignment="1" applyProtection="1">
      <alignment vertical="center"/>
      <protection locked="0"/>
    </xf>
    <xf numFmtId="178" fontId="10" fillId="33" borderId="0" xfId="66" applyNumberFormat="1" applyFont="1" applyFill="1" applyBorder="1" applyAlignment="1" applyProtection="1">
      <alignment vertical="center"/>
      <protection/>
    </xf>
    <xf numFmtId="178" fontId="89" fillId="33" borderId="0" xfId="67" applyNumberFormat="1" applyFont="1" applyFill="1" applyAlignment="1">
      <alignment vertical="center"/>
      <protection/>
    </xf>
    <xf numFmtId="178" fontId="90" fillId="33" borderId="0" xfId="67" applyNumberFormat="1" applyFont="1" applyFill="1" applyAlignment="1">
      <alignment vertical="center"/>
      <protection/>
    </xf>
    <xf numFmtId="178" fontId="9" fillId="33" borderId="0" xfId="67" applyNumberFormat="1" applyFont="1" applyFill="1" applyAlignment="1">
      <alignment horizontal="right" vertical="center"/>
      <protection/>
    </xf>
    <xf numFmtId="178" fontId="10" fillId="33" borderId="17" xfId="67" applyNumberFormat="1" applyFont="1" applyFill="1" applyBorder="1" applyAlignment="1" applyProtection="1">
      <alignment horizontal="center" vertical="center"/>
      <protection/>
    </xf>
    <xf numFmtId="178" fontId="10" fillId="33" borderId="0" xfId="67" applyNumberFormat="1" applyFont="1" applyFill="1" applyBorder="1" applyAlignment="1" applyProtection="1">
      <alignment horizontal="right" vertical="center"/>
      <protection/>
    </xf>
    <xf numFmtId="178" fontId="88" fillId="33" borderId="0" xfId="67" applyNumberFormat="1" applyFont="1" applyFill="1" applyBorder="1" applyAlignment="1" applyProtection="1">
      <alignment horizontal="right" vertical="center"/>
      <protection/>
    </xf>
    <xf numFmtId="178" fontId="91" fillId="33" borderId="0" xfId="67" applyNumberFormat="1" applyFont="1" applyFill="1" applyBorder="1" applyAlignment="1" applyProtection="1">
      <alignment horizontal="left" vertical="center"/>
      <protection/>
    </xf>
    <xf numFmtId="178" fontId="91" fillId="33" borderId="14" xfId="67" applyNumberFormat="1" applyFont="1" applyFill="1" applyBorder="1" applyAlignment="1" applyProtection="1">
      <alignment vertical="center"/>
      <protection/>
    </xf>
    <xf numFmtId="178" fontId="91" fillId="33" borderId="0" xfId="67" applyNumberFormat="1" applyFont="1" applyFill="1" applyBorder="1" applyAlignment="1" applyProtection="1">
      <alignment vertical="center"/>
      <protection/>
    </xf>
    <xf numFmtId="178" fontId="91" fillId="33" borderId="0" xfId="67" applyNumberFormat="1" applyFont="1" applyFill="1" applyBorder="1" applyAlignment="1">
      <alignment vertical="center"/>
      <protection/>
    </xf>
    <xf numFmtId="178" fontId="92" fillId="33" borderId="0" xfId="67" applyNumberFormat="1" applyFont="1" applyFill="1" applyAlignment="1">
      <alignment vertical="center"/>
      <protection/>
    </xf>
    <xf numFmtId="178" fontId="93" fillId="33" borderId="14" xfId="67" applyNumberFormat="1" applyFont="1" applyFill="1" applyBorder="1" applyAlignment="1">
      <alignment vertical="center"/>
      <protection/>
    </xf>
    <xf numFmtId="178" fontId="93" fillId="33" borderId="0" xfId="67" applyNumberFormat="1" applyFont="1" applyFill="1" applyBorder="1" applyAlignment="1">
      <alignment vertical="center"/>
      <protection/>
    </xf>
    <xf numFmtId="0" fontId="28" fillId="33" borderId="0" xfId="61" applyFont="1" applyFill="1" applyAlignment="1">
      <alignment vertical="center" shrinkToFit="1"/>
      <protection/>
    </xf>
    <xf numFmtId="0" fontId="0" fillId="33" borderId="0" xfId="61" applyFont="1" applyFill="1">
      <alignment/>
      <protection/>
    </xf>
    <xf numFmtId="176" fontId="20" fillId="33" borderId="0" xfId="63" applyNumberFormat="1" applyFont="1" applyFill="1" applyAlignment="1" applyProtection="1">
      <alignment horizontal="center" vertical="center"/>
      <protection/>
    </xf>
    <xf numFmtId="176" fontId="20" fillId="33" borderId="0" xfId="63" applyNumberFormat="1" applyFont="1" applyFill="1" applyAlignment="1">
      <alignment horizontal="centerContinuous" vertical="center"/>
      <protection/>
    </xf>
    <xf numFmtId="176" fontId="20" fillId="33" borderId="0" xfId="63" applyNumberFormat="1" applyFont="1" applyFill="1" applyBorder="1" applyAlignment="1" applyProtection="1">
      <alignment horizontal="left" vertical="center"/>
      <protection/>
    </xf>
    <xf numFmtId="176" fontId="21" fillId="33" borderId="0" xfId="63" applyNumberFormat="1" applyFont="1" applyFill="1" applyAlignment="1">
      <alignment vertical="center"/>
      <protection/>
    </xf>
    <xf numFmtId="176" fontId="20" fillId="33" borderId="12" xfId="63" applyNumberFormat="1" applyFont="1" applyFill="1" applyBorder="1" applyAlignment="1" applyProtection="1">
      <alignment vertical="center"/>
      <protection locked="0"/>
    </xf>
    <xf numFmtId="176" fontId="20" fillId="33" borderId="12" xfId="63" applyNumberFormat="1" applyFont="1" applyFill="1" applyBorder="1" applyAlignment="1">
      <alignment vertical="center"/>
      <protection/>
    </xf>
    <xf numFmtId="176" fontId="21" fillId="33" borderId="12" xfId="63" applyNumberFormat="1" applyFont="1" applyFill="1" applyBorder="1" applyAlignment="1">
      <alignment vertical="center"/>
      <protection/>
    </xf>
    <xf numFmtId="176" fontId="20" fillId="33" borderId="0" xfId="63" applyNumberFormat="1" applyFont="1" applyFill="1" applyBorder="1" applyAlignment="1">
      <alignment vertical="center"/>
      <protection/>
    </xf>
    <xf numFmtId="176" fontId="21" fillId="33" borderId="0" xfId="63" applyNumberFormat="1" applyFont="1" applyFill="1" applyBorder="1" applyAlignment="1">
      <alignment vertical="center"/>
      <protection/>
    </xf>
    <xf numFmtId="176" fontId="20" fillId="33" borderId="0" xfId="63" applyNumberFormat="1" applyFont="1" applyFill="1" applyBorder="1" applyAlignment="1" applyProtection="1">
      <alignment horizontal="right" vertical="center"/>
      <protection/>
    </xf>
    <xf numFmtId="176" fontId="20" fillId="33" borderId="13" xfId="63" applyNumberFormat="1" applyFont="1" applyFill="1" applyBorder="1" applyAlignment="1" applyProtection="1">
      <alignment horizontal="center" vertical="center"/>
      <protection/>
    </xf>
    <xf numFmtId="176" fontId="94" fillId="33" borderId="0" xfId="63" applyNumberFormat="1" applyFont="1" applyFill="1" applyBorder="1" applyAlignment="1">
      <alignment vertical="center"/>
      <protection/>
    </xf>
    <xf numFmtId="176" fontId="95" fillId="33" borderId="15" xfId="63" applyNumberFormat="1" applyFont="1" applyFill="1" applyBorder="1" applyAlignment="1">
      <alignment vertical="center"/>
      <protection/>
    </xf>
    <xf numFmtId="176" fontId="95" fillId="33" borderId="14" xfId="63" applyNumberFormat="1" applyFont="1" applyFill="1" applyBorder="1" applyAlignment="1">
      <alignment vertical="center"/>
      <protection/>
    </xf>
    <xf numFmtId="176" fontId="95" fillId="33" borderId="0" xfId="63" applyNumberFormat="1" applyFont="1" applyFill="1" applyBorder="1" applyAlignment="1" applyProtection="1">
      <alignment vertical="center"/>
      <protection locked="0"/>
    </xf>
    <xf numFmtId="176" fontId="95" fillId="33" borderId="19" xfId="62" applyNumberFormat="1" applyFont="1" applyFill="1" applyBorder="1" applyAlignment="1">
      <alignment vertical="center"/>
      <protection/>
    </xf>
    <xf numFmtId="176" fontId="94" fillId="33" borderId="21" xfId="62" applyNumberFormat="1" applyFont="1" applyFill="1" applyBorder="1" applyAlignment="1">
      <alignment vertical="center"/>
      <protection/>
    </xf>
    <xf numFmtId="176" fontId="94" fillId="33" borderId="0" xfId="63" applyNumberFormat="1" applyFont="1" applyFill="1" applyAlignment="1">
      <alignment vertical="center"/>
      <protection/>
    </xf>
    <xf numFmtId="176" fontId="21" fillId="33" borderId="0" xfId="63" applyNumberFormat="1" applyFont="1" applyFill="1" applyBorder="1" applyAlignment="1" applyProtection="1">
      <alignment vertical="center"/>
      <protection locked="0"/>
    </xf>
    <xf numFmtId="176" fontId="20" fillId="33" borderId="15" xfId="63" applyNumberFormat="1" applyFont="1" applyFill="1" applyBorder="1" applyAlignment="1" applyProtection="1">
      <alignment horizontal="right" vertical="center"/>
      <protection locked="0"/>
    </xf>
    <xf numFmtId="176" fontId="20" fillId="33" borderId="14" xfId="63" applyNumberFormat="1" applyFont="1" applyFill="1" applyBorder="1" applyAlignment="1" applyProtection="1">
      <alignment vertical="center"/>
      <protection locked="0"/>
    </xf>
    <xf numFmtId="176" fontId="20" fillId="33" borderId="0" xfId="63" applyNumberFormat="1" applyFont="1" applyFill="1" applyBorder="1" applyAlignment="1" applyProtection="1">
      <alignment vertical="center"/>
      <protection locked="0"/>
    </xf>
    <xf numFmtId="176" fontId="20" fillId="33" borderId="0" xfId="63" applyNumberFormat="1" applyFont="1" applyFill="1" applyBorder="1" applyAlignment="1" applyProtection="1">
      <alignment horizontal="right" vertical="center"/>
      <protection locked="0"/>
    </xf>
    <xf numFmtId="176" fontId="20" fillId="33" borderId="14" xfId="62" applyNumberFormat="1" applyFont="1" applyFill="1" applyBorder="1" applyAlignment="1" applyProtection="1">
      <alignment horizontal="left" vertical="center"/>
      <protection/>
    </xf>
    <xf numFmtId="176" fontId="21" fillId="33" borderId="0" xfId="62" applyNumberFormat="1" applyFont="1" applyFill="1" applyBorder="1" applyAlignment="1">
      <alignment vertical="center"/>
      <protection/>
    </xf>
    <xf numFmtId="176" fontId="22" fillId="33" borderId="0" xfId="63" applyNumberFormat="1" applyFont="1" applyFill="1" applyBorder="1" applyAlignment="1" applyProtection="1">
      <alignment vertical="center"/>
      <protection locked="0"/>
    </xf>
    <xf numFmtId="176" fontId="22" fillId="33" borderId="15" xfId="63" applyNumberFormat="1" applyFont="1" applyFill="1" applyBorder="1" applyAlignment="1" applyProtection="1">
      <alignment horizontal="right" vertical="center"/>
      <protection locked="0"/>
    </xf>
    <xf numFmtId="176" fontId="22" fillId="33" borderId="14" xfId="63" applyNumberFormat="1" applyFont="1" applyFill="1" applyBorder="1" applyAlignment="1" applyProtection="1">
      <alignment vertical="center"/>
      <protection/>
    </xf>
    <xf numFmtId="176" fontId="22" fillId="33" borderId="0" xfId="63" applyNumberFormat="1" applyFont="1" applyFill="1" applyBorder="1" applyAlignment="1" applyProtection="1">
      <alignment vertical="center"/>
      <protection/>
    </xf>
    <xf numFmtId="176" fontId="22" fillId="33" borderId="14" xfId="62" applyNumberFormat="1" applyFont="1" applyFill="1" applyBorder="1" applyAlignment="1" applyProtection="1">
      <alignment horizontal="left" vertical="center"/>
      <protection/>
    </xf>
    <xf numFmtId="176" fontId="22" fillId="33" borderId="0" xfId="62" applyNumberFormat="1" applyFont="1" applyFill="1" applyBorder="1" applyAlignment="1">
      <alignment vertical="center"/>
      <protection/>
    </xf>
    <xf numFmtId="176" fontId="22" fillId="33" borderId="0" xfId="63" applyNumberFormat="1" applyFont="1" applyFill="1" applyAlignment="1">
      <alignment vertical="center"/>
      <protection/>
    </xf>
    <xf numFmtId="176" fontId="95" fillId="33" borderId="0" xfId="63" applyNumberFormat="1" applyFont="1" applyFill="1" applyBorder="1" applyAlignment="1">
      <alignment vertical="center"/>
      <protection/>
    </xf>
    <xf numFmtId="176" fontId="94" fillId="33" borderId="14" xfId="62" applyNumberFormat="1" applyFont="1" applyFill="1" applyBorder="1" applyAlignment="1">
      <alignment horizontal="left" vertical="center"/>
      <protection/>
    </xf>
    <xf numFmtId="176" fontId="94" fillId="33" borderId="0" xfId="62" applyNumberFormat="1" applyFont="1" applyFill="1" applyBorder="1" applyAlignment="1">
      <alignment vertical="center"/>
      <protection/>
    </xf>
    <xf numFmtId="176" fontId="22" fillId="33" borderId="14" xfId="63" applyNumberFormat="1" applyFont="1" applyFill="1" applyBorder="1" applyAlignment="1" applyProtection="1">
      <alignment/>
      <protection/>
    </xf>
    <xf numFmtId="176" fontId="22" fillId="33" borderId="0" xfId="63" applyNumberFormat="1" applyFont="1" applyFill="1" applyBorder="1" applyAlignment="1" applyProtection="1">
      <alignment/>
      <protection/>
    </xf>
    <xf numFmtId="176" fontId="22" fillId="33" borderId="0" xfId="63" applyNumberFormat="1" applyFont="1" applyFill="1" applyAlignment="1">
      <alignment/>
      <protection/>
    </xf>
    <xf numFmtId="176" fontId="22" fillId="33" borderId="0" xfId="62" applyNumberFormat="1" applyFont="1" applyFill="1" applyBorder="1" applyAlignment="1">
      <alignment/>
      <protection/>
    </xf>
    <xf numFmtId="176" fontId="22" fillId="33" borderId="15" xfId="62" applyNumberFormat="1" applyFont="1" applyFill="1" applyBorder="1" applyAlignment="1" applyProtection="1">
      <alignment horizontal="distributed"/>
      <protection/>
    </xf>
    <xf numFmtId="176" fontId="22" fillId="33" borderId="14" xfId="62" applyNumberFormat="1" applyFont="1" applyFill="1" applyBorder="1" applyAlignment="1" applyProtection="1">
      <alignment horizontal="distributed"/>
      <protection/>
    </xf>
    <xf numFmtId="176" fontId="21" fillId="33" borderId="0" xfId="62" applyNumberFormat="1" applyFont="1" applyFill="1" applyBorder="1" applyAlignment="1">
      <alignment horizontal="right"/>
      <protection/>
    </xf>
    <xf numFmtId="176" fontId="20" fillId="33" borderId="15" xfId="62" applyNumberFormat="1" applyFont="1" applyFill="1" applyBorder="1" applyAlignment="1" applyProtection="1">
      <alignment horizontal="right"/>
      <protection/>
    </xf>
    <xf numFmtId="176" fontId="20" fillId="33" borderId="14" xfId="63" applyNumberFormat="1" applyFont="1" applyFill="1" applyBorder="1" applyAlignment="1" applyProtection="1">
      <alignment/>
      <protection/>
    </xf>
    <xf numFmtId="176" fontId="20" fillId="33" borderId="0" xfId="63" applyNumberFormat="1" applyFont="1" applyFill="1" applyBorder="1" applyAlignment="1" applyProtection="1">
      <alignment/>
      <protection/>
    </xf>
    <xf numFmtId="176" fontId="20" fillId="33" borderId="0" xfId="63" applyNumberFormat="1" applyFont="1" applyFill="1" applyBorder="1" applyAlignment="1" applyProtection="1">
      <alignment/>
      <protection locked="0"/>
    </xf>
    <xf numFmtId="176" fontId="20" fillId="33" borderId="14" xfId="62" applyNumberFormat="1" applyFont="1" applyFill="1" applyBorder="1" applyAlignment="1" applyProtection="1">
      <alignment horizontal="left"/>
      <protection/>
    </xf>
    <xf numFmtId="176" fontId="21" fillId="33" borderId="0" xfId="62" applyNumberFormat="1" applyFont="1" applyFill="1" applyBorder="1" applyAlignment="1">
      <alignment/>
      <protection/>
    </xf>
    <xf numFmtId="176" fontId="21" fillId="33" borderId="0" xfId="63" applyNumberFormat="1" applyFont="1" applyFill="1" applyAlignment="1">
      <alignment/>
      <protection/>
    </xf>
    <xf numFmtId="176" fontId="20" fillId="33" borderId="15" xfId="62" applyNumberFormat="1" applyFont="1" applyFill="1" applyBorder="1" applyAlignment="1" applyProtection="1">
      <alignment horizontal="distributed"/>
      <protection/>
    </xf>
    <xf numFmtId="176" fontId="20" fillId="33" borderId="14" xfId="62" applyNumberFormat="1" applyFont="1" applyFill="1" applyBorder="1" applyAlignment="1" applyProtection="1">
      <alignment horizontal="distributed"/>
      <protection/>
    </xf>
    <xf numFmtId="176" fontId="20" fillId="33" borderId="0" xfId="62" applyNumberFormat="1" applyFont="1" applyFill="1" applyBorder="1" applyAlignment="1" applyProtection="1">
      <alignment horizontal="distributed"/>
      <protection/>
    </xf>
    <xf numFmtId="176" fontId="22" fillId="33" borderId="0" xfId="63" applyNumberFormat="1" applyFont="1" applyFill="1" applyBorder="1" applyAlignment="1">
      <alignment/>
      <protection/>
    </xf>
    <xf numFmtId="176" fontId="21" fillId="33" borderId="0" xfId="63" applyNumberFormat="1" applyFont="1" applyFill="1" applyBorder="1" applyAlignment="1">
      <alignment/>
      <protection/>
    </xf>
    <xf numFmtId="176" fontId="21" fillId="33" borderId="0" xfId="62" applyNumberFormat="1" applyFont="1" applyFill="1" applyBorder="1" applyAlignment="1">
      <alignment horizontal="left"/>
      <protection/>
    </xf>
    <xf numFmtId="176" fontId="21" fillId="33" borderId="16" xfId="63" applyNumberFormat="1" applyFont="1" applyFill="1" applyBorder="1" applyAlignment="1">
      <alignment vertical="center"/>
      <protection/>
    </xf>
    <xf numFmtId="176" fontId="21" fillId="33" borderId="11" xfId="63" applyNumberFormat="1" applyFont="1" applyFill="1" applyBorder="1" applyAlignment="1">
      <alignment vertical="center"/>
      <protection/>
    </xf>
    <xf numFmtId="176" fontId="21" fillId="33" borderId="0" xfId="63" applyNumberFormat="1" applyFont="1" applyFill="1" applyAlignment="1" applyProtection="1">
      <alignment vertical="center"/>
      <protection locked="0"/>
    </xf>
    <xf numFmtId="176" fontId="20" fillId="33" borderId="12" xfId="63" applyNumberFormat="1" applyFont="1" applyFill="1" applyBorder="1" applyAlignment="1" applyProtection="1">
      <alignment horizontal="right" vertical="center"/>
      <protection/>
    </xf>
    <xf numFmtId="176" fontId="20" fillId="33" borderId="15" xfId="63" applyNumberFormat="1" applyFont="1" applyFill="1" applyBorder="1" applyAlignment="1">
      <alignment vertical="center"/>
      <protection/>
    </xf>
    <xf numFmtId="176" fontId="21" fillId="33" borderId="14" xfId="62" applyNumberFormat="1" applyFont="1" applyFill="1" applyBorder="1" applyAlignment="1">
      <alignment vertical="center"/>
      <protection/>
    </xf>
    <xf numFmtId="176" fontId="23" fillId="33" borderId="0" xfId="63" applyNumberFormat="1" applyFont="1" applyFill="1" applyAlignment="1">
      <alignment vertical="center"/>
      <protection/>
    </xf>
    <xf numFmtId="176" fontId="23" fillId="33" borderId="0" xfId="63" applyNumberFormat="1" applyFont="1" applyFill="1" applyBorder="1" applyAlignment="1" applyProtection="1">
      <alignment vertical="center"/>
      <protection locked="0"/>
    </xf>
    <xf numFmtId="176" fontId="23" fillId="33" borderId="0" xfId="63" applyNumberFormat="1" applyFont="1" applyFill="1" applyAlignment="1" applyProtection="1">
      <alignment vertical="center"/>
      <protection locked="0"/>
    </xf>
    <xf numFmtId="176" fontId="23" fillId="33" borderId="0" xfId="63" applyNumberFormat="1" applyFont="1" applyFill="1" applyBorder="1" applyAlignment="1">
      <alignment vertical="center"/>
      <protection/>
    </xf>
    <xf numFmtId="176" fontId="95" fillId="33" borderId="21" xfId="62" applyNumberFormat="1" applyFont="1" applyFill="1" applyBorder="1" applyAlignment="1">
      <alignment vertical="center"/>
      <protection/>
    </xf>
    <xf numFmtId="176" fontId="94" fillId="33" borderId="19" xfId="63" applyNumberFormat="1" applyFont="1" applyFill="1" applyBorder="1" applyAlignment="1">
      <alignment vertical="center"/>
      <protection/>
    </xf>
    <xf numFmtId="176" fontId="94" fillId="33" borderId="14" xfId="62" applyNumberFormat="1" applyFont="1" applyFill="1" applyBorder="1" applyAlignment="1">
      <alignment vertical="center"/>
      <protection/>
    </xf>
    <xf numFmtId="176" fontId="20" fillId="33" borderId="15" xfId="63" applyNumberFormat="1" applyFont="1" applyFill="1" applyBorder="1" applyAlignment="1" applyProtection="1">
      <alignment horizontal="center" vertical="center"/>
      <protection/>
    </xf>
    <xf numFmtId="176" fontId="20" fillId="33" borderId="14" xfId="63" applyNumberFormat="1" applyFont="1" applyFill="1" applyBorder="1" applyAlignment="1" applyProtection="1">
      <alignment vertical="center"/>
      <protection/>
    </xf>
    <xf numFmtId="176" fontId="20" fillId="33" borderId="0" xfId="63" applyNumberFormat="1" applyFont="1" applyFill="1" applyBorder="1" applyAlignment="1" applyProtection="1">
      <alignment vertical="center"/>
      <protection/>
    </xf>
    <xf numFmtId="176" fontId="96" fillId="33" borderId="0" xfId="63" applyNumberFormat="1" applyFont="1" applyFill="1" applyBorder="1" applyAlignment="1">
      <alignment vertical="center"/>
      <protection/>
    </xf>
    <xf numFmtId="176" fontId="96" fillId="33" borderId="15" xfId="63" applyNumberFormat="1" applyFont="1" applyFill="1" applyBorder="1" applyAlignment="1">
      <alignment vertical="center"/>
      <protection/>
    </xf>
    <xf numFmtId="176" fontId="97" fillId="33" borderId="0" xfId="63" applyNumberFormat="1" applyFont="1" applyFill="1" applyAlignment="1">
      <alignment vertical="center"/>
      <protection/>
    </xf>
    <xf numFmtId="176" fontId="96" fillId="33" borderId="14" xfId="62" applyNumberFormat="1" applyFont="1" applyFill="1" applyBorder="1" applyAlignment="1">
      <alignment vertical="center"/>
      <protection/>
    </xf>
    <xf numFmtId="176" fontId="96" fillId="33" borderId="0" xfId="62" applyNumberFormat="1" applyFont="1" applyFill="1" applyBorder="1" applyAlignment="1">
      <alignment vertical="center"/>
      <protection/>
    </xf>
    <xf numFmtId="176" fontId="96" fillId="33" borderId="0" xfId="63" applyNumberFormat="1" applyFont="1" applyFill="1" applyAlignment="1">
      <alignment vertical="center"/>
      <protection/>
    </xf>
    <xf numFmtId="176" fontId="24" fillId="33" borderId="0" xfId="63" applyNumberFormat="1" applyFont="1" applyFill="1" applyAlignment="1">
      <alignment horizontal="centerContinuous" vertical="center"/>
      <protection/>
    </xf>
    <xf numFmtId="176" fontId="24" fillId="33" borderId="0" xfId="63" applyNumberFormat="1" applyFont="1" applyFill="1" applyBorder="1" applyAlignment="1" applyProtection="1">
      <alignment horizontal="left" vertical="center"/>
      <protection/>
    </xf>
    <xf numFmtId="176" fontId="25" fillId="33" borderId="0" xfId="63" applyNumberFormat="1" applyFont="1" applyFill="1" applyAlignment="1">
      <alignment vertical="center"/>
      <protection/>
    </xf>
    <xf numFmtId="176" fontId="24" fillId="33" borderId="0" xfId="63" applyNumberFormat="1" applyFont="1" applyFill="1" applyAlignment="1" applyProtection="1">
      <alignment horizontal="center" vertical="center"/>
      <protection/>
    </xf>
    <xf numFmtId="176" fontId="24" fillId="33" borderId="12" xfId="63" applyNumberFormat="1" applyFont="1" applyFill="1" applyBorder="1" applyAlignment="1" applyProtection="1">
      <alignment vertical="center"/>
      <protection locked="0"/>
    </xf>
    <xf numFmtId="176" fontId="24" fillId="33" borderId="12" xfId="63" applyNumberFormat="1" applyFont="1" applyFill="1" applyBorder="1" applyAlignment="1">
      <alignment vertical="center"/>
      <protection/>
    </xf>
    <xf numFmtId="176" fontId="25" fillId="33" borderId="12" xfId="63" applyNumberFormat="1" applyFont="1" applyFill="1" applyBorder="1" applyAlignment="1">
      <alignment vertical="center"/>
      <protection/>
    </xf>
    <xf numFmtId="176" fontId="24" fillId="33" borderId="0" xfId="63" applyNumberFormat="1" applyFont="1" applyFill="1" applyBorder="1" applyAlignment="1">
      <alignment vertical="center"/>
      <protection/>
    </xf>
    <xf numFmtId="176" fontId="25" fillId="33" borderId="0" xfId="63" applyNumberFormat="1" applyFont="1" applyFill="1" applyBorder="1" applyAlignment="1">
      <alignment vertical="center"/>
      <protection/>
    </xf>
    <xf numFmtId="176" fontId="24" fillId="33" borderId="12" xfId="63" applyNumberFormat="1" applyFont="1" applyFill="1" applyBorder="1" applyAlignment="1" applyProtection="1">
      <alignment horizontal="right" vertical="center"/>
      <protection/>
    </xf>
    <xf numFmtId="176" fontId="98" fillId="33" borderId="0" xfId="63" applyNumberFormat="1" applyFont="1" applyFill="1" applyBorder="1" applyAlignment="1">
      <alignment vertical="center"/>
      <protection/>
    </xf>
    <xf numFmtId="176" fontId="99" fillId="33" borderId="15" xfId="63" applyNumberFormat="1" applyFont="1" applyFill="1" applyBorder="1" applyAlignment="1">
      <alignment vertical="center"/>
      <protection/>
    </xf>
    <xf numFmtId="176" fontId="99" fillId="33" borderId="14" xfId="63" applyNumberFormat="1" applyFont="1" applyFill="1" applyBorder="1" applyAlignment="1">
      <alignment vertical="center"/>
      <protection/>
    </xf>
    <xf numFmtId="176" fontId="99" fillId="33" borderId="0" xfId="63" applyNumberFormat="1" applyFont="1" applyFill="1" applyBorder="1" applyAlignment="1" applyProtection="1">
      <alignment vertical="center"/>
      <protection locked="0"/>
    </xf>
    <xf numFmtId="176" fontId="99" fillId="33" borderId="0" xfId="63" applyNumberFormat="1" applyFont="1" applyFill="1" applyBorder="1" applyAlignment="1">
      <alignment vertical="center"/>
      <protection/>
    </xf>
    <xf numFmtId="176" fontId="99" fillId="33" borderId="19" xfId="62" applyNumberFormat="1" applyFont="1" applyFill="1" applyBorder="1" applyAlignment="1">
      <alignment vertical="center"/>
      <protection/>
    </xf>
    <xf numFmtId="176" fontId="98" fillId="33" borderId="21" xfId="62" applyNumberFormat="1" applyFont="1" applyFill="1" applyBorder="1" applyAlignment="1">
      <alignment vertical="center"/>
      <protection/>
    </xf>
    <xf numFmtId="176" fontId="98" fillId="33" borderId="0" xfId="63" applyNumberFormat="1" applyFont="1" applyFill="1" applyAlignment="1">
      <alignment vertical="center"/>
      <protection/>
    </xf>
    <xf numFmtId="176" fontId="25" fillId="33" borderId="0" xfId="63" applyNumberFormat="1" applyFont="1" applyFill="1" applyBorder="1" applyAlignment="1" applyProtection="1">
      <alignment vertical="center"/>
      <protection locked="0"/>
    </xf>
    <xf numFmtId="176" fontId="24" fillId="33" borderId="15" xfId="63" applyNumberFormat="1" applyFont="1" applyFill="1" applyBorder="1" applyAlignment="1" applyProtection="1">
      <alignment horizontal="right" vertical="center"/>
      <protection locked="0"/>
    </xf>
    <xf numFmtId="176" fontId="24" fillId="33" borderId="14" xfId="63" applyNumberFormat="1" applyFont="1" applyFill="1" applyBorder="1" applyAlignment="1" applyProtection="1">
      <alignment horizontal="right" vertical="center"/>
      <protection locked="0"/>
    </xf>
    <xf numFmtId="176" fontId="24" fillId="33" borderId="0" xfId="63" applyNumberFormat="1" applyFont="1" applyFill="1" applyBorder="1" applyAlignment="1" applyProtection="1">
      <alignment horizontal="right" vertical="center"/>
      <protection locked="0"/>
    </xf>
    <xf numFmtId="176" fontId="24" fillId="33" borderId="14" xfId="62" applyNumberFormat="1" applyFont="1" applyFill="1" applyBorder="1" applyAlignment="1" applyProtection="1">
      <alignment horizontal="left" vertical="center"/>
      <protection/>
    </xf>
    <xf numFmtId="176" fontId="25" fillId="33" borderId="0" xfId="62" applyNumberFormat="1" applyFont="1" applyFill="1" applyBorder="1" applyAlignment="1">
      <alignment vertical="center"/>
      <protection/>
    </xf>
    <xf numFmtId="176" fontId="26" fillId="33" borderId="0" xfId="63" applyNumberFormat="1" applyFont="1" applyFill="1" applyBorder="1" applyAlignment="1" applyProtection="1">
      <alignment vertical="center"/>
      <protection locked="0"/>
    </xf>
    <xf numFmtId="176" fontId="26" fillId="33" borderId="15" xfId="63" applyNumberFormat="1" applyFont="1" applyFill="1" applyBorder="1" applyAlignment="1" applyProtection="1">
      <alignment horizontal="right" vertical="center"/>
      <protection locked="0"/>
    </xf>
    <xf numFmtId="176" fontId="26" fillId="33" borderId="14" xfId="63" applyNumberFormat="1" applyFont="1" applyFill="1" applyBorder="1" applyAlignment="1" applyProtection="1">
      <alignment horizontal="right" vertical="center"/>
      <protection/>
    </xf>
    <xf numFmtId="176" fontId="26" fillId="33" borderId="0" xfId="63" applyNumberFormat="1" applyFont="1" applyFill="1" applyBorder="1" applyAlignment="1" applyProtection="1">
      <alignment horizontal="right" vertical="center"/>
      <protection/>
    </xf>
    <xf numFmtId="176" fontId="26" fillId="33" borderId="14" xfId="62" applyNumberFormat="1" applyFont="1" applyFill="1" applyBorder="1" applyAlignment="1" applyProtection="1">
      <alignment horizontal="left" vertical="center"/>
      <protection/>
    </xf>
    <xf numFmtId="176" fontId="26" fillId="33" borderId="0" xfId="62" applyNumberFormat="1" applyFont="1" applyFill="1" applyBorder="1" applyAlignment="1">
      <alignment vertical="center"/>
      <protection/>
    </xf>
    <xf numFmtId="176" fontId="26" fillId="33" borderId="0" xfId="63" applyNumberFormat="1" applyFont="1" applyFill="1" applyAlignment="1">
      <alignment vertical="center"/>
      <protection/>
    </xf>
    <xf numFmtId="176" fontId="99" fillId="33" borderId="14" xfId="63" applyNumberFormat="1" applyFont="1" applyFill="1" applyBorder="1" applyAlignment="1">
      <alignment horizontal="right" vertical="center"/>
      <protection/>
    </xf>
    <xf numFmtId="176" fontId="99" fillId="33" borderId="0" xfId="63" applyNumberFormat="1" applyFont="1" applyFill="1" applyBorder="1" applyAlignment="1">
      <alignment horizontal="right" vertical="center"/>
      <protection/>
    </xf>
    <xf numFmtId="176" fontId="98" fillId="33" borderId="14" xfId="62" applyNumberFormat="1" applyFont="1" applyFill="1" applyBorder="1" applyAlignment="1">
      <alignment vertical="center"/>
      <protection/>
    </xf>
    <xf numFmtId="176" fontId="98" fillId="33" borderId="0" xfId="62" applyNumberFormat="1" applyFont="1" applyFill="1" applyBorder="1" applyAlignment="1">
      <alignment vertical="center"/>
      <protection/>
    </xf>
    <xf numFmtId="176" fontId="26" fillId="33" borderId="14" xfId="63" applyNumberFormat="1" applyFont="1" applyFill="1" applyBorder="1" applyAlignment="1" applyProtection="1">
      <alignment horizontal="right"/>
      <protection/>
    </xf>
    <xf numFmtId="176" fontId="26" fillId="33" borderId="0" xfId="63" applyNumberFormat="1" applyFont="1" applyFill="1" applyBorder="1" applyAlignment="1" applyProtection="1">
      <alignment horizontal="right"/>
      <protection/>
    </xf>
    <xf numFmtId="176" fontId="26" fillId="33" borderId="0" xfId="63" applyNumberFormat="1" applyFont="1" applyFill="1" applyAlignment="1">
      <alignment/>
      <protection/>
    </xf>
    <xf numFmtId="176" fontId="26" fillId="33" borderId="0" xfId="62" applyNumberFormat="1" applyFont="1" applyFill="1" applyBorder="1" applyAlignment="1">
      <alignment/>
      <protection/>
    </xf>
    <xf numFmtId="176" fontId="26" fillId="33" borderId="15" xfId="62" applyNumberFormat="1" applyFont="1" applyFill="1" applyBorder="1" applyAlignment="1" applyProtection="1">
      <alignment horizontal="distributed"/>
      <protection/>
    </xf>
    <xf numFmtId="176" fontId="26" fillId="33" borderId="14" xfId="62" applyNumberFormat="1" applyFont="1" applyFill="1" applyBorder="1" applyAlignment="1" applyProtection="1">
      <alignment horizontal="distributed"/>
      <protection/>
    </xf>
    <xf numFmtId="176" fontId="25" fillId="33" borderId="0" xfId="62" applyNumberFormat="1" applyFont="1" applyFill="1" applyBorder="1" applyAlignment="1">
      <alignment horizontal="right"/>
      <protection/>
    </xf>
    <xf numFmtId="176" fontId="24" fillId="33" borderId="15" xfId="62" applyNumberFormat="1" applyFont="1" applyFill="1" applyBorder="1" applyAlignment="1" applyProtection="1">
      <alignment horizontal="right"/>
      <protection/>
    </xf>
    <xf numFmtId="176" fontId="24" fillId="33" borderId="14" xfId="63" applyNumberFormat="1" applyFont="1" applyFill="1" applyBorder="1" applyAlignment="1" applyProtection="1">
      <alignment horizontal="right"/>
      <protection/>
    </xf>
    <xf numFmtId="176" fontId="24" fillId="33" borderId="0" xfId="63" applyNumberFormat="1" applyFont="1" applyFill="1" applyBorder="1" applyAlignment="1" applyProtection="1">
      <alignment horizontal="right"/>
      <protection/>
    </xf>
    <xf numFmtId="176" fontId="24" fillId="33" borderId="0" xfId="63" applyNumberFormat="1" applyFont="1" applyFill="1" applyBorder="1" applyAlignment="1" applyProtection="1">
      <alignment horizontal="right"/>
      <protection locked="0"/>
    </xf>
    <xf numFmtId="176" fontId="24" fillId="33" borderId="14" xfId="62" applyNumberFormat="1" applyFont="1" applyFill="1" applyBorder="1" applyAlignment="1" applyProtection="1">
      <alignment horizontal="left"/>
      <protection/>
    </xf>
    <xf numFmtId="176" fontId="25" fillId="33" borderId="0" xfId="62" applyNumberFormat="1" applyFont="1" applyFill="1" applyBorder="1" applyAlignment="1">
      <alignment/>
      <protection/>
    </xf>
    <xf numFmtId="176" fontId="25" fillId="33" borderId="0" xfId="63" applyNumberFormat="1" applyFont="1" applyFill="1" applyAlignment="1">
      <alignment/>
      <protection/>
    </xf>
    <xf numFmtId="176" fontId="24" fillId="33" borderId="15" xfId="62" applyNumberFormat="1" applyFont="1" applyFill="1" applyBorder="1" applyAlignment="1" applyProtection="1">
      <alignment horizontal="distributed"/>
      <protection/>
    </xf>
    <xf numFmtId="176" fontId="24" fillId="33" borderId="14" xfId="62" applyNumberFormat="1" applyFont="1" applyFill="1" applyBorder="1" applyAlignment="1" applyProtection="1">
      <alignment horizontal="distributed"/>
      <protection/>
    </xf>
    <xf numFmtId="176" fontId="24" fillId="33" borderId="0" xfId="62" applyNumberFormat="1" applyFont="1" applyFill="1" applyBorder="1" applyAlignment="1" applyProtection="1">
      <alignment horizontal="distributed"/>
      <protection/>
    </xf>
    <xf numFmtId="176" fontId="26" fillId="33" borderId="0" xfId="63" applyNumberFormat="1" applyFont="1" applyFill="1" applyBorder="1" applyAlignment="1" applyProtection="1">
      <alignment horizontal="right"/>
      <protection locked="0"/>
    </xf>
    <xf numFmtId="176" fontId="26" fillId="33" borderId="0" xfId="63" applyNumberFormat="1" applyFont="1" applyFill="1" applyBorder="1" applyAlignment="1">
      <alignment/>
      <protection/>
    </xf>
    <xf numFmtId="176" fontId="25" fillId="33" borderId="0" xfId="63" applyNumberFormat="1" applyFont="1" applyFill="1" applyBorder="1" applyAlignment="1">
      <alignment/>
      <protection/>
    </xf>
    <xf numFmtId="176" fontId="25" fillId="33" borderId="0" xfId="62" applyNumberFormat="1" applyFont="1" applyFill="1" applyBorder="1" applyAlignment="1">
      <alignment horizontal="left"/>
      <protection/>
    </xf>
    <xf numFmtId="176" fontId="25" fillId="33" borderId="16" xfId="63" applyNumberFormat="1" applyFont="1" applyFill="1" applyBorder="1" applyAlignment="1">
      <alignment vertical="center"/>
      <protection/>
    </xf>
    <xf numFmtId="176" fontId="25" fillId="33" borderId="11" xfId="63" applyNumberFormat="1" applyFont="1" applyFill="1" applyBorder="1" applyAlignment="1">
      <alignment vertical="center"/>
      <protection/>
    </xf>
    <xf numFmtId="176" fontId="27" fillId="33" borderId="0" xfId="63" applyNumberFormat="1" applyFont="1" applyFill="1" applyAlignment="1">
      <alignment vertical="center"/>
      <protection/>
    </xf>
    <xf numFmtId="176" fontId="27" fillId="33" borderId="0" xfId="63" applyNumberFormat="1" applyFont="1" applyFill="1" applyBorder="1" applyAlignment="1" applyProtection="1">
      <alignment vertical="center"/>
      <protection locked="0"/>
    </xf>
    <xf numFmtId="176" fontId="27" fillId="33" borderId="0" xfId="63" applyNumberFormat="1" applyFont="1" applyFill="1" applyAlignment="1" applyProtection="1">
      <alignment vertical="center"/>
      <protection locked="0"/>
    </xf>
    <xf numFmtId="176" fontId="27" fillId="33" borderId="0" xfId="63" applyNumberFormat="1" applyFont="1" applyFill="1" applyBorder="1" applyAlignment="1">
      <alignment vertical="center"/>
      <protection/>
    </xf>
    <xf numFmtId="176" fontId="17" fillId="33" borderId="12" xfId="63" applyNumberFormat="1" applyFont="1" applyFill="1" applyBorder="1" applyAlignment="1">
      <alignment vertical="center"/>
      <protection/>
    </xf>
    <xf numFmtId="176" fontId="17" fillId="33" borderId="16" xfId="63" applyNumberFormat="1" applyFont="1" applyFill="1" applyBorder="1" applyAlignment="1">
      <alignment vertical="center"/>
      <protection/>
    </xf>
    <xf numFmtId="176" fontId="17" fillId="33" borderId="11" xfId="63" applyNumberFormat="1" applyFont="1" applyFill="1" applyBorder="1" applyAlignment="1">
      <alignment vertical="center"/>
      <protection/>
    </xf>
    <xf numFmtId="176" fontId="17" fillId="33" borderId="0" xfId="63" applyNumberFormat="1" applyFont="1" applyFill="1" applyBorder="1" applyAlignment="1">
      <alignment vertical="center"/>
      <protection/>
    </xf>
    <xf numFmtId="176" fontId="18" fillId="33" borderId="0" xfId="63" applyNumberFormat="1" applyFont="1" applyFill="1" applyBorder="1" applyAlignment="1">
      <alignment vertical="center"/>
      <protection/>
    </xf>
    <xf numFmtId="176" fontId="19" fillId="33" borderId="0" xfId="63" applyNumberFormat="1" applyFont="1" applyFill="1" applyAlignment="1">
      <alignment vertical="center"/>
      <protection/>
    </xf>
    <xf numFmtId="176" fontId="19" fillId="33" borderId="0" xfId="63" applyNumberFormat="1" applyFont="1" applyFill="1" applyBorder="1" applyAlignment="1" applyProtection="1">
      <alignment vertical="center"/>
      <protection locked="0"/>
    </xf>
    <xf numFmtId="176" fontId="19" fillId="33" borderId="0" xfId="63" applyNumberFormat="1" applyFont="1" applyFill="1" applyAlignment="1" applyProtection="1">
      <alignment vertical="center"/>
      <protection locked="0"/>
    </xf>
    <xf numFmtId="176" fontId="17" fillId="33" borderId="0" xfId="63" applyNumberFormat="1" applyFont="1" applyFill="1" applyAlignment="1">
      <alignment vertical="center"/>
      <protection/>
    </xf>
    <xf numFmtId="176" fontId="19" fillId="33" borderId="0" xfId="63" applyNumberFormat="1" applyFont="1" applyFill="1" applyBorder="1" applyAlignment="1">
      <alignment vertical="center"/>
      <protection/>
    </xf>
    <xf numFmtId="176" fontId="18" fillId="33" borderId="0" xfId="63" applyNumberFormat="1" applyFont="1" applyFill="1" applyAlignment="1">
      <alignment vertical="center"/>
      <protection/>
    </xf>
    <xf numFmtId="176" fontId="20" fillId="33" borderId="0" xfId="63" applyNumberFormat="1" applyFont="1" applyFill="1" applyAlignment="1">
      <alignment horizontal="center" vertical="center"/>
      <protection/>
    </xf>
    <xf numFmtId="176" fontId="20" fillId="33" borderId="0" xfId="63" applyNumberFormat="1" applyFont="1" applyFill="1" applyAlignment="1" applyProtection="1">
      <alignment horizontal="right" vertical="center"/>
      <protection/>
    </xf>
    <xf numFmtId="176" fontId="21" fillId="33" borderId="0" xfId="63" applyNumberFormat="1" applyFont="1" applyFill="1" applyAlignment="1">
      <alignment horizontal="right" vertical="center"/>
      <protection/>
    </xf>
    <xf numFmtId="176" fontId="95" fillId="33" borderId="15" xfId="63" applyNumberFormat="1" applyFont="1" applyFill="1" applyBorder="1" applyAlignment="1">
      <alignment horizontal="right" vertical="center"/>
      <protection/>
    </xf>
    <xf numFmtId="176" fontId="20" fillId="33" borderId="15" xfId="63" applyNumberFormat="1" applyFont="1" applyFill="1" applyBorder="1" applyAlignment="1" applyProtection="1">
      <alignment horizontal="right" vertical="center"/>
      <protection/>
    </xf>
    <xf numFmtId="176" fontId="96" fillId="33" borderId="15" xfId="63" applyNumberFormat="1" applyFont="1" applyFill="1" applyBorder="1" applyAlignment="1">
      <alignment horizontal="right" vertical="center"/>
      <protection/>
    </xf>
    <xf numFmtId="176" fontId="22" fillId="33" borderId="15" xfId="62" applyNumberFormat="1" applyFont="1" applyFill="1" applyBorder="1" applyAlignment="1" applyProtection="1">
      <alignment horizontal="right"/>
      <protection/>
    </xf>
    <xf numFmtId="176" fontId="21" fillId="33" borderId="12" xfId="63" applyNumberFormat="1" applyFont="1" applyFill="1" applyBorder="1" applyAlignment="1">
      <alignment/>
      <protection/>
    </xf>
    <xf numFmtId="176" fontId="21" fillId="33" borderId="16" xfId="63" applyNumberFormat="1" applyFont="1" applyFill="1" applyBorder="1" applyAlignment="1">
      <alignment horizontal="right"/>
      <protection/>
    </xf>
    <xf numFmtId="176" fontId="21" fillId="33" borderId="11" xfId="63" applyNumberFormat="1" applyFont="1" applyFill="1" applyBorder="1" applyAlignment="1">
      <alignment/>
      <protection/>
    </xf>
    <xf numFmtId="176" fontId="23" fillId="33" borderId="0" xfId="63" applyNumberFormat="1" applyFont="1" applyFill="1" applyBorder="1" applyAlignment="1" applyProtection="1">
      <alignment horizontal="right" vertical="center"/>
      <protection locked="0"/>
    </xf>
    <xf numFmtId="176" fontId="23" fillId="33" borderId="0" xfId="63" applyNumberFormat="1" applyFont="1" applyFill="1" applyAlignment="1" applyProtection="1">
      <alignment horizontal="right" vertical="center"/>
      <protection locked="0"/>
    </xf>
    <xf numFmtId="176" fontId="23" fillId="33" borderId="0" xfId="63" applyNumberFormat="1" applyFont="1" applyFill="1" applyAlignment="1">
      <alignment horizontal="right" vertical="center"/>
      <protection/>
    </xf>
    <xf numFmtId="176" fontId="16" fillId="33" borderId="0" xfId="63" applyNumberFormat="1" applyFont="1" applyFill="1" applyAlignment="1">
      <alignment horizontal="centerContinuous" vertical="center"/>
      <protection/>
    </xf>
    <xf numFmtId="176" fontId="16" fillId="33" borderId="0" xfId="63" applyNumberFormat="1" applyFont="1" applyFill="1" applyBorder="1" applyAlignment="1" applyProtection="1">
      <alignment horizontal="left" vertical="center"/>
      <protection/>
    </xf>
    <xf numFmtId="176" fontId="16" fillId="33" borderId="0" xfId="63" applyNumberFormat="1" applyFont="1" applyFill="1" applyAlignment="1" applyProtection="1">
      <alignment horizontal="center" vertical="center"/>
      <protection/>
    </xf>
    <xf numFmtId="176" fontId="16" fillId="33" borderId="12" xfId="63" applyNumberFormat="1" applyFont="1" applyFill="1" applyBorder="1" applyAlignment="1" applyProtection="1">
      <alignment vertical="center"/>
      <protection locked="0"/>
    </xf>
    <xf numFmtId="176" fontId="16" fillId="33" borderId="12" xfId="63" applyNumberFormat="1" applyFont="1" applyFill="1" applyBorder="1" applyAlignment="1">
      <alignment vertical="center"/>
      <protection/>
    </xf>
    <xf numFmtId="176" fontId="16" fillId="33" borderId="0" xfId="63" applyNumberFormat="1" applyFont="1" applyFill="1" applyBorder="1" applyAlignment="1">
      <alignment vertical="center"/>
      <protection/>
    </xf>
    <xf numFmtId="176" fontId="16" fillId="33" borderId="12" xfId="63" applyNumberFormat="1" applyFont="1" applyFill="1" applyBorder="1" applyAlignment="1" applyProtection="1">
      <alignment horizontal="right" vertical="center"/>
      <protection/>
    </xf>
    <xf numFmtId="176" fontId="16" fillId="33" borderId="11" xfId="63" applyNumberFormat="1" applyFont="1" applyFill="1" applyBorder="1" applyAlignment="1">
      <alignment vertical="center"/>
      <protection/>
    </xf>
    <xf numFmtId="176" fontId="16" fillId="33" borderId="12" xfId="63" applyNumberFormat="1" applyFont="1" applyFill="1" applyBorder="1" applyAlignment="1" applyProtection="1">
      <alignment horizontal="center" vertical="center"/>
      <protection/>
    </xf>
    <xf numFmtId="176" fontId="16" fillId="33" borderId="11" xfId="63" applyNumberFormat="1" applyFont="1" applyFill="1" applyBorder="1" applyAlignment="1" applyProtection="1">
      <alignment horizontal="center" vertical="center"/>
      <protection/>
    </xf>
    <xf numFmtId="176" fontId="16" fillId="33" borderId="18" xfId="63" applyNumberFormat="1" applyFont="1" applyFill="1" applyBorder="1" applyAlignment="1" applyProtection="1">
      <alignment horizontal="center" vertical="center"/>
      <protection/>
    </xf>
    <xf numFmtId="176" fontId="16" fillId="33" borderId="15" xfId="63" applyNumberFormat="1" applyFont="1" applyFill="1" applyBorder="1" applyAlignment="1">
      <alignment vertical="center"/>
      <protection/>
    </xf>
    <xf numFmtId="176" fontId="16" fillId="33" borderId="14" xfId="63" applyNumberFormat="1" applyFont="1" applyFill="1" applyBorder="1" applyAlignment="1">
      <alignment vertical="center"/>
      <protection/>
    </xf>
    <xf numFmtId="176" fontId="16" fillId="33" borderId="0" xfId="63" applyNumberFormat="1" applyFont="1" applyFill="1" applyBorder="1" applyAlignment="1" applyProtection="1">
      <alignment vertical="center"/>
      <protection locked="0"/>
    </xf>
    <xf numFmtId="176" fontId="16" fillId="33" borderId="19" xfId="62" applyNumberFormat="1" applyFont="1" applyFill="1" applyBorder="1" applyAlignment="1">
      <alignment vertical="center"/>
      <protection/>
    </xf>
    <xf numFmtId="176" fontId="17" fillId="33" borderId="21" xfId="62" applyNumberFormat="1" applyFont="1" applyFill="1" applyBorder="1" applyAlignment="1">
      <alignment vertical="center"/>
      <protection/>
    </xf>
    <xf numFmtId="176" fontId="17" fillId="33" borderId="0" xfId="63" applyNumberFormat="1" applyFont="1" applyFill="1" applyBorder="1" applyAlignment="1" applyProtection="1">
      <alignment vertical="center"/>
      <protection locked="0"/>
    </xf>
    <xf numFmtId="176" fontId="16" fillId="33" borderId="15" xfId="63" applyNumberFormat="1" applyFont="1" applyFill="1" applyBorder="1" applyAlignment="1" applyProtection="1">
      <alignment horizontal="right" vertical="center"/>
      <protection locked="0"/>
    </xf>
    <xf numFmtId="176" fontId="16" fillId="33" borderId="14" xfId="62" applyNumberFormat="1" applyFont="1" applyFill="1" applyBorder="1" applyAlignment="1" applyProtection="1">
      <alignment horizontal="center" vertical="center"/>
      <protection/>
    </xf>
    <xf numFmtId="176" fontId="17" fillId="33" borderId="0" xfId="62" applyNumberFormat="1" applyFont="1" applyFill="1" applyBorder="1" applyAlignment="1">
      <alignment vertical="center"/>
      <protection/>
    </xf>
    <xf numFmtId="176" fontId="18" fillId="33" borderId="0" xfId="63" applyNumberFormat="1" applyFont="1" applyFill="1" applyBorder="1" applyAlignment="1" applyProtection="1">
      <alignment vertical="center"/>
      <protection locked="0"/>
    </xf>
    <xf numFmtId="176" fontId="18" fillId="33" borderId="15" xfId="63" applyNumberFormat="1" applyFont="1" applyFill="1" applyBorder="1" applyAlignment="1" applyProtection="1">
      <alignment horizontal="right" vertical="center"/>
      <protection locked="0"/>
    </xf>
    <xf numFmtId="176" fontId="18" fillId="33" borderId="14" xfId="62" applyNumberFormat="1" applyFont="1" applyFill="1" applyBorder="1" applyAlignment="1" applyProtection="1">
      <alignment horizontal="center" vertical="center"/>
      <protection/>
    </xf>
    <xf numFmtId="176" fontId="18" fillId="33" borderId="0" xfId="62" applyNumberFormat="1" applyFont="1" applyFill="1" applyBorder="1" applyAlignment="1">
      <alignment vertical="center"/>
      <protection/>
    </xf>
    <xf numFmtId="176" fontId="17" fillId="33" borderId="15" xfId="63" applyNumberFormat="1" applyFont="1" applyFill="1" applyBorder="1" applyAlignment="1">
      <alignment vertical="center"/>
      <protection/>
    </xf>
    <xf numFmtId="176" fontId="17" fillId="33" borderId="14" xfId="62" applyNumberFormat="1" applyFont="1" applyFill="1" applyBorder="1" applyAlignment="1">
      <alignment vertical="center"/>
      <protection/>
    </xf>
    <xf numFmtId="176" fontId="18" fillId="33" borderId="0" xfId="63" applyNumberFormat="1" applyFont="1" applyFill="1" applyAlignment="1">
      <alignment/>
      <protection/>
    </xf>
    <xf numFmtId="176" fontId="18" fillId="33" borderId="0" xfId="62" applyNumberFormat="1" applyFont="1" applyFill="1" applyBorder="1" applyAlignment="1">
      <alignment/>
      <protection/>
    </xf>
    <xf numFmtId="176" fontId="18" fillId="33" borderId="15" xfId="62" applyNumberFormat="1" applyFont="1" applyFill="1" applyBorder="1" applyAlignment="1" applyProtection="1">
      <alignment horizontal="distributed"/>
      <protection/>
    </xf>
    <xf numFmtId="176" fontId="18" fillId="33" borderId="14" xfId="62" applyNumberFormat="1" applyFont="1" applyFill="1" applyBorder="1" applyAlignment="1" applyProtection="1">
      <alignment horizontal="distributed"/>
      <protection/>
    </xf>
    <xf numFmtId="176" fontId="17" fillId="33" borderId="0" xfId="62" applyNumberFormat="1" applyFont="1" applyFill="1" applyBorder="1" applyAlignment="1">
      <alignment horizontal="right"/>
      <protection/>
    </xf>
    <xf numFmtId="176" fontId="16" fillId="33" borderId="15" xfId="62" applyNumberFormat="1" applyFont="1" applyFill="1" applyBorder="1" applyAlignment="1" applyProtection="1">
      <alignment horizontal="right"/>
      <protection/>
    </xf>
    <xf numFmtId="176" fontId="16" fillId="33" borderId="14" xfId="62" applyNumberFormat="1" applyFont="1" applyFill="1" applyBorder="1" applyAlignment="1" applyProtection="1">
      <alignment horizontal="left"/>
      <protection/>
    </xf>
    <xf numFmtId="176" fontId="17" fillId="33" borderId="0" xfId="62" applyNumberFormat="1" applyFont="1" applyFill="1" applyBorder="1" applyAlignment="1">
      <alignment/>
      <protection/>
    </xf>
    <xf numFmtId="176" fontId="17" fillId="33" borderId="0" xfId="63" applyNumberFormat="1" applyFont="1" applyFill="1" applyAlignment="1">
      <alignment/>
      <protection/>
    </xf>
    <xf numFmtId="176" fontId="16" fillId="33" borderId="15" xfId="62" applyNumberFormat="1" applyFont="1" applyFill="1" applyBorder="1" applyAlignment="1" applyProtection="1">
      <alignment horizontal="distributed"/>
      <protection/>
    </xf>
    <xf numFmtId="176" fontId="16" fillId="33" borderId="14" xfId="62" applyNumberFormat="1" applyFont="1" applyFill="1" applyBorder="1" applyAlignment="1" applyProtection="1">
      <alignment horizontal="distributed"/>
      <protection/>
    </xf>
    <xf numFmtId="176" fontId="16" fillId="33" borderId="0" xfId="62" applyNumberFormat="1" applyFont="1" applyFill="1" applyBorder="1" applyAlignment="1" applyProtection="1">
      <alignment horizontal="distributed"/>
      <protection/>
    </xf>
    <xf numFmtId="176" fontId="18" fillId="33" borderId="0" xfId="63" applyNumberFormat="1" applyFont="1" applyFill="1" applyBorder="1" applyAlignment="1">
      <alignment/>
      <protection/>
    </xf>
    <xf numFmtId="176" fontId="17" fillId="33" borderId="0" xfId="63" applyNumberFormat="1" applyFont="1" applyFill="1" applyBorder="1" applyAlignment="1">
      <alignment/>
      <protection/>
    </xf>
    <xf numFmtId="176" fontId="17" fillId="33" borderId="0" xfId="62" applyNumberFormat="1" applyFont="1" applyFill="1" applyBorder="1" applyAlignment="1">
      <alignment horizontal="left"/>
      <protection/>
    </xf>
    <xf numFmtId="38" fontId="19" fillId="33" borderId="0" xfId="49" applyFont="1" applyFill="1" applyBorder="1" applyAlignment="1">
      <alignment vertical="center"/>
    </xf>
    <xf numFmtId="0" fontId="19" fillId="33" borderId="0" xfId="63" applyNumberFormat="1" applyFont="1" applyFill="1" applyBorder="1" applyAlignment="1">
      <alignment vertical="center"/>
      <protection/>
    </xf>
    <xf numFmtId="176" fontId="16" fillId="33" borderId="0" xfId="63" applyNumberFormat="1" applyFont="1" applyFill="1" applyAlignment="1">
      <alignment horizontal="center" vertical="center"/>
      <protection/>
    </xf>
    <xf numFmtId="176" fontId="16" fillId="33" borderId="14" xfId="62" applyNumberFormat="1" applyFont="1" applyFill="1" applyBorder="1" applyAlignment="1" applyProtection="1">
      <alignment horizontal="left" vertical="center"/>
      <protection/>
    </xf>
    <xf numFmtId="176" fontId="18" fillId="33" borderId="14" xfId="62" applyNumberFormat="1" applyFont="1" applyFill="1" applyBorder="1" applyAlignment="1" applyProtection="1">
      <alignment horizontal="left" vertical="center"/>
      <protection/>
    </xf>
    <xf numFmtId="176" fontId="17" fillId="33" borderId="12" xfId="63" applyNumberFormat="1" applyFont="1" applyFill="1" applyBorder="1" applyAlignment="1">
      <alignment/>
      <protection/>
    </xf>
    <xf numFmtId="176" fontId="17" fillId="33" borderId="16" xfId="63" applyNumberFormat="1" applyFont="1" applyFill="1" applyBorder="1" applyAlignment="1">
      <alignment/>
      <protection/>
    </xf>
    <xf numFmtId="176" fontId="17" fillId="33" borderId="11" xfId="63" applyNumberFormat="1" applyFont="1" applyFill="1" applyBorder="1" applyAlignment="1">
      <alignment/>
      <protection/>
    </xf>
    <xf numFmtId="176" fontId="100" fillId="33" borderId="0" xfId="63" applyNumberFormat="1" applyFont="1" applyFill="1" applyBorder="1" applyAlignment="1">
      <alignment vertical="center"/>
      <protection/>
    </xf>
    <xf numFmtId="176" fontId="101" fillId="33" borderId="15" xfId="63" applyNumberFormat="1" applyFont="1" applyFill="1" applyBorder="1" applyAlignment="1">
      <alignment vertical="center"/>
      <protection/>
    </xf>
    <xf numFmtId="176" fontId="100" fillId="33" borderId="14" xfId="62" applyNumberFormat="1" applyFont="1" applyFill="1" applyBorder="1" applyAlignment="1">
      <alignment vertical="center"/>
      <protection/>
    </xf>
    <xf numFmtId="176" fontId="100" fillId="33" borderId="0" xfId="62" applyNumberFormat="1" applyFont="1" applyFill="1" applyBorder="1" applyAlignment="1">
      <alignment vertical="center"/>
      <protection/>
    </xf>
    <xf numFmtId="176" fontId="100" fillId="33" borderId="0" xfId="63" applyNumberFormat="1" applyFont="1" applyFill="1" applyAlignment="1">
      <alignment vertical="center"/>
      <protection/>
    </xf>
    <xf numFmtId="176" fontId="16" fillId="33" borderId="15" xfId="63" applyNumberFormat="1" applyFont="1" applyFill="1" applyBorder="1" applyAlignment="1" applyProtection="1">
      <alignment horizontal="center" vertical="center"/>
      <protection/>
    </xf>
    <xf numFmtId="176" fontId="102" fillId="33" borderId="0" xfId="63" applyNumberFormat="1" applyFont="1" applyFill="1" applyBorder="1" applyAlignment="1">
      <alignment vertical="center"/>
      <protection/>
    </xf>
    <xf numFmtId="176" fontId="102" fillId="33" borderId="15" xfId="63" applyNumberFormat="1" applyFont="1" applyFill="1" applyBorder="1" applyAlignment="1">
      <alignment vertical="center"/>
      <protection/>
    </xf>
    <xf numFmtId="176" fontId="102" fillId="33" borderId="14" xfId="62" applyNumberFormat="1" applyFont="1" applyFill="1" applyBorder="1" applyAlignment="1">
      <alignment vertical="center"/>
      <protection/>
    </xf>
    <xf numFmtId="176" fontId="102" fillId="33" borderId="0" xfId="62" applyNumberFormat="1" applyFont="1" applyFill="1" applyBorder="1" applyAlignment="1">
      <alignment vertical="center"/>
      <protection/>
    </xf>
    <xf numFmtId="176" fontId="102" fillId="33" borderId="0" xfId="63" applyNumberFormat="1" applyFont="1" applyFill="1" applyAlignment="1">
      <alignment vertical="center"/>
      <protection/>
    </xf>
    <xf numFmtId="176" fontId="17" fillId="33" borderId="0" xfId="63" applyNumberFormat="1" applyFont="1" applyFill="1" applyAlignment="1" applyProtection="1">
      <alignment vertical="center"/>
      <protection locked="0"/>
    </xf>
    <xf numFmtId="176" fontId="16" fillId="33" borderId="12" xfId="63" applyNumberFormat="1" applyFont="1" applyFill="1" applyBorder="1" applyAlignment="1" applyProtection="1">
      <alignment horizontal="center" vertical="center"/>
      <protection/>
    </xf>
    <xf numFmtId="176" fontId="16" fillId="33" borderId="13" xfId="63" applyNumberFormat="1" applyFont="1" applyFill="1" applyBorder="1" applyAlignment="1" applyProtection="1">
      <alignment horizontal="center" vertical="center"/>
      <protection/>
    </xf>
    <xf numFmtId="176" fontId="29" fillId="33" borderId="14" xfId="62" applyNumberFormat="1" applyFont="1" applyFill="1" applyBorder="1" applyAlignment="1" applyProtection="1">
      <alignment horizontal="right" vertical="center"/>
      <protection/>
    </xf>
    <xf numFmtId="176" fontId="29" fillId="33" borderId="0" xfId="62" applyNumberFormat="1" applyFont="1" applyFill="1" applyBorder="1" applyAlignment="1" applyProtection="1">
      <alignment horizontal="right" vertical="center"/>
      <protection/>
    </xf>
    <xf numFmtId="176" fontId="30" fillId="33" borderId="14" xfId="62" applyNumberFormat="1" applyFont="1" applyFill="1" applyBorder="1" applyAlignment="1" applyProtection="1">
      <alignment horizontal="right" vertical="center"/>
      <protection/>
    </xf>
    <xf numFmtId="176" fontId="30" fillId="33" borderId="0" xfId="62" applyNumberFormat="1" applyFont="1" applyFill="1" applyBorder="1" applyAlignment="1" applyProtection="1">
      <alignment horizontal="right" vertical="center"/>
      <protection/>
    </xf>
    <xf numFmtId="49" fontId="29" fillId="33" borderId="0" xfId="62" applyNumberFormat="1" applyFont="1" applyFill="1" applyBorder="1" applyAlignment="1" applyProtection="1">
      <alignment horizontal="right" vertical="center"/>
      <protection/>
    </xf>
    <xf numFmtId="176" fontId="30" fillId="33" borderId="14" xfId="62" applyNumberFormat="1" applyFont="1" applyFill="1" applyBorder="1" applyAlignment="1" applyProtection="1">
      <alignment horizontal="right"/>
      <protection/>
    </xf>
    <xf numFmtId="176" fontId="30" fillId="33" borderId="0" xfId="62" applyNumberFormat="1" applyFont="1" applyFill="1" applyBorder="1" applyAlignment="1" applyProtection="1">
      <alignment horizontal="right"/>
      <protection/>
    </xf>
    <xf numFmtId="176" fontId="29" fillId="33" borderId="14" xfId="62" applyNumberFormat="1" applyFont="1" applyFill="1" applyBorder="1" applyAlignment="1" applyProtection="1">
      <alignment horizontal="right"/>
      <protection/>
    </xf>
    <xf numFmtId="176" fontId="29" fillId="33" borderId="0" xfId="62" applyNumberFormat="1" applyFont="1" applyFill="1" applyBorder="1" applyAlignment="1" applyProtection="1">
      <alignment horizontal="right"/>
      <protection locked="0"/>
    </xf>
    <xf numFmtId="176" fontId="29" fillId="33" borderId="0" xfId="62" applyNumberFormat="1" applyFont="1" applyFill="1" applyBorder="1" applyAlignment="1" applyProtection="1">
      <alignment horizontal="right"/>
      <protection/>
    </xf>
    <xf numFmtId="176" fontId="30" fillId="33" borderId="0" xfId="62" applyNumberFormat="1" applyFont="1" applyFill="1" applyBorder="1" applyAlignment="1" applyProtection="1">
      <alignment horizontal="right"/>
      <protection locked="0"/>
    </xf>
    <xf numFmtId="176" fontId="31" fillId="33" borderId="14" xfId="63" applyNumberFormat="1" applyFont="1" applyFill="1" applyBorder="1" applyAlignment="1" applyProtection="1">
      <alignment horizontal="right" vertical="center"/>
      <protection locked="0"/>
    </xf>
    <xf numFmtId="176" fontId="31" fillId="33" borderId="0" xfId="63" applyNumberFormat="1" applyFont="1" applyFill="1" applyBorder="1" applyAlignment="1" applyProtection="1">
      <alignment horizontal="right" vertical="center"/>
      <protection locked="0"/>
    </xf>
    <xf numFmtId="176" fontId="32" fillId="33" borderId="14" xfId="63" applyNumberFormat="1" applyFont="1" applyFill="1" applyBorder="1" applyAlignment="1" applyProtection="1">
      <alignment horizontal="right" vertical="center"/>
      <protection/>
    </xf>
    <xf numFmtId="176" fontId="32" fillId="33" borderId="0" xfId="63" applyNumberFormat="1" applyFont="1" applyFill="1" applyBorder="1" applyAlignment="1" applyProtection="1">
      <alignment horizontal="right" vertical="center"/>
      <protection/>
    </xf>
    <xf numFmtId="176" fontId="103" fillId="33" borderId="14" xfId="63" applyNumberFormat="1" applyFont="1" applyFill="1" applyBorder="1" applyAlignment="1">
      <alignment horizontal="right" vertical="center"/>
      <protection/>
    </xf>
    <xf numFmtId="176" fontId="103" fillId="33" borderId="0" xfId="63" applyNumberFormat="1" applyFont="1" applyFill="1" applyBorder="1" applyAlignment="1">
      <alignment horizontal="right" vertical="center"/>
      <protection/>
    </xf>
    <xf numFmtId="176" fontId="31" fillId="33" borderId="14" xfId="63" applyNumberFormat="1" applyFont="1" applyFill="1" applyBorder="1" applyAlignment="1" applyProtection="1">
      <alignment horizontal="right" vertical="center"/>
      <protection/>
    </xf>
    <xf numFmtId="176" fontId="31" fillId="33" borderId="0" xfId="63" applyNumberFormat="1" applyFont="1" applyFill="1" applyBorder="1" applyAlignment="1" applyProtection="1">
      <alignment horizontal="right" vertical="center"/>
      <protection/>
    </xf>
    <xf numFmtId="176" fontId="104" fillId="33" borderId="0" xfId="63" applyNumberFormat="1" applyFont="1" applyFill="1" applyAlignment="1">
      <alignment horizontal="right" vertical="center"/>
      <protection/>
    </xf>
    <xf numFmtId="176" fontId="32" fillId="33" borderId="14" xfId="63" applyNumberFormat="1" applyFont="1" applyFill="1" applyBorder="1" applyAlignment="1" applyProtection="1">
      <alignment horizontal="right"/>
      <protection/>
    </xf>
    <xf numFmtId="176" fontId="32" fillId="33" borderId="0" xfId="63" applyNumberFormat="1" applyFont="1" applyFill="1" applyBorder="1" applyAlignment="1" applyProtection="1">
      <alignment horizontal="right"/>
      <protection/>
    </xf>
    <xf numFmtId="176" fontId="31" fillId="33" borderId="14" xfId="63" applyNumberFormat="1" applyFont="1" applyFill="1" applyBorder="1" applyAlignment="1" applyProtection="1">
      <alignment horizontal="right"/>
      <protection/>
    </xf>
    <xf numFmtId="176" fontId="31" fillId="33" borderId="0" xfId="63" applyNumberFormat="1" applyFont="1" applyFill="1" applyBorder="1" applyAlignment="1" applyProtection="1">
      <alignment horizontal="right"/>
      <protection/>
    </xf>
    <xf numFmtId="176" fontId="31" fillId="33" borderId="0" xfId="63" applyNumberFormat="1" applyFont="1" applyFill="1" applyBorder="1" applyAlignment="1" applyProtection="1">
      <alignment horizontal="right"/>
      <protection locked="0"/>
    </xf>
    <xf numFmtId="38" fontId="31" fillId="33" borderId="0" xfId="49" applyFont="1" applyFill="1" applyBorder="1" applyAlignment="1" applyProtection="1">
      <alignment horizontal="right"/>
      <protection locked="0"/>
    </xf>
    <xf numFmtId="0" fontId="31" fillId="33" borderId="0" xfId="63" applyNumberFormat="1" applyFont="1" applyFill="1" applyBorder="1" applyAlignment="1" applyProtection="1">
      <alignment horizontal="right"/>
      <protection locked="0"/>
    </xf>
    <xf numFmtId="176" fontId="32" fillId="33" borderId="0" xfId="63" applyNumberFormat="1" applyFont="1" applyFill="1" applyBorder="1" applyAlignment="1" applyProtection="1">
      <alignment horizontal="right"/>
      <protection locked="0"/>
    </xf>
    <xf numFmtId="176" fontId="31" fillId="33" borderId="14" xfId="63" applyNumberFormat="1" applyFont="1" applyFill="1" applyBorder="1" applyAlignment="1">
      <alignment horizontal="right" vertical="center"/>
      <protection/>
    </xf>
    <xf numFmtId="176" fontId="31" fillId="33" borderId="0" xfId="63" applyNumberFormat="1" applyFont="1" applyFill="1" applyBorder="1" applyAlignment="1">
      <alignment horizontal="right" vertical="center"/>
      <protection/>
    </xf>
    <xf numFmtId="176" fontId="31" fillId="33" borderId="0" xfId="63" applyNumberFormat="1" applyFont="1" applyFill="1" applyAlignment="1">
      <alignment horizontal="right" vertical="center"/>
      <protection/>
    </xf>
    <xf numFmtId="176" fontId="24" fillId="33" borderId="0" xfId="63" applyNumberFormat="1" applyFont="1" applyFill="1" applyBorder="1" applyAlignment="1" applyProtection="1">
      <alignment horizontal="right" vertical="center"/>
      <protection/>
    </xf>
    <xf numFmtId="176" fontId="105" fillId="33" borderId="0" xfId="63" applyNumberFormat="1" applyFont="1" applyFill="1" applyAlignment="1">
      <alignment horizontal="right" vertical="center"/>
      <protection/>
    </xf>
    <xf numFmtId="178" fontId="10" fillId="33" borderId="16" xfId="67" applyNumberFormat="1" applyFont="1" applyFill="1" applyBorder="1" applyAlignment="1" applyProtection="1">
      <alignment horizontal="center" vertical="center"/>
      <protection/>
    </xf>
    <xf numFmtId="178" fontId="10" fillId="0" borderId="0" xfId="66" applyNumberFormat="1" applyFont="1" applyFill="1" applyBorder="1" applyAlignment="1" applyProtection="1">
      <alignment horizontal="center" vertical="center"/>
      <protection/>
    </xf>
    <xf numFmtId="178" fontId="10" fillId="0" borderId="22" xfId="66" applyNumberFormat="1" applyFont="1" applyFill="1" applyBorder="1" applyAlignment="1" applyProtection="1">
      <alignment horizontal="center" vertical="center"/>
      <protection/>
    </xf>
    <xf numFmtId="178" fontId="10" fillId="0" borderId="23" xfId="66" applyNumberFormat="1" applyFont="1" applyFill="1" applyBorder="1" applyAlignment="1" applyProtection="1">
      <alignment horizontal="center" vertical="center"/>
      <protection/>
    </xf>
    <xf numFmtId="178" fontId="10" fillId="0" borderId="18" xfId="66" applyNumberFormat="1" applyFont="1" applyFill="1" applyBorder="1" applyAlignment="1" applyProtection="1">
      <alignment horizontal="center" vertical="center"/>
      <protection/>
    </xf>
    <xf numFmtId="178" fontId="10" fillId="0" borderId="12" xfId="66" applyNumberFormat="1" applyFont="1" applyFill="1" applyBorder="1" applyAlignment="1" applyProtection="1">
      <alignment horizontal="center" vertical="center"/>
      <protection/>
    </xf>
    <xf numFmtId="178" fontId="10" fillId="0" borderId="0" xfId="64" applyNumberFormat="1" applyFont="1" applyFill="1" applyBorder="1" applyAlignment="1" applyProtection="1">
      <alignment/>
      <protection/>
    </xf>
    <xf numFmtId="178" fontId="106" fillId="0" borderId="0" xfId="64" applyNumberFormat="1" applyFont="1" applyFill="1" applyBorder="1" applyAlignment="1" applyProtection="1">
      <alignment wrapText="1"/>
      <protection/>
    </xf>
    <xf numFmtId="178" fontId="9" fillId="0" borderId="0" xfId="64" applyNumberFormat="1" applyFont="1" applyFill="1" applyAlignment="1">
      <alignment/>
      <protection/>
    </xf>
    <xf numFmtId="178" fontId="10" fillId="0" borderId="0" xfId="64" applyNumberFormat="1" applyFont="1" applyFill="1" applyAlignment="1" applyProtection="1">
      <alignment/>
      <protection/>
    </xf>
    <xf numFmtId="178" fontId="9" fillId="0" borderId="0" xfId="64" applyNumberFormat="1" applyFont="1" applyFill="1" applyAlignment="1">
      <alignment vertical="center"/>
      <protection/>
    </xf>
    <xf numFmtId="178" fontId="13" fillId="0" borderId="0" xfId="64" applyNumberFormat="1" applyFont="1" applyFill="1" applyAlignment="1">
      <alignment vertical="center"/>
      <protection/>
    </xf>
    <xf numFmtId="178" fontId="33" fillId="0" borderId="0" xfId="64" applyNumberFormat="1" applyFont="1" applyFill="1" applyAlignment="1">
      <alignment vertical="center"/>
      <protection/>
    </xf>
    <xf numFmtId="178" fontId="106" fillId="0" borderId="0" xfId="64" applyNumberFormat="1" applyFont="1" applyFill="1" applyBorder="1" applyAlignment="1" applyProtection="1">
      <alignment horizontal="left" wrapText="1"/>
      <protection/>
    </xf>
    <xf numFmtId="176" fontId="24" fillId="33" borderId="0" xfId="63" applyNumberFormat="1" applyFont="1" applyFill="1" applyAlignment="1" applyProtection="1">
      <alignment vertical="center"/>
      <protection/>
    </xf>
    <xf numFmtId="176" fontId="16" fillId="33" borderId="0" xfId="63" applyNumberFormat="1" applyFont="1" applyFill="1" applyAlignment="1" applyProtection="1">
      <alignment vertical="center"/>
      <protection/>
    </xf>
    <xf numFmtId="178" fontId="10" fillId="0" borderId="0" xfId="70" applyNumberFormat="1" applyFont="1" applyFill="1" applyBorder="1" applyAlignment="1" applyProtection="1">
      <alignment horizontal="left" vertical="center"/>
      <protection/>
    </xf>
    <xf numFmtId="178" fontId="10" fillId="0" borderId="0" xfId="70" applyNumberFormat="1" applyFont="1" applyFill="1" applyBorder="1" applyAlignment="1">
      <alignment vertical="center"/>
      <protection/>
    </xf>
    <xf numFmtId="178" fontId="9" fillId="0" borderId="0" xfId="68" applyNumberFormat="1" applyFont="1" applyFill="1" applyAlignment="1">
      <alignment vertical="center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0" fillId="0" borderId="0" xfId="70" applyNumberFormat="1" applyFont="1" applyFill="1" applyBorder="1" applyAlignment="1" applyProtection="1">
      <alignment horizontal="center" vertical="center" wrapText="1"/>
      <protection/>
    </xf>
    <xf numFmtId="178" fontId="10" fillId="0" borderId="0" xfId="70" applyNumberFormat="1" applyFont="1" applyFill="1" applyBorder="1" applyAlignment="1" applyProtection="1">
      <alignment vertical="center"/>
      <protection/>
    </xf>
    <xf numFmtId="178" fontId="10" fillId="0" borderId="0" xfId="70" applyNumberFormat="1" applyFont="1" applyFill="1" applyBorder="1" applyAlignment="1">
      <alignment horizontal="right" vertical="center"/>
      <protection/>
    </xf>
    <xf numFmtId="178" fontId="88" fillId="0" borderId="0" xfId="70" applyNumberFormat="1" applyFont="1" applyFill="1" applyBorder="1" applyAlignment="1" applyProtection="1">
      <alignment horizontal="right" vertical="center"/>
      <protection/>
    </xf>
    <xf numFmtId="178" fontId="88" fillId="0" borderId="0" xfId="70" applyNumberFormat="1" applyFont="1" applyFill="1" applyBorder="1" applyAlignment="1" applyProtection="1">
      <alignment vertical="center"/>
      <protection/>
    </xf>
    <xf numFmtId="178" fontId="11" fillId="0" borderId="0" xfId="70" applyNumberFormat="1" applyFont="1" applyFill="1" applyBorder="1" applyAlignment="1">
      <alignment horizontal="center" vertical="center"/>
      <protection/>
    </xf>
    <xf numFmtId="178" fontId="88" fillId="0" borderId="0" xfId="70" applyNumberFormat="1" applyFont="1" applyFill="1" applyBorder="1" applyAlignment="1">
      <alignment vertical="center"/>
      <protection/>
    </xf>
    <xf numFmtId="178" fontId="88" fillId="0" borderId="0" xfId="70" applyNumberFormat="1" applyFont="1" applyFill="1" applyBorder="1" applyAlignment="1">
      <alignment horizontal="right" vertical="center"/>
      <protection/>
    </xf>
    <xf numFmtId="178" fontId="9" fillId="0" borderId="0" xfId="68" applyNumberFormat="1" applyFont="1" applyFill="1" applyBorder="1" applyAlignment="1">
      <alignment vertical="center"/>
      <protection/>
    </xf>
    <xf numFmtId="178" fontId="17" fillId="0" borderId="0" xfId="68" applyNumberFormat="1" applyFont="1" applyFill="1" applyAlignment="1">
      <alignment vertical="center"/>
      <protection/>
    </xf>
    <xf numFmtId="178" fontId="16" fillId="0" borderId="0" xfId="68" applyNumberFormat="1" applyFont="1" applyFill="1" applyAlignment="1">
      <alignment horizontal="center" vertical="center"/>
      <protection/>
    </xf>
    <xf numFmtId="178" fontId="16" fillId="0" borderId="0" xfId="68" applyNumberFormat="1" applyFont="1" applyFill="1" applyAlignment="1">
      <alignment vertical="center"/>
      <protection/>
    </xf>
    <xf numFmtId="178" fontId="16" fillId="0" borderId="0" xfId="70" applyNumberFormat="1" applyFont="1" applyFill="1" applyBorder="1" applyAlignment="1" applyProtection="1">
      <alignment horizontal="left" vertical="center"/>
      <protection/>
    </xf>
    <xf numFmtId="37" fontId="16" fillId="0" borderId="0" xfId="68" applyFont="1" applyFill="1" applyBorder="1" applyAlignment="1">
      <alignment vertical="center"/>
      <protection/>
    </xf>
    <xf numFmtId="178" fontId="17" fillId="0" borderId="0" xfId="68" applyNumberFormat="1" applyFont="1" applyFill="1" applyBorder="1" applyAlignment="1">
      <alignment vertical="center"/>
      <protection/>
    </xf>
    <xf numFmtId="178" fontId="16" fillId="0" borderId="0" xfId="68" applyNumberFormat="1" applyFont="1" applyFill="1" applyBorder="1" applyAlignment="1">
      <alignment vertical="center"/>
      <protection/>
    </xf>
    <xf numFmtId="178" fontId="16" fillId="0" borderId="0" xfId="68" applyNumberFormat="1" applyFont="1" applyFill="1" applyBorder="1" applyAlignment="1" applyProtection="1">
      <alignment horizontal="left" vertical="center"/>
      <protection/>
    </xf>
    <xf numFmtId="178" fontId="16" fillId="0" borderId="0" xfId="68" applyNumberFormat="1" applyFont="1" applyFill="1" applyBorder="1" applyAlignment="1">
      <alignment horizontal="right" vertical="center"/>
      <protection/>
    </xf>
    <xf numFmtId="178" fontId="16" fillId="0" borderId="19" xfId="68" applyNumberFormat="1" applyFont="1" applyFill="1" applyBorder="1" applyAlignment="1">
      <alignment vertical="center"/>
      <protection/>
    </xf>
    <xf numFmtId="178" fontId="16" fillId="0" borderId="21" xfId="68" applyNumberFormat="1" applyFont="1" applyFill="1" applyBorder="1" applyAlignment="1" applyProtection="1">
      <alignment horizontal="center" vertical="center"/>
      <protection/>
    </xf>
    <xf numFmtId="178" fontId="16" fillId="0" borderId="21" xfId="68" applyNumberFormat="1" applyFont="1" applyFill="1" applyBorder="1" applyAlignment="1">
      <alignment vertical="center"/>
      <protection/>
    </xf>
    <xf numFmtId="178" fontId="16" fillId="0" borderId="10" xfId="68" applyNumberFormat="1" applyFont="1" applyFill="1" applyBorder="1" applyAlignment="1" applyProtection="1">
      <alignment horizontal="center" vertical="center"/>
      <protection/>
    </xf>
    <xf numFmtId="178" fontId="16" fillId="0" borderId="13" xfId="68" applyNumberFormat="1" applyFont="1" applyFill="1" applyBorder="1" applyAlignment="1" applyProtection="1">
      <alignment horizontal="center" vertical="center"/>
      <protection/>
    </xf>
    <xf numFmtId="178" fontId="16" fillId="0" borderId="17" xfId="68" applyNumberFormat="1" applyFont="1" applyFill="1" applyBorder="1" applyAlignment="1" applyProtection="1">
      <alignment horizontal="center" vertical="center"/>
      <protection/>
    </xf>
    <xf numFmtId="178" fontId="107" fillId="0" borderId="0" xfId="68" applyNumberFormat="1" applyFont="1" applyFill="1" applyBorder="1" applyAlignment="1">
      <alignment vertical="center"/>
      <protection/>
    </xf>
    <xf numFmtId="178" fontId="16" fillId="0" borderId="14" xfId="68" applyNumberFormat="1" applyFont="1" applyFill="1" applyBorder="1" applyAlignment="1">
      <alignment vertical="center"/>
      <protection/>
    </xf>
    <xf numFmtId="178" fontId="16" fillId="0" borderId="0" xfId="68" applyNumberFormat="1" applyFont="1" applyFill="1" applyBorder="1" applyAlignment="1" applyProtection="1">
      <alignment horizontal="right" vertical="center"/>
      <protection locked="0"/>
    </xf>
    <xf numFmtId="178" fontId="16" fillId="0" borderId="14" xfId="68" applyNumberFormat="1" applyFont="1" applyFill="1" applyBorder="1" applyAlignment="1" applyProtection="1">
      <alignment vertical="center"/>
      <protection locked="0"/>
    </xf>
    <xf numFmtId="178" fontId="16" fillId="0" borderId="0" xfId="68" applyNumberFormat="1" applyFont="1" applyFill="1" applyBorder="1" applyAlignment="1" applyProtection="1">
      <alignment vertical="center"/>
      <protection locked="0"/>
    </xf>
    <xf numFmtId="178" fontId="16" fillId="0" borderId="0" xfId="68" applyNumberFormat="1" applyFont="1" applyFill="1" applyAlignment="1" applyProtection="1">
      <alignment vertical="center"/>
      <protection locked="0"/>
    </xf>
    <xf numFmtId="178" fontId="17" fillId="0" borderId="0" xfId="68" applyNumberFormat="1" applyFont="1" applyFill="1" applyAlignment="1" applyProtection="1">
      <alignment vertical="center"/>
      <protection locked="0"/>
    </xf>
    <xf numFmtId="178" fontId="107" fillId="0" borderId="0" xfId="68" applyNumberFormat="1" applyFont="1" applyFill="1" applyBorder="1" applyAlignment="1" applyProtection="1">
      <alignment horizontal="right" vertical="center"/>
      <protection locked="0"/>
    </xf>
    <xf numFmtId="178" fontId="107" fillId="0" borderId="14" xfId="68" applyNumberFormat="1" applyFont="1" applyFill="1" applyBorder="1" applyAlignment="1" applyProtection="1">
      <alignment vertical="center"/>
      <protection locked="0"/>
    </xf>
    <xf numFmtId="178" fontId="107" fillId="0" borderId="0" xfId="68" applyNumberFormat="1" applyFont="1" applyFill="1" applyBorder="1" applyAlignment="1" applyProtection="1">
      <alignment vertical="center"/>
      <protection locked="0"/>
    </xf>
    <xf numFmtId="178" fontId="107" fillId="0" borderId="0" xfId="68" applyNumberFormat="1" applyFont="1" applyFill="1" applyAlignment="1">
      <alignment vertical="center"/>
      <protection/>
    </xf>
    <xf numFmtId="178" fontId="16" fillId="0" borderId="0" xfId="68" applyNumberFormat="1" applyFont="1" applyFill="1" applyBorder="1" applyAlignment="1" applyProtection="1">
      <alignment horizontal="center" vertical="center"/>
      <protection locked="0"/>
    </xf>
    <xf numFmtId="178" fontId="16" fillId="0" borderId="0" xfId="68" applyNumberFormat="1" applyFont="1" applyFill="1" applyBorder="1" applyAlignment="1" applyProtection="1">
      <alignment horizontal="center" vertical="center"/>
      <protection/>
    </xf>
    <xf numFmtId="178" fontId="16" fillId="0" borderId="14" xfId="68" applyNumberFormat="1" applyFont="1" applyFill="1" applyBorder="1" applyAlignment="1" applyProtection="1">
      <alignment vertical="center"/>
      <protection/>
    </xf>
    <xf numFmtId="178" fontId="16" fillId="0" borderId="0" xfId="68" applyNumberFormat="1" applyFont="1" applyFill="1" applyBorder="1" applyAlignment="1" applyProtection="1">
      <alignment vertical="center"/>
      <protection/>
    </xf>
    <xf numFmtId="178" fontId="10" fillId="0" borderId="0" xfId="68" applyNumberFormat="1" applyFont="1" applyFill="1" applyBorder="1" applyAlignment="1" applyProtection="1">
      <alignment horizontal="right" vertical="center"/>
      <protection/>
    </xf>
    <xf numFmtId="178" fontId="16" fillId="0" borderId="14" xfId="69" applyNumberFormat="1" applyFont="1" applyFill="1" applyBorder="1" applyAlignment="1" applyProtection="1">
      <alignment vertical="center"/>
      <protection locked="0"/>
    </xf>
    <xf numFmtId="178" fontId="16" fillId="0" borderId="0" xfId="69" applyNumberFormat="1" applyFont="1" applyFill="1" applyBorder="1" applyAlignment="1" applyProtection="1">
      <alignment vertical="center"/>
      <protection locked="0"/>
    </xf>
    <xf numFmtId="178" fontId="16" fillId="0" borderId="0" xfId="69" applyNumberFormat="1" applyFont="1" applyFill="1" applyBorder="1" applyAlignment="1" applyProtection="1">
      <alignment horizontal="right" vertical="center"/>
      <protection locked="0"/>
    </xf>
    <xf numFmtId="178" fontId="107" fillId="0" borderId="14" xfId="68" applyNumberFormat="1" applyFont="1" applyFill="1" applyBorder="1" applyAlignment="1" applyProtection="1">
      <alignment vertical="center"/>
      <protection/>
    </xf>
    <xf numFmtId="178" fontId="107" fillId="0" borderId="0" xfId="68" applyNumberFormat="1" applyFont="1" applyFill="1" applyBorder="1" applyAlignment="1" applyProtection="1">
      <alignment vertical="center"/>
      <protection/>
    </xf>
    <xf numFmtId="178" fontId="107" fillId="0" borderId="0" xfId="68" applyNumberFormat="1" applyFont="1" applyFill="1" applyBorder="1" applyAlignment="1" applyProtection="1">
      <alignment horizontal="right" vertical="center"/>
      <protection/>
    </xf>
    <xf numFmtId="178" fontId="16" fillId="0" borderId="0" xfId="68" applyNumberFormat="1" applyFont="1" applyFill="1" applyBorder="1" applyAlignment="1" applyProtection="1">
      <alignment horizontal="right" vertical="center"/>
      <protection/>
    </xf>
    <xf numFmtId="178" fontId="16" fillId="0" borderId="12" xfId="68" applyNumberFormat="1" applyFont="1" applyFill="1" applyBorder="1" applyAlignment="1">
      <alignment vertical="center"/>
      <protection/>
    </xf>
    <xf numFmtId="178" fontId="16" fillId="0" borderId="11" xfId="68" applyNumberFormat="1" applyFont="1" applyFill="1" applyBorder="1" applyAlignment="1">
      <alignment vertical="center"/>
      <protection/>
    </xf>
    <xf numFmtId="178" fontId="16" fillId="0" borderId="0" xfId="69" applyNumberFormat="1" applyFont="1" applyFill="1" applyAlignment="1">
      <alignment horizontal="centerContinuous" vertical="center"/>
      <protection/>
    </xf>
    <xf numFmtId="178" fontId="16" fillId="0" borderId="0" xfId="69" applyNumberFormat="1" applyFont="1" applyFill="1" applyBorder="1" applyAlignment="1">
      <alignment vertical="center"/>
      <protection/>
    </xf>
    <xf numFmtId="178" fontId="16" fillId="0" borderId="0" xfId="69" applyNumberFormat="1" applyFont="1" applyFill="1" applyBorder="1" applyAlignment="1">
      <alignment horizontal="left" vertical="center"/>
      <protection/>
    </xf>
    <xf numFmtId="178" fontId="16" fillId="0" borderId="0" xfId="69" applyNumberFormat="1" applyFont="1" applyFill="1" applyBorder="1" applyAlignment="1">
      <alignment horizontal="right" vertical="center"/>
      <protection/>
    </xf>
    <xf numFmtId="178" fontId="16" fillId="0" borderId="10" xfId="69" applyNumberFormat="1" applyFont="1" applyFill="1" applyBorder="1" applyAlignment="1">
      <alignment horizontal="centerContinuous" vertical="center"/>
      <protection/>
    </xf>
    <xf numFmtId="178" fontId="16" fillId="0" borderId="17" xfId="69" applyNumberFormat="1" applyFont="1" applyFill="1" applyBorder="1" applyAlignment="1" applyProtection="1">
      <alignment horizontal="centerContinuous" vertical="center"/>
      <protection/>
    </xf>
    <xf numFmtId="178" fontId="16" fillId="0" borderId="17" xfId="69" applyNumberFormat="1" applyFont="1" applyFill="1" applyBorder="1" applyAlignment="1">
      <alignment horizontal="centerContinuous" vertical="center"/>
      <protection/>
    </xf>
    <xf numFmtId="178" fontId="16" fillId="0" borderId="20" xfId="69" applyNumberFormat="1" applyFont="1" applyFill="1" applyBorder="1" applyAlignment="1">
      <alignment horizontal="centerContinuous" vertical="center"/>
      <protection/>
    </xf>
    <xf numFmtId="178" fontId="16" fillId="0" borderId="0" xfId="69" applyNumberFormat="1" applyFont="1" applyFill="1" applyBorder="1" applyAlignment="1" applyProtection="1">
      <alignment horizontal="center" vertical="center"/>
      <protection/>
    </xf>
    <xf numFmtId="178" fontId="16" fillId="0" borderId="10" xfId="69" applyNumberFormat="1" applyFont="1" applyFill="1" applyBorder="1" applyAlignment="1" applyProtection="1">
      <alignment horizontal="center" vertical="center"/>
      <protection/>
    </xf>
    <xf numFmtId="178" fontId="16" fillId="0" borderId="13" xfId="69" applyNumberFormat="1" applyFont="1" applyFill="1" applyBorder="1" applyAlignment="1" applyProtection="1">
      <alignment horizontal="center" vertical="center"/>
      <protection/>
    </xf>
    <xf numFmtId="178" fontId="16" fillId="0" borderId="17" xfId="69" applyNumberFormat="1" applyFont="1" applyFill="1" applyBorder="1" applyAlignment="1" applyProtection="1">
      <alignment horizontal="center" vertical="center"/>
      <protection/>
    </xf>
    <xf numFmtId="178" fontId="16" fillId="0" borderId="14" xfId="69" applyNumberFormat="1" applyFont="1" applyFill="1" applyBorder="1" applyAlignment="1">
      <alignment vertical="center"/>
      <protection/>
    </xf>
    <xf numFmtId="178" fontId="107" fillId="0" borderId="0" xfId="68" applyNumberFormat="1" applyFont="1" applyFill="1" applyBorder="1" applyAlignment="1" applyProtection="1">
      <alignment horizontal="center" vertical="center"/>
      <protection locked="0"/>
    </xf>
    <xf numFmtId="178" fontId="107" fillId="0" borderId="14" xfId="69" applyNumberFormat="1" applyFont="1" applyFill="1" applyBorder="1" applyAlignment="1" applyProtection="1">
      <alignment vertical="center"/>
      <protection locked="0"/>
    </xf>
    <xf numFmtId="178" fontId="107" fillId="0" borderId="0" xfId="69" applyNumberFormat="1" applyFont="1" applyFill="1" applyBorder="1" applyAlignment="1" applyProtection="1">
      <alignment vertical="center"/>
      <protection locked="0"/>
    </xf>
    <xf numFmtId="178" fontId="16" fillId="0" borderId="14" xfId="69" applyNumberFormat="1" applyFont="1" applyFill="1" applyBorder="1" applyAlignment="1" applyProtection="1">
      <alignment vertical="center"/>
      <protection/>
    </xf>
    <xf numFmtId="178" fontId="16" fillId="0" borderId="0" xfId="69" applyNumberFormat="1" applyFont="1" applyFill="1" applyBorder="1" applyAlignment="1" applyProtection="1">
      <alignment vertical="center"/>
      <protection/>
    </xf>
    <xf numFmtId="178" fontId="16" fillId="0" borderId="0" xfId="69" applyNumberFormat="1" applyFont="1" applyFill="1" applyBorder="1" applyAlignment="1" applyProtection="1">
      <alignment horizontal="right" vertical="center"/>
      <protection/>
    </xf>
    <xf numFmtId="178" fontId="16" fillId="0" borderId="12" xfId="69" applyNumberFormat="1" applyFont="1" applyFill="1" applyBorder="1" applyAlignment="1">
      <alignment vertical="center"/>
      <protection/>
    </xf>
    <xf numFmtId="178" fontId="16" fillId="0" borderId="11" xfId="69" applyNumberFormat="1" applyFont="1" applyFill="1" applyBorder="1" applyAlignment="1">
      <alignment vertical="center"/>
      <protection/>
    </xf>
    <xf numFmtId="178" fontId="10" fillId="33" borderId="24" xfId="67" applyNumberFormat="1" applyFont="1" applyFill="1" applyBorder="1" applyAlignment="1" applyProtection="1">
      <alignment horizontal="center" vertical="center"/>
      <protection/>
    </xf>
    <xf numFmtId="178" fontId="10" fillId="33" borderId="20" xfId="67" applyNumberFormat="1" applyFont="1" applyFill="1" applyBorder="1" applyAlignment="1" applyProtection="1">
      <alignment horizontal="center" vertical="center"/>
      <protection/>
    </xf>
    <xf numFmtId="176" fontId="10" fillId="33" borderId="21" xfId="62" applyNumberFormat="1" applyFont="1" applyFill="1" applyBorder="1" applyAlignment="1" applyProtection="1">
      <alignment horizontal="center" vertical="center" wrapText="1"/>
      <protection/>
    </xf>
    <xf numFmtId="176" fontId="10" fillId="33" borderId="25" xfId="62" applyNumberFormat="1" applyFont="1" applyFill="1" applyBorder="1" applyAlignment="1" applyProtection="1">
      <alignment horizontal="center" vertical="center"/>
      <protection/>
    </xf>
    <xf numFmtId="176" fontId="10" fillId="33" borderId="0" xfId="62" applyNumberFormat="1" applyFont="1" applyFill="1" applyBorder="1" applyAlignment="1" applyProtection="1">
      <alignment horizontal="center" vertical="center"/>
      <protection/>
    </xf>
    <xf numFmtId="176" fontId="10" fillId="33" borderId="15" xfId="62" applyNumberFormat="1" applyFont="1" applyFill="1" applyBorder="1" applyAlignment="1" applyProtection="1">
      <alignment horizontal="center" vertical="center"/>
      <protection/>
    </xf>
    <xf numFmtId="176" fontId="10" fillId="33" borderId="12" xfId="62" applyNumberFormat="1" applyFont="1" applyFill="1" applyBorder="1" applyAlignment="1" applyProtection="1">
      <alignment horizontal="center" vertical="center"/>
      <protection/>
    </xf>
    <xf numFmtId="176" fontId="10" fillId="33" borderId="16" xfId="62" applyNumberFormat="1" applyFont="1" applyFill="1" applyBorder="1" applyAlignment="1" applyProtection="1">
      <alignment horizontal="center" vertical="center"/>
      <protection/>
    </xf>
    <xf numFmtId="176" fontId="11" fillId="33" borderId="14" xfId="62" applyNumberFormat="1" applyFont="1" applyFill="1" applyBorder="1" applyAlignment="1" applyProtection="1">
      <alignment horizontal="right"/>
      <protection/>
    </xf>
    <xf numFmtId="37" fontId="11" fillId="33" borderId="0" xfId="62" applyFont="1" applyFill="1" applyBorder="1" applyAlignment="1">
      <alignment horizontal="right"/>
      <protection/>
    </xf>
    <xf numFmtId="176" fontId="11" fillId="33" borderId="0" xfId="62" applyNumberFormat="1" applyFont="1" applyFill="1" applyBorder="1" applyAlignment="1" applyProtection="1">
      <alignment horizontal="left"/>
      <protection/>
    </xf>
    <xf numFmtId="37" fontId="11" fillId="33" borderId="15" xfId="62" applyFont="1" applyFill="1" applyBorder="1" applyAlignment="1">
      <alignment horizontal="left"/>
      <protection/>
    </xf>
    <xf numFmtId="176" fontId="10" fillId="33" borderId="0" xfId="62" applyNumberFormat="1" applyFont="1" applyFill="1" applyAlignment="1">
      <alignment horizontal="center" vertical="center"/>
      <protection/>
    </xf>
    <xf numFmtId="37" fontId="12" fillId="33" borderId="15" xfId="62" applyFont="1" applyFill="1" applyBorder="1" applyAlignment="1">
      <alignment/>
      <protection/>
    </xf>
    <xf numFmtId="176" fontId="10" fillId="33" borderId="19" xfId="62" applyNumberFormat="1" applyFont="1" applyFill="1" applyBorder="1" applyAlignment="1" applyProtection="1">
      <alignment horizontal="center" vertical="center"/>
      <protection/>
    </xf>
    <xf numFmtId="176" fontId="10" fillId="33" borderId="21" xfId="62" applyNumberFormat="1" applyFont="1" applyFill="1" applyBorder="1" applyAlignment="1" applyProtection="1">
      <alignment horizontal="center" vertical="center"/>
      <protection/>
    </xf>
    <xf numFmtId="176" fontId="10" fillId="33" borderId="11" xfId="62" applyNumberFormat="1" applyFont="1" applyFill="1" applyBorder="1" applyAlignment="1" applyProtection="1">
      <alignment horizontal="center" vertical="center"/>
      <protection/>
    </xf>
    <xf numFmtId="176" fontId="10" fillId="33" borderId="10" xfId="62" applyNumberFormat="1" applyFont="1" applyFill="1" applyBorder="1" applyAlignment="1">
      <alignment horizontal="center" vertical="center"/>
      <protection/>
    </xf>
    <xf numFmtId="176" fontId="10" fillId="33" borderId="17" xfId="62" applyNumberFormat="1" applyFont="1" applyFill="1" applyBorder="1" applyAlignment="1">
      <alignment horizontal="center" vertical="center"/>
      <protection/>
    </xf>
    <xf numFmtId="176" fontId="10" fillId="33" borderId="20" xfId="62" applyNumberFormat="1" applyFont="1" applyFill="1" applyBorder="1" applyAlignment="1">
      <alignment horizontal="center" vertical="center"/>
      <protection/>
    </xf>
    <xf numFmtId="176" fontId="11" fillId="33" borderId="0" xfId="62" applyNumberFormat="1" applyFont="1" applyFill="1" applyBorder="1" applyAlignment="1" applyProtection="1">
      <alignment/>
      <protection/>
    </xf>
    <xf numFmtId="0" fontId="12" fillId="33" borderId="15" xfId="0" applyFont="1" applyFill="1" applyBorder="1" applyAlignment="1">
      <alignment/>
    </xf>
    <xf numFmtId="0" fontId="12" fillId="33" borderId="15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176" fontId="11" fillId="33" borderId="14" xfId="62" applyNumberFormat="1" applyFont="1" applyFill="1" applyBorder="1" applyAlignment="1">
      <alignment horizontal="right"/>
      <protection/>
    </xf>
    <xf numFmtId="176" fontId="10" fillId="33" borderId="10" xfId="62" applyNumberFormat="1" applyFont="1" applyFill="1" applyBorder="1" applyAlignment="1" applyProtection="1">
      <alignment horizontal="center" vertical="center"/>
      <protection/>
    </xf>
    <xf numFmtId="176" fontId="10" fillId="33" borderId="17" xfId="62" applyNumberFormat="1" applyFont="1" applyFill="1" applyBorder="1" applyAlignment="1" applyProtection="1">
      <alignment horizontal="center" vertical="center"/>
      <protection/>
    </xf>
    <xf numFmtId="176" fontId="10" fillId="33" borderId="20" xfId="62" applyNumberFormat="1" applyFont="1" applyFill="1" applyBorder="1" applyAlignment="1" applyProtection="1">
      <alignment horizontal="center" vertical="center"/>
      <protection/>
    </xf>
    <xf numFmtId="176" fontId="10" fillId="33" borderId="22" xfId="62" applyNumberFormat="1" applyFont="1" applyFill="1" applyBorder="1" applyAlignment="1" applyProtection="1">
      <alignment horizontal="center" vertical="center"/>
      <protection/>
    </xf>
    <xf numFmtId="176" fontId="10" fillId="33" borderId="18" xfId="62" applyNumberFormat="1" applyFont="1" applyFill="1" applyBorder="1" applyAlignment="1" applyProtection="1">
      <alignment horizontal="center" vertical="center"/>
      <protection/>
    </xf>
    <xf numFmtId="176" fontId="10" fillId="33" borderId="13" xfId="62" applyNumberFormat="1" applyFont="1" applyFill="1" applyBorder="1" applyAlignment="1" applyProtection="1">
      <alignment horizontal="center" vertical="center"/>
      <protection/>
    </xf>
    <xf numFmtId="37" fontId="12" fillId="33" borderId="0" xfId="62" applyFont="1" applyFill="1" applyBorder="1" applyAlignment="1">
      <alignment horizontal="right"/>
      <protection/>
    </xf>
    <xf numFmtId="176" fontId="10" fillId="33" borderId="19" xfId="62" applyNumberFormat="1" applyFont="1" applyFill="1" applyBorder="1" applyAlignment="1" applyProtection="1">
      <alignment horizontal="center" vertical="center" wrapText="1"/>
      <protection/>
    </xf>
    <xf numFmtId="176" fontId="10" fillId="33" borderId="14" xfId="62" applyNumberFormat="1" applyFont="1" applyFill="1" applyBorder="1" applyAlignment="1" applyProtection="1">
      <alignment horizontal="center" vertical="center"/>
      <protection/>
    </xf>
    <xf numFmtId="176" fontId="16" fillId="33" borderId="22" xfId="63" applyNumberFormat="1" applyFont="1" applyFill="1" applyBorder="1" applyAlignment="1" applyProtection="1">
      <alignment horizontal="center" vertical="center"/>
      <protection/>
    </xf>
    <xf numFmtId="176" fontId="16" fillId="33" borderId="18" xfId="63" applyNumberFormat="1" applyFont="1" applyFill="1" applyBorder="1" applyAlignment="1" applyProtection="1">
      <alignment horizontal="center" vertical="center"/>
      <protection/>
    </xf>
    <xf numFmtId="176" fontId="16" fillId="33" borderId="19" xfId="63" applyNumberFormat="1" applyFont="1" applyFill="1" applyBorder="1" applyAlignment="1">
      <alignment horizontal="center" vertical="center"/>
      <protection/>
    </xf>
    <xf numFmtId="176" fontId="16" fillId="33" borderId="21" xfId="63" applyNumberFormat="1" applyFont="1" applyFill="1" applyBorder="1" applyAlignment="1">
      <alignment horizontal="center" vertical="center"/>
      <protection/>
    </xf>
    <xf numFmtId="176" fontId="16" fillId="33" borderId="25" xfId="63" applyNumberFormat="1" applyFont="1" applyFill="1" applyBorder="1" applyAlignment="1">
      <alignment horizontal="center" vertical="center"/>
      <protection/>
    </xf>
    <xf numFmtId="176" fontId="16" fillId="33" borderId="11" xfId="63" applyNumberFormat="1" applyFont="1" applyFill="1" applyBorder="1" applyAlignment="1">
      <alignment horizontal="center" vertical="center"/>
      <protection/>
    </xf>
    <xf numFmtId="176" fontId="16" fillId="33" borderId="12" xfId="63" applyNumberFormat="1" applyFont="1" applyFill="1" applyBorder="1" applyAlignment="1">
      <alignment horizontal="center" vertical="center"/>
      <protection/>
    </xf>
    <xf numFmtId="176" fontId="16" fillId="33" borderId="16" xfId="63" applyNumberFormat="1" applyFont="1" applyFill="1" applyBorder="1" applyAlignment="1">
      <alignment horizontal="center" vertical="center"/>
      <protection/>
    </xf>
    <xf numFmtId="176" fontId="16" fillId="33" borderId="10" xfId="63" applyNumberFormat="1" applyFont="1" applyFill="1" applyBorder="1" applyAlignment="1" applyProtection="1">
      <alignment horizontal="center" vertical="center"/>
      <protection/>
    </xf>
    <xf numFmtId="176" fontId="16" fillId="33" borderId="17" xfId="63" applyNumberFormat="1" applyFont="1" applyFill="1" applyBorder="1" applyAlignment="1" applyProtection="1">
      <alignment horizontal="center" vertical="center"/>
      <protection/>
    </xf>
    <xf numFmtId="176" fontId="16" fillId="33" borderId="20" xfId="63" applyNumberFormat="1" applyFont="1" applyFill="1" applyBorder="1" applyAlignment="1" applyProtection="1">
      <alignment horizontal="center" vertical="center"/>
      <protection/>
    </xf>
    <xf numFmtId="176" fontId="16" fillId="33" borderId="10" xfId="63" applyNumberFormat="1" applyFont="1" applyFill="1" applyBorder="1" applyAlignment="1">
      <alignment horizontal="center" vertical="center"/>
      <protection/>
    </xf>
    <xf numFmtId="176" fontId="16" fillId="33" borderId="17" xfId="63" applyNumberFormat="1" applyFont="1" applyFill="1" applyBorder="1" applyAlignment="1">
      <alignment horizontal="center" vertical="center"/>
      <protection/>
    </xf>
    <xf numFmtId="176" fontId="16" fillId="33" borderId="20" xfId="63" applyNumberFormat="1" applyFont="1" applyFill="1" applyBorder="1" applyAlignment="1">
      <alignment horizontal="center" vertical="center"/>
      <protection/>
    </xf>
    <xf numFmtId="176" fontId="16" fillId="33" borderId="0" xfId="63" applyNumberFormat="1" applyFont="1" applyFill="1" applyAlignment="1" applyProtection="1">
      <alignment horizontal="center" vertical="center"/>
      <protection/>
    </xf>
    <xf numFmtId="176" fontId="18" fillId="33" borderId="0" xfId="62" applyNumberFormat="1" applyFont="1" applyFill="1" applyBorder="1" applyAlignment="1" applyProtection="1">
      <alignment horizontal="left"/>
      <protection/>
    </xf>
    <xf numFmtId="37" fontId="18" fillId="33" borderId="15" xfId="62" applyFont="1" applyFill="1" applyBorder="1" applyAlignment="1">
      <alignment horizontal="left"/>
      <protection/>
    </xf>
    <xf numFmtId="176" fontId="18" fillId="33" borderId="15" xfId="62" applyNumberFormat="1" applyFont="1" applyFill="1" applyBorder="1" applyAlignment="1" applyProtection="1">
      <alignment horizontal="left"/>
      <protection/>
    </xf>
    <xf numFmtId="37" fontId="18" fillId="33" borderId="15" xfId="62" applyFont="1" applyFill="1" applyBorder="1" applyAlignment="1">
      <alignment/>
      <protection/>
    </xf>
    <xf numFmtId="176" fontId="18" fillId="33" borderId="0" xfId="62" applyNumberFormat="1" applyFont="1" applyFill="1" applyBorder="1" applyAlignment="1" applyProtection="1">
      <alignment/>
      <protection/>
    </xf>
    <xf numFmtId="176" fontId="18" fillId="33" borderId="15" xfId="62" applyNumberFormat="1" applyFont="1" applyFill="1" applyBorder="1" applyAlignment="1" applyProtection="1">
      <alignment/>
      <protection/>
    </xf>
    <xf numFmtId="176" fontId="18" fillId="33" borderId="14" xfId="62" applyNumberFormat="1" applyFont="1" applyFill="1" applyBorder="1" applyAlignment="1" applyProtection="1">
      <alignment horizontal="right"/>
      <protection/>
    </xf>
    <xf numFmtId="37" fontId="18" fillId="33" borderId="0" xfId="62" applyFont="1" applyFill="1" applyBorder="1" applyAlignment="1">
      <alignment horizontal="right"/>
      <protection/>
    </xf>
    <xf numFmtId="176" fontId="18" fillId="33" borderId="0" xfId="62" applyNumberFormat="1" applyFont="1" applyFill="1" applyBorder="1" applyAlignment="1" applyProtection="1">
      <alignment horizontal="right"/>
      <protection/>
    </xf>
    <xf numFmtId="176" fontId="18" fillId="33" borderId="14" xfId="62" applyNumberFormat="1" applyFont="1" applyFill="1" applyBorder="1" applyAlignment="1">
      <alignment horizontal="right"/>
      <protection/>
    </xf>
    <xf numFmtId="176" fontId="18" fillId="33" borderId="0" xfId="62" applyNumberFormat="1" applyFont="1" applyFill="1" applyBorder="1" applyAlignment="1">
      <alignment horizontal="right"/>
      <protection/>
    </xf>
    <xf numFmtId="176" fontId="16" fillId="33" borderId="21" xfId="63" applyNumberFormat="1" applyFont="1" applyFill="1" applyBorder="1" applyAlignment="1" applyProtection="1">
      <alignment horizontal="center" vertical="center" wrapText="1"/>
      <protection/>
    </xf>
    <xf numFmtId="176" fontId="16" fillId="33" borderId="25" xfId="63" applyNumberFormat="1" applyFont="1" applyFill="1" applyBorder="1" applyAlignment="1" applyProtection="1">
      <alignment horizontal="center" vertical="center"/>
      <protection/>
    </xf>
    <xf numFmtId="176" fontId="16" fillId="33" borderId="0" xfId="63" applyNumberFormat="1" applyFont="1" applyFill="1" applyBorder="1" applyAlignment="1" applyProtection="1">
      <alignment horizontal="center" vertical="center"/>
      <protection/>
    </xf>
    <xf numFmtId="176" fontId="16" fillId="33" borderId="15" xfId="63" applyNumberFormat="1" applyFont="1" applyFill="1" applyBorder="1" applyAlignment="1" applyProtection="1">
      <alignment horizontal="center" vertical="center"/>
      <protection/>
    </xf>
    <xf numFmtId="176" fontId="16" fillId="33" borderId="12" xfId="63" applyNumberFormat="1" applyFont="1" applyFill="1" applyBorder="1" applyAlignment="1" applyProtection="1">
      <alignment horizontal="center" vertical="center"/>
      <protection/>
    </xf>
    <xf numFmtId="176" fontId="16" fillId="33" borderId="16" xfId="63" applyNumberFormat="1" applyFont="1" applyFill="1" applyBorder="1" applyAlignment="1" applyProtection="1">
      <alignment horizontal="center" vertical="center"/>
      <protection/>
    </xf>
    <xf numFmtId="176" fontId="16" fillId="33" borderId="19" xfId="63" applyNumberFormat="1" applyFont="1" applyFill="1" applyBorder="1" applyAlignment="1" applyProtection="1">
      <alignment horizontal="center" vertical="center" wrapText="1"/>
      <protection/>
    </xf>
    <xf numFmtId="176" fontId="16" fillId="33" borderId="21" xfId="63" applyNumberFormat="1" applyFont="1" applyFill="1" applyBorder="1" applyAlignment="1" applyProtection="1">
      <alignment horizontal="center" vertical="center"/>
      <protection/>
    </xf>
    <xf numFmtId="176" fontId="16" fillId="33" borderId="14" xfId="63" applyNumberFormat="1" applyFont="1" applyFill="1" applyBorder="1" applyAlignment="1" applyProtection="1">
      <alignment horizontal="center" vertical="center"/>
      <protection/>
    </xf>
    <xf numFmtId="176" fontId="16" fillId="33" borderId="11" xfId="63" applyNumberFormat="1" applyFont="1" applyFill="1" applyBorder="1" applyAlignment="1" applyProtection="1">
      <alignment horizontal="center" vertical="center"/>
      <protection/>
    </xf>
    <xf numFmtId="176" fontId="16" fillId="33" borderId="23" xfId="63" applyNumberFormat="1" applyFont="1" applyFill="1" applyBorder="1" applyAlignment="1" applyProtection="1">
      <alignment horizontal="center" vertical="center"/>
      <protection/>
    </xf>
    <xf numFmtId="176" fontId="16" fillId="33" borderId="19" xfId="63" applyNumberFormat="1" applyFont="1" applyFill="1" applyBorder="1" applyAlignment="1" applyProtection="1">
      <alignment horizontal="center" vertical="center"/>
      <protection/>
    </xf>
    <xf numFmtId="176" fontId="16" fillId="33" borderId="14" xfId="63" applyNumberFormat="1" applyFont="1" applyFill="1" applyBorder="1" applyAlignment="1">
      <alignment horizontal="center" vertical="center"/>
      <protection/>
    </xf>
    <xf numFmtId="176" fontId="16" fillId="33" borderId="0" xfId="63" applyNumberFormat="1" applyFont="1" applyFill="1" applyBorder="1" applyAlignment="1">
      <alignment horizontal="center" vertical="center"/>
      <protection/>
    </xf>
    <xf numFmtId="176" fontId="16" fillId="33" borderId="15" xfId="63" applyNumberFormat="1" applyFont="1" applyFill="1" applyBorder="1" applyAlignment="1">
      <alignment horizontal="center" vertical="center"/>
      <protection/>
    </xf>
    <xf numFmtId="176" fontId="16" fillId="33" borderId="14" xfId="63" applyNumberFormat="1" applyFont="1" applyFill="1" applyBorder="1" applyAlignment="1" applyProtection="1">
      <alignment horizontal="center" vertical="center" wrapText="1"/>
      <protection/>
    </xf>
    <xf numFmtId="176" fontId="16" fillId="33" borderId="0" xfId="63" applyNumberFormat="1" applyFont="1" applyFill="1" applyBorder="1" applyAlignment="1" applyProtection="1">
      <alignment horizontal="center" vertical="center" wrapText="1"/>
      <protection/>
    </xf>
    <xf numFmtId="176" fontId="16" fillId="33" borderId="11" xfId="63" applyNumberFormat="1" applyFont="1" applyFill="1" applyBorder="1" applyAlignment="1" applyProtection="1">
      <alignment horizontal="center" vertical="center" wrapText="1"/>
      <protection/>
    </xf>
    <xf numFmtId="176" fontId="16" fillId="33" borderId="12" xfId="63" applyNumberFormat="1" applyFont="1" applyFill="1" applyBorder="1" applyAlignment="1" applyProtection="1">
      <alignment horizontal="center" vertical="center" wrapText="1"/>
      <protection/>
    </xf>
    <xf numFmtId="176" fontId="16" fillId="33" borderId="22" xfId="63" applyNumberFormat="1" applyFont="1" applyFill="1" applyBorder="1" applyAlignment="1" applyProtection="1">
      <alignment horizontal="center" vertical="center" shrinkToFit="1"/>
      <protection/>
    </xf>
    <xf numFmtId="176" fontId="16" fillId="33" borderId="23" xfId="63" applyNumberFormat="1" applyFont="1" applyFill="1" applyBorder="1" applyAlignment="1" applyProtection="1">
      <alignment horizontal="center" vertical="center" shrinkToFit="1"/>
      <protection/>
    </xf>
    <xf numFmtId="176" fontId="16" fillId="33" borderId="18" xfId="63" applyNumberFormat="1" applyFont="1" applyFill="1" applyBorder="1" applyAlignment="1" applyProtection="1">
      <alignment horizontal="center" vertical="center" shrinkToFit="1"/>
      <protection/>
    </xf>
    <xf numFmtId="176" fontId="20" fillId="33" borderId="22" xfId="63" applyNumberFormat="1" applyFont="1" applyFill="1" applyBorder="1" applyAlignment="1" applyProtection="1">
      <alignment horizontal="center" vertical="center"/>
      <protection/>
    </xf>
    <xf numFmtId="176" fontId="20" fillId="33" borderId="18" xfId="63" applyNumberFormat="1" applyFont="1" applyFill="1" applyBorder="1" applyAlignment="1" applyProtection="1">
      <alignment horizontal="center" vertical="center"/>
      <protection/>
    </xf>
    <xf numFmtId="176" fontId="24" fillId="33" borderId="10" xfId="63" applyNumberFormat="1" applyFont="1" applyFill="1" applyBorder="1" applyAlignment="1" applyProtection="1">
      <alignment horizontal="center" vertical="center"/>
      <protection/>
    </xf>
    <xf numFmtId="176" fontId="24" fillId="33" borderId="17" xfId="63" applyNumberFormat="1" applyFont="1" applyFill="1" applyBorder="1" applyAlignment="1" applyProtection="1">
      <alignment horizontal="center" vertical="center"/>
      <protection/>
    </xf>
    <xf numFmtId="176" fontId="24" fillId="33" borderId="20" xfId="63" applyNumberFormat="1" applyFont="1" applyFill="1" applyBorder="1" applyAlignment="1" applyProtection="1">
      <alignment horizontal="center" vertical="center"/>
      <protection/>
    </xf>
    <xf numFmtId="176" fontId="24" fillId="33" borderId="21" xfId="63" applyNumberFormat="1" applyFont="1" applyFill="1" applyBorder="1" applyAlignment="1" applyProtection="1">
      <alignment horizontal="center" vertical="center" wrapText="1"/>
      <protection/>
    </xf>
    <xf numFmtId="176" fontId="24" fillId="33" borderId="25" xfId="63" applyNumberFormat="1" applyFont="1" applyFill="1" applyBorder="1" applyAlignment="1" applyProtection="1">
      <alignment horizontal="center" vertical="center" wrapText="1"/>
      <protection/>
    </xf>
    <xf numFmtId="176" fontId="24" fillId="33" borderId="0" xfId="63" applyNumberFormat="1" applyFont="1" applyFill="1" applyBorder="1" applyAlignment="1" applyProtection="1">
      <alignment horizontal="center" vertical="center" wrapText="1"/>
      <protection/>
    </xf>
    <xf numFmtId="176" fontId="24" fillId="33" borderId="15" xfId="63" applyNumberFormat="1" applyFont="1" applyFill="1" applyBorder="1" applyAlignment="1" applyProtection="1">
      <alignment horizontal="center" vertical="center" wrapText="1"/>
      <protection/>
    </xf>
    <xf numFmtId="176" fontId="24" fillId="33" borderId="12" xfId="63" applyNumberFormat="1" applyFont="1" applyFill="1" applyBorder="1" applyAlignment="1" applyProtection="1">
      <alignment horizontal="center" vertical="center" wrapText="1"/>
      <protection/>
    </xf>
    <xf numFmtId="176" fontId="24" fillId="33" borderId="16" xfId="63" applyNumberFormat="1" applyFont="1" applyFill="1" applyBorder="1" applyAlignment="1" applyProtection="1">
      <alignment horizontal="center" vertical="center" wrapText="1"/>
      <protection/>
    </xf>
    <xf numFmtId="176" fontId="22" fillId="33" borderId="0" xfId="62" applyNumberFormat="1" applyFont="1" applyFill="1" applyBorder="1" applyAlignment="1" applyProtection="1">
      <alignment horizontal="left"/>
      <protection/>
    </xf>
    <xf numFmtId="176" fontId="22" fillId="33" borderId="15" xfId="62" applyNumberFormat="1" applyFont="1" applyFill="1" applyBorder="1" applyAlignment="1" applyProtection="1">
      <alignment horizontal="left"/>
      <protection/>
    </xf>
    <xf numFmtId="176" fontId="22" fillId="33" borderId="14" xfId="62" applyNumberFormat="1" applyFont="1" applyFill="1" applyBorder="1" applyAlignment="1" applyProtection="1">
      <alignment horizontal="right"/>
      <protection/>
    </xf>
    <xf numFmtId="37" fontId="22" fillId="33" borderId="0" xfId="62" applyFont="1" applyFill="1" applyBorder="1" applyAlignment="1">
      <alignment horizontal="right"/>
      <protection/>
    </xf>
    <xf numFmtId="176" fontId="22" fillId="33" borderId="0" xfId="62" applyNumberFormat="1" applyFont="1" applyFill="1" applyBorder="1" applyAlignment="1" applyProtection="1">
      <alignment horizontal="right"/>
      <protection/>
    </xf>
    <xf numFmtId="176" fontId="20" fillId="33" borderId="19" xfId="63" applyNumberFormat="1" applyFont="1" applyFill="1" applyBorder="1" applyAlignment="1" applyProtection="1">
      <alignment horizontal="center" vertical="center" wrapText="1"/>
      <protection/>
    </xf>
    <xf numFmtId="176" fontId="20" fillId="33" borderId="21" xfId="63" applyNumberFormat="1" applyFont="1" applyFill="1" applyBorder="1" applyAlignment="1" applyProtection="1">
      <alignment horizontal="center" vertical="center"/>
      <protection/>
    </xf>
    <xf numFmtId="176" fontId="20" fillId="33" borderId="14" xfId="63" applyNumberFormat="1" applyFont="1" applyFill="1" applyBorder="1" applyAlignment="1" applyProtection="1">
      <alignment horizontal="center" vertical="center"/>
      <protection/>
    </xf>
    <xf numFmtId="176" fontId="20" fillId="33" borderId="0" xfId="63" applyNumberFormat="1" applyFont="1" applyFill="1" applyBorder="1" applyAlignment="1" applyProtection="1">
      <alignment horizontal="center" vertical="center"/>
      <protection/>
    </xf>
    <xf numFmtId="176" fontId="20" fillId="33" borderId="11" xfId="63" applyNumberFormat="1" applyFont="1" applyFill="1" applyBorder="1" applyAlignment="1" applyProtection="1">
      <alignment horizontal="center" vertical="center"/>
      <protection/>
    </xf>
    <xf numFmtId="176" fontId="20" fillId="33" borderId="12" xfId="63" applyNumberFormat="1" applyFont="1" applyFill="1" applyBorder="1" applyAlignment="1" applyProtection="1">
      <alignment horizontal="center" vertical="center"/>
      <protection/>
    </xf>
    <xf numFmtId="176" fontId="22" fillId="33" borderId="14" xfId="62" applyNumberFormat="1" applyFont="1" applyFill="1" applyBorder="1" applyAlignment="1">
      <alignment horizontal="right"/>
      <protection/>
    </xf>
    <xf numFmtId="176" fontId="22" fillId="33" borderId="0" xfId="62" applyNumberFormat="1" applyFont="1" applyFill="1" applyBorder="1" applyAlignment="1">
      <alignment horizontal="right"/>
      <protection/>
    </xf>
    <xf numFmtId="176" fontId="24" fillId="33" borderId="0" xfId="63" applyNumberFormat="1" applyFont="1" applyFill="1" applyAlignment="1" applyProtection="1">
      <alignment horizontal="center" vertical="center"/>
      <protection/>
    </xf>
    <xf numFmtId="176" fontId="24" fillId="33" borderId="19" xfId="63" applyNumberFormat="1" applyFont="1" applyFill="1" applyBorder="1" applyAlignment="1" applyProtection="1">
      <alignment horizontal="center" vertical="center"/>
      <protection/>
    </xf>
    <xf numFmtId="176" fontId="24" fillId="33" borderId="21" xfId="63" applyNumberFormat="1" applyFont="1" applyFill="1" applyBorder="1" applyAlignment="1" applyProtection="1">
      <alignment horizontal="center" vertical="center"/>
      <protection/>
    </xf>
    <xf numFmtId="176" fontId="24" fillId="33" borderId="25" xfId="63" applyNumberFormat="1" applyFont="1" applyFill="1" applyBorder="1" applyAlignment="1" applyProtection="1">
      <alignment horizontal="center" vertical="center"/>
      <protection/>
    </xf>
    <xf numFmtId="176" fontId="24" fillId="33" borderId="11" xfId="63" applyNumberFormat="1" applyFont="1" applyFill="1" applyBorder="1" applyAlignment="1" applyProtection="1">
      <alignment horizontal="center" vertical="center"/>
      <protection/>
    </xf>
    <xf numFmtId="176" fontId="24" fillId="33" borderId="12" xfId="63" applyNumberFormat="1" applyFont="1" applyFill="1" applyBorder="1" applyAlignment="1" applyProtection="1">
      <alignment horizontal="center" vertical="center"/>
      <protection/>
    </xf>
    <xf numFmtId="176" fontId="24" fillId="33" borderId="16" xfId="63" applyNumberFormat="1" applyFont="1" applyFill="1" applyBorder="1" applyAlignment="1" applyProtection="1">
      <alignment horizontal="center" vertical="center"/>
      <protection/>
    </xf>
    <xf numFmtId="176" fontId="24" fillId="33" borderId="0" xfId="63" applyNumberFormat="1" applyFont="1" applyFill="1" applyBorder="1" applyAlignment="1" applyProtection="1">
      <alignment horizontal="center" vertical="center"/>
      <protection/>
    </xf>
    <xf numFmtId="176" fontId="24" fillId="33" borderId="15" xfId="63" applyNumberFormat="1" applyFont="1" applyFill="1" applyBorder="1" applyAlignment="1" applyProtection="1">
      <alignment horizontal="center" vertical="center"/>
      <protection/>
    </xf>
    <xf numFmtId="37" fontId="22" fillId="33" borderId="15" xfId="62" applyFont="1" applyFill="1" applyBorder="1" applyAlignment="1">
      <alignment horizontal="left"/>
      <protection/>
    </xf>
    <xf numFmtId="37" fontId="22" fillId="33" borderId="15" xfId="62" applyFont="1" applyFill="1" applyBorder="1" applyAlignment="1">
      <alignment/>
      <protection/>
    </xf>
    <xf numFmtId="176" fontId="22" fillId="33" borderId="0" xfId="62" applyNumberFormat="1" applyFont="1" applyFill="1" applyBorder="1" applyAlignment="1" applyProtection="1">
      <alignment/>
      <protection/>
    </xf>
    <xf numFmtId="176" fontId="22" fillId="33" borderId="15" xfId="62" applyNumberFormat="1" applyFont="1" applyFill="1" applyBorder="1" applyAlignment="1" applyProtection="1">
      <alignment/>
      <protection/>
    </xf>
    <xf numFmtId="176" fontId="24" fillId="33" borderId="22" xfId="63" applyNumberFormat="1" applyFont="1" applyFill="1" applyBorder="1" applyAlignment="1" applyProtection="1">
      <alignment horizontal="center" vertical="center"/>
      <protection/>
    </xf>
    <xf numFmtId="176" fontId="24" fillId="33" borderId="18" xfId="63" applyNumberFormat="1" applyFont="1" applyFill="1" applyBorder="1" applyAlignment="1" applyProtection="1">
      <alignment horizontal="center" vertical="center"/>
      <protection/>
    </xf>
    <xf numFmtId="176" fontId="26" fillId="33" borderId="0" xfId="62" applyNumberFormat="1" applyFont="1" applyFill="1" applyBorder="1" applyAlignment="1" applyProtection="1">
      <alignment horizontal="left"/>
      <protection/>
    </xf>
    <xf numFmtId="37" fontId="26" fillId="33" borderId="15" xfId="62" applyFont="1" applyFill="1" applyBorder="1" applyAlignment="1">
      <alignment horizontal="left"/>
      <protection/>
    </xf>
    <xf numFmtId="176" fontId="26" fillId="33" borderId="15" xfId="62" applyNumberFormat="1" applyFont="1" applyFill="1" applyBorder="1" applyAlignment="1" applyProtection="1">
      <alignment horizontal="left"/>
      <protection/>
    </xf>
    <xf numFmtId="37" fontId="26" fillId="33" borderId="15" xfId="62" applyFont="1" applyFill="1" applyBorder="1" applyAlignment="1">
      <alignment/>
      <protection/>
    </xf>
    <xf numFmtId="176" fontId="26" fillId="33" borderId="0" xfId="62" applyNumberFormat="1" applyFont="1" applyFill="1" applyBorder="1" applyAlignment="1" applyProtection="1">
      <alignment/>
      <protection/>
    </xf>
    <xf numFmtId="176" fontId="26" fillId="33" borderId="15" xfId="62" applyNumberFormat="1" applyFont="1" applyFill="1" applyBorder="1" applyAlignment="1" applyProtection="1">
      <alignment/>
      <protection/>
    </xf>
    <xf numFmtId="176" fontId="26" fillId="33" borderId="14" xfId="62" applyNumberFormat="1" applyFont="1" applyFill="1" applyBorder="1" applyAlignment="1" applyProtection="1">
      <alignment horizontal="right"/>
      <protection/>
    </xf>
    <xf numFmtId="176" fontId="26" fillId="33" borderId="0" xfId="62" applyNumberFormat="1" applyFont="1" applyFill="1" applyBorder="1" applyAlignment="1" applyProtection="1">
      <alignment horizontal="right"/>
      <protection/>
    </xf>
    <xf numFmtId="37" fontId="26" fillId="33" borderId="0" xfId="62" applyFont="1" applyFill="1" applyBorder="1" applyAlignment="1">
      <alignment horizontal="right"/>
      <protection/>
    </xf>
    <xf numFmtId="176" fontId="24" fillId="33" borderId="19" xfId="63" applyNumberFormat="1" applyFont="1" applyFill="1" applyBorder="1" applyAlignment="1" applyProtection="1">
      <alignment horizontal="center" vertical="center" wrapText="1"/>
      <protection/>
    </xf>
    <xf numFmtId="176" fontId="24" fillId="33" borderId="14" xfId="63" applyNumberFormat="1" applyFont="1" applyFill="1" applyBorder="1" applyAlignment="1" applyProtection="1">
      <alignment horizontal="center" vertical="center"/>
      <protection/>
    </xf>
    <xf numFmtId="176" fontId="26" fillId="33" borderId="14" xfId="62" applyNumberFormat="1" applyFont="1" applyFill="1" applyBorder="1" applyAlignment="1">
      <alignment horizontal="right"/>
      <protection/>
    </xf>
    <xf numFmtId="176" fontId="26" fillId="33" borderId="0" xfId="62" applyNumberFormat="1" applyFont="1" applyFill="1" applyBorder="1" applyAlignment="1">
      <alignment horizontal="right"/>
      <protection/>
    </xf>
    <xf numFmtId="176" fontId="20" fillId="33" borderId="10" xfId="63" applyNumberFormat="1" applyFont="1" applyFill="1" applyBorder="1" applyAlignment="1" applyProtection="1">
      <alignment horizontal="center" vertical="center"/>
      <protection/>
    </xf>
    <xf numFmtId="176" fontId="20" fillId="33" borderId="20" xfId="63" applyNumberFormat="1" applyFont="1" applyFill="1" applyBorder="1" applyAlignment="1" applyProtection="1">
      <alignment horizontal="center" vertical="center"/>
      <protection/>
    </xf>
    <xf numFmtId="176" fontId="20" fillId="33" borderId="10" xfId="63" applyNumberFormat="1" applyFont="1" applyFill="1" applyBorder="1" applyAlignment="1">
      <alignment horizontal="center" vertical="center"/>
      <protection/>
    </xf>
    <xf numFmtId="176" fontId="20" fillId="33" borderId="20" xfId="63" applyNumberFormat="1" applyFont="1" applyFill="1" applyBorder="1" applyAlignment="1">
      <alignment horizontal="center" vertical="center"/>
      <protection/>
    </xf>
    <xf numFmtId="176" fontId="14" fillId="33" borderId="22" xfId="63" applyNumberFormat="1" applyFont="1" applyFill="1" applyBorder="1" applyAlignment="1" applyProtection="1">
      <alignment horizontal="center" vertical="center" wrapText="1"/>
      <protection/>
    </xf>
    <xf numFmtId="176" fontId="14" fillId="33" borderId="23" xfId="63" applyNumberFormat="1" applyFont="1" applyFill="1" applyBorder="1" applyAlignment="1" applyProtection="1">
      <alignment horizontal="center" vertical="center" wrapText="1"/>
      <protection/>
    </xf>
    <xf numFmtId="176" fontId="14" fillId="33" borderId="18" xfId="63" applyNumberFormat="1" applyFont="1" applyFill="1" applyBorder="1" applyAlignment="1" applyProtection="1">
      <alignment horizontal="center" vertical="center" wrapText="1"/>
      <protection/>
    </xf>
    <xf numFmtId="176" fontId="20" fillId="33" borderId="19" xfId="62" applyNumberFormat="1" applyFont="1" applyFill="1" applyBorder="1" applyAlignment="1" applyProtection="1">
      <alignment horizontal="center" vertical="center" wrapText="1"/>
      <protection/>
    </xf>
    <xf numFmtId="176" fontId="20" fillId="33" borderId="21" xfId="62" applyNumberFormat="1" applyFont="1" applyFill="1" applyBorder="1" applyAlignment="1" applyProtection="1">
      <alignment horizontal="center" vertical="center"/>
      <protection/>
    </xf>
    <xf numFmtId="176" fontId="20" fillId="33" borderId="14" xfId="62" applyNumberFormat="1" applyFont="1" applyFill="1" applyBorder="1" applyAlignment="1" applyProtection="1">
      <alignment horizontal="center" vertical="center"/>
      <protection/>
    </xf>
    <xf numFmtId="176" fontId="20" fillId="33" borderId="0" xfId="62" applyNumberFormat="1" applyFont="1" applyFill="1" applyBorder="1" applyAlignment="1" applyProtection="1">
      <alignment horizontal="center" vertical="center"/>
      <protection/>
    </xf>
    <xf numFmtId="176" fontId="20" fillId="33" borderId="11" xfId="62" applyNumberFormat="1" applyFont="1" applyFill="1" applyBorder="1" applyAlignment="1" applyProtection="1">
      <alignment horizontal="center" vertical="center"/>
      <protection/>
    </xf>
    <xf numFmtId="176" fontId="20" fillId="33" borderId="12" xfId="62" applyNumberFormat="1" applyFont="1" applyFill="1" applyBorder="1" applyAlignment="1" applyProtection="1">
      <alignment horizontal="center" vertical="center"/>
      <protection/>
    </xf>
    <xf numFmtId="176" fontId="20" fillId="33" borderId="10" xfId="63" applyNumberFormat="1" applyFont="1" applyFill="1" applyBorder="1" applyAlignment="1" applyProtection="1">
      <alignment horizontal="center" vertical="center" shrinkToFit="1"/>
      <protection/>
    </xf>
    <xf numFmtId="176" fontId="20" fillId="33" borderId="20" xfId="63" applyNumberFormat="1" applyFont="1" applyFill="1" applyBorder="1" applyAlignment="1" applyProtection="1">
      <alignment horizontal="center" vertical="center" shrinkToFit="1"/>
      <protection/>
    </xf>
    <xf numFmtId="176" fontId="20" fillId="33" borderId="0" xfId="63" applyNumberFormat="1" applyFont="1" applyFill="1" applyAlignment="1" applyProtection="1">
      <alignment horizontal="center" vertical="center"/>
      <protection/>
    </xf>
    <xf numFmtId="176" fontId="20" fillId="33" borderId="16" xfId="63" applyNumberFormat="1" applyFont="1" applyFill="1" applyBorder="1" applyAlignment="1" applyProtection="1">
      <alignment horizontal="center" vertical="center"/>
      <protection/>
    </xf>
    <xf numFmtId="176" fontId="20" fillId="33" borderId="17" xfId="63" applyNumberFormat="1" applyFont="1" applyFill="1" applyBorder="1" applyAlignment="1" applyProtection="1">
      <alignment horizontal="center" vertical="center"/>
      <protection/>
    </xf>
    <xf numFmtId="176" fontId="20" fillId="33" borderId="21" xfId="62" applyNumberFormat="1" applyFont="1" applyFill="1" applyBorder="1" applyAlignment="1" applyProtection="1">
      <alignment horizontal="center" vertical="center" wrapText="1"/>
      <protection/>
    </xf>
    <xf numFmtId="176" fontId="20" fillId="33" borderId="25" xfId="62" applyNumberFormat="1" applyFont="1" applyFill="1" applyBorder="1" applyAlignment="1" applyProtection="1">
      <alignment horizontal="center" vertical="center"/>
      <protection/>
    </xf>
    <xf numFmtId="176" fontId="20" fillId="33" borderId="15" xfId="62" applyNumberFormat="1" applyFont="1" applyFill="1" applyBorder="1" applyAlignment="1" applyProtection="1">
      <alignment horizontal="center" vertical="center"/>
      <protection/>
    </xf>
    <xf numFmtId="176" fontId="20" fillId="33" borderId="16" xfId="62" applyNumberFormat="1" applyFont="1" applyFill="1" applyBorder="1" applyAlignment="1" applyProtection="1">
      <alignment horizontal="center" vertical="center"/>
      <protection/>
    </xf>
    <xf numFmtId="176" fontId="20" fillId="33" borderId="14" xfId="62" applyNumberFormat="1" applyFont="1" applyFill="1" applyBorder="1" applyAlignment="1" applyProtection="1">
      <alignment horizontal="center" vertical="center" wrapText="1"/>
      <protection/>
    </xf>
    <xf numFmtId="176" fontId="20" fillId="33" borderId="0" xfId="62" applyNumberFormat="1" applyFont="1" applyFill="1" applyBorder="1" applyAlignment="1" applyProtection="1">
      <alignment horizontal="center" vertical="center" wrapText="1"/>
      <protection/>
    </xf>
    <xf numFmtId="176" fontId="20" fillId="33" borderId="11" xfId="62" applyNumberFormat="1" applyFont="1" applyFill="1" applyBorder="1" applyAlignment="1" applyProtection="1">
      <alignment horizontal="center" vertical="center" wrapText="1"/>
      <protection/>
    </xf>
    <xf numFmtId="176" fontId="20" fillId="33" borderId="12" xfId="62" applyNumberFormat="1" applyFont="1" applyFill="1" applyBorder="1" applyAlignment="1" applyProtection="1">
      <alignment horizontal="center" vertical="center" wrapText="1"/>
      <protection/>
    </xf>
    <xf numFmtId="178" fontId="10" fillId="0" borderId="22" xfId="66" applyNumberFormat="1" applyFont="1" applyFill="1" applyBorder="1" applyAlignment="1" applyProtection="1">
      <alignment horizontal="center" vertical="center" wrapText="1"/>
      <protection/>
    </xf>
    <xf numFmtId="178" fontId="10" fillId="0" borderId="23" xfId="66" applyNumberFormat="1" applyFont="1" applyFill="1" applyBorder="1" applyAlignment="1" applyProtection="1">
      <alignment horizontal="center" vertical="center" wrapText="1"/>
      <protection/>
    </xf>
    <xf numFmtId="178" fontId="10" fillId="0" borderId="18" xfId="66" applyNumberFormat="1" applyFont="1" applyFill="1" applyBorder="1" applyAlignment="1" applyProtection="1">
      <alignment horizontal="center" vertical="center" wrapText="1"/>
      <protection/>
    </xf>
    <xf numFmtId="178" fontId="10" fillId="33" borderId="22" xfId="66" applyNumberFormat="1" applyFont="1" applyFill="1" applyBorder="1" applyAlignment="1" applyProtection="1">
      <alignment horizontal="center" vertical="center"/>
      <protection/>
    </xf>
    <xf numFmtId="0" fontId="15" fillId="33" borderId="23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178" fontId="10" fillId="33" borderId="0" xfId="66" applyNumberFormat="1" applyFont="1" applyFill="1" applyAlignment="1" applyProtection="1">
      <alignment horizontal="center" vertical="center"/>
      <protection/>
    </xf>
    <xf numFmtId="178" fontId="10" fillId="33" borderId="17" xfId="66" applyNumberFormat="1" applyFont="1" applyFill="1" applyBorder="1" applyAlignment="1">
      <alignment horizontal="center" vertical="center"/>
      <protection/>
    </xf>
    <xf numFmtId="178" fontId="10" fillId="33" borderId="0" xfId="66" applyNumberFormat="1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178" fontId="10" fillId="33" borderId="0" xfId="67" applyNumberFormat="1" applyFont="1" applyFill="1" applyAlignment="1">
      <alignment horizontal="center" vertical="center"/>
      <protection/>
    </xf>
    <xf numFmtId="178" fontId="10" fillId="33" borderId="25" xfId="66" applyNumberFormat="1" applyFont="1" applyFill="1" applyBorder="1" applyAlignment="1" applyProtection="1">
      <alignment horizontal="center" vertical="center"/>
      <protection/>
    </xf>
    <xf numFmtId="178" fontId="10" fillId="33" borderId="15" xfId="66" applyNumberFormat="1" applyFont="1" applyFill="1" applyBorder="1" applyAlignment="1" applyProtection="1">
      <alignment horizontal="center" vertical="center"/>
      <protection/>
    </xf>
    <xf numFmtId="178" fontId="10" fillId="33" borderId="16" xfId="66" applyNumberFormat="1" applyFont="1" applyFill="1" applyBorder="1" applyAlignment="1" applyProtection="1">
      <alignment horizontal="center" vertical="center"/>
      <protection/>
    </xf>
    <xf numFmtId="178" fontId="10" fillId="33" borderId="25" xfId="67" applyNumberFormat="1" applyFont="1" applyFill="1" applyBorder="1" applyAlignment="1" applyProtection="1">
      <alignment horizontal="center" vertical="center"/>
      <protection/>
    </xf>
    <xf numFmtId="178" fontId="10" fillId="33" borderId="15" xfId="67" applyNumberFormat="1" applyFont="1" applyFill="1" applyBorder="1" applyAlignment="1" applyProtection="1">
      <alignment horizontal="center" vertical="center"/>
      <protection/>
    </xf>
    <xf numFmtId="178" fontId="10" fillId="33" borderId="16" xfId="67" applyNumberFormat="1" applyFont="1" applyFill="1" applyBorder="1" applyAlignment="1" applyProtection="1">
      <alignment horizontal="center" vertical="center"/>
      <protection/>
    </xf>
    <xf numFmtId="178" fontId="10" fillId="33" borderId="19" xfId="67" applyNumberFormat="1" applyFont="1" applyFill="1" applyBorder="1" applyAlignment="1" applyProtection="1">
      <alignment horizontal="center" vertical="center"/>
      <protection/>
    </xf>
    <xf numFmtId="178" fontId="10" fillId="33" borderId="21" xfId="67" applyNumberFormat="1" applyFont="1" applyFill="1" applyBorder="1" applyAlignment="1" applyProtection="1">
      <alignment horizontal="center" vertical="center"/>
      <protection/>
    </xf>
    <xf numFmtId="178" fontId="10" fillId="33" borderId="14" xfId="67" applyNumberFormat="1" applyFont="1" applyFill="1" applyBorder="1" applyAlignment="1" applyProtection="1">
      <alignment horizontal="center" vertical="center"/>
      <protection/>
    </xf>
    <xf numFmtId="178" fontId="10" fillId="33" borderId="0" xfId="67" applyNumberFormat="1" applyFont="1" applyFill="1" applyBorder="1" applyAlignment="1" applyProtection="1">
      <alignment horizontal="center" vertical="center"/>
      <protection/>
    </xf>
    <xf numFmtId="178" fontId="10" fillId="0" borderId="22" xfId="66" applyNumberFormat="1" applyFont="1" applyFill="1" applyBorder="1" applyAlignment="1">
      <alignment horizontal="center" vertical="center" wrapText="1"/>
      <protection/>
    </xf>
    <xf numFmtId="178" fontId="10" fillId="0" borderId="23" xfId="66" applyNumberFormat="1" applyFont="1" applyFill="1" applyBorder="1" applyAlignment="1">
      <alignment horizontal="center" vertical="center"/>
      <protection/>
    </xf>
    <xf numFmtId="178" fontId="10" fillId="0" borderId="18" xfId="66" applyNumberFormat="1" applyFont="1" applyFill="1" applyBorder="1" applyAlignment="1">
      <alignment horizontal="center" vertical="center"/>
      <protection/>
    </xf>
    <xf numFmtId="178" fontId="10" fillId="0" borderId="23" xfId="66" applyNumberFormat="1" applyFont="1" applyFill="1" applyBorder="1" applyAlignment="1" applyProtection="1">
      <alignment horizontal="center" vertical="center"/>
      <protection/>
    </xf>
    <xf numFmtId="178" fontId="10" fillId="0" borderId="18" xfId="66" applyNumberFormat="1" applyFont="1" applyFill="1" applyBorder="1" applyAlignment="1" applyProtection="1">
      <alignment horizontal="center" vertical="center"/>
      <protection/>
    </xf>
    <xf numFmtId="178" fontId="9" fillId="33" borderId="19" xfId="67" applyNumberFormat="1" applyFont="1" applyFill="1" applyBorder="1" applyAlignment="1">
      <alignment horizontal="center" vertical="center"/>
      <protection/>
    </xf>
    <xf numFmtId="178" fontId="9" fillId="33" borderId="21" xfId="67" applyNumberFormat="1" applyFont="1" applyFill="1" applyBorder="1" applyAlignment="1">
      <alignment horizontal="center" vertical="center"/>
      <protection/>
    </xf>
    <xf numFmtId="178" fontId="9" fillId="33" borderId="10" xfId="67" applyNumberFormat="1" applyFont="1" applyFill="1" applyBorder="1" applyAlignment="1">
      <alignment horizontal="center" vertical="center"/>
      <protection/>
    </xf>
    <xf numFmtId="178" fontId="9" fillId="33" borderId="17" xfId="67" applyNumberFormat="1" applyFont="1" applyFill="1" applyBorder="1" applyAlignment="1">
      <alignment horizontal="center" vertical="center"/>
      <protection/>
    </xf>
    <xf numFmtId="178" fontId="10" fillId="33" borderId="19" xfId="67" applyNumberFormat="1" applyFont="1" applyFill="1" applyBorder="1" applyAlignment="1">
      <alignment horizontal="center" vertical="center"/>
      <protection/>
    </xf>
    <xf numFmtId="178" fontId="10" fillId="33" borderId="21" xfId="67" applyNumberFormat="1" applyFont="1" applyFill="1" applyBorder="1" applyAlignment="1">
      <alignment horizontal="center" vertical="center"/>
      <protection/>
    </xf>
    <xf numFmtId="178" fontId="10" fillId="33" borderId="26" xfId="67" applyNumberFormat="1" applyFont="1" applyFill="1" applyBorder="1" applyAlignment="1">
      <alignment horizontal="center" vertical="center"/>
      <protection/>
    </xf>
    <xf numFmtId="178" fontId="10" fillId="33" borderId="27" xfId="67" applyNumberFormat="1" applyFont="1" applyFill="1" applyBorder="1" applyAlignment="1">
      <alignment horizontal="center" vertical="center"/>
      <protection/>
    </xf>
    <xf numFmtId="178" fontId="10" fillId="33" borderId="28" xfId="67" applyNumberFormat="1" applyFont="1" applyFill="1" applyBorder="1" applyAlignment="1">
      <alignment horizontal="center" vertical="center"/>
      <protection/>
    </xf>
    <xf numFmtId="178" fontId="10" fillId="33" borderId="10" xfId="67" applyNumberFormat="1" applyFont="1" applyFill="1" applyBorder="1" applyAlignment="1">
      <alignment horizontal="center" vertical="center"/>
      <protection/>
    </xf>
    <xf numFmtId="178" fontId="10" fillId="33" borderId="17" xfId="67" applyNumberFormat="1" applyFont="1" applyFill="1" applyBorder="1" applyAlignment="1">
      <alignment horizontal="center" vertical="center"/>
      <protection/>
    </xf>
    <xf numFmtId="178" fontId="10" fillId="33" borderId="20" xfId="67" applyNumberFormat="1" applyFont="1" applyFill="1" applyBorder="1" applyAlignment="1">
      <alignment horizontal="center" vertical="center"/>
      <protection/>
    </xf>
    <xf numFmtId="178" fontId="10" fillId="33" borderId="14" xfId="64" applyNumberFormat="1" applyFont="1" applyFill="1" applyBorder="1" applyAlignment="1" applyProtection="1">
      <alignment horizontal="right" vertical="center" indent="1"/>
      <protection/>
    </xf>
    <xf numFmtId="178" fontId="10" fillId="33" borderId="0" xfId="64" applyNumberFormat="1" applyFont="1" applyFill="1" applyBorder="1" applyAlignment="1" applyProtection="1">
      <alignment horizontal="right" vertical="center" indent="1"/>
      <protection/>
    </xf>
    <xf numFmtId="178" fontId="10" fillId="33" borderId="19" xfId="64" applyNumberFormat="1" applyFont="1" applyFill="1" applyBorder="1" applyAlignment="1" applyProtection="1">
      <alignment horizontal="center" vertical="center"/>
      <protection/>
    </xf>
    <xf numFmtId="178" fontId="10" fillId="33" borderId="25" xfId="64" applyNumberFormat="1" applyFont="1" applyFill="1" applyBorder="1" applyAlignment="1" applyProtection="1">
      <alignment horizontal="center" vertical="center"/>
      <protection/>
    </xf>
    <xf numFmtId="178" fontId="10" fillId="33" borderId="11" xfId="64" applyNumberFormat="1" applyFont="1" applyFill="1" applyBorder="1" applyAlignment="1" applyProtection="1">
      <alignment horizontal="center" vertical="center"/>
      <protection/>
    </xf>
    <xf numFmtId="178" fontId="10" fillId="33" borderId="16" xfId="64" applyNumberFormat="1" applyFont="1" applyFill="1" applyBorder="1" applyAlignment="1" applyProtection="1">
      <alignment horizontal="center" vertical="center"/>
      <protection/>
    </xf>
    <xf numFmtId="178" fontId="10" fillId="33" borderId="29" xfId="67" applyNumberFormat="1" applyFont="1" applyFill="1" applyBorder="1" applyAlignment="1" applyProtection="1">
      <alignment horizontal="center" vertical="center"/>
      <protection/>
    </xf>
    <xf numFmtId="178" fontId="10" fillId="33" borderId="30" xfId="67" applyNumberFormat="1" applyFont="1" applyFill="1" applyBorder="1" applyAlignment="1" applyProtection="1">
      <alignment horizontal="center" vertical="center"/>
      <protection/>
    </xf>
    <xf numFmtId="178" fontId="10" fillId="33" borderId="31" xfId="67" applyNumberFormat="1" applyFont="1" applyFill="1" applyBorder="1" applyAlignment="1" applyProtection="1">
      <alignment horizontal="center" vertical="center"/>
      <protection/>
    </xf>
    <xf numFmtId="178" fontId="9" fillId="33" borderId="25" xfId="65" applyNumberFormat="1" applyFont="1" applyFill="1" applyBorder="1" applyAlignment="1">
      <alignment horizontal="center" vertical="center"/>
      <protection/>
    </xf>
    <xf numFmtId="178" fontId="9" fillId="33" borderId="15" xfId="65" applyNumberFormat="1" applyFont="1" applyFill="1" applyBorder="1" applyAlignment="1">
      <alignment horizontal="center" vertical="center"/>
      <protection/>
    </xf>
    <xf numFmtId="178" fontId="9" fillId="33" borderId="16" xfId="65" applyNumberFormat="1" applyFont="1" applyFill="1" applyBorder="1" applyAlignment="1">
      <alignment horizontal="center" vertical="center"/>
      <protection/>
    </xf>
    <xf numFmtId="178" fontId="10" fillId="33" borderId="10" xfId="64" applyNumberFormat="1" applyFont="1" applyFill="1" applyBorder="1" applyAlignment="1" applyProtection="1">
      <alignment horizontal="center" vertical="center"/>
      <protection/>
    </xf>
    <xf numFmtId="178" fontId="10" fillId="33" borderId="20" xfId="64" applyNumberFormat="1" applyFont="1" applyFill="1" applyBorder="1" applyAlignment="1" applyProtection="1">
      <alignment horizontal="center" vertical="center"/>
      <protection/>
    </xf>
    <xf numFmtId="178" fontId="88" fillId="33" borderId="14" xfId="64" applyNumberFormat="1" applyFont="1" applyFill="1" applyBorder="1" applyAlignment="1" applyProtection="1">
      <alignment horizontal="right" vertical="center" indent="1"/>
      <protection/>
    </xf>
    <xf numFmtId="178" fontId="88" fillId="33" borderId="0" xfId="64" applyNumberFormat="1" applyFont="1" applyFill="1" applyBorder="1" applyAlignment="1" applyProtection="1">
      <alignment horizontal="right" vertical="center" indent="1"/>
      <protection/>
    </xf>
    <xf numFmtId="178" fontId="10" fillId="33" borderId="14" xfId="67" applyNumberFormat="1" applyFont="1" applyFill="1" applyBorder="1" applyAlignment="1">
      <alignment horizontal="center" vertical="center"/>
      <protection/>
    </xf>
    <xf numFmtId="178" fontId="10" fillId="33" borderId="0" xfId="67" applyNumberFormat="1" applyFont="1" applyFill="1" applyBorder="1" applyAlignment="1">
      <alignment horizontal="center" vertical="center"/>
      <protection/>
    </xf>
    <xf numFmtId="178" fontId="10" fillId="33" borderId="25" xfId="67" applyNumberFormat="1" applyFont="1" applyFill="1" applyBorder="1" applyAlignment="1">
      <alignment horizontal="center" vertical="center"/>
      <protection/>
    </xf>
    <xf numFmtId="178" fontId="10" fillId="33" borderId="0" xfId="64" applyNumberFormat="1" applyFont="1" applyFill="1" applyAlignment="1" applyProtection="1">
      <alignment horizontal="center" vertical="center"/>
      <protection/>
    </xf>
    <xf numFmtId="178" fontId="10" fillId="33" borderId="21" xfId="64" applyNumberFormat="1" applyFont="1" applyFill="1" applyBorder="1" applyAlignment="1" applyProtection="1">
      <alignment horizontal="center" vertical="center"/>
      <protection/>
    </xf>
    <xf numFmtId="178" fontId="10" fillId="33" borderId="12" xfId="64" applyNumberFormat="1" applyFont="1" applyFill="1" applyBorder="1" applyAlignment="1" applyProtection="1">
      <alignment horizontal="center" vertical="center"/>
      <protection/>
    </xf>
    <xf numFmtId="178" fontId="10" fillId="33" borderId="19" xfId="64" applyNumberFormat="1" applyFont="1" applyFill="1" applyBorder="1" applyAlignment="1">
      <alignment horizontal="center" vertical="center"/>
      <protection/>
    </xf>
    <xf numFmtId="178" fontId="10" fillId="33" borderId="25" xfId="64" applyNumberFormat="1" applyFont="1" applyFill="1" applyBorder="1" applyAlignment="1">
      <alignment horizontal="center" vertical="center"/>
      <protection/>
    </xf>
    <xf numFmtId="178" fontId="10" fillId="33" borderId="11" xfId="64" applyNumberFormat="1" applyFont="1" applyFill="1" applyBorder="1" applyAlignment="1">
      <alignment horizontal="center" vertical="center"/>
      <protection/>
    </xf>
    <xf numFmtId="178" fontId="10" fillId="33" borderId="16" xfId="64" applyNumberFormat="1" applyFont="1" applyFill="1" applyBorder="1" applyAlignment="1">
      <alignment horizontal="center" vertical="center"/>
      <protection/>
    </xf>
    <xf numFmtId="178" fontId="10" fillId="33" borderId="19" xfId="64" applyNumberFormat="1" applyFont="1" applyFill="1" applyBorder="1" applyAlignment="1" applyProtection="1">
      <alignment horizontal="center" vertical="center" wrapText="1"/>
      <protection/>
    </xf>
    <xf numFmtId="178" fontId="10" fillId="33" borderId="11" xfId="64" applyNumberFormat="1" applyFont="1" applyFill="1" applyBorder="1" applyAlignment="1" applyProtection="1">
      <alignment horizontal="center" vertical="center" wrapText="1"/>
      <protection/>
    </xf>
    <xf numFmtId="178" fontId="14" fillId="33" borderId="19" xfId="64" applyNumberFormat="1" applyFont="1" applyFill="1" applyBorder="1" applyAlignment="1">
      <alignment horizontal="center" vertical="center"/>
      <protection/>
    </xf>
    <xf numFmtId="178" fontId="14" fillId="33" borderId="21" xfId="64" applyNumberFormat="1" applyFont="1" applyFill="1" applyBorder="1" applyAlignment="1">
      <alignment horizontal="center" vertical="center"/>
      <protection/>
    </xf>
    <xf numFmtId="178" fontId="10" fillId="33" borderId="32" xfId="67" applyNumberFormat="1" applyFont="1" applyFill="1" applyBorder="1" applyAlignment="1" applyProtection="1">
      <alignment horizontal="center" vertical="center"/>
      <protection/>
    </xf>
    <xf numFmtId="178" fontId="108" fillId="0" borderId="21" xfId="64" applyNumberFormat="1" applyFont="1" applyFill="1" applyBorder="1" applyAlignment="1" applyProtection="1">
      <alignment horizontal="left" wrapText="1"/>
      <protection/>
    </xf>
    <xf numFmtId="178" fontId="108" fillId="0" borderId="0" xfId="64" applyNumberFormat="1" applyFont="1" applyFill="1" applyBorder="1" applyAlignment="1" applyProtection="1">
      <alignment horizontal="left" wrapText="1"/>
      <protection/>
    </xf>
    <xf numFmtId="178" fontId="10" fillId="33" borderId="10" xfId="67" applyNumberFormat="1" applyFont="1" applyFill="1" applyBorder="1" applyAlignment="1">
      <alignment horizontal="right" vertical="center" indent="2"/>
      <protection/>
    </xf>
    <xf numFmtId="178" fontId="10" fillId="33" borderId="17" xfId="67" applyNumberFormat="1" applyFont="1" applyFill="1" applyBorder="1" applyAlignment="1">
      <alignment horizontal="right" vertical="center" indent="2"/>
      <protection/>
    </xf>
    <xf numFmtId="178" fontId="10" fillId="33" borderId="17" xfId="67" applyNumberFormat="1" applyFont="1" applyFill="1" applyBorder="1" applyAlignment="1">
      <alignment horizontal="left" vertical="center" indent="2"/>
      <protection/>
    </xf>
    <xf numFmtId="178" fontId="10" fillId="33" borderId="20" xfId="67" applyNumberFormat="1" applyFont="1" applyFill="1" applyBorder="1" applyAlignment="1">
      <alignment horizontal="left" vertical="center" indent="2"/>
      <protection/>
    </xf>
    <xf numFmtId="178" fontId="16" fillId="0" borderId="19" xfId="69" applyNumberFormat="1" applyFont="1" applyFill="1" applyBorder="1" applyAlignment="1" applyProtection="1">
      <alignment horizontal="center" vertical="center"/>
      <protection/>
    </xf>
    <xf numFmtId="178" fontId="16" fillId="0" borderId="25" xfId="69" applyNumberFormat="1" applyFont="1" applyFill="1" applyBorder="1" applyAlignment="1" applyProtection="1">
      <alignment horizontal="center" vertical="center"/>
      <protection/>
    </xf>
    <xf numFmtId="178" fontId="16" fillId="0" borderId="11" xfId="69" applyNumberFormat="1" applyFont="1" applyFill="1" applyBorder="1" applyAlignment="1" applyProtection="1">
      <alignment horizontal="center" vertical="center"/>
      <protection/>
    </xf>
    <xf numFmtId="178" fontId="16" fillId="0" borderId="16" xfId="69" applyNumberFormat="1" applyFont="1" applyFill="1" applyBorder="1" applyAlignment="1" applyProtection="1">
      <alignment horizontal="center" vertical="center"/>
      <protection/>
    </xf>
    <xf numFmtId="178" fontId="16" fillId="0" borderId="0" xfId="69" applyNumberFormat="1" applyFont="1" applyFill="1" applyAlignment="1">
      <alignment horizontal="center" vertical="center"/>
      <protection/>
    </xf>
    <xf numFmtId="178" fontId="16" fillId="0" borderId="15" xfId="69" applyNumberFormat="1" applyFont="1" applyFill="1" applyBorder="1" applyAlignment="1" applyProtection="1">
      <alignment horizontal="center" vertical="center"/>
      <protection/>
    </xf>
    <xf numFmtId="178" fontId="16" fillId="0" borderId="19" xfId="69" applyNumberFormat="1" applyFont="1" applyFill="1" applyBorder="1" applyAlignment="1">
      <alignment horizontal="center" vertical="center"/>
      <protection/>
    </xf>
    <xf numFmtId="178" fontId="16" fillId="0" borderId="21" xfId="69" applyNumberFormat="1" applyFont="1" applyFill="1" applyBorder="1" applyAlignment="1">
      <alignment horizontal="center" vertical="center"/>
      <protection/>
    </xf>
    <xf numFmtId="178" fontId="16" fillId="0" borderId="14" xfId="69" applyNumberFormat="1" applyFont="1" applyFill="1" applyBorder="1" applyAlignment="1">
      <alignment horizontal="center" vertical="center"/>
      <protection/>
    </xf>
    <xf numFmtId="178" fontId="16" fillId="0" borderId="0" xfId="69" applyNumberFormat="1" applyFont="1" applyFill="1" applyBorder="1" applyAlignment="1">
      <alignment horizontal="center" vertical="center"/>
      <protection/>
    </xf>
    <xf numFmtId="178" fontId="16" fillId="0" borderId="14" xfId="69" applyNumberFormat="1" applyFont="1" applyFill="1" applyBorder="1" applyAlignment="1" applyProtection="1">
      <alignment horizontal="center" vertical="center"/>
      <protection/>
    </xf>
    <xf numFmtId="178" fontId="16" fillId="0" borderId="10" xfId="68" applyNumberFormat="1" applyFont="1" applyFill="1" applyBorder="1" applyAlignment="1" applyProtection="1">
      <alignment horizontal="center" vertical="center" shrinkToFit="1"/>
      <protection/>
    </xf>
    <xf numFmtId="178" fontId="16" fillId="0" borderId="20" xfId="68" applyNumberFormat="1" applyFont="1" applyFill="1" applyBorder="1" applyAlignment="1" applyProtection="1">
      <alignment horizontal="center" vertical="center" shrinkToFit="1"/>
      <protection/>
    </xf>
    <xf numFmtId="178" fontId="10" fillId="0" borderId="19" xfId="69" applyNumberFormat="1" applyFont="1" applyFill="1" applyBorder="1" applyAlignment="1" applyProtection="1">
      <alignment horizontal="center" vertical="center" wrapText="1"/>
      <protection/>
    </xf>
    <xf numFmtId="178" fontId="10" fillId="0" borderId="25" xfId="69" applyNumberFormat="1" applyFont="1" applyFill="1" applyBorder="1" applyAlignment="1" applyProtection="1">
      <alignment horizontal="center" vertical="center" wrapText="1"/>
      <protection/>
    </xf>
    <xf numFmtId="178" fontId="10" fillId="0" borderId="14" xfId="69" applyNumberFormat="1" applyFont="1" applyFill="1" applyBorder="1" applyAlignment="1" applyProtection="1">
      <alignment horizontal="center" vertical="center" wrapText="1"/>
      <protection/>
    </xf>
    <xf numFmtId="178" fontId="10" fillId="0" borderId="15" xfId="69" applyNumberFormat="1" applyFont="1" applyFill="1" applyBorder="1" applyAlignment="1" applyProtection="1">
      <alignment horizontal="center" vertical="center" wrapText="1"/>
      <protection/>
    </xf>
    <xf numFmtId="178" fontId="10" fillId="0" borderId="11" xfId="69" applyNumberFormat="1" applyFont="1" applyFill="1" applyBorder="1" applyAlignment="1" applyProtection="1">
      <alignment horizontal="center" vertical="center" wrapText="1"/>
      <protection/>
    </xf>
    <xf numFmtId="178" fontId="10" fillId="0" borderId="16" xfId="69" applyNumberFormat="1" applyFont="1" applyFill="1" applyBorder="1" applyAlignment="1" applyProtection="1">
      <alignment horizontal="center" vertical="center" wrapText="1"/>
      <protection/>
    </xf>
    <xf numFmtId="178" fontId="16" fillId="0" borderId="21" xfId="69" applyNumberFormat="1" applyFont="1" applyFill="1" applyBorder="1" applyAlignment="1" applyProtection="1">
      <alignment horizontal="center" vertical="center"/>
      <protection/>
    </xf>
    <xf numFmtId="178" fontId="16" fillId="0" borderId="0" xfId="69" applyNumberFormat="1" applyFont="1" applyFill="1" applyBorder="1" applyAlignment="1" applyProtection="1">
      <alignment horizontal="center" vertical="center"/>
      <protection/>
    </xf>
    <xf numFmtId="178" fontId="16" fillId="0" borderId="12" xfId="69" applyNumberFormat="1" applyFont="1" applyFill="1" applyBorder="1" applyAlignment="1" applyProtection="1">
      <alignment horizontal="center" vertical="center"/>
      <protection/>
    </xf>
    <xf numFmtId="178" fontId="16" fillId="0" borderId="19" xfId="69" applyNumberFormat="1" applyFont="1" applyFill="1" applyBorder="1" applyAlignment="1" applyProtection="1">
      <alignment horizontal="center" vertical="center" wrapText="1"/>
      <protection/>
    </xf>
    <xf numFmtId="178" fontId="16" fillId="0" borderId="10" xfId="68" applyNumberFormat="1" applyFont="1" applyFill="1" applyBorder="1" applyAlignment="1" applyProtection="1">
      <alignment horizontal="center" vertical="center"/>
      <protection/>
    </xf>
    <xf numFmtId="178" fontId="16" fillId="0" borderId="17" xfId="68" applyNumberFormat="1" applyFont="1" applyFill="1" applyBorder="1" applyAlignment="1" applyProtection="1">
      <alignment horizontal="center" vertical="center"/>
      <protection/>
    </xf>
    <xf numFmtId="178" fontId="16" fillId="0" borderId="20" xfId="68" applyNumberFormat="1" applyFont="1" applyFill="1" applyBorder="1" applyAlignment="1" applyProtection="1">
      <alignment horizontal="center" vertical="center"/>
      <protection/>
    </xf>
    <xf numFmtId="178" fontId="16" fillId="0" borderId="0" xfId="68" applyNumberFormat="1" applyFont="1" applyFill="1" applyAlignment="1">
      <alignment horizontal="center" vertical="center"/>
      <protection/>
    </xf>
    <xf numFmtId="178" fontId="16" fillId="0" borderId="25" xfId="68" applyNumberFormat="1" applyFont="1" applyFill="1" applyBorder="1" applyAlignment="1" applyProtection="1">
      <alignment horizontal="center" vertical="center"/>
      <protection/>
    </xf>
    <xf numFmtId="178" fontId="16" fillId="0" borderId="16" xfId="68" applyNumberFormat="1" applyFont="1" applyFill="1" applyBorder="1" applyAlignment="1" applyProtection="1">
      <alignment horizontal="center" vertical="center"/>
      <protection/>
    </xf>
    <xf numFmtId="178" fontId="10" fillId="0" borderId="10" xfId="68" applyNumberFormat="1" applyFont="1" applyFill="1" applyBorder="1" applyAlignment="1" applyProtection="1">
      <alignment horizontal="center" vertical="center"/>
      <protection/>
    </xf>
    <xf numFmtId="178" fontId="10" fillId="0" borderId="20" xfId="68" applyNumberFormat="1" applyFont="1" applyFill="1" applyBorder="1" applyAlignment="1" applyProtection="1">
      <alignment horizontal="center" vertical="center"/>
      <protection/>
    </xf>
    <xf numFmtId="178" fontId="10" fillId="0" borderId="0" xfId="70" applyNumberFormat="1" applyFont="1" applyFill="1" applyBorder="1" applyAlignment="1" applyProtection="1">
      <alignment horizontal="center" vertical="center"/>
      <protection/>
    </xf>
    <xf numFmtId="178" fontId="10" fillId="0" borderId="0" xfId="70" applyNumberFormat="1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第02表  H14" xfId="62"/>
    <cellStyle name="標準_第03表 H14" xfId="63"/>
    <cellStyle name="標準_第08表 H15" xfId="64"/>
    <cellStyle name="標準_第18表 H14" xfId="65"/>
    <cellStyle name="標準_第23表 H14" xfId="66"/>
    <cellStyle name="標準_第26表 H14" xfId="67"/>
    <cellStyle name="標準_第27表 H14" xfId="68"/>
    <cellStyle name="標準_第28表 H14" xfId="69"/>
    <cellStyle name="標準_第51表 H14" xfId="70"/>
    <cellStyle name="Followed Hyperlink" xfId="71"/>
    <cellStyle name="良い" xfId="72"/>
  </cellStyles>
  <dxfs count="34"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  <dxf>
      <fill>
        <patternFill>
          <bgColor theme="2" tint="-0.09994000196456909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21</xdr:col>
      <xdr:colOff>561975</xdr:colOff>
      <xdr:row>17</xdr:row>
      <xdr:rowOff>9525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3258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Z7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7.75" defaultRowHeight="13.5" customHeight="1"/>
  <cols>
    <col min="1" max="1" width="1.75" style="5" customWidth="1"/>
    <col min="2" max="2" width="8.75" style="5" customWidth="1"/>
    <col min="3" max="23" width="7.58203125" style="5" customWidth="1"/>
    <col min="24" max="24" width="8.75" style="7" customWidth="1"/>
    <col min="25" max="25" width="3" style="7" customWidth="1"/>
    <col min="26" max="26" width="7.75" style="7" customWidth="1"/>
    <col min="27" max="16384" width="7.75" style="5" customWidth="1"/>
  </cols>
  <sheetData>
    <row r="1" spans="1:24" ht="16.5" customHeight="1">
      <c r="A1" s="505" t="s">
        <v>250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3"/>
      <c r="O1" s="4"/>
      <c r="Q1" s="4"/>
      <c r="R1" s="4"/>
      <c r="S1" s="4"/>
      <c r="T1" s="4"/>
      <c r="U1" s="4"/>
      <c r="V1" s="4"/>
      <c r="W1" s="4"/>
      <c r="X1" s="6" t="s">
        <v>156</v>
      </c>
    </row>
    <row r="2" spans="1:24" ht="16.5" customHeight="1">
      <c r="A2" s="3"/>
      <c r="B2" s="3" t="s">
        <v>287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Q2" s="4"/>
      <c r="R2" s="4"/>
      <c r="S2" s="4"/>
      <c r="T2" s="4"/>
      <c r="U2" s="4"/>
      <c r="V2" s="4"/>
      <c r="W2" s="4"/>
      <c r="X2" s="6"/>
    </row>
    <row r="3" spans="1:25" ht="16.5" customHeight="1">
      <c r="A3" s="8" t="s">
        <v>135</v>
      </c>
      <c r="B3" s="9"/>
      <c r="C3" s="10"/>
      <c r="D3" s="10"/>
      <c r="E3" s="10"/>
      <c r="F3" s="10"/>
      <c r="G3" s="10"/>
      <c r="H3" s="11"/>
      <c r="I3" s="11"/>
      <c r="J3" s="11"/>
      <c r="K3" s="12"/>
      <c r="L3" s="12"/>
      <c r="M3" s="12"/>
      <c r="N3" s="13" t="s">
        <v>157</v>
      </c>
      <c r="O3" s="13"/>
      <c r="P3" s="12"/>
      <c r="Q3" s="11"/>
      <c r="R3" s="11"/>
      <c r="S3" s="9"/>
      <c r="T3" s="9"/>
      <c r="U3" s="9"/>
      <c r="V3" s="9"/>
      <c r="W3" s="9"/>
      <c r="X3" s="8"/>
      <c r="Y3" s="14" t="s">
        <v>158</v>
      </c>
    </row>
    <row r="4" spans="1:25" ht="16.5" customHeight="1">
      <c r="A4" s="495" t="s">
        <v>249</v>
      </c>
      <c r="B4" s="496"/>
      <c r="C4" s="507" t="s">
        <v>57</v>
      </c>
      <c r="D4" s="508"/>
      <c r="E4" s="508"/>
      <c r="F4" s="496"/>
      <c r="G4" s="510" t="s">
        <v>148</v>
      </c>
      <c r="H4" s="511"/>
      <c r="I4" s="511"/>
      <c r="J4" s="511"/>
      <c r="K4" s="511"/>
      <c r="L4" s="511"/>
      <c r="M4" s="511"/>
      <c r="N4" s="511"/>
      <c r="O4" s="511"/>
      <c r="P4" s="511"/>
      <c r="Q4" s="511"/>
      <c r="R4" s="512"/>
      <c r="S4" s="521" t="s">
        <v>59</v>
      </c>
      <c r="T4" s="523" t="s">
        <v>134</v>
      </c>
      <c r="U4" s="523"/>
      <c r="V4" s="523"/>
      <c r="W4" s="523"/>
      <c r="X4" s="525" t="s">
        <v>249</v>
      </c>
      <c r="Y4" s="508"/>
    </row>
    <row r="5" spans="1:25" ht="16.5" customHeight="1">
      <c r="A5" s="497"/>
      <c r="B5" s="498"/>
      <c r="C5" s="509"/>
      <c r="D5" s="499"/>
      <c r="E5" s="499"/>
      <c r="F5" s="500"/>
      <c r="G5" s="510" t="s">
        <v>57</v>
      </c>
      <c r="H5" s="511"/>
      <c r="I5" s="511"/>
      <c r="J5" s="512"/>
      <c r="K5" s="510" t="s">
        <v>83</v>
      </c>
      <c r="L5" s="511"/>
      <c r="M5" s="511"/>
      <c r="N5" s="512"/>
      <c r="O5" s="518" t="s">
        <v>58</v>
      </c>
      <c r="P5" s="519"/>
      <c r="Q5" s="519"/>
      <c r="R5" s="520"/>
      <c r="S5" s="522"/>
      <c r="T5" s="510" t="s">
        <v>83</v>
      </c>
      <c r="U5" s="511"/>
      <c r="V5" s="511"/>
      <c r="W5" s="512"/>
      <c r="X5" s="526"/>
      <c r="Y5" s="497"/>
    </row>
    <row r="6" spans="1:25" ht="16.5" customHeight="1">
      <c r="A6" s="499"/>
      <c r="B6" s="500"/>
      <c r="C6" s="15" t="s">
        <v>4</v>
      </c>
      <c r="D6" s="15" t="s">
        <v>80</v>
      </c>
      <c r="E6" s="15" t="s">
        <v>81</v>
      </c>
      <c r="F6" s="15" t="s">
        <v>82</v>
      </c>
      <c r="G6" s="15" t="s">
        <v>4</v>
      </c>
      <c r="H6" s="15" t="s">
        <v>80</v>
      </c>
      <c r="I6" s="15" t="s">
        <v>81</v>
      </c>
      <c r="J6" s="15" t="s">
        <v>82</v>
      </c>
      <c r="K6" s="15" t="s">
        <v>4</v>
      </c>
      <c r="L6" s="15" t="s">
        <v>80</v>
      </c>
      <c r="M6" s="16" t="s">
        <v>81</v>
      </c>
      <c r="N6" s="15" t="s">
        <v>82</v>
      </c>
      <c r="O6" s="15" t="s">
        <v>4</v>
      </c>
      <c r="P6" s="15" t="s">
        <v>80</v>
      </c>
      <c r="Q6" s="15" t="s">
        <v>81</v>
      </c>
      <c r="R6" s="15" t="s">
        <v>82</v>
      </c>
      <c r="S6" s="15" t="s">
        <v>80</v>
      </c>
      <c r="T6" s="16" t="s">
        <v>4</v>
      </c>
      <c r="U6" s="16" t="s">
        <v>80</v>
      </c>
      <c r="V6" s="16" t="s">
        <v>81</v>
      </c>
      <c r="W6" s="16" t="s">
        <v>82</v>
      </c>
      <c r="X6" s="509"/>
      <c r="Y6" s="499"/>
    </row>
    <row r="7" spans="2:24" ht="16.5" customHeight="1">
      <c r="B7" s="17"/>
      <c r="C7" s="18"/>
      <c r="D7" s="19"/>
      <c r="E7" s="19"/>
      <c r="F7" s="19"/>
      <c r="G7" s="19"/>
      <c r="H7" s="19"/>
      <c r="I7" s="19"/>
      <c r="J7" s="19"/>
      <c r="K7" s="17"/>
      <c r="L7" s="19"/>
      <c r="M7" s="19"/>
      <c r="N7" s="19"/>
      <c r="O7" s="17"/>
      <c r="P7" s="19"/>
      <c r="Q7" s="17"/>
      <c r="R7" s="17"/>
      <c r="S7" s="19"/>
      <c r="T7" s="19"/>
      <c r="U7" s="19"/>
      <c r="V7" s="19"/>
      <c r="W7" s="19"/>
      <c r="X7" s="18"/>
    </row>
    <row r="8" spans="2:24" ht="16.5" customHeight="1">
      <c r="B8" s="20" t="s">
        <v>228</v>
      </c>
      <c r="C8" s="370">
        <v>95</v>
      </c>
      <c r="D8" s="371">
        <v>82</v>
      </c>
      <c r="E8" s="371">
        <v>7</v>
      </c>
      <c r="F8" s="371">
        <v>6</v>
      </c>
      <c r="G8" s="371">
        <v>77</v>
      </c>
      <c r="H8" s="371">
        <v>64</v>
      </c>
      <c r="I8" s="371">
        <v>7</v>
      </c>
      <c r="J8" s="371">
        <v>6</v>
      </c>
      <c r="K8" s="371">
        <v>72</v>
      </c>
      <c r="L8" s="371">
        <v>61</v>
      </c>
      <c r="M8" s="371">
        <v>6</v>
      </c>
      <c r="N8" s="371">
        <v>5</v>
      </c>
      <c r="O8" s="371">
        <v>5</v>
      </c>
      <c r="P8" s="371">
        <v>3</v>
      </c>
      <c r="Q8" s="371">
        <v>1</v>
      </c>
      <c r="R8" s="371">
        <v>1</v>
      </c>
      <c r="S8" s="371">
        <v>18</v>
      </c>
      <c r="T8" s="371">
        <v>3</v>
      </c>
      <c r="U8" s="371">
        <v>1</v>
      </c>
      <c r="V8" s="371">
        <v>2</v>
      </c>
      <c r="W8" s="371">
        <v>0</v>
      </c>
      <c r="X8" s="22" t="s">
        <v>228</v>
      </c>
    </row>
    <row r="9" spans="2:26" s="23" customFormat="1" ht="16.5" customHeight="1">
      <c r="B9" s="24" t="s">
        <v>229</v>
      </c>
      <c r="C9" s="372">
        <f aca="true" t="shared" si="0" ref="C9:W9">SUM(C11,C31,C34,C39,C41,C44,C48,C52,C55,C58,C60)</f>
        <v>94</v>
      </c>
      <c r="D9" s="373">
        <f t="shared" si="0"/>
        <v>81</v>
      </c>
      <c r="E9" s="373">
        <f t="shared" si="0"/>
        <v>7</v>
      </c>
      <c r="F9" s="373">
        <f t="shared" si="0"/>
        <v>6</v>
      </c>
      <c r="G9" s="373">
        <f t="shared" si="0"/>
        <v>76</v>
      </c>
      <c r="H9" s="373">
        <f t="shared" si="0"/>
        <v>63</v>
      </c>
      <c r="I9" s="373">
        <f t="shared" si="0"/>
        <v>7</v>
      </c>
      <c r="J9" s="373">
        <f t="shared" si="0"/>
        <v>6</v>
      </c>
      <c r="K9" s="373">
        <f t="shared" si="0"/>
        <v>71</v>
      </c>
      <c r="L9" s="373">
        <f t="shared" si="0"/>
        <v>60</v>
      </c>
      <c r="M9" s="373">
        <f t="shared" si="0"/>
        <v>6</v>
      </c>
      <c r="N9" s="373">
        <f t="shared" si="0"/>
        <v>5</v>
      </c>
      <c r="O9" s="373">
        <f t="shared" si="0"/>
        <v>5</v>
      </c>
      <c r="P9" s="373">
        <f t="shared" si="0"/>
        <v>3</v>
      </c>
      <c r="Q9" s="373">
        <f t="shared" si="0"/>
        <v>1</v>
      </c>
      <c r="R9" s="373">
        <f t="shared" si="0"/>
        <v>1</v>
      </c>
      <c r="S9" s="373">
        <f t="shared" si="0"/>
        <v>18</v>
      </c>
      <c r="T9" s="373">
        <f t="shared" si="0"/>
        <v>3</v>
      </c>
      <c r="U9" s="373">
        <f t="shared" si="0"/>
        <v>1</v>
      </c>
      <c r="V9" s="373">
        <f t="shared" si="0"/>
        <v>2</v>
      </c>
      <c r="W9" s="373">
        <f t="shared" si="0"/>
        <v>0</v>
      </c>
      <c r="X9" s="25" t="s">
        <v>229</v>
      </c>
      <c r="Y9" s="26"/>
      <c r="Z9" s="26"/>
    </row>
    <row r="10" spans="2:24" ht="12.75" customHeight="1">
      <c r="B10" s="27"/>
      <c r="C10" s="370"/>
      <c r="D10" s="371"/>
      <c r="E10" s="371"/>
      <c r="F10" s="371"/>
      <c r="G10" s="374"/>
      <c r="H10" s="374"/>
      <c r="I10" s="371"/>
      <c r="J10" s="371"/>
      <c r="K10" s="371"/>
      <c r="L10" s="371"/>
      <c r="M10" s="371"/>
      <c r="N10" s="371"/>
      <c r="O10" s="371"/>
      <c r="P10" s="371"/>
      <c r="Q10" s="371"/>
      <c r="R10" s="371"/>
      <c r="S10" s="371"/>
      <c r="T10" s="371"/>
      <c r="U10" s="371"/>
      <c r="V10" s="371"/>
      <c r="W10" s="371"/>
      <c r="X10" s="28"/>
    </row>
    <row r="11" spans="1:26" s="30" customFormat="1" ht="18.75" customHeight="1">
      <c r="A11" s="503" t="s">
        <v>159</v>
      </c>
      <c r="B11" s="506"/>
      <c r="C11" s="375">
        <f>SUM(D11:F11)</f>
        <v>75</v>
      </c>
      <c r="D11" s="376">
        <f>SUM(H11,S11)</f>
        <v>64</v>
      </c>
      <c r="E11" s="376">
        <f>I11</f>
        <v>6</v>
      </c>
      <c r="F11" s="376">
        <f>J11</f>
        <v>5</v>
      </c>
      <c r="G11" s="376">
        <f>SUM(H11:J11)</f>
        <v>58</v>
      </c>
      <c r="H11" s="376">
        <f>SUM(L11,P11)</f>
        <v>47</v>
      </c>
      <c r="I11" s="376">
        <f>SUM(M11,Q11)</f>
        <v>6</v>
      </c>
      <c r="J11" s="376">
        <f>SUM(N11,R11)</f>
        <v>5</v>
      </c>
      <c r="K11" s="376">
        <f>SUM(L11:N11)</f>
        <v>53</v>
      </c>
      <c r="L11" s="376">
        <f>SUM(L13:L30)</f>
        <v>44</v>
      </c>
      <c r="M11" s="376">
        <f>SUM(M13:M30)</f>
        <v>5</v>
      </c>
      <c r="N11" s="376">
        <f>SUM(N13:N30)</f>
        <v>4</v>
      </c>
      <c r="O11" s="376">
        <f>SUM(P11:R11)</f>
        <v>5</v>
      </c>
      <c r="P11" s="376">
        <f>SUM(P13:P30)</f>
        <v>3</v>
      </c>
      <c r="Q11" s="376">
        <f>SUM(Q13:Q30)</f>
        <v>1</v>
      </c>
      <c r="R11" s="376">
        <f>SUM(R13:R30)</f>
        <v>1</v>
      </c>
      <c r="S11" s="376">
        <f>SUM(S13:S30)</f>
        <v>17</v>
      </c>
      <c r="T11" s="376">
        <f>SUM(U11:W11)</f>
        <v>1</v>
      </c>
      <c r="U11" s="376">
        <f>SUM(U13:U30)</f>
        <v>0</v>
      </c>
      <c r="V11" s="376">
        <f>SUM(V13:V30)</f>
        <v>1</v>
      </c>
      <c r="W11" s="376">
        <f>SUM(W13:W30)</f>
        <v>0</v>
      </c>
      <c r="X11" s="501" t="s">
        <v>159</v>
      </c>
      <c r="Y11" s="524"/>
      <c r="Z11" s="29"/>
    </row>
    <row r="12" spans="2:26" s="30" customFormat="1" ht="15.75" customHeight="1">
      <c r="B12" s="31" t="s">
        <v>160</v>
      </c>
      <c r="C12" s="375">
        <f aca="true" t="shared" si="1" ref="C12:C61">SUM(D12:F12)</f>
        <v>35</v>
      </c>
      <c r="D12" s="376">
        <f aca="true" t="shared" si="2" ref="D12:D61">SUM(H12,S12)</f>
        <v>32</v>
      </c>
      <c r="E12" s="376">
        <f aca="true" t="shared" si="3" ref="E12:E61">I12</f>
        <v>2</v>
      </c>
      <c r="F12" s="376">
        <f aca="true" t="shared" si="4" ref="F12:F61">J12</f>
        <v>1</v>
      </c>
      <c r="G12" s="376">
        <f aca="true" t="shared" si="5" ref="G12:G61">SUM(H12:J12)</f>
        <v>21</v>
      </c>
      <c r="H12" s="376">
        <f aca="true" t="shared" si="6" ref="H12:H61">SUM(L12,P12)</f>
        <v>18</v>
      </c>
      <c r="I12" s="376">
        <f aca="true" t="shared" si="7" ref="I12:I61">SUM(M12,Q12)</f>
        <v>2</v>
      </c>
      <c r="J12" s="376">
        <f aca="true" t="shared" si="8" ref="J12:J61">SUM(N12,R12)</f>
        <v>1</v>
      </c>
      <c r="K12" s="376">
        <f aca="true" t="shared" si="9" ref="K12:K61">SUM(L12:N12)</f>
        <v>17</v>
      </c>
      <c r="L12" s="376">
        <f aca="true" t="shared" si="10" ref="L12:W12">SUM(L13:L17)</f>
        <v>16</v>
      </c>
      <c r="M12" s="376">
        <f t="shared" si="10"/>
        <v>1</v>
      </c>
      <c r="N12" s="376">
        <f t="shared" si="10"/>
        <v>0</v>
      </c>
      <c r="O12" s="376">
        <f aca="true" t="shared" si="11" ref="O12:O61">SUM(P12:R12)</f>
        <v>4</v>
      </c>
      <c r="P12" s="376">
        <f t="shared" si="10"/>
        <v>2</v>
      </c>
      <c r="Q12" s="376">
        <f t="shared" si="10"/>
        <v>1</v>
      </c>
      <c r="R12" s="376">
        <f t="shared" si="10"/>
        <v>1</v>
      </c>
      <c r="S12" s="376">
        <f t="shared" si="10"/>
        <v>14</v>
      </c>
      <c r="T12" s="376">
        <f aca="true" t="shared" si="12" ref="T12:T61">SUM(U12:W12)</f>
        <v>0</v>
      </c>
      <c r="U12" s="376">
        <f t="shared" si="10"/>
        <v>0</v>
      </c>
      <c r="V12" s="376">
        <f t="shared" si="10"/>
        <v>0</v>
      </c>
      <c r="W12" s="376">
        <f t="shared" si="10"/>
        <v>0</v>
      </c>
      <c r="X12" s="32" t="s">
        <v>160</v>
      </c>
      <c r="Y12" s="29"/>
      <c r="Z12" s="29"/>
    </row>
    <row r="13" spans="1:26" s="37" customFormat="1" ht="15.75" customHeight="1">
      <c r="A13" s="33"/>
      <c r="B13" s="34" t="s">
        <v>19</v>
      </c>
      <c r="C13" s="377">
        <f t="shared" si="1"/>
        <v>12</v>
      </c>
      <c r="D13" s="378">
        <f t="shared" si="2"/>
        <v>11</v>
      </c>
      <c r="E13" s="378">
        <f t="shared" si="3"/>
        <v>1</v>
      </c>
      <c r="F13" s="378">
        <f t="shared" si="4"/>
        <v>0</v>
      </c>
      <c r="G13" s="379">
        <f t="shared" si="5"/>
        <v>6</v>
      </c>
      <c r="H13" s="378">
        <f t="shared" si="6"/>
        <v>5</v>
      </c>
      <c r="I13" s="378">
        <f t="shared" si="7"/>
        <v>1</v>
      </c>
      <c r="J13" s="378">
        <f t="shared" si="8"/>
        <v>0</v>
      </c>
      <c r="K13" s="379">
        <f t="shared" si="9"/>
        <v>5</v>
      </c>
      <c r="L13" s="378">
        <v>4</v>
      </c>
      <c r="M13" s="378">
        <v>1</v>
      </c>
      <c r="N13" s="378">
        <v>0</v>
      </c>
      <c r="O13" s="379">
        <f t="shared" si="11"/>
        <v>1</v>
      </c>
      <c r="P13" s="378">
        <v>1</v>
      </c>
      <c r="Q13" s="378">
        <v>0</v>
      </c>
      <c r="R13" s="378">
        <v>0</v>
      </c>
      <c r="S13" s="378">
        <v>6</v>
      </c>
      <c r="T13" s="378">
        <f t="shared" si="12"/>
        <v>0</v>
      </c>
      <c r="U13" s="378">
        <v>0</v>
      </c>
      <c r="V13" s="378">
        <v>0</v>
      </c>
      <c r="W13" s="378">
        <v>0</v>
      </c>
      <c r="X13" s="35" t="s">
        <v>19</v>
      </c>
      <c r="Y13" s="36"/>
      <c r="Z13" s="36"/>
    </row>
    <row r="14" spans="1:26" s="37" customFormat="1" ht="15.75" customHeight="1">
      <c r="A14" s="33"/>
      <c r="B14" s="34" t="s">
        <v>20</v>
      </c>
      <c r="C14" s="377">
        <f t="shared" si="1"/>
        <v>6</v>
      </c>
      <c r="D14" s="378">
        <f t="shared" si="2"/>
        <v>4</v>
      </c>
      <c r="E14" s="378">
        <f t="shared" si="3"/>
        <v>1</v>
      </c>
      <c r="F14" s="378">
        <f t="shared" si="4"/>
        <v>1</v>
      </c>
      <c r="G14" s="379">
        <f t="shared" si="5"/>
        <v>4</v>
      </c>
      <c r="H14" s="378">
        <f t="shared" si="6"/>
        <v>2</v>
      </c>
      <c r="I14" s="378">
        <f t="shared" si="7"/>
        <v>1</v>
      </c>
      <c r="J14" s="378">
        <f t="shared" si="8"/>
        <v>1</v>
      </c>
      <c r="K14" s="379">
        <f t="shared" si="9"/>
        <v>2</v>
      </c>
      <c r="L14" s="378">
        <v>2</v>
      </c>
      <c r="M14" s="378">
        <v>0</v>
      </c>
      <c r="N14" s="378">
        <v>0</v>
      </c>
      <c r="O14" s="379">
        <f t="shared" si="11"/>
        <v>2</v>
      </c>
      <c r="P14" s="378">
        <v>0</v>
      </c>
      <c r="Q14" s="378">
        <v>1</v>
      </c>
      <c r="R14" s="378">
        <v>1</v>
      </c>
      <c r="S14" s="378">
        <v>2</v>
      </c>
      <c r="T14" s="378">
        <f t="shared" si="12"/>
        <v>0</v>
      </c>
      <c r="U14" s="378">
        <v>0</v>
      </c>
      <c r="V14" s="378">
        <v>0</v>
      </c>
      <c r="W14" s="378">
        <v>0</v>
      </c>
      <c r="X14" s="35" t="s">
        <v>20</v>
      </c>
      <c r="Y14" s="36"/>
      <c r="Z14" s="36"/>
    </row>
    <row r="15" spans="1:26" s="37" customFormat="1" ht="15.75" customHeight="1">
      <c r="A15" s="33"/>
      <c r="B15" s="34" t="s">
        <v>21</v>
      </c>
      <c r="C15" s="377">
        <f t="shared" si="1"/>
        <v>5</v>
      </c>
      <c r="D15" s="378">
        <f t="shared" si="2"/>
        <v>5</v>
      </c>
      <c r="E15" s="378">
        <f t="shared" si="3"/>
        <v>0</v>
      </c>
      <c r="F15" s="378">
        <f t="shared" si="4"/>
        <v>0</v>
      </c>
      <c r="G15" s="379">
        <f t="shared" si="5"/>
        <v>3</v>
      </c>
      <c r="H15" s="378">
        <f t="shared" si="6"/>
        <v>3</v>
      </c>
      <c r="I15" s="378">
        <f t="shared" si="7"/>
        <v>0</v>
      </c>
      <c r="J15" s="378">
        <f t="shared" si="8"/>
        <v>0</v>
      </c>
      <c r="K15" s="379">
        <f t="shared" si="9"/>
        <v>3</v>
      </c>
      <c r="L15" s="378">
        <v>3</v>
      </c>
      <c r="M15" s="378">
        <v>0</v>
      </c>
      <c r="N15" s="378">
        <v>0</v>
      </c>
      <c r="O15" s="379">
        <f t="shared" si="11"/>
        <v>0</v>
      </c>
      <c r="P15" s="378">
        <v>0</v>
      </c>
      <c r="Q15" s="378">
        <v>0</v>
      </c>
      <c r="R15" s="378">
        <v>0</v>
      </c>
      <c r="S15" s="378">
        <v>2</v>
      </c>
      <c r="T15" s="378">
        <f t="shared" si="12"/>
        <v>0</v>
      </c>
      <c r="U15" s="378">
        <v>0</v>
      </c>
      <c r="V15" s="378">
        <v>0</v>
      </c>
      <c r="W15" s="378">
        <v>0</v>
      </c>
      <c r="X15" s="35" t="s">
        <v>21</v>
      </c>
      <c r="Y15" s="36"/>
      <c r="Z15" s="36"/>
    </row>
    <row r="16" spans="1:26" s="37" customFormat="1" ht="15.75" customHeight="1">
      <c r="A16" s="33"/>
      <c r="B16" s="34" t="s">
        <v>22</v>
      </c>
      <c r="C16" s="377">
        <f t="shared" si="1"/>
        <v>5</v>
      </c>
      <c r="D16" s="378">
        <f t="shared" si="2"/>
        <v>5</v>
      </c>
      <c r="E16" s="378">
        <f t="shared" si="3"/>
        <v>0</v>
      </c>
      <c r="F16" s="378">
        <f t="shared" si="4"/>
        <v>0</v>
      </c>
      <c r="G16" s="379">
        <f t="shared" si="5"/>
        <v>4</v>
      </c>
      <c r="H16" s="378">
        <f t="shared" si="6"/>
        <v>4</v>
      </c>
      <c r="I16" s="378">
        <f t="shared" si="7"/>
        <v>0</v>
      </c>
      <c r="J16" s="378">
        <f t="shared" si="8"/>
        <v>0</v>
      </c>
      <c r="K16" s="379">
        <f t="shared" si="9"/>
        <v>4</v>
      </c>
      <c r="L16" s="378">
        <v>4</v>
      </c>
      <c r="M16" s="378">
        <v>0</v>
      </c>
      <c r="N16" s="378">
        <v>0</v>
      </c>
      <c r="O16" s="379">
        <f t="shared" si="11"/>
        <v>0</v>
      </c>
      <c r="P16" s="378">
        <v>0</v>
      </c>
      <c r="Q16" s="378">
        <v>0</v>
      </c>
      <c r="R16" s="378">
        <v>0</v>
      </c>
      <c r="S16" s="378">
        <v>1</v>
      </c>
      <c r="T16" s="378">
        <f t="shared" si="12"/>
        <v>0</v>
      </c>
      <c r="U16" s="378">
        <v>0</v>
      </c>
      <c r="V16" s="378">
        <v>0</v>
      </c>
      <c r="W16" s="378">
        <v>0</v>
      </c>
      <c r="X16" s="35" t="s">
        <v>22</v>
      </c>
      <c r="Y16" s="36"/>
      <c r="Z16" s="36"/>
    </row>
    <row r="17" spans="1:26" s="37" customFormat="1" ht="15.75" customHeight="1">
      <c r="A17" s="33"/>
      <c r="B17" s="34" t="s">
        <v>23</v>
      </c>
      <c r="C17" s="377">
        <f t="shared" si="1"/>
        <v>7</v>
      </c>
      <c r="D17" s="378">
        <f t="shared" si="2"/>
        <v>7</v>
      </c>
      <c r="E17" s="378">
        <f t="shared" si="3"/>
        <v>0</v>
      </c>
      <c r="F17" s="378">
        <f t="shared" si="4"/>
        <v>0</v>
      </c>
      <c r="G17" s="379">
        <f t="shared" si="5"/>
        <v>4</v>
      </c>
      <c r="H17" s="378">
        <f t="shared" si="6"/>
        <v>4</v>
      </c>
      <c r="I17" s="378">
        <f t="shared" si="7"/>
        <v>0</v>
      </c>
      <c r="J17" s="378">
        <f t="shared" si="8"/>
        <v>0</v>
      </c>
      <c r="K17" s="379">
        <f t="shared" si="9"/>
        <v>3</v>
      </c>
      <c r="L17" s="378">
        <v>3</v>
      </c>
      <c r="M17" s="378">
        <v>0</v>
      </c>
      <c r="N17" s="378">
        <v>0</v>
      </c>
      <c r="O17" s="379">
        <f t="shared" si="11"/>
        <v>1</v>
      </c>
      <c r="P17" s="378">
        <v>1</v>
      </c>
      <c r="Q17" s="378">
        <v>0</v>
      </c>
      <c r="R17" s="378">
        <v>0</v>
      </c>
      <c r="S17" s="378">
        <v>3</v>
      </c>
      <c r="T17" s="378">
        <f t="shared" si="12"/>
        <v>0</v>
      </c>
      <c r="U17" s="378">
        <v>0</v>
      </c>
      <c r="V17" s="378">
        <v>0</v>
      </c>
      <c r="W17" s="378">
        <v>0</v>
      </c>
      <c r="X17" s="35" t="s">
        <v>23</v>
      </c>
      <c r="Y17" s="36"/>
      <c r="Z17" s="36"/>
    </row>
    <row r="18" spans="1:26" s="37" customFormat="1" ht="15.75" customHeight="1">
      <c r="A18" s="33"/>
      <c r="B18" s="38" t="s">
        <v>24</v>
      </c>
      <c r="C18" s="377">
        <f t="shared" si="1"/>
        <v>8</v>
      </c>
      <c r="D18" s="378">
        <f t="shared" si="2"/>
        <v>7</v>
      </c>
      <c r="E18" s="378">
        <f t="shared" si="3"/>
        <v>1</v>
      </c>
      <c r="F18" s="378">
        <f t="shared" si="4"/>
        <v>0</v>
      </c>
      <c r="G18" s="379">
        <f t="shared" si="5"/>
        <v>8</v>
      </c>
      <c r="H18" s="378">
        <f t="shared" si="6"/>
        <v>7</v>
      </c>
      <c r="I18" s="378">
        <f t="shared" si="7"/>
        <v>1</v>
      </c>
      <c r="J18" s="378">
        <f t="shared" si="8"/>
        <v>0</v>
      </c>
      <c r="K18" s="379">
        <f t="shared" si="9"/>
        <v>7</v>
      </c>
      <c r="L18" s="378">
        <v>6</v>
      </c>
      <c r="M18" s="378">
        <v>1</v>
      </c>
      <c r="N18" s="378">
        <v>0</v>
      </c>
      <c r="O18" s="379">
        <f t="shared" si="11"/>
        <v>1</v>
      </c>
      <c r="P18" s="378">
        <v>1</v>
      </c>
      <c r="Q18" s="378">
        <v>0</v>
      </c>
      <c r="R18" s="378">
        <v>0</v>
      </c>
      <c r="S18" s="378">
        <v>0</v>
      </c>
      <c r="T18" s="378">
        <f t="shared" si="12"/>
        <v>1</v>
      </c>
      <c r="U18" s="378">
        <v>0</v>
      </c>
      <c r="V18" s="378">
        <v>1</v>
      </c>
      <c r="W18" s="378">
        <v>0</v>
      </c>
      <c r="X18" s="39" t="s">
        <v>24</v>
      </c>
      <c r="Y18" s="36"/>
      <c r="Z18" s="36"/>
    </row>
    <row r="19" spans="1:26" s="37" customFormat="1" ht="15.75" customHeight="1">
      <c r="A19" s="33"/>
      <c r="B19" s="38" t="s">
        <v>137</v>
      </c>
      <c r="C19" s="377">
        <f t="shared" si="1"/>
        <v>1</v>
      </c>
      <c r="D19" s="378">
        <f t="shared" si="2"/>
        <v>1</v>
      </c>
      <c r="E19" s="378">
        <f t="shared" si="3"/>
        <v>0</v>
      </c>
      <c r="F19" s="378">
        <f t="shared" si="4"/>
        <v>0</v>
      </c>
      <c r="G19" s="379">
        <f t="shared" si="5"/>
        <v>1</v>
      </c>
      <c r="H19" s="378">
        <f t="shared" si="6"/>
        <v>1</v>
      </c>
      <c r="I19" s="378">
        <f t="shared" si="7"/>
        <v>0</v>
      </c>
      <c r="J19" s="378">
        <f t="shared" si="8"/>
        <v>0</v>
      </c>
      <c r="K19" s="379">
        <f t="shared" si="9"/>
        <v>1</v>
      </c>
      <c r="L19" s="378">
        <v>1</v>
      </c>
      <c r="M19" s="378">
        <v>0</v>
      </c>
      <c r="N19" s="378">
        <v>0</v>
      </c>
      <c r="O19" s="379">
        <f t="shared" si="11"/>
        <v>0</v>
      </c>
      <c r="P19" s="378">
        <v>0</v>
      </c>
      <c r="Q19" s="378">
        <v>0</v>
      </c>
      <c r="R19" s="378">
        <v>0</v>
      </c>
      <c r="S19" s="378">
        <v>0</v>
      </c>
      <c r="T19" s="378">
        <f t="shared" si="12"/>
        <v>0</v>
      </c>
      <c r="U19" s="378">
        <v>0</v>
      </c>
      <c r="V19" s="378">
        <v>0</v>
      </c>
      <c r="W19" s="378">
        <v>0</v>
      </c>
      <c r="X19" s="39" t="s">
        <v>136</v>
      </c>
      <c r="Y19" s="36"/>
      <c r="Z19" s="36"/>
    </row>
    <row r="20" spans="1:26" s="37" customFormat="1" ht="15.75" customHeight="1">
      <c r="A20" s="33"/>
      <c r="B20" s="38" t="s">
        <v>25</v>
      </c>
      <c r="C20" s="377">
        <f t="shared" si="1"/>
        <v>4</v>
      </c>
      <c r="D20" s="378">
        <f t="shared" si="2"/>
        <v>3</v>
      </c>
      <c r="E20" s="378">
        <f t="shared" si="3"/>
        <v>0</v>
      </c>
      <c r="F20" s="378">
        <f t="shared" si="4"/>
        <v>1</v>
      </c>
      <c r="G20" s="379">
        <f t="shared" si="5"/>
        <v>3</v>
      </c>
      <c r="H20" s="378">
        <f t="shared" si="6"/>
        <v>2</v>
      </c>
      <c r="I20" s="378">
        <f t="shared" si="7"/>
        <v>0</v>
      </c>
      <c r="J20" s="378">
        <f t="shared" si="8"/>
        <v>1</v>
      </c>
      <c r="K20" s="379">
        <f t="shared" si="9"/>
        <v>3</v>
      </c>
      <c r="L20" s="378">
        <v>2</v>
      </c>
      <c r="M20" s="378">
        <v>0</v>
      </c>
      <c r="N20" s="378">
        <v>1</v>
      </c>
      <c r="O20" s="379">
        <f t="shared" si="11"/>
        <v>0</v>
      </c>
      <c r="P20" s="378">
        <v>0</v>
      </c>
      <c r="Q20" s="378">
        <v>0</v>
      </c>
      <c r="R20" s="378">
        <v>0</v>
      </c>
      <c r="S20" s="378">
        <v>1</v>
      </c>
      <c r="T20" s="378">
        <f t="shared" si="12"/>
        <v>0</v>
      </c>
      <c r="U20" s="378">
        <v>0</v>
      </c>
      <c r="V20" s="378">
        <v>0</v>
      </c>
      <c r="W20" s="378">
        <v>0</v>
      </c>
      <c r="X20" s="39" t="s">
        <v>25</v>
      </c>
      <c r="Y20" s="36"/>
      <c r="Z20" s="36"/>
    </row>
    <row r="21" spans="1:26" s="37" customFormat="1" ht="15.75" customHeight="1">
      <c r="A21" s="33"/>
      <c r="B21" s="38" t="s">
        <v>26</v>
      </c>
      <c r="C21" s="377">
        <f t="shared" si="1"/>
        <v>2</v>
      </c>
      <c r="D21" s="378">
        <f t="shared" si="2"/>
        <v>2</v>
      </c>
      <c r="E21" s="378">
        <f t="shared" si="3"/>
        <v>0</v>
      </c>
      <c r="F21" s="378">
        <f t="shared" si="4"/>
        <v>0</v>
      </c>
      <c r="G21" s="379">
        <f t="shared" si="5"/>
        <v>2</v>
      </c>
      <c r="H21" s="378">
        <f t="shared" si="6"/>
        <v>2</v>
      </c>
      <c r="I21" s="378">
        <f t="shared" si="7"/>
        <v>0</v>
      </c>
      <c r="J21" s="378">
        <f t="shared" si="8"/>
        <v>0</v>
      </c>
      <c r="K21" s="379">
        <f t="shared" si="9"/>
        <v>2</v>
      </c>
      <c r="L21" s="378">
        <v>2</v>
      </c>
      <c r="M21" s="378">
        <v>0</v>
      </c>
      <c r="N21" s="378">
        <v>0</v>
      </c>
      <c r="O21" s="379">
        <f t="shared" si="11"/>
        <v>0</v>
      </c>
      <c r="P21" s="378">
        <v>0</v>
      </c>
      <c r="Q21" s="378">
        <v>0</v>
      </c>
      <c r="R21" s="378">
        <v>0</v>
      </c>
      <c r="S21" s="378">
        <v>0</v>
      </c>
      <c r="T21" s="378">
        <f t="shared" si="12"/>
        <v>0</v>
      </c>
      <c r="U21" s="378">
        <v>0</v>
      </c>
      <c r="V21" s="378">
        <v>0</v>
      </c>
      <c r="W21" s="378">
        <v>0</v>
      </c>
      <c r="X21" s="39" t="s">
        <v>26</v>
      </c>
      <c r="Y21" s="36"/>
      <c r="Z21" s="36"/>
    </row>
    <row r="22" spans="1:26" s="37" customFormat="1" ht="15.75" customHeight="1">
      <c r="A22" s="33"/>
      <c r="B22" s="38" t="s">
        <v>27</v>
      </c>
      <c r="C22" s="377">
        <f t="shared" si="1"/>
        <v>2</v>
      </c>
      <c r="D22" s="378">
        <f t="shared" si="2"/>
        <v>2</v>
      </c>
      <c r="E22" s="378">
        <f t="shared" si="3"/>
        <v>0</v>
      </c>
      <c r="F22" s="378">
        <f t="shared" si="4"/>
        <v>0</v>
      </c>
      <c r="G22" s="379">
        <f t="shared" si="5"/>
        <v>2</v>
      </c>
      <c r="H22" s="378">
        <f t="shared" si="6"/>
        <v>2</v>
      </c>
      <c r="I22" s="378">
        <f t="shared" si="7"/>
        <v>0</v>
      </c>
      <c r="J22" s="378">
        <f t="shared" si="8"/>
        <v>0</v>
      </c>
      <c r="K22" s="379">
        <f t="shared" si="9"/>
        <v>2</v>
      </c>
      <c r="L22" s="378">
        <v>2</v>
      </c>
      <c r="M22" s="378">
        <v>0</v>
      </c>
      <c r="N22" s="378">
        <v>0</v>
      </c>
      <c r="O22" s="379">
        <f t="shared" si="11"/>
        <v>0</v>
      </c>
      <c r="P22" s="378">
        <v>0</v>
      </c>
      <c r="Q22" s="378">
        <v>0</v>
      </c>
      <c r="R22" s="378">
        <v>0</v>
      </c>
      <c r="S22" s="378">
        <v>0</v>
      </c>
      <c r="T22" s="378">
        <f t="shared" si="12"/>
        <v>0</v>
      </c>
      <c r="U22" s="378">
        <v>0</v>
      </c>
      <c r="V22" s="378">
        <v>0</v>
      </c>
      <c r="W22" s="378">
        <v>0</v>
      </c>
      <c r="X22" s="39" t="s">
        <v>27</v>
      </c>
      <c r="Y22" s="36"/>
      <c r="Z22" s="36"/>
    </row>
    <row r="23" spans="1:26" s="37" customFormat="1" ht="15.75" customHeight="1">
      <c r="A23" s="33"/>
      <c r="B23" s="38" t="s">
        <v>28</v>
      </c>
      <c r="C23" s="377">
        <f t="shared" si="1"/>
        <v>1</v>
      </c>
      <c r="D23" s="378">
        <f t="shared" si="2"/>
        <v>1</v>
      </c>
      <c r="E23" s="378">
        <f t="shared" si="3"/>
        <v>0</v>
      </c>
      <c r="F23" s="378">
        <f t="shared" si="4"/>
        <v>0</v>
      </c>
      <c r="G23" s="379">
        <f t="shared" si="5"/>
        <v>1</v>
      </c>
      <c r="H23" s="378">
        <f t="shared" si="6"/>
        <v>1</v>
      </c>
      <c r="I23" s="378">
        <f t="shared" si="7"/>
        <v>0</v>
      </c>
      <c r="J23" s="378">
        <f t="shared" si="8"/>
        <v>0</v>
      </c>
      <c r="K23" s="379">
        <f t="shared" si="9"/>
        <v>1</v>
      </c>
      <c r="L23" s="378">
        <v>1</v>
      </c>
      <c r="M23" s="378">
        <v>0</v>
      </c>
      <c r="N23" s="378">
        <v>0</v>
      </c>
      <c r="O23" s="379">
        <f t="shared" si="11"/>
        <v>0</v>
      </c>
      <c r="P23" s="378">
        <v>0</v>
      </c>
      <c r="Q23" s="378">
        <v>0</v>
      </c>
      <c r="R23" s="378">
        <v>0</v>
      </c>
      <c r="S23" s="378">
        <v>0</v>
      </c>
      <c r="T23" s="378">
        <f t="shared" si="12"/>
        <v>0</v>
      </c>
      <c r="U23" s="378">
        <v>0</v>
      </c>
      <c r="V23" s="378">
        <v>0</v>
      </c>
      <c r="W23" s="378">
        <v>0</v>
      </c>
      <c r="X23" s="39" t="s">
        <v>28</v>
      </c>
      <c r="Y23" s="36"/>
      <c r="Z23" s="36"/>
    </row>
    <row r="24" spans="1:26" s="37" customFormat="1" ht="15.75" customHeight="1">
      <c r="A24" s="33"/>
      <c r="B24" s="38" t="s">
        <v>29</v>
      </c>
      <c r="C24" s="377">
        <f t="shared" si="1"/>
        <v>2</v>
      </c>
      <c r="D24" s="378">
        <f t="shared" si="2"/>
        <v>1</v>
      </c>
      <c r="E24" s="378">
        <f t="shared" si="3"/>
        <v>1</v>
      </c>
      <c r="F24" s="378">
        <f t="shared" si="4"/>
        <v>0</v>
      </c>
      <c r="G24" s="379">
        <f t="shared" si="5"/>
        <v>2</v>
      </c>
      <c r="H24" s="378">
        <f t="shared" si="6"/>
        <v>1</v>
      </c>
      <c r="I24" s="378">
        <f t="shared" si="7"/>
        <v>1</v>
      </c>
      <c r="J24" s="378">
        <f t="shared" si="8"/>
        <v>0</v>
      </c>
      <c r="K24" s="379">
        <f t="shared" si="9"/>
        <v>2</v>
      </c>
      <c r="L24" s="378">
        <v>1</v>
      </c>
      <c r="M24" s="378">
        <v>1</v>
      </c>
      <c r="N24" s="378">
        <v>0</v>
      </c>
      <c r="O24" s="379">
        <f t="shared" si="11"/>
        <v>0</v>
      </c>
      <c r="P24" s="378">
        <v>0</v>
      </c>
      <c r="Q24" s="378">
        <v>0</v>
      </c>
      <c r="R24" s="378">
        <v>0</v>
      </c>
      <c r="S24" s="378">
        <v>0</v>
      </c>
      <c r="T24" s="378">
        <f t="shared" si="12"/>
        <v>0</v>
      </c>
      <c r="U24" s="378">
        <v>0</v>
      </c>
      <c r="V24" s="378">
        <v>0</v>
      </c>
      <c r="W24" s="378">
        <v>0</v>
      </c>
      <c r="X24" s="39" t="s">
        <v>29</v>
      </c>
      <c r="Y24" s="36"/>
      <c r="Z24" s="36"/>
    </row>
    <row r="25" spans="1:26" s="37" customFormat="1" ht="15.75" customHeight="1">
      <c r="A25" s="33"/>
      <c r="B25" s="38" t="s">
        <v>30</v>
      </c>
      <c r="C25" s="377">
        <f t="shared" si="1"/>
        <v>1</v>
      </c>
      <c r="D25" s="378">
        <f t="shared" si="2"/>
        <v>0</v>
      </c>
      <c r="E25" s="378">
        <f t="shared" si="3"/>
        <v>0</v>
      </c>
      <c r="F25" s="378">
        <f t="shared" si="4"/>
        <v>1</v>
      </c>
      <c r="G25" s="379">
        <f t="shared" si="5"/>
        <v>1</v>
      </c>
      <c r="H25" s="378">
        <f t="shared" si="6"/>
        <v>0</v>
      </c>
      <c r="I25" s="378">
        <f t="shared" si="7"/>
        <v>0</v>
      </c>
      <c r="J25" s="378">
        <f t="shared" si="8"/>
        <v>1</v>
      </c>
      <c r="K25" s="379">
        <f t="shared" si="9"/>
        <v>1</v>
      </c>
      <c r="L25" s="378">
        <v>0</v>
      </c>
      <c r="M25" s="378">
        <v>0</v>
      </c>
      <c r="N25" s="378">
        <v>1</v>
      </c>
      <c r="O25" s="379">
        <f t="shared" si="11"/>
        <v>0</v>
      </c>
      <c r="P25" s="378">
        <v>0</v>
      </c>
      <c r="Q25" s="378">
        <v>0</v>
      </c>
      <c r="R25" s="378">
        <v>0</v>
      </c>
      <c r="S25" s="378">
        <v>0</v>
      </c>
      <c r="T25" s="378">
        <f t="shared" si="12"/>
        <v>0</v>
      </c>
      <c r="U25" s="378">
        <v>0</v>
      </c>
      <c r="V25" s="378">
        <v>0</v>
      </c>
      <c r="W25" s="378">
        <v>0</v>
      </c>
      <c r="X25" s="39" t="s">
        <v>30</v>
      </c>
      <c r="Y25" s="36"/>
      <c r="Z25" s="36"/>
    </row>
    <row r="26" spans="1:26" s="37" customFormat="1" ht="15.75" customHeight="1">
      <c r="A26" s="33"/>
      <c r="B26" s="38" t="s">
        <v>60</v>
      </c>
      <c r="C26" s="377">
        <f t="shared" si="1"/>
        <v>3</v>
      </c>
      <c r="D26" s="378">
        <f t="shared" si="2"/>
        <v>2</v>
      </c>
      <c r="E26" s="378">
        <f t="shared" si="3"/>
        <v>0</v>
      </c>
      <c r="F26" s="378">
        <f t="shared" si="4"/>
        <v>1</v>
      </c>
      <c r="G26" s="379">
        <f t="shared" si="5"/>
        <v>3</v>
      </c>
      <c r="H26" s="378">
        <f t="shared" si="6"/>
        <v>2</v>
      </c>
      <c r="I26" s="378">
        <f t="shared" si="7"/>
        <v>0</v>
      </c>
      <c r="J26" s="378">
        <f t="shared" si="8"/>
        <v>1</v>
      </c>
      <c r="K26" s="379">
        <f t="shared" si="9"/>
        <v>3</v>
      </c>
      <c r="L26" s="378">
        <v>2</v>
      </c>
      <c r="M26" s="378">
        <v>0</v>
      </c>
      <c r="N26" s="378">
        <v>1</v>
      </c>
      <c r="O26" s="379">
        <f t="shared" si="11"/>
        <v>0</v>
      </c>
      <c r="P26" s="378">
        <v>0</v>
      </c>
      <c r="Q26" s="378">
        <v>0</v>
      </c>
      <c r="R26" s="378">
        <v>0</v>
      </c>
      <c r="S26" s="378">
        <v>0</v>
      </c>
      <c r="T26" s="378">
        <f t="shared" si="12"/>
        <v>0</v>
      </c>
      <c r="U26" s="378">
        <v>0</v>
      </c>
      <c r="V26" s="378">
        <v>0</v>
      </c>
      <c r="W26" s="378">
        <v>0</v>
      </c>
      <c r="X26" s="39" t="s">
        <v>76</v>
      </c>
      <c r="Y26" s="36"/>
      <c r="Z26" s="36"/>
    </row>
    <row r="27" spans="1:26" s="37" customFormat="1" ht="15.75" customHeight="1">
      <c r="A27" s="33"/>
      <c r="B27" s="38" t="s">
        <v>61</v>
      </c>
      <c r="C27" s="377">
        <f t="shared" si="1"/>
        <v>4</v>
      </c>
      <c r="D27" s="378">
        <f t="shared" si="2"/>
        <v>4</v>
      </c>
      <c r="E27" s="378">
        <f t="shared" si="3"/>
        <v>0</v>
      </c>
      <c r="F27" s="378">
        <f t="shared" si="4"/>
        <v>0</v>
      </c>
      <c r="G27" s="379">
        <f t="shared" si="5"/>
        <v>4</v>
      </c>
      <c r="H27" s="378">
        <f t="shared" si="6"/>
        <v>4</v>
      </c>
      <c r="I27" s="378">
        <f t="shared" si="7"/>
        <v>0</v>
      </c>
      <c r="J27" s="378">
        <f t="shared" si="8"/>
        <v>0</v>
      </c>
      <c r="K27" s="379">
        <f t="shared" si="9"/>
        <v>4</v>
      </c>
      <c r="L27" s="378">
        <v>4</v>
      </c>
      <c r="M27" s="378">
        <v>0</v>
      </c>
      <c r="N27" s="378">
        <v>0</v>
      </c>
      <c r="O27" s="379">
        <f t="shared" si="11"/>
        <v>0</v>
      </c>
      <c r="P27" s="378">
        <v>0</v>
      </c>
      <c r="Q27" s="378">
        <v>0</v>
      </c>
      <c r="R27" s="378">
        <v>0</v>
      </c>
      <c r="S27" s="378">
        <v>0</v>
      </c>
      <c r="T27" s="378">
        <f t="shared" si="12"/>
        <v>0</v>
      </c>
      <c r="U27" s="378">
        <v>0</v>
      </c>
      <c r="V27" s="378">
        <v>0</v>
      </c>
      <c r="W27" s="378">
        <v>0</v>
      </c>
      <c r="X27" s="39" t="s">
        <v>77</v>
      </c>
      <c r="Y27" s="36"/>
      <c r="Z27" s="36"/>
    </row>
    <row r="28" spans="1:26" s="37" customFormat="1" ht="15.75" customHeight="1">
      <c r="A28" s="33"/>
      <c r="B28" s="38" t="s">
        <v>62</v>
      </c>
      <c r="C28" s="377">
        <f t="shared" si="1"/>
        <v>2</v>
      </c>
      <c r="D28" s="378">
        <f t="shared" si="2"/>
        <v>1</v>
      </c>
      <c r="E28" s="378">
        <f t="shared" si="3"/>
        <v>1</v>
      </c>
      <c r="F28" s="378">
        <f t="shared" si="4"/>
        <v>0</v>
      </c>
      <c r="G28" s="379">
        <f t="shared" si="5"/>
        <v>2</v>
      </c>
      <c r="H28" s="378">
        <f t="shared" si="6"/>
        <v>1</v>
      </c>
      <c r="I28" s="378">
        <f t="shared" si="7"/>
        <v>1</v>
      </c>
      <c r="J28" s="378">
        <f t="shared" si="8"/>
        <v>0</v>
      </c>
      <c r="K28" s="379">
        <f t="shared" si="9"/>
        <v>2</v>
      </c>
      <c r="L28" s="378">
        <v>1</v>
      </c>
      <c r="M28" s="378">
        <v>1</v>
      </c>
      <c r="N28" s="378">
        <v>0</v>
      </c>
      <c r="O28" s="379">
        <f t="shared" si="11"/>
        <v>0</v>
      </c>
      <c r="P28" s="378">
        <v>0</v>
      </c>
      <c r="Q28" s="378">
        <v>0</v>
      </c>
      <c r="R28" s="378">
        <v>0</v>
      </c>
      <c r="S28" s="378">
        <v>0</v>
      </c>
      <c r="T28" s="378">
        <f t="shared" si="12"/>
        <v>0</v>
      </c>
      <c r="U28" s="378">
        <v>0</v>
      </c>
      <c r="V28" s="378">
        <v>0</v>
      </c>
      <c r="W28" s="378">
        <v>0</v>
      </c>
      <c r="X28" s="39" t="s">
        <v>78</v>
      </c>
      <c r="Y28" s="36"/>
      <c r="Z28" s="36"/>
    </row>
    <row r="29" spans="1:26" s="37" customFormat="1" ht="15.75" customHeight="1">
      <c r="A29" s="33"/>
      <c r="B29" s="38" t="s">
        <v>153</v>
      </c>
      <c r="C29" s="377">
        <f t="shared" si="1"/>
        <v>9</v>
      </c>
      <c r="D29" s="378">
        <f t="shared" si="2"/>
        <v>7</v>
      </c>
      <c r="E29" s="378">
        <f t="shared" si="3"/>
        <v>1</v>
      </c>
      <c r="F29" s="378">
        <f t="shared" si="4"/>
        <v>1</v>
      </c>
      <c r="G29" s="379">
        <f t="shared" si="5"/>
        <v>7</v>
      </c>
      <c r="H29" s="378">
        <f t="shared" si="6"/>
        <v>5</v>
      </c>
      <c r="I29" s="378">
        <f t="shared" si="7"/>
        <v>1</v>
      </c>
      <c r="J29" s="378">
        <f t="shared" si="8"/>
        <v>1</v>
      </c>
      <c r="K29" s="379">
        <f t="shared" si="9"/>
        <v>7</v>
      </c>
      <c r="L29" s="378">
        <v>5</v>
      </c>
      <c r="M29" s="378">
        <v>1</v>
      </c>
      <c r="N29" s="378">
        <v>1</v>
      </c>
      <c r="O29" s="379">
        <f t="shared" si="11"/>
        <v>0</v>
      </c>
      <c r="P29" s="378">
        <v>0</v>
      </c>
      <c r="Q29" s="378">
        <v>0</v>
      </c>
      <c r="R29" s="378">
        <v>0</v>
      </c>
      <c r="S29" s="378">
        <v>2</v>
      </c>
      <c r="T29" s="378">
        <f t="shared" si="12"/>
        <v>0</v>
      </c>
      <c r="U29" s="378">
        <v>0</v>
      </c>
      <c r="V29" s="378">
        <v>0</v>
      </c>
      <c r="W29" s="378">
        <v>0</v>
      </c>
      <c r="X29" s="39" t="s">
        <v>153</v>
      </c>
      <c r="Y29" s="36"/>
      <c r="Z29" s="36"/>
    </row>
    <row r="30" spans="1:26" s="37" customFormat="1" ht="15.75" customHeight="1">
      <c r="A30" s="33"/>
      <c r="B30" s="38" t="s">
        <v>222</v>
      </c>
      <c r="C30" s="377">
        <f>SUM(D30:F30)</f>
        <v>1</v>
      </c>
      <c r="D30" s="378">
        <f>SUM(H30,S30)</f>
        <v>1</v>
      </c>
      <c r="E30" s="378">
        <f>I30</f>
        <v>0</v>
      </c>
      <c r="F30" s="378">
        <f>J30</f>
        <v>0</v>
      </c>
      <c r="G30" s="379">
        <f>SUM(H30:J30)</f>
        <v>1</v>
      </c>
      <c r="H30" s="378">
        <f>SUM(L30,P30)</f>
        <v>1</v>
      </c>
      <c r="I30" s="378">
        <f>SUM(M30,Q30)</f>
        <v>0</v>
      </c>
      <c r="J30" s="378">
        <f>SUM(N30,R30)</f>
        <v>0</v>
      </c>
      <c r="K30" s="379">
        <f>SUM(L30:N30)</f>
        <v>1</v>
      </c>
      <c r="L30" s="378">
        <v>1</v>
      </c>
      <c r="M30" s="378">
        <v>0</v>
      </c>
      <c r="N30" s="378">
        <v>0</v>
      </c>
      <c r="O30" s="379">
        <f>SUM(P30:R30)</f>
        <v>0</v>
      </c>
      <c r="P30" s="378">
        <v>0</v>
      </c>
      <c r="Q30" s="378">
        <v>0</v>
      </c>
      <c r="R30" s="378">
        <v>0</v>
      </c>
      <c r="S30" s="378">
        <v>0</v>
      </c>
      <c r="T30" s="378">
        <f>SUM(U30:W30)</f>
        <v>0</v>
      </c>
      <c r="U30" s="378">
        <v>0</v>
      </c>
      <c r="V30" s="378">
        <v>0</v>
      </c>
      <c r="W30" s="378">
        <v>0</v>
      </c>
      <c r="X30" s="39" t="s">
        <v>222</v>
      </c>
      <c r="Y30" s="36"/>
      <c r="Z30" s="36"/>
    </row>
    <row r="31" spans="1:26" s="30" customFormat="1" ht="18.75" customHeight="1">
      <c r="A31" s="513" t="s">
        <v>161</v>
      </c>
      <c r="B31" s="514"/>
      <c r="C31" s="375">
        <f t="shared" si="1"/>
        <v>3</v>
      </c>
      <c r="D31" s="380">
        <f t="shared" si="2"/>
        <v>2</v>
      </c>
      <c r="E31" s="380">
        <f t="shared" si="3"/>
        <v>1</v>
      </c>
      <c r="F31" s="380">
        <f t="shared" si="4"/>
        <v>0</v>
      </c>
      <c r="G31" s="376">
        <f t="shared" si="5"/>
        <v>2</v>
      </c>
      <c r="H31" s="380">
        <f t="shared" si="6"/>
        <v>1</v>
      </c>
      <c r="I31" s="380">
        <f t="shared" si="7"/>
        <v>1</v>
      </c>
      <c r="J31" s="380">
        <f t="shared" si="8"/>
        <v>0</v>
      </c>
      <c r="K31" s="376">
        <f t="shared" si="9"/>
        <v>2</v>
      </c>
      <c r="L31" s="380">
        <f aca="true" t="shared" si="13" ref="L31:W31">SUM(L32:L33)</f>
        <v>1</v>
      </c>
      <c r="M31" s="380">
        <f t="shared" si="13"/>
        <v>1</v>
      </c>
      <c r="N31" s="380">
        <f t="shared" si="13"/>
        <v>0</v>
      </c>
      <c r="O31" s="376">
        <f t="shared" si="11"/>
        <v>0</v>
      </c>
      <c r="P31" s="380">
        <f t="shared" si="13"/>
        <v>0</v>
      </c>
      <c r="Q31" s="380">
        <f t="shared" si="13"/>
        <v>0</v>
      </c>
      <c r="R31" s="380">
        <f t="shared" si="13"/>
        <v>0</v>
      </c>
      <c r="S31" s="380">
        <f t="shared" si="13"/>
        <v>1</v>
      </c>
      <c r="T31" s="380">
        <f t="shared" si="12"/>
        <v>1</v>
      </c>
      <c r="U31" s="380">
        <f t="shared" si="13"/>
        <v>0</v>
      </c>
      <c r="V31" s="380">
        <f t="shared" si="13"/>
        <v>1</v>
      </c>
      <c r="W31" s="380">
        <f t="shared" si="13"/>
        <v>0</v>
      </c>
      <c r="X31" s="501" t="s">
        <v>161</v>
      </c>
      <c r="Y31" s="516"/>
      <c r="Z31" s="29"/>
    </row>
    <row r="32" spans="1:26" s="37" customFormat="1" ht="15.75" customHeight="1">
      <c r="A32" s="33"/>
      <c r="B32" s="38" t="s">
        <v>31</v>
      </c>
      <c r="C32" s="377">
        <f t="shared" si="1"/>
        <v>1</v>
      </c>
      <c r="D32" s="378">
        <f t="shared" si="2"/>
        <v>1</v>
      </c>
      <c r="E32" s="378">
        <f t="shared" si="3"/>
        <v>0</v>
      </c>
      <c r="F32" s="378">
        <f t="shared" si="4"/>
        <v>0</v>
      </c>
      <c r="G32" s="379">
        <f t="shared" si="5"/>
        <v>1</v>
      </c>
      <c r="H32" s="378">
        <f t="shared" si="6"/>
        <v>1</v>
      </c>
      <c r="I32" s="378">
        <f t="shared" si="7"/>
        <v>0</v>
      </c>
      <c r="J32" s="378">
        <f t="shared" si="8"/>
        <v>0</v>
      </c>
      <c r="K32" s="379">
        <f t="shared" si="9"/>
        <v>1</v>
      </c>
      <c r="L32" s="378">
        <v>1</v>
      </c>
      <c r="M32" s="378">
        <v>0</v>
      </c>
      <c r="N32" s="378">
        <v>0</v>
      </c>
      <c r="O32" s="379">
        <f t="shared" si="11"/>
        <v>0</v>
      </c>
      <c r="P32" s="378">
        <v>0</v>
      </c>
      <c r="Q32" s="378">
        <v>0</v>
      </c>
      <c r="R32" s="378">
        <v>0</v>
      </c>
      <c r="S32" s="378">
        <v>0</v>
      </c>
      <c r="T32" s="378">
        <f t="shared" si="12"/>
        <v>0</v>
      </c>
      <c r="U32" s="378">
        <v>0</v>
      </c>
      <c r="V32" s="378">
        <v>0</v>
      </c>
      <c r="W32" s="378">
        <v>0</v>
      </c>
      <c r="X32" s="39" t="s">
        <v>31</v>
      </c>
      <c r="Y32" s="36"/>
      <c r="Z32" s="36"/>
    </row>
    <row r="33" spans="1:26" s="37" customFormat="1" ht="15.75" customHeight="1">
      <c r="A33" s="33"/>
      <c r="B33" s="38" t="s">
        <v>32</v>
      </c>
      <c r="C33" s="377">
        <f t="shared" si="1"/>
        <v>2</v>
      </c>
      <c r="D33" s="378">
        <f t="shared" si="2"/>
        <v>1</v>
      </c>
      <c r="E33" s="378">
        <f t="shared" si="3"/>
        <v>1</v>
      </c>
      <c r="F33" s="378">
        <f t="shared" si="4"/>
        <v>0</v>
      </c>
      <c r="G33" s="379">
        <f t="shared" si="5"/>
        <v>1</v>
      </c>
      <c r="H33" s="378">
        <f t="shared" si="6"/>
        <v>0</v>
      </c>
      <c r="I33" s="378">
        <f t="shared" si="7"/>
        <v>1</v>
      </c>
      <c r="J33" s="378">
        <f t="shared" si="8"/>
        <v>0</v>
      </c>
      <c r="K33" s="379">
        <f t="shared" si="9"/>
        <v>1</v>
      </c>
      <c r="L33" s="378">
        <v>0</v>
      </c>
      <c r="M33" s="378">
        <v>1</v>
      </c>
      <c r="N33" s="378">
        <v>0</v>
      </c>
      <c r="O33" s="379">
        <f t="shared" si="11"/>
        <v>0</v>
      </c>
      <c r="P33" s="378">
        <v>0</v>
      </c>
      <c r="Q33" s="378">
        <v>0</v>
      </c>
      <c r="R33" s="378">
        <v>0</v>
      </c>
      <c r="S33" s="378">
        <v>1</v>
      </c>
      <c r="T33" s="378">
        <f t="shared" si="12"/>
        <v>1</v>
      </c>
      <c r="U33" s="378">
        <v>0</v>
      </c>
      <c r="V33" s="378">
        <v>1</v>
      </c>
      <c r="W33" s="378">
        <v>0</v>
      </c>
      <c r="X33" s="39" t="s">
        <v>32</v>
      </c>
      <c r="Y33" s="36"/>
      <c r="Z33" s="36"/>
    </row>
    <row r="34" spans="1:26" s="30" customFormat="1" ht="18.75" customHeight="1">
      <c r="A34" s="503" t="s">
        <v>162</v>
      </c>
      <c r="B34" s="515"/>
      <c r="C34" s="375">
        <f t="shared" si="1"/>
        <v>5</v>
      </c>
      <c r="D34" s="380">
        <f t="shared" si="2"/>
        <v>4</v>
      </c>
      <c r="E34" s="380">
        <f t="shared" si="3"/>
        <v>0</v>
      </c>
      <c r="F34" s="380">
        <f t="shared" si="4"/>
        <v>1</v>
      </c>
      <c r="G34" s="376">
        <f t="shared" si="5"/>
        <v>5</v>
      </c>
      <c r="H34" s="380">
        <f t="shared" si="6"/>
        <v>4</v>
      </c>
      <c r="I34" s="380">
        <f t="shared" si="7"/>
        <v>0</v>
      </c>
      <c r="J34" s="380">
        <f t="shared" si="8"/>
        <v>1</v>
      </c>
      <c r="K34" s="376">
        <f t="shared" si="9"/>
        <v>5</v>
      </c>
      <c r="L34" s="380">
        <f aca="true" t="shared" si="14" ref="L34:W34">SUM(L35:L38)</f>
        <v>4</v>
      </c>
      <c r="M34" s="380">
        <f t="shared" si="14"/>
        <v>0</v>
      </c>
      <c r="N34" s="380">
        <f t="shared" si="14"/>
        <v>1</v>
      </c>
      <c r="O34" s="376">
        <f t="shared" si="11"/>
        <v>0</v>
      </c>
      <c r="P34" s="380">
        <f t="shared" si="14"/>
        <v>0</v>
      </c>
      <c r="Q34" s="380">
        <f t="shared" si="14"/>
        <v>0</v>
      </c>
      <c r="R34" s="380">
        <f t="shared" si="14"/>
        <v>0</v>
      </c>
      <c r="S34" s="380">
        <f t="shared" si="14"/>
        <v>0</v>
      </c>
      <c r="T34" s="380">
        <f t="shared" si="12"/>
        <v>1</v>
      </c>
      <c r="U34" s="380">
        <f t="shared" si="14"/>
        <v>1</v>
      </c>
      <c r="V34" s="380">
        <f t="shared" si="14"/>
        <v>0</v>
      </c>
      <c r="W34" s="380">
        <f t="shared" si="14"/>
        <v>0</v>
      </c>
      <c r="X34" s="501" t="s">
        <v>162</v>
      </c>
      <c r="Y34" s="516"/>
      <c r="Z34" s="29"/>
    </row>
    <row r="35" spans="1:26" s="37" customFormat="1" ht="15.75" customHeight="1">
      <c r="A35" s="33"/>
      <c r="B35" s="38" t="s">
        <v>55</v>
      </c>
      <c r="C35" s="377">
        <f t="shared" si="1"/>
        <v>2</v>
      </c>
      <c r="D35" s="378">
        <f t="shared" si="2"/>
        <v>1</v>
      </c>
      <c r="E35" s="378">
        <f t="shared" si="3"/>
        <v>0</v>
      </c>
      <c r="F35" s="378">
        <f t="shared" si="4"/>
        <v>1</v>
      </c>
      <c r="G35" s="379">
        <f t="shared" si="5"/>
        <v>2</v>
      </c>
      <c r="H35" s="378">
        <f t="shared" si="6"/>
        <v>1</v>
      </c>
      <c r="I35" s="378">
        <f t="shared" si="7"/>
        <v>0</v>
      </c>
      <c r="J35" s="378">
        <f t="shared" si="8"/>
        <v>1</v>
      </c>
      <c r="K35" s="379">
        <f t="shared" si="9"/>
        <v>2</v>
      </c>
      <c r="L35" s="378">
        <v>1</v>
      </c>
      <c r="M35" s="378">
        <v>0</v>
      </c>
      <c r="N35" s="378">
        <v>1</v>
      </c>
      <c r="O35" s="379">
        <f t="shared" si="11"/>
        <v>0</v>
      </c>
      <c r="P35" s="378">
        <v>0</v>
      </c>
      <c r="Q35" s="378">
        <v>0</v>
      </c>
      <c r="R35" s="378">
        <v>0</v>
      </c>
      <c r="S35" s="378">
        <v>0</v>
      </c>
      <c r="T35" s="378">
        <f t="shared" si="12"/>
        <v>0</v>
      </c>
      <c r="U35" s="378">
        <v>0</v>
      </c>
      <c r="V35" s="378">
        <v>0</v>
      </c>
      <c r="W35" s="378">
        <v>0</v>
      </c>
      <c r="X35" s="39" t="s">
        <v>47</v>
      </c>
      <c r="Y35" s="36"/>
      <c r="Z35" s="36"/>
    </row>
    <row r="36" spans="1:26" s="37" customFormat="1" ht="15.75" customHeight="1">
      <c r="A36" s="33"/>
      <c r="B36" s="38" t="s">
        <v>50</v>
      </c>
      <c r="C36" s="377">
        <f t="shared" si="1"/>
        <v>1</v>
      </c>
      <c r="D36" s="378">
        <f t="shared" si="2"/>
        <v>1</v>
      </c>
      <c r="E36" s="378">
        <f t="shared" si="3"/>
        <v>0</v>
      </c>
      <c r="F36" s="378">
        <f t="shared" si="4"/>
        <v>0</v>
      </c>
      <c r="G36" s="379">
        <f t="shared" si="5"/>
        <v>1</v>
      </c>
      <c r="H36" s="378">
        <f t="shared" si="6"/>
        <v>1</v>
      </c>
      <c r="I36" s="378">
        <f t="shared" si="7"/>
        <v>0</v>
      </c>
      <c r="J36" s="378">
        <f t="shared" si="8"/>
        <v>0</v>
      </c>
      <c r="K36" s="379">
        <f t="shared" si="9"/>
        <v>1</v>
      </c>
      <c r="L36" s="378">
        <v>1</v>
      </c>
      <c r="M36" s="378">
        <v>0</v>
      </c>
      <c r="N36" s="378">
        <v>0</v>
      </c>
      <c r="O36" s="379">
        <f t="shared" si="11"/>
        <v>0</v>
      </c>
      <c r="P36" s="378">
        <v>0</v>
      </c>
      <c r="Q36" s="378">
        <v>0</v>
      </c>
      <c r="R36" s="378">
        <v>0</v>
      </c>
      <c r="S36" s="378">
        <v>0</v>
      </c>
      <c r="T36" s="378">
        <f t="shared" si="12"/>
        <v>0</v>
      </c>
      <c r="U36" s="378">
        <v>0</v>
      </c>
      <c r="V36" s="378">
        <v>0</v>
      </c>
      <c r="W36" s="378">
        <v>0</v>
      </c>
      <c r="X36" s="39" t="s">
        <v>49</v>
      </c>
      <c r="Y36" s="36"/>
      <c r="Z36" s="36"/>
    </row>
    <row r="37" spans="1:26" s="37" customFormat="1" ht="15.75" customHeight="1">
      <c r="A37" s="33"/>
      <c r="B37" s="38" t="s">
        <v>52</v>
      </c>
      <c r="C37" s="377">
        <f t="shared" si="1"/>
        <v>1</v>
      </c>
      <c r="D37" s="378">
        <f t="shared" si="2"/>
        <v>1</v>
      </c>
      <c r="E37" s="378">
        <f t="shared" si="3"/>
        <v>0</v>
      </c>
      <c r="F37" s="378">
        <f t="shared" si="4"/>
        <v>0</v>
      </c>
      <c r="G37" s="379">
        <f t="shared" si="5"/>
        <v>1</v>
      </c>
      <c r="H37" s="378">
        <f t="shared" si="6"/>
        <v>1</v>
      </c>
      <c r="I37" s="378">
        <f t="shared" si="7"/>
        <v>0</v>
      </c>
      <c r="J37" s="378">
        <f t="shared" si="8"/>
        <v>0</v>
      </c>
      <c r="K37" s="379">
        <f t="shared" si="9"/>
        <v>1</v>
      </c>
      <c r="L37" s="378">
        <v>1</v>
      </c>
      <c r="M37" s="378">
        <v>0</v>
      </c>
      <c r="N37" s="378">
        <v>0</v>
      </c>
      <c r="O37" s="379">
        <f t="shared" si="11"/>
        <v>0</v>
      </c>
      <c r="P37" s="378">
        <v>0</v>
      </c>
      <c r="Q37" s="378">
        <v>0</v>
      </c>
      <c r="R37" s="378">
        <v>0</v>
      </c>
      <c r="S37" s="378">
        <v>0</v>
      </c>
      <c r="T37" s="378">
        <f t="shared" si="12"/>
        <v>0</v>
      </c>
      <c r="U37" s="378">
        <v>0</v>
      </c>
      <c r="V37" s="378">
        <v>0</v>
      </c>
      <c r="W37" s="378">
        <v>0</v>
      </c>
      <c r="X37" s="39" t="s">
        <v>51</v>
      </c>
      <c r="Y37" s="36"/>
      <c r="Z37" s="36"/>
    </row>
    <row r="38" spans="1:26" s="37" customFormat="1" ht="15.75" customHeight="1">
      <c r="A38" s="33"/>
      <c r="B38" s="38" t="s">
        <v>54</v>
      </c>
      <c r="C38" s="377">
        <f t="shared" si="1"/>
        <v>1</v>
      </c>
      <c r="D38" s="378">
        <f t="shared" si="2"/>
        <v>1</v>
      </c>
      <c r="E38" s="378">
        <f t="shared" si="3"/>
        <v>0</v>
      </c>
      <c r="F38" s="378">
        <f t="shared" si="4"/>
        <v>0</v>
      </c>
      <c r="G38" s="379">
        <f t="shared" si="5"/>
        <v>1</v>
      </c>
      <c r="H38" s="378">
        <f t="shared" si="6"/>
        <v>1</v>
      </c>
      <c r="I38" s="378">
        <f t="shared" si="7"/>
        <v>0</v>
      </c>
      <c r="J38" s="378">
        <f t="shared" si="8"/>
        <v>0</v>
      </c>
      <c r="K38" s="379">
        <f t="shared" si="9"/>
        <v>1</v>
      </c>
      <c r="L38" s="378">
        <v>1</v>
      </c>
      <c r="M38" s="378">
        <v>0</v>
      </c>
      <c r="N38" s="378">
        <v>0</v>
      </c>
      <c r="O38" s="379">
        <f t="shared" si="11"/>
        <v>0</v>
      </c>
      <c r="P38" s="378">
        <v>0</v>
      </c>
      <c r="Q38" s="378">
        <v>0</v>
      </c>
      <c r="R38" s="378">
        <v>0</v>
      </c>
      <c r="S38" s="378">
        <v>0</v>
      </c>
      <c r="T38" s="378">
        <f t="shared" si="12"/>
        <v>1</v>
      </c>
      <c r="U38" s="378">
        <v>1</v>
      </c>
      <c r="V38" s="378">
        <v>0</v>
      </c>
      <c r="W38" s="378">
        <v>0</v>
      </c>
      <c r="X38" s="39" t="s">
        <v>53</v>
      </c>
      <c r="Y38" s="36"/>
      <c r="Z38" s="36"/>
    </row>
    <row r="39" spans="1:26" s="30" customFormat="1" ht="18.75" customHeight="1">
      <c r="A39" s="503" t="s">
        <v>163</v>
      </c>
      <c r="B39" s="504"/>
      <c r="C39" s="375">
        <f t="shared" si="1"/>
        <v>1</v>
      </c>
      <c r="D39" s="380">
        <f t="shared" si="2"/>
        <v>1</v>
      </c>
      <c r="E39" s="380">
        <f t="shared" si="3"/>
        <v>0</v>
      </c>
      <c r="F39" s="380">
        <f t="shared" si="4"/>
        <v>0</v>
      </c>
      <c r="G39" s="376">
        <f t="shared" si="5"/>
        <v>1</v>
      </c>
      <c r="H39" s="380">
        <f t="shared" si="6"/>
        <v>1</v>
      </c>
      <c r="I39" s="380">
        <f t="shared" si="7"/>
        <v>0</v>
      </c>
      <c r="J39" s="380">
        <f t="shared" si="8"/>
        <v>0</v>
      </c>
      <c r="K39" s="376">
        <f t="shared" si="9"/>
        <v>1</v>
      </c>
      <c r="L39" s="380">
        <f aca="true" t="shared" si="15" ref="L39:W39">L40</f>
        <v>1</v>
      </c>
      <c r="M39" s="380">
        <f t="shared" si="15"/>
        <v>0</v>
      </c>
      <c r="N39" s="380">
        <f t="shared" si="15"/>
        <v>0</v>
      </c>
      <c r="O39" s="376">
        <f t="shared" si="11"/>
        <v>0</v>
      </c>
      <c r="P39" s="380">
        <f t="shared" si="15"/>
        <v>0</v>
      </c>
      <c r="Q39" s="380">
        <f t="shared" si="15"/>
        <v>0</v>
      </c>
      <c r="R39" s="380">
        <f t="shared" si="15"/>
        <v>0</v>
      </c>
      <c r="S39" s="380">
        <f t="shared" si="15"/>
        <v>0</v>
      </c>
      <c r="T39" s="380">
        <f t="shared" si="12"/>
        <v>0</v>
      </c>
      <c r="U39" s="380">
        <f t="shared" si="15"/>
        <v>0</v>
      </c>
      <c r="V39" s="380">
        <f t="shared" si="15"/>
        <v>0</v>
      </c>
      <c r="W39" s="380">
        <f t="shared" si="15"/>
        <v>0</v>
      </c>
      <c r="X39" s="517" t="s">
        <v>33</v>
      </c>
      <c r="Y39" s="516"/>
      <c r="Z39" s="29"/>
    </row>
    <row r="40" spans="1:26" s="37" customFormat="1" ht="15.75" customHeight="1">
      <c r="A40" s="33"/>
      <c r="B40" s="38" t="s">
        <v>34</v>
      </c>
      <c r="C40" s="377">
        <f t="shared" si="1"/>
        <v>1</v>
      </c>
      <c r="D40" s="378">
        <f t="shared" si="2"/>
        <v>1</v>
      </c>
      <c r="E40" s="378">
        <f t="shared" si="3"/>
        <v>0</v>
      </c>
      <c r="F40" s="378">
        <f t="shared" si="4"/>
        <v>0</v>
      </c>
      <c r="G40" s="379">
        <f t="shared" si="5"/>
        <v>1</v>
      </c>
      <c r="H40" s="378">
        <f t="shared" si="6"/>
        <v>1</v>
      </c>
      <c r="I40" s="378">
        <f t="shared" si="7"/>
        <v>0</v>
      </c>
      <c r="J40" s="378">
        <f t="shared" si="8"/>
        <v>0</v>
      </c>
      <c r="K40" s="379">
        <f t="shared" si="9"/>
        <v>1</v>
      </c>
      <c r="L40" s="378">
        <v>1</v>
      </c>
      <c r="M40" s="378">
        <v>0</v>
      </c>
      <c r="N40" s="378">
        <v>0</v>
      </c>
      <c r="O40" s="379">
        <f t="shared" si="11"/>
        <v>0</v>
      </c>
      <c r="P40" s="378">
        <v>0</v>
      </c>
      <c r="Q40" s="378">
        <v>0</v>
      </c>
      <c r="R40" s="378">
        <v>0</v>
      </c>
      <c r="S40" s="378">
        <v>0</v>
      </c>
      <c r="T40" s="378">
        <f t="shared" si="12"/>
        <v>0</v>
      </c>
      <c r="U40" s="378">
        <v>0</v>
      </c>
      <c r="V40" s="378">
        <v>0</v>
      </c>
      <c r="W40" s="378">
        <v>0</v>
      </c>
      <c r="X40" s="39" t="s">
        <v>34</v>
      </c>
      <c r="Y40" s="36"/>
      <c r="Z40" s="36"/>
    </row>
    <row r="41" spans="1:26" s="30" customFormat="1" ht="18.75" customHeight="1">
      <c r="A41" s="503" t="s">
        <v>164</v>
      </c>
      <c r="B41" s="504"/>
      <c r="C41" s="375">
        <f t="shared" si="1"/>
        <v>1</v>
      </c>
      <c r="D41" s="380">
        <f t="shared" si="2"/>
        <v>1</v>
      </c>
      <c r="E41" s="380">
        <f t="shared" si="3"/>
        <v>0</v>
      </c>
      <c r="F41" s="380">
        <f t="shared" si="4"/>
        <v>0</v>
      </c>
      <c r="G41" s="376">
        <f t="shared" si="5"/>
        <v>1</v>
      </c>
      <c r="H41" s="380">
        <f t="shared" si="6"/>
        <v>1</v>
      </c>
      <c r="I41" s="380">
        <f t="shared" si="7"/>
        <v>0</v>
      </c>
      <c r="J41" s="380">
        <f t="shared" si="8"/>
        <v>0</v>
      </c>
      <c r="K41" s="376">
        <f t="shared" si="9"/>
        <v>1</v>
      </c>
      <c r="L41" s="380">
        <f aca="true" t="shared" si="16" ref="L41:W41">SUM(L42:L43)</f>
        <v>1</v>
      </c>
      <c r="M41" s="380">
        <f t="shared" si="16"/>
        <v>0</v>
      </c>
      <c r="N41" s="380">
        <f t="shared" si="16"/>
        <v>0</v>
      </c>
      <c r="O41" s="376">
        <f t="shared" si="11"/>
        <v>0</v>
      </c>
      <c r="P41" s="380">
        <f t="shared" si="16"/>
        <v>0</v>
      </c>
      <c r="Q41" s="380">
        <f t="shared" si="16"/>
        <v>0</v>
      </c>
      <c r="R41" s="380">
        <f t="shared" si="16"/>
        <v>0</v>
      </c>
      <c r="S41" s="380">
        <f t="shared" si="16"/>
        <v>0</v>
      </c>
      <c r="T41" s="380">
        <f t="shared" si="12"/>
        <v>0</v>
      </c>
      <c r="U41" s="380">
        <f t="shared" si="16"/>
        <v>0</v>
      </c>
      <c r="V41" s="380">
        <f t="shared" si="16"/>
        <v>0</v>
      </c>
      <c r="W41" s="380">
        <f t="shared" si="16"/>
        <v>0</v>
      </c>
      <c r="X41" s="501" t="s">
        <v>164</v>
      </c>
      <c r="Y41" s="502"/>
      <c r="Z41" s="29"/>
    </row>
    <row r="42" spans="1:26" s="37" customFormat="1" ht="15.75" customHeight="1">
      <c r="A42" s="33"/>
      <c r="B42" s="38" t="s">
        <v>35</v>
      </c>
      <c r="C42" s="377">
        <f t="shared" si="1"/>
        <v>1</v>
      </c>
      <c r="D42" s="378">
        <f t="shared" si="2"/>
        <v>1</v>
      </c>
      <c r="E42" s="378">
        <f t="shared" si="3"/>
        <v>0</v>
      </c>
      <c r="F42" s="378">
        <f t="shared" si="4"/>
        <v>0</v>
      </c>
      <c r="G42" s="379">
        <f t="shared" si="5"/>
        <v>1</v>
      </c>
      <c r="H42" s="378">
        <f t="shared" si="6"/>
        <v>1</v>
      </c>
      <c r="I42" s="378">
        <f t="shared" si="7"/>
        <v>0</v>
      </c>
      <c r="J42" s="378">
        <f t="shared" si="8"/>
        <v>0</v>
      </c>
      <c r="K42" s="379">
        <f t="shared" si="9"/>
        <v>1</v>
      </c>
      <c r="L42" s="378">
        <v>1</v>
      </c>
      <c r="M42" s="378">
        <v>0</v>
      </c>
      <c r="N42" s="378">
        <v>0</v>
      </c>
      <c r="O42" s="379">
        <f t="shared" si="11"/>
        <v>0</v>
      </c>
      <c r="P42" s="378">
        <v>0</v>
      </c>
      <c r="Q42" s="378">
        <v>0</v>
      </c>
      <c r="R42" s="378">
        <v>0</v>
      </c>
      <c r="S42" s="378">
        <v>0</v>
      </c>
      <c r="T42" s="378">
        <f t="shared" si="12"/>
        <v>0</v>
      </c>
      <c r="U42" s="378">
        <v>0</v>
      </c>
      <c r="V42" s="378">
        <v>0</v>
      </c>
      <c r="W42" s="378">
        <v>0</v>
      </c>
      <c r="X42" s="39" t="s">
        <v>35</v>
      </c>
      <c r="Y42" s="36"/>
      <c r="Z42" s="36"/>
    </row>
    <row r="43" spans="1:26" s="37" customFormat="1" ht="15.75" customHeight="1">
      <c r="A43" s="33"/>
      <c r="B43" s="38" t="s">
        <v>36</v>
      </c>
      <c r="C43" s="377">
        <f t="shared" si="1"/>
        <v>0</v>
      </c>
      <c r="D43" s="378">
        <f t="shared" si="2"/>
        <v>0</v>
      </c>
      <c r="E43" s="378">
        <f t="shared" si="3"/>
        <v>0</v>
      </c>
      <c r="F43" s="378">
        <f t="shared" si="4"/>
        <v>0</v>
      </c>
      <c r="G43" s="379">
        <f t="shared" si="5"/>
        <v>0</v>
      </c>
      <c r="H43" s="378">
        <f t="shared" si="6"/>
        <v>0</v>
      </c>
      <c r="I43" s="378">
        <f t="shared" si="7"/>
        <v>0</v>
      </c>
      <c r="J43" s="378">
        <f t="shared" si="8"/>
        <v>0</v>
      </c>
      <c r="K43" s="379">
        <f t="shared" si="9"/>
        <v>0</v>
      </c>
      <c r="L43" s="378">
        <v>0</v>
      </c>
      <c r="M43" s="378">
        <v>0</v>
      </c>
      <c r="N43" s="378">
        <v>0</v>
      </c>
      <c r="O43" s="379">
        <f t="shared" si="11"/>
        <v>0</v>
      </c>
      <c r="P43" s="378">
        <v>0</v>
      </c>
      <c r="Q43" s="378">
        <v>0</v>
      </c>
      <c r="R43" s="378">
        <v>0</v>
      </c>
      <c r="S43" s="378">
        <v>0</v>
      </c>
      <c r="T43" s="378">
        <f t="shared" si="12"/>
        <v>0</v>
      </c>
      <c r="U43" s="378">
        <v>0</v>
      </c>
      <c r="V43" s="378">
        <v>0</v>
      </c>
      <c r="W43" s="378">
        <v>0</v>
      </c>
      <c r="X43" s="39" t="s">
        <v>36</v>
      </c>
      <c r="Y43" s="36"/>
      <c r="Z43" s="36"/>
    </row>
    <row r="44" spans="1:26" s="30" customFormat="1" ht="18.75" customHeight="1">
      <c r="A44" s="503" t="s">
        <v>165</v>
      </c>
      <c r="B44" s="504"/>
      <c r="C44" s="375">
        <f t="shared" si="1"/>
        <v>2</v>
      </c>
      <c r="D44" s="380">
        <f t="shared" si="2"/>
        <v>2</v>
      </c>
      <c r="E44" s="380">
        <f t="shared" si="3"/>
        <v>0</v>
      </c>
      <c r="F44" s="380">
        <f t="shared" si="4"/>
        <v>0</v>
      </c>
      <c r="G44" s="376">
        <f t="shared" si="5"/>
        <v>2</v>
      </c>
      <c r="H44" s="380">
        <f t="shared" si="6"/>
        <v>2</v>
      </c>
      <c r="I44" s="380">
        <f t="shared" si="7"/>
        <v>0</v>
      </c>
      <c r="J44" s="380">
        <f t="shared" si="8"/>
        <v>0</v>
      </c>
      <c r="K44" s="376">
        <f t="shared" si="9"/>
        <v>2</v>
      </c>
      <c r="L44" s="380">
        <f aca="true" t="shared" si="17" ref="L44:W44">SUM(L45:L47)</f>
        <v>2</v>
      </c>
      <c r="M44" s="380">
        <f t="shared" si="17"/>
        <v>0</v>
      </c>
      <c r="N44" s="380">
        <f t="shared" si="17"/>
        <v>0</v>
      </c>
      <c r="O44" s="376">
        <f t="shared" si="11"/>
        <v>0</v>
      </c>
      <c r="P44" s="380">
        <f t="shared" si="17"/>
        <v>0</v>
      </c>
      <c r="Q44" s="380">
        <f t="shared" si="17"/>
        <v>0</v>
      </c>
      <c r="R44" s="380">
        <f t="shared" si="17"/>
        <v>0</v>
      </c>
      <c r="S44" s="380">
        <f t="shared" si="17"/>
        <v>0</v>
      </c>
      <c r="T44" s="380">
        <f t="shared" si="12"/>
        <v>0</v>
      </c>
      <c r="U44" s="380">
        <f t="shared" si="17"/>
        <v>0</v>
      </c>
      <c r="V44" s="380">
        <f t="shared" si="17"/>
        <v>0</v>
      </c>
      <c r="W44" s="380">
        <f t="shared" si="17"/>
        <v>0</v>
      </c>
      <c r="X44" s="501" t="s">
        <v>165</v>
      </c>
      <c r="Y44" s="502"/>
      <c r="Z44" s="29"/>
    </row>
    <row r="45" spans="1:26" s="37" customFormat="1" ht="15.75" customHeight="1">
      <c r="A45" s="33"/>
      <c r="B45" s="38" t="s">
        <v>37</v>
      </c>
      <c r="C45" s="377">
        <f t="shared" si="1"/>
        <v>1</v>
      </c>
      <c r="D45" s="378">
        <f t="shared" si="2"/>
        <v>1</v>
      </c>
      <c r="E45" s="378">
        <f t="shared" si="3"/>
        <v>0</v>
      </c>
      <c r="F45" s="378">
        <f t="shared" si="4"/>
        <v>0</v>
      </c>
      <c r="G45" s="379">
        <f t="shared" si="5"/>
        <v>1</v>
      </c>
      <c r="H45" s="378">
        <f t="shared" si="6"/>
        <v>1</v>
      </c>
      <c r="I45" s="378">
        <f t="shared" si="7"/>
        <v>0</v>
      </c>
      <c r="J45" s="378">
        <f t="shared" si="8"/>
        <v>0</v>
      </c>
      <c r="K45" s="379">
        <f t="shared" si="9"/>
        <v>1</v>
      </c>
      <c r="L45" s="378">
        <v>1</v>
      </c>
      <c r="M45" s="378">
        <v>0</v>
      </c>
      <c r="N45" s="378">
        <v>0</v>
      </c>
      <c r="O45" s="379">
        <f t="shared" si="11"/>
        <v>0</v>
      </c>
      <c r="P45" s="378">
        <v>0</v>
      </c>
      <c r="Q45" s="378">
        <v>0</v>
      </c>
      <c r="R45" s="378">
        <v>0</v>
      </c>
      <c r="S45" s="378">
        <v>0</v>
      </c>
      <c r="T45" s="378">
        <f t="shared" si="12"/>
        <v>0</v>
      </c>
      <c r="U45" s="378">
        <v>0</v>
      </c>
      <c r="V45" s="378">
        <v>0</v>
      </c>
      <c r="W45" s="378">
        <v>0</v>
      </c>
      <c r="X45" s="39" t="s">
        <v>37</v>
      </c>
      <c r="Y45" s="36"/>
      <c r="Z45" s="36"/>
    </row>
    <row r="46" spans="1:26" s="37" customFormat="1" ht="15.75" customHeight="1">
      <c r="A46" s="33"/>
      <c r="B46" s="38" t="s">
        <v>38</v>
      </c>
      <c r="C46" s="377">
        <f t="shared" si="1"/>
        <v>0</v>
      </c>
      <c r="D46" s="378">
        <f t="shared" si="2"/>
        <v>0</v>
      </c>
      <c r="E46" s="378">
        <f t="shared" si="3"/>
        <v>0</v>
      </c>
      <c r="F46" s="378">
        <f t="shared" si="4"/>
        <v>0</v>
      </c>
      <c r="G46" s="379">
        <f t="shared" si="5"/>
        <v>0</v>
      </c>
      <c r="H46" s="378">
        <f t="shared" si="6"/>
        <v>0</v>
      </c>
      <c r="I46" s="378">
        <f t="shared" si="7"/>
        <v>0</v>
      </c>
      <c r="J46" s="378">
        <f t="shared" si="8"/>
        <v>0</v>
      </c>
      <c r="K46" s="379">
        <f t="shared" si="9"/>
        <v>0</v>
      </c>
      <c r="L46" s="378">
        <v>0</v>
      </c>
      <c r="M46" s="378">
        <v>0</v>
      </c>
      <c r="N46" s="378">
        <v>0</v>
      </c>
      <c r="O46" s="379">
        <f t="shared" si="11"/>
        <v>0</v>
      </c>
      <c r="P46" s="378">
        <v>0</v>
      </c>
      <c r="Q46" s="378">
        <v>0</v>
      </c>
      <c r="R46" s="378">
        <v>0</v>
      </c>
      <c r="S46" s="378">
        <v>0</v>
      </c>
      <c r="T46" s="378">
        <f t="shared" si="12"/>
        <v>0</v>
      </c>
      <c r="U46" s="378">
        <v>0</v>
      </c>
      <c r="V46" s="378">
        <v>0</v>
      </c>
      <c r="W46" s="378">
        <v>0</v>
      </c>
      <c r="X46" s="39" t="s">
        <v>38</v>
      </c>
      <c r="Y46" s="36"/>
      <c r="Z46" s="36"/>
    </row>
    <row r="47" spans="1:26" s="37" customFormat="1" ht="15.75" customHeight="1">
      <c r="A47" s="33"/>
      <c r="B47" s="38" t="s">
        <v>39</v>
      </c>
      <c r="C47" s="377">
        <f t="shared" si="1"/>
        <v>1</v>
      </c>
      <c r="D47" s="378">
        <f t="shared" si="2"/>
        <v>1</v>
      </c>
      <c r="E47" s="378">
        <f t="shared" si="3"/>
        <v>0</v>
      </c>
      <c r="F47" s="378">
        <f t="shared" si="4"/>
        <v>0</v>
      </c>
      <c r="G47" s="379">
        <f t="shared" si="5"/>
        <v>1</v>
      </c>
      <c r="H47" s="378">
        <f t="shared" si="6"/>
        <v>1</v>
      </c>
      <c r="I47" s="378">
        <f t="shared" si="7"/>
        <v>0</v>
      </c>
      <c r="J47" s="378">
        <f t="shared" si="8"/>
        <v>0</v>
      </c>
      <c r="K47" s="379">
        <f t="shared" si="9"/>
        <v>1</v>
      </c>
      <c r="L47" s="378">
        <v>1</v>
      </c>
      <c r="M47" s="378">
        <v>0</v>
      </c>
      <c r="N47" s="378">
        <v>0</v>
      </c>
      <c r="O47" s="379">
        <f t="shared" si="11"/>
        <v>0</v>
      </c>
      <c r="P47" s="378">
        <v>0</v>
      </c>
      <c r="Q47" s="378">
        <v>0</v>
      </c>
      <c r="R47" s="378">
        <v>0</v>
      </c>
      <c r="S47" s="378">
        <v>0</v>
      </c>
      <c r="T47" s="378">
        <f t="shared" si="12"/>
        <v>0</v>
      </c>
      <c r="U47" s="378">
        <v>0</v>
      </c>
      <c r="V47" s="378">
        <v>0</v>
      </c>
      <c r="W47" s="378">
        <v>0</v>
      </c>
      <c r="X47" s="39" t="s">
        <v>39</v>
      </c>
      <c r="Y47" s="36"/>
      <c r="Z47" s="36"/>
    </row>
    <row r="48" spans="1:26" s="30" customFormat="1" ht="18.75" customHeight="1">
      <c r="A48" s="503" t="s">
        <v>166</v>
      </c>
      <c r="B48" s="504"/>
      <c r="C48" s="375">
        <f t="shared" si="1"/>
        <v>1</v>
      </c>
      <c r="D48" s="380">
        <f t="shared" si="2"/>
        <v>1</v>
      </c>
      <c r="E48" s="380">
        <f t="shared" si="3"/>
        <v>0</v>
      </c>
      <c r="F48" s="380">
        <f t="shared" si="4"/>
        <v>0</v>
      </c>
      <c r="G48" s="376">
        <f t="shared" si="5"/>
        <v>1</v>
      </c>
      <c r="H48" s="380">
        <f t="shared" si="6"/>
        <v>1</v>
      </c>
      <c r="I48" s="380">
        <f t="shared" si="7"/>
        <v>0</v>
      </c>
      <c r="J48" s="380">
        <f t="shared" si="8"/>
        <v>0</v>
      </c>
      <c r="K48" s="376">
        <f t="shared" si="9"/>
        <v>1</v>
      </c>
      <c r="L48" s="380">
        <f>SUM(L49:L51)</f>
        <v>1</v>
      </c>
      <c r="M48" s="380">
        <f>SUM(M49:M51)</f>
        <v>0</v>
      </c>
      <c r="N48" s="380">
        <f>SUM(N49:N51)</f>
        <v>0</v>
      </c>
      <c r="O48" s="376">
        <f t="shared" si="11"/>
        <v>0</v>
      </c>
      <c r="P48" s="380">
        <f>SUM(P49:P51)</f>
        <v>0</v>
      </c>
      <c r="Q48" s="380">
        <f>SUM(Q49:Q51)</f>
        <v>0</v>
      </c>
      <c r="R48" s="380">
        <f>SUM(R49:R51)</f>
        <v>0</v>
      </c>
      <c r="S48" s="380">
        <f>SUM(S49:S51)</f>
        <v>0</v>
      </c>
      <c r="T48" s="380">
        <f t="shared" si="12"/>
        <v>0</v>
      </c>
      <c r="U48" s="380">
        <f>SUM(U49:U51)</f>
        <v>0</v>
      </c>
      <c r="V48" s="380">
        <f>SUM(V49:V51)</f>
        <v>0</v>
      </c>
      <c r="W48" s="380">
        <f>SUM(W49:W51)</f>
        <v>0</v>
      </c>
      <c r="X48" s="501" t="s">
        <v>166</v>
      </c>
      <c r="Y48" s="502"/>
      <c r="Z48" s="29"/>
    </row>
    <row r="49" spans="1:26" s="37" customFormat="1" ht="15.75" customHeight="1">
      <c r="A49" s="33"/>
      <c r="B49" s="38" t="s">
        <v>40</v>
      </c>
      <c r="C49" s="377">
        <f t="shared" si="1"/>
        <v>1</v>
      </c>
      <c r="D49" s="378">
        <f t="shared" si="2"/>
        <v>1</v>
      </c>
      <c r="E49" s="378">
        <f t="shared" si="3"/>
        <v>0</v>
      </c>
      <c r="F49" s="378">
        <f t="shared" si="4"/>
        <v>0</v>
      </c>
      <c r="G49" s="379">
        <f t="shared" si="5"/>
        <v>1</v>
      </c>
      <c r="H49" s="378">
        <f t="shared" si="6"/>
        <v>1</v>
      </c>
      <c r="I49" s="378">
        <f t="shared" si="7"/>
        <v>0</v>
      </c>
      <c r="J49" s="378">
        <f t="shared" si="8"/>
        <v>0</v>
      </c>
      <c r="K49" s="379">
        <f t="shared" si="9"/>
        <v>1</v>
      </c>
      <c r="L49" s="378">
        <v>1</v>
      </c>
      <c r="M49" s="378">
        <v>0</v>
      </c>
      <c r="N49" s="378">
        <v>0</v>
      </c>
      <c r="O49" s="379">
        <f t="shared" si="11"/>
        <v>0</v>
      </c>
      <c r="P49" s="378">
        <v>0</v>
      </c>
      <c r="Q49" s="378">
        <v>0</v>
      </c>
      <c r="R49" s="378">
        <v>0</v>
      </c>
      <c r="S49" s="378">
        <v>0</v>
      </c>
      <c r="T49" s="378">
        <f t="shared" si="12"/>
        <v>0</v>
      </c>
      <c r="U49" s="378">
        <v>0</v>
      </c>
      <c r="V49" s="378">
        <v>0</v>
      </c>
      <c r="W49" s="378">
        <v>0</v>
      </c>
      <c r="X49" s="39" t="s">
        <v>40</v>
      </c>
      <c r="Y49" s="36"/>
      <c r="Z49" s="36"/>
    </row>
    <row r="50" spans="1:26" s="37" customFormat="1" ht="15.75" customHeight="1">
      <c r="A50" s="33"/>
      <c r="B50" s="38" t="s">
        <v>41</v>
      </c>
      <c r="C50" s="377">
        <f t="shared" si="1"/>
        <v>0</v>
      </c>
      <c r="D50" s="378">
        <f t="shared" si="2"/>
        <v>0</v>
      </c>
      <c r="E50" s="378">
        <f t="shared" si="3"/>
        <v>0</v>
      </c>
      <c r="F50" s="378">
        <f t="shared" si="4"/>
        <v>0</v>
      </c>
      <c r="G50" s="379">
        <f t="shared" si="5"/>
        <v>0</v>
      </c>
      <c r="H50" s="378">
        <f t="shared" si="6"/>
        <v>0</v>
      </c>
      <c r="I50" s="378">
        <f t="shared" si="7"/>
        <v>0</v>
      </c>
      <c r="J50" s="378">
        <f t="shared" si="8"/>
        <v>0</v>
      </c>
      <c r="K50" s="379">
        <f t="shared" si="9"/>
        <v>0</v>
      </c>
      <c r="L50" s="378">
        <v>0</v>
      </c>
      <c r="M50" s="378">
        <v>0</v>
      </c>
      <c r="N50" s="378">
        <v>0</v>
      </c>
      <c r="O50" s="379">
        <f t="shared" si="11"/>
        <v>0</v>
      </c>
      <c r="P50" s="378">
        <v>0</v>
      </c>
      <c r="Q50" s="378">
        <v>0</v>
      </c>
      <c r="R50" s="378">
        <v>0</v>
      </c>
      <c r="S50" s="378">
        <v>0</v>
      </c>
      <c r="T50" s="378">
        <f t="shared" si="12"/>
        <v>0</v>
      </c>
      <c r="U50" s="378">
        <v>0</v>
      </c>
      <c r="V50" s="378">
        <v>0</v>
      </c>
      <c r="W50" s="378">
        <v>0</v>
      </c>
      <c r="X50" s="39" t="s">
        <v>41</v>
      </c>
      <c r="Y50" s="36"/>
      <c r="Z50" s="36"/>
    </row>
    <row r="51" spans="1:26" s="37" customFormat="1" ht="15.75" customHeight="1">
      <c r="A51" s="33"/>
      <c r="B51" s="38" t="s">
        <v>43</v>
      </c>
      <c r="C51" s="377">
        <f t="shared" si="1"/>
        <v>0</v>
      </c>
      <c r="D51" s="378">
        <f t="shared" si="2"/>
        <v>0</v>
      </c>
      <c r="E51" s="378">
        <f t="shared" si="3"/>
        <v>0</v>
      </c>
      <c r="F51" s="378">
        <f t="shared" si="4"/>
        <v>0</v>
      </c>
      <c r="G51" s="379">
        <f t="shared" si="5"/>
        <v>0</v>
      </c>
      <c r="H51" s="378">
        <f t="shared" si="6"/>
        <v>0</v>
      </c>
      <c r="I51" s="378">
        <f t="shared" si="7"/>
        <v>0</v>
      </c>
      <c r="J51" s="378">
        <f t="shared" si="8"/>
        <v>0</v>
      </c>
      <c r="K51" s="379">
        <f t="shared" si="9"/>
        <v>0</v>
      </c>
      <c r="L51" s="378">
        <v>0</v>
      </c>
      <c r="M51" s="378">
        <v>0</v>
      </c>
      <c r="N51" s="378">
        <v>0</v>
      </c>
      <c r="O51" s="379">
        <f t="shared" si="11"/>
        <v>0</v>
      </c>
      <c r="P51" s="378">
        <v>0</v>
      </c>
      <c r="Q51" s="378">
        <v>0</v>
      </c>
      <c r="R51" s="378">
        <v>0</v>
      </c>
      <c r="S51" s="378">
        <v>0</v>
      </c>
      <c r="T51" s="378">
        <f t="shared" si="12"/>
        <v>0</v>
      </c>
      <c r="U51" s="378">
        <v>0</v>
      </c>
      <c r="V51" s="378">
        <v>0</v>
      </c>
      <c r="W51" s="378">
        <v>0</v>
      </c>
      <c r="X51" s="39" t="s">
        <v>43</v>
      </c>
      <c r="Y51" s="36"/>
      <c r="Z51" s="36"/>
    </row>
    <row r="52" spans="1:26" s="30" customFormat="1" ht="18.75" customHeight="1">
      <c r="A52" s="503" t="s">
        <v>167</v>
      </c>
      <c r="B52" s="504"/>
      <c r="C52" s="375">
        <f t="shared" si="1"/>
        <v>2</v>
      </c>
      <c r="D52" s="380">
        <f t="shared" si="2"/>
        <v>2</v>
      </c>
      <c r="E52" s="380">
        <f t="shared" si="3"/>
        <v>0</v>
      </c>
      <c r="F52" s="380">
        <f t="shared" si="4"/>
        <v>0</v>
      </c>
      <c r="G52" s="376">
        <f t="shared" si="5"/>
        <v>2</v>
      </c>
      <c r="H52" s="380">
        <f t="shared" si="6"/>
        <v>2</v>
      </c>
      <c r="I52" s="380">
        <f t="shared" si="7"/>
        <v>0</v>
      </c>
      <c r="J52" s="380">
        <f t="shared" si="8"/>
        <v>0</v>
      </c>
      <c r="K52" s="376">
        <f t="shared" si="9"/>
        <v>2</v>
      </c>
      <c r="L52" s="380">
        <f aca="true" t="shared" si="18" ref="L52:W52">SUM(L53:L54)</f>
        <v>2</v>
      </c>
      <c r="M52" s="380">
        <f t="shared" si="18"/>
        <v>0</v>
      </c>
      <c r="N52" s="380">
        <f t="shared" si="18"/>
        <v>0</v>
      </c>
      <c r="O52" s="376">
        <f t="shared" si="11"/>
        <v>0</v>
      </c>
      <c r="P52" s="380">
        <f t="shared" si="18"/>
        <v>0</v>
      </c>
      <c r="Q52" s="380">
        <f t="shared" si="18"/>
        <v>0</v>
      </c>
      <c r="R52" s="380">
        <f t="shared" si="18"/>
        <v>0</v>
      </c>
      <c r="S52" s="380">
        <f t="shared" si="18"/>
        <v>0</v>
      </c>
      <c r="T52" s="380">
        <f t="shared" si="12"/>
        <v>0</v>
      </c>
      <c r="U52" s="380">
        <f t="shared" si="18"/>
        <v>0</v>
      </c>
      <c r="V52" s="380">
        <f t="shared" si="18"/>
        <v>0</v>
      </c>
      <c r="W52" s="380">
        <f t="shared" si="18"/>
        <v>0</v>
      </c>
      <c r="X52" s="501" t="s">
        <v>167</v>
      </c>
      <c r="Y52" s="502"/>
      <c r="Z52" s="29"/>
    </row>
    <row r="53" spans="1:26" s="37" customFormat="1" ht="15.75" customHeight="1">
      <c r="A53" s="33"/>
      <c r="B53" s="38" t="s">
        <v>44</v>
      </c>
      <c r="C53" s="377">
        <f t="shared" si="1"/>
        <v>1</v>
      </c>
      <c r="D53" s="378">
        <f t="shared" si="2"/>
        <v>1</v>
      </c>
      <c r="E53" s="378">
        <f t="shared" si="3"/>
        <v>0</v>
      </c>
      <c r="F53" s="378">
        <f t="shared" si="4"/>
        <v>0</v>
      </c>
      <c r="G53" s="379">
        <f t="shared" si="5"/>
        <v>1</v>
      </c>
      <c r="H53" s="378">
        <f t="shared" si="6"/>
        <v>1</v>
      </c>
      <c r="I53" s="378">
        <f t="shared" si="7"/>
        <v>0</v>
      </c>
      <c r="J53" s="378">
        <f t="shared" si="8"/>
        <v>0</v>
      </c>
      <c r="K53" s="379">
        <f t="shared" si="9"/>
        <v>1</v>
      </c>
      <c r="L53" s="378">
        <v>1</v>
      </c>
      <c r="M53" s="378">
        <v>0</v>
      </c>
      <c r="N53" s="378">
        <v>0</v>
      </c>
      <c r="O53" s="379">
        <f t="shared" si="11"/>
        <v>0</v>
      </c>
      <c r="P53" s="378">
        <v>0</v>
      </c>
      <c r="Q53" s="378">
        <v>0</v>
      </c>
      <c r="R53" s="378">
        <v>0</v>
      </c>
      <c r="S53" s="378">
        <v>0</v>
      </c>
      <c r="T53" s="378">
        <f t="shared" si="12"/>
        <v>0</v>
      </c>
      <c r="U53" s="378">
        <v>0</v>
      </c>
      <c r="V53" s="378">
        <v>0</v>
      </c>
      <c r="W53" s="378">
        <v>0</v>
      </c>
      <c r="X53" s="39" t="s">
        <v>44</v>
      </c>
      <c r="Y53" s="36"/>
      <c r="Z53" s="36"/>
    </row>
    <row r="54" spans="1:24" s="36" customFormat="1" ht="15.75" customHeight="1">
      <c r="A54" s="40"/>
      <c r="B54" s="38" t="s">
        <v>56</v>
      </c>
      <c r="C54" s="377">
        <f t="shared" si="1"/>
        <v>1</v>
      </c>
      <c r="D54" s="378">
        <f t="shared" si="2"/>
        <v>1</v>
      </c>
      <c r="E54" s="378">
        <f t="shared" si="3"/>
        <v>0</v>
      </c>
      <c r="F54" s="378">
        <f t="shared" si="4"/>
        <v>0</v>
      </c>
      <c r="G54" s="379">
        <f t="shared" si="5"/>
        <v>1</v>
      </c>
      <c r="H54" s="378">
        <f t="shared" si="6"/>
        <v>1</v>
      </c>
      <c r="I54" s="378">
        <f t="shared" si="7"/>
        <v>0</v>
      </c>
      <c r="J54" s="378">
        <f t="shared" si="8"/>
        <v>0</v>
      </c>
      <c r="K54" s="379">
        <f t="shared" si="9"/>
        <v>1</v>
      </c>
      <c r="L54" s="378">
        <v>1</v>
      </c>
      <c r="M54" s="378">
        <v>0</v>
      </c>
      <c r="N54" s="378">
        <v>0</v>
      </c>
      <c r="O54" s="379">
        <f t="shared" si="11"/>
        <v>0</v>
      </c>
      <c r="P54" s="378">
        <v>0</v>
      </c>
      <c r="Q54" s="378">
        <v>0</v>
      </c>
      <c r="R54" s="378">
        <v>0</v>
      </c>
      <c r="S54" s="378">
        <v>0</v>
      </c>
      <c r="T54" s="378">
        <f t="shared" si="12"/>
        <v>0</v>
      </c>
      <c r="U54" s="378">
        <v>0</v>
      </c>
      <c r="V54" s="378">
        <v>0</v>
      </c>
      <c r="W54" s="378">
        <v>0</v>
      </c>
      <c r="X54" s="39" t="s">
        <v>56</v>
      </c>
    </row>
    <row r="55" spans="1:26" s="30" customFormat="1" ht="18.75" customHeight="1">
      <c r="A55" s="503" t="s">
        <v>168</v>
      </c>
      <c r="B55" s="504"/>
      <c r="C55" s="375">
        <f t="shared" si="1"/>
        <v>3</v>
      </c>
      <c r="D55" s="380">
        <f t="shared" si="2"/>
        <v>3</v>
      </c>
      <c r="E55" s="380">
        <f t="shared" si="3"/>
        <v>0</v>
      </c>
      <c r="F55" s="380">
        <f t="shared" si="4"/>
        <v>0</v>
      </c>
      <c r="G55" s="376">
        <f t="shared" si="5"/>
        <v>3</v>
      </c>
      <c r="H55" s="380">
        <f t="shared" si="6"/>
        <v>3</v>
      </c>
      <c r="I55" s="380">
        <f t="shared" si="7"/>
        <v>0</v>
      </c>
      <c r="J55" s="380">
        <f t="shared" si="8"/>
        <v>0</v>
      </c>
      <c r="K55" s="376">
        <f t="shared" si="9"/>
        <v>3</v>
      </c>
      <c r="L55" s="380">
        <f aca="true" t="shared" si="19" ref="L55:W55">SUM(L56:L57)</f>
        <v>3</v>
      </c>
      <c r="M55" s="380">
        <f t="shared" si="19"/>
        <v>0</v>
      </c>
      <c r="N55" s="380">
        <f t="shared" si="19"/>
        <v>0</v>
      </c>
      <c r="O55" s="376">
        <f t="shared" si="11"/>
        <v>0</v>
      </c>
      <c r="P55" s="380">
        <f t="shared" si="19"/>
        <v>0</v>
      </c>
      <c r="Q55" s="380">
        <f t="shared" si="19"/>
        <v>0</v>
      </c>
      <c r="R55" s="380">
        <f t="shared" si="19"/>
        <v>0</v>
      </c>
      <c r="S55" s="380">
        <f t="shared" si="19"/>
        <v>0</v>
      </c>
      <c r="T55" s="380">
        <f t="shared" si="12"/>
        <v>0</v>
      </c>
      <c r="U55" s="380">
        <f t="shared" si="19"/>
        <v>0</v>
      </c>
      <c r="V55" s="380">
        <f t="shared" si="19"/>
        <v>0</v>
      </c>
      <c r="W55" s="380">
        <f t="shared" si="19"/>
        <v>0</v>
      </c>
      <c r="X55" s="501" t="s">
        <v>168</v>
      </c>
      <c r="Y55" s="502"/>
      <c r="Z55" s="29"/>
    </row>
    <row r="56" spans="1:26" s="37" customFormat="1" ht="15.75" customHeight="1">
      <c r="A56" s="41"/>
      <c r="B56" s="42" t="s">
        <v>45</v>
      </c>
      <c r="C56" s="377">
        <f t="shared" si="1"/>
        <v>1</v>
      </c>
      <c r="D56" s="378">
        <f t="shared" si="2"/>
        <v>1</v>
      </c>
      <c r="E56" s="378">
        <f t="shared" si="3"/>
        <v>0</v>
      </c>
      <c r="F56" s="378">
        <f t="shared" si="4"/>
        <v>0</v>
      </c>
      <c r="G56" s="379">
        <f t="shared" si="5"/>
        <v>1</v>
      </c>
      <c r="H56" s="378">
        <f t="shared" si="6"/>
        <v>1</v>
      </c>
      <c r="I56" s="378">
        <f t="shared" si="7"/>
        <v>0</v>
      </c>
      <c r="J56" s="378">
        <f t="shared" si="8"/>
        <v>0</v>
      </c>
      <c r="K56" s="379">
        <f t="shared" si="9"/>
        <v>1</v>
      </c>
      <c r="L56" s="378">
        <v>1</v>
      </c>
      <c r="M56" s="378">
        <v>0</v>
      </c>
      <c r="N56" s="378">
        <v>0</v>
      </c>
      <c r="O56" s="379">
        <f t="shared" si="11"/>
        <v>0</v>
      </c>
      <c r="P56" s="378">
        <v>0</v>
      </c>
      <c r="Q56" s="378">
        <v>0</v>
      </c>
      <c r="R56" s="378">
        <v>0</v>
      </c>
      <c r="S56" s="378">
        <v>0</v>
      </c>
      <c r="T56" s="378">
        <f t="shared" si="12"/>
        <v>0</v>
      </c>
      <c r="U56" s="378">
        <v>0</v>
      </c>
      <c r="V56" s="378">
        <v>0</v>
      </c>
      <c r="W56" s="378">
        <v>0</v>
      </c>
      <c r="X56" s="39" t="s">
        <v>45</v>
      </c>
      <c r="Y56" s="36"/>
      <c r="Z56" s="36"/>
    </row>
    <row r="57" spans="1:26" s="37" customFormat="1" ht="15.75" customHeight="1">
      <c r="A57" s="41"/>
      <c r="B57" s="42" t="s">
        <v>154</v>
      </c>
      <c r="C57" s="377">
        <f t="shared" si="1"/>
        <v>2</v>
      </c>
      <c r="D57" s="378">
        <f t="shared" si="2"/>
        <v>2</v>
      </c>
      <c r="E57" s="378">
        <f t="shared" si="3"/>
        <v>0</v>
      </c>
      <c r="F57" s="378">
        <f t="shared" si="4"/>
        <v>0</v>
      </c>
      <c r="G57" s="379">
        <f t="shared" si="5"/>
        <v>2</v>
      </c>
      <c r="H57" s="378">
        <f t="shared" si="6"/>
        <v>2</v>
      </c>
      <c r="I57" s="378">
        <f t="shared" si="7"/>
        <v>0</v>
      </c>
      <c r="J57" s="378">
        <f t="shared" si="8"/>
        <v>0</v>
      </c>
      <c r="K57" s="379">
        <f t="shared" si="9"/>
        <v>2</v>
      </c>
      <c r="L57" s="378">
        <v>2</v>
      </c>
      <c r="M57" s="378">
        <v>0</v>
      </c>
      <c r="N57" s="378">
        <v>0</v>
      </c>
      <c r="O57" s="379">
        <f t="shared" si="11"/>
        <v>0</v>
      </c>
      <c r="P57" s="378">
        <v>0</v>
      </c>
      <c r="Q57" s="378">
        <v>0</v>
      </c>
      <c r="R57" s="378">
        <v>0</v>
      </c>
      <c r="S57" s="378">
        <v>0</v>
      </c>
      <c r="T57" s="378">
        <f t="shared" si="12"/>
        <v>0</v>
      </c>
      <c r="U57" s="378">
        <v>0</v>
      </c>
      <c r="V57" s="378">
        <v>0</v>
      </c>
      <c r="W57" s="378">
        <v>0</v>
      </c>
      <c r="X57" s="39" t="s">
        <v>154</v>
      </c>
      <c r="Y57" s="36"/>
      <c r="Z57" s="36"/>
    </row>
    <row r="58" spans="1:26" s="30" customFormat="1" ht="18.75" customHeight="1">
      <c r="A58" s="503" t="s">
        <v>169</v>
      </c>
      <c r="B58" s="504"/>
      <c r="C58" s="375">
        <f t="shared" si="1"/>
        <v>0</v>
      </c>
      <c r="D58" s="380">
        <f t="shared" si="2"/>
        <v>0</v>
      </c>
      <c r="E58" s="380">
        <f t="shared" si="3"/>
        <v>0</v>
      </c>
      <c r="F58" s="380">
        <f t="shared" si="4"/>
        <v>0</v>
      </c>
      <c r="G58" s="376">
        <f t="shared" si="5"/>
        <v>0</v>
      </c>
      <c r="H58" s="380">
        <f t="shared" si="6"/>
        <v>0</v>
      </c>
      <c r="I58" s="380">
        <f t="shared" si="7"/>
        <v>0</v>
      </c>
      <c r="J58" s="380">
        <f t="shared" si="8"/>
        <v>0</v>
      </c>
      <c r="K58" s="376">
        <f t="shared" si="9"/>
        <v>0</v>
      </c>
      <c r="L58" s="380">
        <f aca="true" t="shared" si="20" ref="L58:W58">L59</f>
        <v>0</v>
      </c>
      <c r="M58" s="380">
        <f t="shared" si="20"/>
        <v>0</v>
      </c>
      <c r="N58" s="380">
        <f t="shared" si="20"/>
        <v>0</v>
      </c>
      <c r="O58" s="376">
        <f t="shared" si="11"/>
        <v>0</v>
      </c>
      <c r="P58" s="380">
        <f t="shared" si="20"/>
        <v>0</v>
      </c>
      <c r="Q58" s="380">
        <f t="shared" si="20"/>
        <v>0</v>
      </c>
      <c r="R58" s="380">
        <f t="shared" si="20"/>
        <v>0</v>
      </c>
      <c r="S58" s="380">
        <f t="shared" si="20"/>
        <v>0</v>
      </c>
      <c r="T58" s="380">
        <f t="shared" si="12"/>
        <v>0</v>
      </c>
      <c r="U58" s="380">
        <f t="shared" si="20"/>
        <v>0</v>
      </c>
      <c r="V58" s="380">
        <f t="shared" si="20"/>
        <v>0</v>
      </c>
      <c r="W58" s="380">
        <f t="shared" si="20"/>
        <v>0</v>
      </c>
      <c r="X58" s="501" t="s">
        <v>169</v>
      </c>
      <c r="Y58" s="502"/>
      <c r="Z58" s="29"/>
    </row>
    <row r="59" spans="1:26" s="37" customFormat="1" ht="15.75" customHeight="1">
      <c r="A59" s="41"/>
      <c r="B59" s="42" t="s">
        <v>46</v>
      </c>
      <c r="C59" s="377">
        <f t="shared" si="1"/>
        <v>0</v>
      </c>
      <c r="D59" s="378">
        <f t="shared" si="2"/>
        <v>0</v>
      </c>
      <c r="E59" s="378">
        <f t="shared" si="3"/>
        <v>0</v>
      </c>
      <c r="F59" s="378">
        <f t="shared" si="4"/>
        <v>0</v>
      </c>
      <c r="G59" s="379">
        <f t="shared" si="5"/>
        <v>0</v>
      </c>
      <c r="H59" s="378">
        <f t="shared" si="6"/>
        <v>0</v>
      </c>
      <c r="I59" s="378">
        <f t="shared" si="7"/>
        <v>0</v>
      </c>
      <c r="J59" s="378">
        <f t="shared" si="8"/>
        <v>0</v>
      </c>
      <c r="K59" s="379">
        <f t="shared" si="9"/>
        <v>0</v>
      </c>
      <c r="L59" s="378">
        <v>0</v>
      </c>
      <c r="M59" s="378">
        <v>0</v>
      </c>
      <c r="N59" s="378">
        <v>0</v>
      </c>
      <c r="O59" s="379">
        <f t="shared" si="11"/>
        <v>0</v>
      </c>
      <c r="P59" s="378">
        <v>0</v>
      </c>
      <c r="Q59" s="378">
        <v>0</v>
      </c>
      <c r="R59" s="378">
        <v>0</v>
      </c>
      <c r="S59" s="378">
        <v>0</v>
      </c>
      <c r="T59" s="378">
        <f t="shared" si="12"/>
        <v>0</v>
      </c>
      <c r="U59" s="378">
        <v>0</v>
      </c>
      <c r="V59" s="378">
        <v>0</v>
      </c>
      <c r="W59" s="378">
        <v>0</v>
      </c>
      <c r="X59" s="39" t="s">
        <v>46</v>
      </c>
      <c r="Y59" s="36"/>
      <c r="Z59" s="36"/>
    </row>
    <row r="60" spans="1:25" s="29" customFormat="1" ht="18.75" customHeight="1">
      <c r="A60" s="503" t="s">
        <v>170</v>
      </c>
      <c r="B60" s="504"/>
      <c r="C60" s="375">
        <f t="shared" si="1"/>
        <v>1</v>
      </c>
      <c r="D60" s="380">
        <f t="shared" si="2"/>
        <v>1</v>
      </c>
      <c r="E60" s="380">
        <f t="shared" si="3"/>
        <v>0</v>
      </c>
      <c r="F60" s="380">
        <f t="shared" si="4"/>
        <v>0</v>
      </c>
      <c r="G60" s="376">
        <f t="shared" si="5"/>
        <v>1</v>
      </c>
      <c r="H60" s="380">
        <f t="shared" si="6"/>
        <v>1</v>
      </c>
      <c r="I60" s="380">
        <f t="shared" si="7"/>
        <v>0</v>
      </c>
      <c r="J60" s="380">
        <f t="shared" si="8"/>
        <v>0</v>
      </c>
      <c r="K60" s="376">
        <f t="shared" si="9"/>
        <v>1</v>
      </c>
      <c r="L60" s="380">
        <f aca="true" t="shared" si="21" ref="L60:W60">L61</f>
        <v>1</v>
      </c>
      <c r="M60" s="380">
        <f t="shared" si="21"/>
        <v>0</v>
      </c>
      <c r="N60" s="380">
        <f t="shared" si="21"/>
        <v>0</v>
      </c>
      <c r="O60" s="376">
        <f t="shared" si="11"/>
        <v>0</v>
      </c>
      <c r="P60" s="380">
        <f t="shared" si="21"/>
        <v>0</v>
      </c>
      <c r="Q60" s="380">
        <f t="shared" si="21"/>
        <v>0</v>
      </c>
      <c r="R60" s="380">
        <f t="shared" si="21"/>
        <v>0</v>
      </c>
      <c r="S60" s="380">
        <f t="shared" si="21"/>
        <v>0</v>
      </c>
      <c r="T60" s="380">
        <f t="shared" si="12"/>
        <v>0</v>
      </c>
      <c r="U60" s="380">
        <f t="shared" si="21"/>
        <v>0</v>
      </c>
      <c r="V60" s="380">
        <f t="shared" si="21"/>
        <v>0</v>
      </c>
      <c r="W60" s="380">
        <f t="shared" si="21"/>
        <v>0</v>
      </c>
      <c r="X60" s="501" t="s">
        <v>170</v>
      </c>
      <c r="Y60" s="502"/>
    </row>
    <row r="61" spans="1:26" s="37" customFormat="1" ht="15.75" customHeight="1">
      <c r="A61" s="41"/>
      <c r="B61" s="42" t="s">
        <v>155</v>
      </c>
      <c r="C61" s="377">
        <f t="shared" si="1"/>
        <v>1</v>
      </c>
      <c r="D61" s="378">
        <f t="shared" si="2"/>
        <v>1</v>
      </c>
      <c r="E61" s="378">
        <f t="shared" si="3"/>
        <v>0</v>
      </c>
      <c r="F61" s="378">
        <f t="shared" si="4"/>
        <v>0</v>
      </c>
      <c r="G61" s="379">
        <f t="shared" si="5"/>
        <v>1</v>
      </c>
      <c r="H61" s="378">
        <f t="shared" si="6"/>
        <v>1</v>
      </c>
      <c r="I61" s="378">
        <f t="shared" si="7"/>
        <v>0</v>
      </c>
      <c r="J61" s="378">
        <f t="shared" si="8"/>
        <v>0</v>
      </c>
      <c r="K61" s="379">
        <f t="shared" si="9"/>
        <v>1</v>
      </c>
      <c r="L61" s="378">
        <v>1</v>
      </c>
      <c r="M61" s="378">
        <v>0</v>
      </c>
      <c r="N61" s="378">
        <v>0</v>
      </c>
      <c r="O61" s="379">
        <f t="shared" si="11"/>
        <v>0</v>
      </c>
      <c r="P61" s="378">
        <v>0</v>
      </c>
      <c r="Q61" s="378">
        <v>0</v>
      </c>
      <c r="R61" s="378">
        <v>0</v>
      </c>
      <c r="S61" s="378">
        <v>0</v>
      </c>
      <c r="T61" s="378">
        <f t="shared" si="12"/>
        <v>0</v>
      </c>
      <c r="U61" s="378">
        <v>0</v>
      </c>
      <c r="V61" s="378">
        <v>0</v>
      </c>
      <c r="W61" s="378">
        <v>0</v>
      </c>
      <c r="X61" s="39" t="s">
        <v>155</v>
      </c>
      <c r="Y61" s="36"/>
      <c r="Z61" s="36"/>
    </row>
    <row r="62" spans="1:25" ht="15.75" customHeight="1">
      <c r="A62" s="9"/>
      <c r="B62" s="43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44"/>
      <c r="Y62" s="9"/>
    </row>
    <row r="63" spans="2:24" ht="16.5" customHeight="1">
      <c r="B63" s="6"/>
      <c r="C63" s="6"/>
      <c r="D63" s="6"/>
      <c r="E63" s="6"/>
      <c r="F63" s="6"/>
      <c r="G63" s="6"/>
      <c r="H63" s="7"/>
      <c r="I63" s="6"/>
      <c r="J63" s="6"/>
      <c r="K63" s="6"/>
      <c r="L63" s="6"/>
      <c r="M63" s="6"/>
      <c r="N63" s="6"/>
      <c r="O63" s="6"/>
      <c r="P63" s="6"/>
      <c r="Q63" s="7"/>
      <c r="R63" s="7"/>
      <c r="S63" s="6"/>
      <c r="T63" s="6"/>
      <c r="U63" s="6"/>
      <c r="V63" s="6"/>
      <c r="W63" s="6"/>
      <c r="X63" s="6"/>
    </row>
    <row r="64" spans="2:24" ht="16.5" customHeight="1">
      <c r="B64" s="6"/>
      <c r="C64" s="6"/>
      <c r="D64" s="6"/>
      <c r="E64" s="6"/>
      <c r="F64" s="6"/>
      <c r="G64" s="6"/>
      <c r="H64" s="7"/>
      <c r="I64" s="6"/>
      <c r="J64" s="6"/>
      <c r="K64" s="6"/>
      <c r="L64" s="6"/>
      <c r="M64" s="6"/>
      <c r="N64" s="6"/>
      <c r="O64" s="6"/>
      <c r="P64" s="6"/>
      <c r="Q64" s="7"/>
      <c r="R64" s="7"/>
      <c r="S64" s="6"/>
      <c r="T64" s="6"/>
      <c r="U64" s="6"/>
      <c r="V64" s="6"/>
      <c r="W64" s="6"/>
      <c r="X64" s="6"/>
    </row>
    <row r="65" spans="2:24" ht="16.5" customHeight="1">
      <c r="B65" s="6"/>
      <c r="C65" s="6"/>
      <c r="D65" s="6"/>
      <c r="E65" s="6"/>
      <c r="F65" s="6"/>
      <c r="G65" s="6"/>
      <c r="H65" s="7"/>
      <c r="I65" s="6"/>
      <c r="J65" s="6"/>
      <c r="K65" s="6"/>
      <c r="L65" s="6"/>
      <c r="M65" s="6"/>
      <c r="N65" s="6"/>
      <c r="O65" s="6"/>
      <c r="P65" s="6"/>
      <c r="Q65" s="7"/>
      <c r="R65" s="7"/>
      <c r="S65" s="6"/>
      <c r="T65" s="6"/>
      <c r="U65" s="6"/>
      <c r="V65" s="6"/>
      <c r="W65" s="6"/>
      <c r="X65" s="6"/>
    </row>
    <row r="66" spans="2:24" ht="13.5" customHeight="1" hidden="1">
      <c r="B66" s="45" t="s">
        <v>17</v>
      </c>
      <c r="C66" s="21">
        <v>81</v>
      </c>
      <c r="D66" s="46">
        <v>68</v>
      </c>
      <c r="E66" s="46">
        <v>7</v>
      </c>
      <c r="F66" s="46">
        <v>6</v>
      </c>
      <c r="G66" s="46">
        <v>81</v>
      </c>
      <c r="H66" s="46">
        <v>68</v>
      </c>
      <c r="I66" s="46">
        <v>7</v>
      </c>
      <c r="J66" s="46">
        <v>6</v>
      </c>
      <c r="K66" s="20">
        <v>75</v>
      </c>
      <c r="L66" s="46">
        <v>64</v>
      </c>
      <c r="M66" s="46">
        <v>6</v>
      </c>
      <c r="N66" s="46">
        <v>5</v>
      </c>
      <c r="O66" s="20">
        <v>6</v>
      </c>
      <c r="P66" s="46">
        <v>4</v>
      </c>
      <c r="Q66" s="46">
        <v>1</v>
      </c>
      <c r="R66" s="46">
        <v>1</v>
      </c>
      <c r="S66" s="46" t="s">
        <v>171</v>
      </c>
      <c r="T66" s="46">
        <v>3</v>
      </c>
      <c r="U66" s="46">
        <v>1</v>
      </c>
      <c r="V66" s="46">
        <v>2</v>
      </c>
      <c r="W66" s="46">
        <v>0</v>
      </c>
      <c r="X66" s="6"/>
    </row>
    <row r="67" spans="2:24" ht="13.5" customHeight="1" hidden="1">
      <c r="B67" s="45" t="s">
        <v>18</v>
      </c>
      <c r="C67" s="21">
        <v>19</v>
      </c>
      <c r="D67" s="46">
        <v>19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 t="s">
        <v>171</v>
      </c>
      <c r="M67" s="46" t="s">
        <v>171</v>
      </c>
      <c r="N67" s="46" t="s">
        <v>171</v>
      </c>
      <c r="O67" s="46">
        <v>0</v>
      </c>
      <c r="P67" s="46" t="s">
        <v>171</v>
      </c>
      <c r="Q67" s="46" t="s">
        <v>171</v>
      </c>
      <c r="R67" s="46" t="s">
        <v>171</v>
      </c>
      <c r="S67" s="46">
        <v>19</v>
      </c>
      <c r="T67" s="46">
        <v>0</v>
      </c>
      <c r="U67" s="46" t="s">
        <v>171</v>
      </c>
      <c r="V67" s="46" t="s">
        <v>171</v>
      </c>
      <c r="W67" s="46" t="s">
        <v>171</v>
      </c>
      <c r="X67" s="6"/>
    </row>
    <row r="68" spans="2:24" ht="13.5" customHeight="1">
      <c r="B68" s="6"/>
      <c r="C68" s="47"/>
      <c r="D68" s="47"/>
      <c r="E68" s="47"/>
      <c r="F68" s="47"/>
      <c r="G68" s="47"/>
      <c r="I68" s="47"/>
      <c r="J68" s="47"/>
      <c r="K68" s="47"/>
      <c r="L68" s="47"/>
      <c r="M68" s="47"/>
      <c r="N68" s="47"/>
      <c r="O68" s="47"/>
      <c r="P68" s="47"/>
      <c r="S68" s="47"/>
      <c r="T68" s="47"/>
      <c r="U68" s="47"/>
      <c r="V68" s="47"/>
      <c r="W68" s="47"/>
      <c r="X68" s="6"/>
    </row>
    <row r="69" spans="2:24" ht="13.5" customHeight="1">
      <c r="B69" s="6"/>
      <c r="C69" s="47"/>
      <c r="D69" s="47"/>
      <c r="E69" s="47"/>
      <c r="F69" s="47"/>
      <c r="G69" s="47"/>
      <c r="I69" s="47"/>
      <c r="J69" s="47"/>
      <c r="K69" s="47"/>
      <c r="L69" s="47"/>
      <c r="M69" s="47"/>
      <c r="N69" s="47"/>
      <c r="O69" s="47"/>
      <c r="P69" s="47"/>
      <c r="S69" s="47"/>
      <c r="T69" s="47"/>
      <c r="U69" s="47"/>
      <c r="V69" s="47"/>
      <c r="W69" s="47"/>
      <c r="X69" s="6"/>
    </row>
    <row r="70" spans="2:24" ht="13.5" customHeight="1">
      <c r="B70" s="6"/>
      <c r="C70" s="47"/>
      <c r="D70" s="47"/>
      <c r="E70" s="47"/>
      <c r="F70" s="47"/>
      <c r="G70" s="47"/>
      <c r="I70" s="47"/>
      <c r="J70" s="47"/>
      <c r="K70" s="47"/>
      <c r="L70" s="47"/>
      <c r="M70" s="47"/>
      <c r="N70" s="47"/>
      <c r="O70" s="47"/>
      <c r="P70" s="47"/>
      <c r="S70" s="47"/>
      <c r="T70" s="47"/>
      <c r="U70" s="47"/>
      <c r="V70" s="47"/>
      <c r="W70" s="47"/>
      <c r="X70" s="6"/>
    </row>
    <row r="71" spans="2:24" ht="13.5" customHeight="1">
      <c r="B71" s="6"/>
      <c r="C71" s="47"/>
      <c r="D71" s="47"/>
      <c r="E71" s="47"/>
      <c r="F71" s="47"/>
      <c r="G71" s="47"/>
      <c r="I71" s="47"/>
      <c r="J71" s="47"/>
      <c r="K71" s="47"/>
      <c r="L71" s="47"/>
      <c r="M71" s="47"/>
      <c r="N71" s="47"/>
      <c r="O71" s="47"/>
      <c r="P71" s="47"/>
      <c r="S71" s="47"/>
      <c r="T71" s="47"/>
      <c r="U71" s="47"/>
      <c r="V71" s="47"/>
      <c r="W71" s="47"/>
      <c r="X71" s="6"/>
    </row>
    <row r="72" spans="2:24" ht="13.5" customHeight="1">
      <c r="B72" s="6"/>
      <c r="C72" s="47"/>
      <c r="D72" s="47"/>
      <c r="E72" s="47"/>
      <c r="F72" s="47"/>
      <c r="G72" s="47"/>
      <c r="I72" s="47"/>
      <c r="J72" s="47"/>
      <c r="K72" s="47"/>
      <c r="L72" s="47"/>
      <c r="M72" s="47"/>
      <c r="N72" s="47"/>
      <c r="O72" s="47"/>
      <c r="P72" s="47"/>
      <c r="S72" s="47"/>
      <c r="T72" s="47"/>
      <c r="U72" s="47"/>
      <c r="V72" s="47"/>
      <c r="W72" s="47"/>
      <c r="X72" s="6"/>
    </row>
    <row r="73" spans="2:24" ht="13.5" customHeight="1">
      <c r="B73" s="6"/>
      <c r="C73" s="47"/>
      <c r="D73" s="47"/>
      <c r="E73" s="47"/>
      <c r="F73" s="47"/>
      <c r="G73" s="47"/>
      <c r="I73" s="47"/>
      <c r="J73" s="47"/>
      <c r="K73" s="47"/>
      <c r="L73" s="47"/>
      <c r="M73" s="47"/>
      <c r="N73" s="47"/>
      <c r="O73" s="47"/>
      <c r="P73" s="47"/>
      <c r="S73" s="47"/>
      <c r="T73" s="47"/>
      <c r="U73" s="47"/>
      <c r="V73" s="47"/>
      <c r="W73" s="47"/>
      <c r="X73" s="6"/>
    </row>
    <row r="74" spans="2:24" ht="13.5" customHeight="1">
      <c r="B74" s="6"/>
      <c r="C74" s="47"/>
      <c r="D74" s="47"/>
      <c r="E74" s="47"/>
      <c r="F74" s="47"/>
      <c r="G74" s="47"/>
      <c r="I74" s="47"/>
      <c r="J74" s="47"/>
      <c r="K74" s="47"/>
      <c r="L74" s="47"/>
      <c r="M74" s="47"/>
      <c r="N74" s="47"/>
      <c r="O74" s="47"/>
      <c r="P74" s="47"/>
      <c r="S74" s="47"/>
      <c r="T74" s="47"/>
      <c r="U74" s="47"/>
      <c r="V74" s="47"/>
      <c r="W74" s="47"/>
      <c r="X74" s="6"/>
    </row>
    <row r="75" spans="2:24" ht="13.5" customHeight="1">
      <c r="B75" s="6"/>
      <c r="C75" s="47"/>
      <c r="D75" s="47"/>
      <c r="E75" s="47"/>
      <c r="F75" s="47"/>
      <c r="G75" s="47"/>
      <c r="I75" s="47"/>
      <c r="J75" s="47"/>
      <c r="K75" s="47"/>
      <c r="L75" s="47"/>
      <c r="M75" s="47"/>
      <c r="N75" s="47"/>
      <c r="O75" s="47"/>
      <c r="P75" s="47"/>
      <c r="S75" s="47"/>
      <c r="T75" s="47"/>
      <c r="U75" s="47"/>
      <c r="V75" s="47"/>
      <c r="W75" s="47"/>
      <c r="X75" s="6"/>
    </row>
    <row r="76" spans="2:24" ht="13.5" customHeight="1">
      <c r="B76" s="6"/>
      <c r="C76" s="47"/>
      <c r="D76" s="47"/>
      <c r="E76" s="47"/>
      <c r="F76" s="47"/>
      <c r="G76" s="47"/>
      <c r="I76" s="47"/>
      <c r="J76" s="47"/>
      <c r="K76" s="47"/>
      <c r="L76" s="47"/>
      <c r="M76" s="47"/>
      <c r="N76" s="47"/>
      <c r="O76" s="47"/>
      <c r="P76" s="47"/>
      <c r="S76" s="47"/>
      <c r="T76" s="47"/>
      <c r="U76" s="47"/>
      <c r="V76" s="47"/>
      <c r="W76" s="47"/>
      <c r="X76" s="6"/>
    </row>
    <row r="77" spans="2:24" ht="13.5" customHeight="1">
      <c r="B77" s="6"/>
      <c r="C77" s="47"/>
      <c r="D77" s="47"/>
      <c r="E77" s="47"/>
      <c r="F77" s="47"/>
      <c r="G77" s="47"/>
      <c r="I77" s="47"/>
      <c r="J77" s="47"/>
      <c r="K77" s="47"/>
      <c r="L77" s="47"/>
      <c r="M77" s="47"/>
      <c r="N77" s="47"/>
      <c r="O77" s="47"/>
      <c r="P77" s="47"/>
      <c r="S77" s="47"/>
      <c r="T77" s="47"/>
      <c r="U77" s="47"/>
      <c r="V77" s="47"/>
      <c r="W77" s="47"/>
      <c r="X77" s="6"/>
    </row>
    <row r="78" spans="2:24" ht="13.5" customHeight="1">
      <c r="B78" s="6"/>
      <c r="C78" s="47"/>
      <c r="D78" s="47"/>
      <c r="E78" s="47"/>
      <c r="F78" s="47"/>
      <c r="G78" s="47"/>
      <c r="I78" s="47"/>
      <c r="J78" s="47"/>
      <c r="K78" s="47"/>
      <c r="L78" s="47"/>
      <c r="M78" s="47"/>
      <c r="N78" s="47"/>
      <c r="O78" s="47"/>
      <c r="P78" s="47"/>
      <c r="S78" s="47"/>
      <c r="T78" s="47"/>
      <c r="U78" s="47"/>
      <c r="V78" s="47"/>
      <c r="W78" s="47"/>
      <c r="X78" s="6"/>
    </row>
    <row r="79" ht="13.5" customHeight="1">
      <c r="B79" s="7"/>
    </row>
  </sheetData>
  <sheetProtection/>
  <mergeCells count="33">
    <mergeCell ref="O5:R5"/>
    <mergeCell ref="S4:S5"/>
    <mergeCell ref="T4:W4"/>
    <mergeCell ref="T5:W5"/>
    <mergeCell ref="X11:Y11"/>
    <mergeCell ref="X4:Y6"/>
    <mergeCell ref="G4:R4"/>
    <mergeCell ref="A39:B39"/>
    <mergeCell ref="A41:B41"/>
    <mergeCell ref="A44:B44"/>
    <mergeCell ref="X31:Y31"/>
    <mergeCell ref="X34:Y34"/>
    <mergeCell ref="X39:Y39"/>
    <mergeCell ref="A52:B52"/>
    <mergeCell ref="A55:B55"/>
    <mergeCell ref="A1:M1"/>
    <mergeCell ref="A11:B11"/>
    <mergeCell ref="C4:F5"/>
    <mergeCell ref="G5:J5"/>
    <mergeCell ref="K5:N5"/>
    <mergeCell ref="A48:B48"/>
    <mergeCell ref="A31:B31"/>
    <mergeCell ref="A34:B34"/>
    <mergeCell ref="A4:B6"/>
    <mergeCell ref="X58:Y58"/>
    <mergeCell ref="X60:Y60"/>
    <mergeCell ref="X55:Y55"/>
    <mergeCell ref="X41:Y41"/>
    <mergeCell ref="X44:Y44"/>
    <mergeCell ref="X48:Y48"/>
    <mergeCell ref="X52:Y52"/>
    <mergeCell ref="A60:B60"/>
    <mergeCell ref="A58:B58"/>
  </mergeCells>
  <conditionalFormatting sqref="A7:Y61">
    <cfRule type="expression" priority="2" dxfId="0" stopIfTrue="1">
      <formula>MOD(ROW(),2)=0</formula>
    </cfRule>
  </conditionalFormatting>
  <conditionalFormatting sqref="A7:Y61 A1 N1:Y1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73" r:id="rId1"/>
  <colBreaks count="1" manualBreakCount="1">
    <brk id="13" max="6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9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K1"/>
    </sheetView>
  </sheetViews>
  <sheetFormatPr defaultColWidth="8.75" defaultRowHeight="11.25" customHeight="1"/>
  <cols>
    <col min="1" max="1" width="1.328125" style="147" customWidth="1"/>
    <col min="2" max="2" width="9.83203125" style="147" customWidth="1"/>
    <col min="3" max="11" width="9.58203125" style="147" customWidth="1"/>
    <col min="12" max="22" width="8.58203125" style="147" customWidth="1"/>
    <col min="23" max="23" width="9.58203125" style="147" customWidth="1"/>
    <col min="24" max="24" width="1.328125" style="147" customWidth="1"/>
    <col min="25" max="16384" width="8.75" style="147" customWidth="1"/>
  </cols>
  <sheetData>
    <row r="1" spans="1:22" ht="16.5" customHeight="1">
      <c r="A1" s="642" t="s">
        <v>239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144"/>
      <c r="M1" s="144"/>
      <c r="N1" s="144"/>
      <c r="O1" s="144"/>
      <c r="P1" s="145"/>
      <c r="Q1" s="145"/>
      <c r="R1" s="145"/>
      <c r="S1" s="145"/>
      <c r="T1" s="146" t="s">
        <v>156</v>
      </c>
      <c r="U1" s="145"/>
      <c r="V1" s="145"/>
    </row>
    <row r="2" spans="1:22" ht="16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  <c r="S2" s="145"/>
      <c r="T2" s="146"/>
      <c r="U2" s="145"/>
      <c r="V2" s="145"/>
    </row>
    <row r="3" spans="1:24" ht="16.5" customHeight="1">
      <c r="A3" s="146" t="s">
        <v>227</v>
      </c>
      <c r="C3" s="148"/>
      <c r="D3" s="148"/>
      <c r="E3" s="148"/>
      <c r="F3" s="149"/>
      <c r="G3" s="149"/>
      <c r="H3" s="149"/>
      <c r="I3" s="149"/>
      <c r="J3" s="149"/>
      <c r="K3" s="149"/>
      <c r="L3" s="149" t="s">
        <v>119</v>
      </c>
      <c r="M3" s="150"/>
      <c r="N3" s="150"/>
      <c r="O3" s="149"/>
      <c r="P3" s="149"/>
      <c r="Q3" s="149"/>
      <c r="R3" s="149"/>
      <c r="S3" s="149"/>
      <c r="T3" s="150"/>
      <c r="U3" s="149"/>
      <c r="V3" s="151"/>
      <c r="W3" s="152"/>
      <c r="X3" s="153" t="s">
        <v>0</v>
      </c>
    </row>
    <row r="4" spans="1:25" ht="36" customHeight="1">
      <c r="A4" s="645" t="s">
        <v>249</v>
      </c>
      <c r="B4" s="646"/>
      <c r="C4" s="595" t="s">
        <v>57</v>
      </c>
      <c r="D4" s="596"/>
      <c r="E4" s="643"/>
      <c r="F4" s="627" t="s">
        <v>72</v>
      </c>
      <c r="G4" s="644"/>
      <c r="H4" s="644"/>
      <c r="I4" s="628"/>
      <c r="J4" s="627" t="s">
        <v>73</v>
      </c>
      <c r="K4" s="628"/>
      <c r="L4" s="627" t="s">
        <v>131</v>
      </c>
      <c r="M4" s="628"/>
      <c r="N4" s="627" t="s">
        <v>130</v>
      </c>
      <c r="O4" s="628"/>
      <c r="P4" s="640" t="s">
        <v>212</v>
      </c>
      <c r="Q4" s="641"/>
      <c r="R4" s="627" t="s">
        <v>74</v>
      </c>
      <c r="S4" s="628"/>
      <c r="T4" s="627" t="s">
        <v>75</v>
      </c>
      <c r="U4" s="628"/>
      <c r="V4" s="631" t="s">
        <v>184</v>
      </c>
      <c r="W4" s="634" t="s">
        <v>249</v>
      </c>
      <c r="X4" s="645"/>
      <c r="Y4" s="152"/>
    </row>
    <row r="5" spans="1:24" ht="16.5" customHeight="1">
      <c r="A5" s="637"/>
      <c r="B5" s="647"/>
      <c r="C5" s="575" t="s">
        <v>4</v>
      </c>
      <c r="D5" s="575" t="s">
        <v>2</v>
      </c>
      <c r="E5" s="575" t="s">
        <v>3</v>
      </c>
      <c r="F5" s="629" t="s">
        <v>183</v>
      </c>
      <c r="G5" s="630"/>
      <c r="H5" s="629" t="s">
        <v>132</v>
      </c>
      <c r="I5" s="630"/>
      <c r="J5" s="575" t="s">
        <v>2</v>
      </c>
      <c r="K5" s="575" t="s">
        <v>3</v>
      </c>
      <c r="L5" s="575" t="s">
        <v>2</v>
      </c>
      <c r="M5" s="575" t="s">
        <v>3</v>
      </c>
      <c r="N5" s="575" t="s">
        <v>2</v>
      </c>
      <c r="O5" s="575" t="s">
        <v>3</v>
      </c>
      <c r="P5" s="575" t="s">
        <v>2</v>
      </c>
      <c r="Q5" s="575" t="s">
        <v>3</v>
      </c>
      <c r="R5" s="575" t="s">
        <v>2</v>
      </c>
      <c r="S5" s="575" t="s">
        <v>3</v>
      </c>
      <c r="T5" s="575" t="s">
        <v>2</v>
      </c>
      <c r="U5" s="575" t="s">
        <v>3</v>
      </c>
      <c r="V5" s="632"/>
      <c r="W5" s="649"/>
      <c r="X5" s="650"/>
    </row>
    <row r="6" spans="1:24" ht="16.5" customHeight="1">
      <c r="A6" s="639"/>
      <c r="B6" s="648"/>
      <c r="C6" s="576"/>
      <c r="D6" s="576"/>
      <c r="E6" s="576"/>
      <c r="F6" s="2" t="s">
        <v>2</v>
      </c>
      <c r="G6" s="2" t="s">
        <v>3</v>
      </c>
      <c r="H6" s="1" t="s">
        <v>2</v>
      </c>
      <c r="I6" s="154" t="s">
        <v>3</v>
      </c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633"/>
      <c r="W6" s="651"/>
      <c r="X6" s="652"/>
    </row>
    <row r="7" spans="1:24" s="161" customFormat="1" ht="9" customHeight="1">
      <c r="A7" s="155"/>
      <c r="B7" s="156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X7" s="160"/>
    </row>
    <row r="8" spans="1:24" ht="16.5" customHeight="1">
      <c r="A8" s="162"/>
      <c r="B8" s="163" t="s">
        <v>228</v>
      </c>
      <c r="C8" s="164">
        <v>68</v>
      </c>
      <c r="D8" s="165">
        <v>40</v>
      </c>
      <c r="E8" s="165">
        <v>28</v>
      </c>
      <c r="F8" s="165">
        <v>15</v>
      </c>
      <c r="G8" s="165">
        <v>13</v>
      </c>
      <c r="H8" s="165">
        <v>0</v>
      </c>
      <c r="I8" s="165">
        <v>0</v>
      </c>
      <c r="J8" s="165">
        <v>0</v>
      </c>
      <c r="K8" s="165">
        <v>1</v>
      </c>
      <c r="L8" s="165">
        <v>1</v>
      </c>
      <c r="M8" s="165">
        <v>6</v>
      </c>
      <c r="N8" s="165">
        <v>15</v>
      </c>
      <c r="O8" s="165">
        <v>5</v>
      </c>
      <c r="P8" s="165">
        <v>0</v>
      </c>
      <c r="Q8" s="165">
        <v>0</v>
      </c>
      <c r="R8" s="165">
        <v>8</v>
      </c>
      <c r="S8" s="165">
        <v>2</v>
      </c>
      <c r="T8" s="165">
        <v>1</v>
      </c>
      <c r="U8" s="165">
        <v>1</v>
      </c>
      <c r="V8" s="166">
        <v>4</v>
      </c>
      <c r="W8" s="167" t="s">
        <v>228</v>
      </c>
      <c r="X8" s="168"/>
    </row>
    <row r="9" spans="1:24" s="175" customFormat="1" ht="16.5" customHeight="1">
      <c r="A9" s="169"/>
      <c r="B9" s="170" t="s">
        <v>229</v>
      </c>
      <c r="C9" s="171">
        <f>SUM(C11,C31,C34,C39,C41,C44,C48,C53,C56,C59,C61)</f>
        <v>72</v>
      </c>
      <c r="D9" s="172">
        <f aca="true" t="shared" si="0" ref="D9:V9">SUM(D11,D31,D34,D39,D41,D44,D48,D53,D56,D59,D61)</f>
        <v>38</v>
      </c>
      <c r="E9" s="172">
        <f t="shared" si="0"/>
        <v>34</v>
      </c>
      <c r="F9" s="172">
        <f t="shared" si="0"/>
        <v>12</v>
      </c>
      <c r="G9" s="172">
        <f t="shared" si="0"/>
        <v>14</v>
      </c>
      <c r="H9" s="172">
        <f t="shared" si="0"/>
        <v>0</v>
      </c>
      <c r="I9" s="172">
        <f t="shared" si="0"/>
        <v>0</v>
      </c>
      <c r="J9" s="172">
        <f t="shared" si="0"/>
        <v>0</v>
      </c>
      <c r="K9" s="172">
        <f t="shared" si="0"/>
        <v>1</v>
      </c>
      <c r="L9" s="172">
        <f t="shared" si="0"/>
        <v>1</v>
      </c>
      <c r="M9" s="172">
        <f t="shared" si="0"/>
        <v>6</v>
      </c>
      <c r="N9" s="172">
        <f t="shared" si="0"/>
        <v>14</v>
      </c>
      <c r="O9" s="172">
        <f t="shared" si="0"/>
        <v>6</v>
      </c>
      <c r="P9" s="172">
        <f t="shared" si="0"/>
        <v>0</v>
      </c>
      <c r="Q9" s="172">
        <f t="shared" si="0"/>
        <v>0</v>
      </c>
      <c r="R9" s="172">
        <f t="shared" si="0"/>
        <v>8</v>
      </c>
      <c r="S9" s="172">
        <f t="shared" si="0"/>
        <v>2</v>
      </c>
      <c r="T9" s="172">
        <f t="shared" si="0"/>
        <v>3</v>
      </c>
      <c r="U9" s="172">
        <f t="shared" si="0"/>
        <v>5</v>
      </c>
      <c r="V9" s="172">
        <f t="shared" si="0"/>
        <v>4</v>
      </c>
      <c r="W9" s="173" t="s">
        <v>229</v>
      </c>
      <c r="X9" s="174"/>
    </row>
    <row r="10" spans="1:24" s="161" customFormat="1" ht="11.25" customHeight="1">
      <c r="A10" s="155"/>
      <c r="B10" s="156"/>
      <c r="C10" s="157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7"/>
      <c r="X10" s="178"/>
    </row>
    <row r="11" spans="1:24" s="181" customFormat="1" ht="18.75" customHeight="1">
      <c r="A11" s="586" t="s">
        <v>159</v>
      </c>
      <c r="B11" s="609"/>
      <c r="C11" s="179">
        <f>D11+E11</f>
        <v>69</v>
      </c>
      <c r="D11" s="180">
        <f>SUM(F11,H11,J11,L11,N11,P11,R11,T11)</f>
        <v>37</v>
      </c>
      <c r="E11" s="180">
        <f>SUM(G11,I11,K11,M11,O11,Q11,S11,U11)</f>
        <v>32</v>
      </c>
      <c r="F11" s="180">
        <f>SUM(F13:F30)</f>
        <v>11</v>
      </c>
      <c r="G11" s="180">
        <f aca="true" t="shared" si="1" ref="G11:V11">SUM(G13:G30)</f>
        <v>14</v>
      </c>
      <c r="H11" s="180">
        <f t="shared" si="1"/>
        <v>0</v>
      </c>
      <c r="I11" s="180">
        <f t="shared" si="1"/>
        <v>0</v>
      </c>
      <c r="J11" s="180">
        <f t="shared" si="1"/>
        <v>0</v>
      </c>
      <c r="K11" s="180">
        <f t="shared" si="1"/>
        <v>1</v>
      </c>
      <c r="L11" s="180">
        <f t="shared" si="1"/>
        <v>1</v>
      </c>
      <c r="M11" s="180">
        <f t="shared" si="1"/>
        <v>6</v>
      </c>
      <c r="N11" s="180">
        <f t="shared" si="1"/>
        <v>14</v>
      </c>
      <c r="O11" s="180">
        <f t="shared" si="1"/>
        <v>6</v>
      </c>
      <c r="P11" s="180">
        <f t="shared" si="1"/>
        <v>0</v>
      </c>
      <c r="Q11" s="180">
        <f t="shared" si="1"/>
        <v>0</v>
      </c>
      <c r="R11" s="180">
        <f t="shared" si="1"/>
        <v>8</v>
      </c>
      <c r="S11" s="180">
        <f t="shared" si="1"/>
        <v>2</v>
      </c>
      <c r="T11" s="180">
        <f t="shared" si="1"/>
        <v>3</v>
      </c>
      <c r="U11" s="180">
        <f t="shared" si="1"/>
        <v>3</v>
      </c>
      <c r="V11" s="180">
        <f t="shared" si="1"/>
        <v>4</v>
      </c>
      <c r="W11" s="588" t="s">
        <v>159</v>
      </c>
      <c r="X11" s="590"/>
    </row>
    <row r="12" spans="1:24" s="181" customFormat="1" ht="16.5" customHeight="1">
      <c r="A12" s="182"/>
      <c r="B12" s="183" t="s">
        <v>160</v>
      </c>
      <c r="C12" s="179">
        <f aca="true" t="shared" si="2" ref="C12:C62">D12+E12</f>
        <v>26</v>
      </c>
      <c r="D12" s="180">
        <f aca="true" t="shared" si="3" ref="D12:D62">SUM(F12,H12,J12,L12,N12,P12,R12,T12)</f>
        <v>18</v>
      </c>
      <c r="E12" s="180">
        <f aca="true" t="shared" si="4" ref="E12:E62">SUM(G12,I12,K12,M12,O12,Q12,S12,U12)</f>
        <v>8</v>
      </c>
      <c r="F12" s="180">
        <f aca="true" t="shared" si="5" ref="F12:V12">SUM(F13:F17)</f>
        <v>7</v>
      </c>
      <c r="G12" s="180">
        <f t="shared" si="5"/>
        <v>0</v>
      </c>
      <c r="H12" s="180">
        <f t="shared" si="5"/>
        <v>0</v>
      </c>
      <c r="I12" s="180">
        <f t="shared" si="5"/>
        <v>0</v>
      </c>
      <c r="J12" s="180">
        <f t="shared" si="5"/>
        <v>0</v>
      </c>
      <c r="K12" s="180">
        <f t="shared" si="5"/>
        <v>1</v>
      </c>
      <c r="L12" s="180">
        <f t="shared" si="5"/>
        <v>1</v>
      </c>
      <c r="M12" s="180">
        <f t="shared" si="5"/>
        <v>3</v>
      </c>
      <c r="N12" s="180">
        <f t="shared" si="5"/>
        <v>7</v>
      </c>
      <c r="O12" s="180">
        <f t="shared" si="5"/>
        <v>3</v>
      </c>
      <c r="P12" s="180">
        <f t="shared" si="5"/>
        <v>0</v>
      </c>
      <c r="Q12" s="180">
        <f t="shared" si="5"/>
        <v>0</v>
      </c>
      <c r="R12" s="180">
        <f t="shared" si="5"/>
        <v>3</v>
      </c>
      <c r="S12" s="180">
        <f t="shared" si="5"/>
        <v>1</v>
      </c>
      <c r="T12" s="180">
        <f t="shared" si="5"/>
        <v>0</v>
      </c>
      <c r="U12" s="180">
        <f t="shared" si="5"/>
        <v>0</v>
      </c>
      <c r="V12" s="180">
        <f t="shared" si="5"/>
        <v>0</v>
      </c>
      <c r="W12" s="184" t="s">
        <v>160</v>
      </c>
      <c r="X12" s="182"/>
    </row>
    <row r="13" spans="1:24" s="192" customFormat="1" ht="16.5" customHeight="1">
      <c r="A13" s="185"/>
      <c r="B13" s="186" t="s">
        <v>19</v>
      </c>
      <c r="C13" s="187">
        <f t="shared" si="2"/>
        <v>9</v>
      </c>
      <c r="D13" s="188">
        <f t="shared" si="3"/>
        <v>8</v>
      </c>
      <c r="E13" s="188">
        <f t="shared" si="4"/>
        <v>1</v>
      </c>
      <c r="F13" s="189">
        <v>3</v>
      </c>
      <c r="G13" s="189">
        <v>0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1</v>
      </c>
      <c r="N13" s="189">
        <v>4</v>
      </c>
      <c r="O13" s="189">
        <v>0</v>
      </c>
      <c r="P13" s="189">
        <v>0</v>
      </c>
      <c r="Q13" s="189">
        <v>0</v>
      </c>
      <c r="R13" s="189">
        <v>1</v>
      </c>
      <c r="S13" s="189">
        <v>0</v>
      </c>
      <c r="T13" s="189">
        <v>0</v>
      </c>
      <c r="U13" s="189">
        <v>0</v>
      </c>
      <c r="V13" s="189">
        <v>0</v>
      </c>
      <c r="W13" s="190" t="s">
        <v>19</v>
      </c>
      <c r="X13" s="191"/>
    </row>
    <row r="14" spans="1:24" s="192" customFormat="1" ht="16.5" customHeight="1">
      <c r="A14" s="185"/>
      <c r="B14" s="186" t="s">
        <v>20</v>
      </c>
      <c r="C14" s="187">
        <f t="shared" si="2"/>
        <v>17</v>
      </c>
      <c r="D14" s="188">
        <f t="shared" si="3"/>
        <v>10</v>
      </c>
      <c r="E14" s="188">
        <f t="shared" si="4"/>
        <v>7</v>
      </c>
      <c r="F14" s="189">
        <v>4</v>
      </c>
      <c r="G14" s="189">
        <v>0</v>
      </c>
      <c r="H14" s="189">
        <v>0</v>
      </c>
      <c r="I14" s="189">
        <v>0</v>
      </c>
      <c r="J14" s="189">
        <v>0</v>
      </c>
      <c r="K14" s="189">
        <v>1</v>
      </c>
      <c r="L14" s="189">
        <v>1</v>
      </c>
      <c r="M14" s="189">
        <v>2</v>
      </c>
      <c r="N14" s="189">
        <v>3</v>
      </c>
      <c r="O14" s="189">
        <v>3</v>
      </c>
      <c r="P14" s="189">
        <v>0</v>
      </c>
      <c r="Q14" s="189">
        <v>0</v>
      </c>
      <c r="R14" s="189">
        <v>2</v>
      </c>
      <c r="S14" s="189">
        <v>1</v>
      </c>
      <c r="T14" s="189">
        <v>0</v>
      </c>
      <c r="U14" s="189">
        <v>0</v>
      </c>
      <c r="V14" s="189">
        <v>0</v>
      </c>
      <c r="W14" s="190" t="s">
        <v>20</v>
      </c>
      <c r="X14" s="191"/>
    </row>
    <row r="15" spans="1:24" s="192" customFormat="1" ht="16.5" customHeight="1">
      <c r="A15" s="185"/>
      <c r="B15" s="186" t="s">
        <v>21</v>
      </c>
      <c r="C15" s="187">
        <f t="shared" si="2"/>
        <v>0</v>
      </c>
      <c r="D15" s="188">
        <f t="shared" si="3"/>
        <v>0</v>
      </c>
      <c r="E15" s="188">
        <f t="shared" si="4"/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90" t="s">
        <v>21</v>
      </c>
      <c r="X15" s="191"/>
    </row>
    <row r="16" spans="1:24" s="192" customFormat="1" ht="16.5" customHeight="1">
      <c r="A16" s="185"/>
      <c r="B16" s="186" t="s">
        <v>22</v>
      </c>
      <c r="C16" s="187">
        <f t="shared" si="2"/>
        <v>0</v>
      </c>
      <c r="D16" s="188">
        <f t="shared" si="3"/>
        <v>0</v>
      </c>
      <c r="E16" s="188">
        <f t="shared" si="4"/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0</v>
      </c>
      <c r="P16" s="189">
        <v>0</v>
      </c>
      <c r="Q16" s="189">
        <v>0</v>
      </c>
      <c r="R16" s="189">
        <v>0</v>
      </c>
      <c r="S16" s="189">
        <v>0</v>
      </c>
      <c r="T16" s="189">
        <v>0</v>
      </c>
      <c r="U16" s="189">
        <v>0</v>
      </c>
      <c r="V16" s="189">
        <v>0</v>
      </c>
      <c r="W16" s="190" t="s">
        <v>22</v>
      </c>
      <c r="X16" s="191"/>
    </row>
    <row r="17" spans="1:24" s="192" customFormat="1" ht="16.5" customHeight="1">
      <c r="A17" s="185"/>
      <c r="B17" s="186" t="s">
        <v>23</v>
      </c>
      <c r="C17" s="187">
        <f t="shared" si="2"/>
        <v>0</v>
      </c>
      <c r="D17" s="188">
        <f t="shared" si="3"/>
        <v>0</v>
      </c>
      <c r="E17" s="188">
        <f t="shared" si="4"/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0</v>
      </c>
      <c r="O17" s="189">
        <v>0</v>
      </c>
      <c r="P17" s="189">
        <v>0</v>
      </c>
      <c r="Q17" s="189">
        <v>0</v>
      </c>
      <c r="R17" s="189">
        <v>0</v>
      </c>
      <c r="S17" s="189">
        <v>0</v>
      </c>
      <c r="T17" s="189">
        <v>0</v>
      </c>
      <c r="U17" s="189">
        <v>0</v>
      </c>
      <c r="V17" s="189">
        <v>0</v>
      </c>
      <c r="W17" s="190" t="s">
        <v>23</v>
      </c>
      <c r="X17" s="191"/>
    </row>
    <row r="18" spans="1:24" s="192" customFormat="1" ht="16.5" customHeight="1">
      <c r="A18" s="185"/>
      <c r="B18" s="193" t="s">
        <v>24</v>
      </c>
      <c r="C18" s="187">
        <f t="shared" si="2"/>
        <v>3</v>
      </c>
      <c r="D18" s="188">
        <f t="shared" si="3"/>
        <v>1</v>
      </c>
      <c r="E18" s="188">
        <f t="shared" si="4"/>
        <v>2</v>
      </c>
      <c r="F18" s="189">
        <v>0</v>
      </c>
      <c r="G18" s="189">
        <v>0</v>
      </c>
      <c r="H18" s="189">
        <v>0</v>
      </c>
      <c r="I18" s="189">
        <v>0</v>
      </c>
      <c r="J18" s="189">
        <v>0</v>
      </c>
      <c r="K18" s="189">
        <v>0</v>
      </c>
      <c r="L18" s="189">
        <v>0</v>
      </c>
      <c r="M18" s="189">
        <v>0</v>
      </c>
      <c r="N18" s="189">
        <v>0</v>
      </c>
      <c r="O18" s="189">
        <v>0</v>
      </c>
      <c r="P18" s="189">
        <v>0</v>
      </c>
      <c r="Q18" s="189">
        <v>0</v>
      </c>
      <c r="R18" s="189">
        <v>1</v>
      </c>
      <c r="S18" s="189">
        <v>0</v>
      </c>
      <c r="T18" s="189">
        <v>0</v>
      </c>
      <c r="U18" s="189">
        <v>2</v>
      </c>
      <c r="V18" s="189">
        <v>0</v>
      </c>
      <c r="W18" s="194" t="s">
        <v>24</v>
      </c>
      <c r="X18" s="191"/>
    </row>
    <row r="19" spans="1:24" s="192" customFormat="1" ht="16.5" customHeight="1">
      <c r="A19" s="185"/>
      <c r="B19" s="193" t="s">
        <v>136</v>
      </c>
      <c r="C19" s="187">
        <f t="shared" si="2"/>
        <v>0</v>
      </c>
      <c r="D19" s="188">
        <f t="shared" si="3"/>
        <v>0</v>
      </c>
      <c r="E19" s="188">
        <f t="shared" si="4"/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89">
        <v>0</v>
      </c>
      <c r="S19" s="189">
        <v>0</v>
      </c>
      <c r="T19" s="189">
        <v>0</v>
      </c>
      <c r="U19" s="189">
        <v>0</v>
      </c>
      <c r="V19" s="189">
        <v>0</v>
      </c>
      <c r="W19" s="194" t="s">
        <v>136</v>
      </c>
      <c r="X19" s="191"/>
    </row>
    <row r="20" spans="1:24" s="192" customFormat="1" ht="16.5" customHeight="1">
      <c r="A20" s="185"/>
      <c r="B20" s="193" t="s">
        <v>25</v>
      </c>
      <c r="C20" s="187">
        <f t="shared" si="2"/>
        <v>1</v>
      </c>
      <c r="D20" s="188">
        <f t="shared" si="3"/>
        <v>0</v>
      </c>
      <c r="E20" s="188">
        <f t="shared" si="4"/>
        <v>1</v>
      </c>
      <c r="F20" s="189">
        <v>0</v>
      </c>
      <c r="G20" s="189">
        <v>1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0</v>
      </c>
      <c r="O20" s="189">
        <v>0</v>
      </c>
      <c r="P20" s="189">
        <v>0</v>
      </c>
      <c r="Q20" s="189">
        <v>0</v>
      </c>
      <c r="R20" s="189">
        <v>0</v>
      </c>
      <c r="S20" s="189">
        <v>0</v>
      </c>
      <c r="T20" s="189">
        <v>0</v>
      </c>
      <c r="U20" s="189">
        <v>0</v>
      </c>
      <c r="V20" s="189">
        <v>0</v>
      </c>
      <c r="W20" s="194" t="s">
        <v>25</v>
      </c>
      <c r="X20" s="191"/>
    </row>
    <row r="21" spans="1:24" s="192" customFormat="1" ht="16.5" customHeight="1">
      <c r="A21" s="185"/>
      <c r="B21" s="193" t="s">
        <v>26</v>
      </c>
      <c r="C21" s="187">
        <f t="shared" si="2"/>
        <v>0</v>
      </c>
      <c r="D21" s="188">
        <f t="shared" si="3"/>
        <v>0</v>
      </c>
      <c r="E21" s="188">
        <f t="shared" si="4"/>
        <v>0</v>
      </c>
      <c r="F21" s="189">
        <v>0</v>
      </c>
      <c r="G21" s="189">
        <v>0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0</v>
      </c>
      <c r="O21" s="189">
        <v>0</v>
      </c>
      <c r="P21" s="189">
        <v>0</v>
      </c>
      <c r="Q21" s="189">
        <v>0</v>
      </c>
      <c r="R21" s="189">
        <v>0</v>
      </c>
      <c r="S21" s="189">
        <v>0</v>
      </c>
      <c r="T21" s="189">
        <v>0</v>
      </c>
      <c r="U21" s="189">
        <v>0</v>
      </c>
      <c r="V21" s="189">
        <v>0</v>
      </c>
      <c r="W21" s="194" t="s">
        <v>26</v>
      </c>
      <c r="X21" s="191"/>
    </row>
    <row r="22" spans="1:24" s="192" customFormat="1" ht="16.5" customHeight="1">
      <c r="A22" s="185"/>
      <c r="B22" s="193" t="s">
        <v>27</v>
      </c>
      <c r="C22" s="187">
        <f t="shared" si="2"/>
        <v>0</v>
      </c>
      <c r="D22" s="188">
        <f t="shared" si="3"/>
        <v>0</v>
      </c>
      <c r="E22" s="188">
        <f t="shared" si="4"/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9">
        <v>0</v>
      </c>
      <c r="U22" s="189">
        <v>0</v>
      </c>
      <c r="V22" s="189">
        <v>0</v>
      </c>
      <c r="W22" s="194" t="s">
        <v>27</v>
      </c>
      <c r="X22" s="191"/>
    </row>
    <row r="23" spans="1:24" s="192" customFormat="1" ht="16.5" customHeight="1">
      <c r="A23" s="185"/>
      <c r="B23" s="193" t="s">
        <v>28</v>
      </c>
      <c r="C23" s="187">
        <f t="shared" si="2"/>
        <v>0</v>
      </c>
      <c r="D23" s="188">
        <f t="shared" si="3"/>
        <v>0</v>
      </c>
      <c r="E23" s="188">
        <f t="shared" si="4"/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0</v>
      </c>
      <c r="T23" s="189">
        <v>0</v>
      </c>
      <c r="U23" s="189">
        <v>0</v>
      </c>
      <c r="V23" s="189">
        <v>0</v>
      </c>
      <c r="W23" s="194" t="s">
        <v>28</v>
      </c>
      <c r="X23" s="191"/>
    </row>
    <row r="24" spans="1:24" s="192" customFormat="1" ht="16.5" customHeight="1">
      <c r="A24" s="185"/>
      <c r="B24" s="193" t="s">
        <v>29</v>
      </c>
      <c r="C24" s="187">
        <f t="shared" si="2"/>
        <v>10</v>
      </c>
      <c r="D24" s="188">
        <f t="shared" si="3"/>
        <v>6</v>
      </c>
      <c r="E24" s="188">
        <f t="shared" si="4"/>
        <v>4</v>
      </c>
      <c r="F24" s="189">
        <v>3</v>
      </c>
      <c r="G24" s="189">
        <v>2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2</v>
      </c>
      <c r="P24" s="189">
        <v>0</v>
      </c>
      <c r="Q24" s="189">
        <v>0</v>
      </c>
      <c r="R24" s="189">
        <v>2</v>
      </c>
      <c r="S24" s="189">
        <v>0</v>
      </c>
      <c r="T24" s="189">
        <v>1</v>
      </c>
      <c r="U24" s="189">
        <v>0</v>
      </c>
      <c r="V24" s="189">
        <v>1</v>
      </c>
      <c r="W24" s="194" t="s">
        <v>29</v>
      </c>
      <c r="X24" s="191"/>
    </row>
    <row r="25" spans="1:24" s="192" customFormat="1" ht="16.5" customHeight="1">
      <c r="A25" s="185"/>
      <c r="B25" s="193" t="s">
        <v>30</v>
      </c>
      <c r="C25" s="187">
        <f t="shared" si="2"/>
        <v>3</v>
      </c>
      <c r="D25" s="188">
        <f t="shared" si="3"/>
        <v>1</v>
      </c>
      <c r="E25" s="188">
        <f t="shared" si="4"/>
        <v>2</v>
      </c>
      <c r="F25" s="189">
        <v>0</v>
      </c>
      <c r="G25" s="189">
        <v>1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1</v>
      </c>
      <c r="N25" s="189">
        <v>0</v>
      </c>
      <c r="O25" s="189">
        <v>0</v>
      </c>
      <c r="P25" s="189">
        <v>0</v>
      </c>
      <c r="Q25" s="189">
        <v>0</v>
      </c>
      <c r="R25" s="189">
        <v>0</v>
      </c>
      <c r="S25" s="189">
        <v>0</v>
      </c>
      <c r="T25" s="189">
        <v>1</v>
      </c>
      <c r="U25" s="189">
        <v>0</v>
      </c>
      <c r="V25" s="189">
        <v>0</v>
      </c>
      <c r="W25" s="194" t="s">
        <v>30</v>
      </c>
      <c r="X25" s="191"/>
    </row>
    <row r="26" spans="1:24" s="192" customFormat="1" ht="16.5" customHeight="1">
      <c r="A26" s="185"/>
      <c r="B26" s="195" t="s">
        <v>60</v>
      </c>
      <c r="C26" s="187">
        <f t="shared" si="2"/>
        <v>2</v>
      </c>
      <c r="D26" s="188">
        <f t="shared" si="3"/>
        <v>0</v>
      </c>
      <c r="E26" s="188">
        <f t="shared" si="4"/>
        <v>2</v>
      </c>
      <c r="F26" s="189">
        <v>0</v>
      </c>
      <c r="G26" s="189">
        <v>1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1</v>
      </c>
      <c r="N26" s="189">
        <v>0</v>
      </c>
      <c r="O26" s="189">
        <v>0</v>
      </c>
      <c r="P26" s="189">
        <v>0</v>
      </c>
      <c r="Q26" s="189">
        <v>0</v>
      </c>
      <c r="R26" s="189">
        <v>0</v>
      </c>
      <c r="S26" s="189">
        <v>0</v>
      </c>
      <c r="T26" s="189">
        <v>0</v>
      </c>
      <c r="U26" s="189">
        <v>0</v>
      </c>
      <c r="V26" s="189">
        <v>0</v>
      </c>
      <c r="W26" s="194" t="s">
        <v>60</v>
      </c>
      <c r="X26" s="191"/>
    </row>
    <row r="27" spans="1:24" s="192" customFormat="1" ht="16.5" customHeight="1">
      <c r="A27" s="185"/>
      <c r="B27" s="195" t="s">
        <v>61</v>
      </c>
      <c r="C27" s="187">
        <f t="shared" si="2"/>
        <v>0</v>
      </c>
      <c r="D27" s="188">
        <f t="shared" si="3"/>
        <v>0</v>
      </c>
      <c r="E27" s="188">
        <f t="shared" si="4"/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94" t="s">
        <v>61</v>
      </c>
      <c r="X27" s="191"/>
    </row>
    <row r="28" spans="1:24" s="192" customFormat="1" ht="16.5" customHeight="1">
      <c r="A28" s="185"/>
      <c r="B28" s="195" t="s">
        <v>62</v>
      </c>
      <c r="C28" s="187">
        <f t="shared" si="2"/>
        <v>8</v>
      </c>
      <c r="D28" s="188">
        <f t="shared" si="3"/>
        <v>4</v>
      </c>
      <c r="E28" s="188">
        <f t="shared" si="4"/>
        <v>4</v>
      </c>
      <c r="F28" s="189">
        <v>1</v>
      </c>
      <c r="G28" s="189">
        <v>4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1</v>
      </c>
      <c r="O28" s="189">
        <v>0</v>
      </c>
      <c r="P28" s="189">
        <v>0</v>
      </c>
      <c r="Q28" s="189">
        <v>0</v>
      </c>
      <c r="R28" s="189">
        <v>1</v>
      </c>
      <c r="S28" s="189">
        <v>0</v>
      </c>
      <c r="T28" s="189">
        <v>1</v>
      </c>
      <c r="U28" s="189">
        <v>0</v>
      </c>
      <c r="V28" s="189">
        <v>2</v>
      </c>
      <c r="W28" s="194" t="s">
        <v>62</v>
      </c>
      <c r="X28" s="191"/>
    </row>
    <row r="29" spans="1:24" s="192" customFormat="1" ht="16.5" customHeight="1">
      <c r="A29" s="185"/>
      <c r="B29" s="195" t="s">
        <v>153</v>
      </c>
      <c r="C29" s="187">
        <f t="shared" si="2"/>
        <v>16</v>
      </c>
      <c r="D29" s="188">
        <f t="shared" si="3"/>
        <v>7</v>
      </c>
      <c r="E29" s="188">
        <f t="shared" si="4"/>
        <v>9</v>
      </c>
      <c r="F29" s="189">
        <v>0</v>
      </c>
      <c r="G29" s="189">
        <v>5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1</v>
      </c>
      <c r="N29" s="189">
        <v>6</v>
      </c>
      <c r="O29" s="189">
        <v>1</v>
      </c>
      <c r="P29" s="189">
        <v>0</v>
      </c>
      <c r="Q29" s="189">
        <v>0</v>
      </c>
      <c r="R29" s="189">
        <v>1</v>
      </c>
      <c r="S29" s="189">
        <v>1</v>
      </c>
      <c r="T29" s="189">
        <v>0</v>
      </c>
      <c r="U29" s="189">
        <v>1</v>
      </c>
      <c r="V29" s="189">
        <v>1</v>
      </c>
      <c r="W29" s="194" t="s">
        <v>153</v>
      </c>
      <c r="X29" s="191"/>
    </row>
    <row r="30" spans="1:24" s="192" customFormat="1" ht="16.5" customHeight="1">
      <c r="A30" s="185"/>
      <c r="B30" s="193" t="s">
        <v>222</v>
      </c>
      <c r="C30" s="187">
        <f>D30+E30</f>
        <v>0</v>
      </c>
      <c r="D30" s="188">
        <f>SUM(F30,H30,J30,L30,N30,P30,R30,T30)</f>
        <v>0</v>
      </c>
      <c r="E30" s="188">
        <f>SUM(G30,I30,K30,M30,O30,Q30,S30,U30)</f>
        <v>0</v>
      </c>
      <c r="F30" s="189">
        <v>0</v>
      </c>
      <c r="G30" s="189">
        <v>0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0</v>
      </c>
      <c r="P30" s="189">
        <v>0</v>
      </c>
      <c r="Q30" s="189">
        <v>0</v>
      </c>
      <c r="R30" s="189">
        <v>0</v>
      </c>
      <c r="S30" s="189">
        <v>0</v>
      </c>
      <c r="T30" s="189">
        <v>0</v>
      </c>
      <c r="U30" s="189">
        <v>0</v>
      </c>
      <c r="V30" s="189">
        <v>0</v>
      </c>
      <c r="W30" s="194" t="s">
        <v>222</v>
      </c>
      <c r="X30" s="191"/>
    </row>
    <row r="31" spans="1:24" s="181" customFormat="1" ht="21.75" customHeight="1">
      <c r="A31" s="610" t="s">
        <v>199</v>
      </c>
      <c r="B31" s="611"/>
      <c r="C31" s="179">
        <f t="shared" si="2"/>
        <v>2</v>
      </c>
      <c r="D31" s="180">
        <f t="shared" si="3"/>
        <v>0</v>
      </c>
      <c r="E31" s="180">
        <f t="shared" si="4"/>
        <v>2</v>
      </c>
      <c r="F31" s="180">
        <f aca="true" t="shared" si="6" ref="F31:V31">SUM(F32:F33)</f>
        <v>0</v>
      </c>
      <c r="G31" s="180">
        <f t="shared" si="6"/>
        <v>0</v>
      </c>
      <c r="H31" s="180">
        <f t="shared" si="6"/>
        <v>0</v>
      </c>
      <c r="I31" s="180">
        <f t="shared" si="6"/>
        <v>0</v>
      </c>
      <c r="J31" s="180">
        <f t="shared" si="6"/>
        <v>0</v>
      </c>
      <c r="K31" s="180">
        <f t="shared" si="6"/>
        <v>0</v>
      </c>
      <c r="L31" s="180">
        <f t="shared" si="6"/>
        <v>0</v>
      </c>
      <c r="M31" s="180">
        <f t="shared" si="6"/>
        <v>0</v>
      </c>
      <c r="N31" s="180">
        <f t="shared" si="6"/>
        <v>0</v>
      </c>
      <c r="O31" s="180">
        <f t="shared" si="6"/>
        <v>0</v>
      </c>
      <c r="P31" s="180">
        <f t="shared" si="6"/>
        <v>0</v>
      </c>
      <c r="Q31" s="180">
        <f t="shared" si="6"/>
        <v>0</v>
      </c>
      <c r="R31" s="180">
        <f t="shared" si="6"/>
        <v>0</v>
      </c>
      <c r="S31" s="180">
        <f t="shared" si="6"/>
        <v>0</v>
      </c>
      <c r="T31" s="180">
        <f t="shared" si="6"/>
        <v>0</v>
      </c>
      <c r="U31" s="180">
        <f t="shared" si="6"/>
        <v>2</v>
      </c>
      <c r="V31" s="180">
        <f t="shared" si="6"/>
        <v>0</v>
      </c>
      <c r="W31" s="588" t="s">
        <v>199</v>
      </c>
      <c r="X31" s="590"/>
    </row>
    <row r="32" spans="1:24" s="192" customFormat="1" ht="16.5" customHeight="1">
      <c r="A32" s="185"/>
      <c r="B32" s="193" t="s">
        <v>31</v>
      </c>
      <c r="C32" s="187">
        <f t="shared" si="2"/>
        <v>0</v>
      </c>
      <c r="D32" s="188">
        <f t="shared" si="3"/>
        <v>0</v>
      </c>
      <c r="E32" s="188">
        <f t="shared" si="4"/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94" t="s">
        <v>31</v>
      </c>
      <c r="X32" s="191"/>
    </row>
    <row r="33" spans="1:24" s="192" customFormat="1" ht="16.5" customHeight="1">
      <c r="A33" s="185"/>
      <c r="B33" s="193" t="s">
        <v>32</v>
      </c>
      <c r="C33" s="187">
        <f t="shared" si="2"/>
        <v>2</v>
      </c>
      <c r="D33" s="188">
        <f t="shared" si="3"/>
        <v>0</v>
      </c>
      <c r="E33" s="188">
        <f t="shared" si="4"/>
        <v>2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2</v>
      </c>
      <c r="V33" s="189">
        <v>0</v>
      </c>
      <c r="W33" s="194" t="s">
        <v>32</v>
      </c>
      <c r="X33" s="191"/>
    </row>
    <row r="34" spans="1:24" s="181" customFormat="1" ht="21.75" customHeight="1">
      <c r="A34" s="586" t="s">
        <v>200</v>
      </c>
      <c r="B34" s="587"/>
      <c r="C34" s="179">
        <f t="shared" si="2"/>
        <v>1</v>
      </c>
      <c r="D34" s="180">
        <f t="shared" si="3"/>
        <v>1</v>
      </c>
      <c r="E34" s="180">
        <f t="shared" si="4"/>
        <v>0</v>
      </c>
      <c r="F34" s="180">
        <f aca="true" t="shared" si="7" ref="F34:V34">SUM(F35:F38)</f>
        <v>1</v>
      </c>
      <c r="G34" s="180">
        <f t="shared" si="7"/>
        <v>0</v>
      </c>
      <c r="H34" s="180">
        <f t="shared" si="7"/>
        <v>0</v>
      </c>
      <c r="I34" s="180">
        <f t="shared" si="7"/>
        <v>0</v>
      </c>
      <c r="J34" s="180">
        <f t="shared" si="7"/>
        <v>0</v>
      </c>
      <c r="K34" s="180">
        <f t="shared" si="7"/>
        <v>0</v>
      </c>
      <c r="L34" s="180">
        <f t="shared" si="7"/>
        <v>0</v>
      </c>
      <c r="M34" s="180">
        <f t="shared" si="7"/>
        <v>0</v>
      </c>
      <c r="N34" s="180">
        <f t="shared" si="7"/>
        <v>0</v>
      </c>
      <c r="O34" s="180">
        <f t="shared" si="7"/>
        <v>0</v>
      </c>
      <c r="P34" s="180">
        <f t="shared" si="7"/>
        <v>0</v>
      </c>
      <c r="Q34" s="180">
        <f t="shared" si="7"/>
        <v>0</v>
      </c>
      <c r="R34" s="180">
        <f t="shared" si="7"/>
        <v>0</v>
      </c>
      <c r="S34" s="180">
        <f t="shared" si="7"/>
        <v>0</v>
      </c>
      <c r="T34" s="180">
        <f t="shared" si="7"/>
        <v>0</v>
      </c>
      <c r="U34" s="180">
        <f t="shared" si="7"/>
        <v>0</v>
      </c>
      <c r="V34" s="180">
        <f t="shared" si="7"/>
        <v>0</v>
      </c>
      <c r="W34" s="588" t="s">
        <v>200</v>
      </c>
      <c r="X34" s="590"/>
    </row>
    <row r="35" spans="1:24" s="192" customFormat="1" ht="16.5" customHeight="1">
      <c r="A35" s="185"/>
      <c r="B35" s="193" t="s">
        <v>48</v>
      </c>
      <c r="C35" s="187">
        <f t="shared" si="2"/>
        <v>1</v>
      </c>
      <c r="D35" s="188">
        <f t="shared" si="3"/>
        <v>1</v>
      </c>
      <c r="E35" s="188">
        <f t="shared" si="4"/>
        <v>0</v>
      </c>
      <c r="F35" s="189">
        <v>1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0</v>
      </c>
      <c r="P35" s="189">
        <v>0</v>
      </c>
      <c r="Q35" s="189">
        <v>0</v>
      </c>
      <c r="R35" s="189">
        <v>0</v>
      </c>
      <c r="S35" s="189">
        <v>0</v>
      </c>
      <c r="T35" s="189">
        <v>0</v>
      </c>
      <c r="U35" s="189">
        <v>0</v>
      </c>
      <c r="V35" s="189">
        <v>0</v>
      </c>
      <c r="W35" s="194" t="s">
        <v>47</v>
      </c>
      <c r="X35" s="191"/>
    </row>
    <row r="36" spans="1:24" s="192" customFormat="1" ht="16.5" customHeight="1">
      <c r="A36" s="185"/>
      <c r="B36" s="193" t="s">
        <v>50</v>
      </c>
      <c r="C36" s="187">
        <f t="shared" si="2"/>
        <v>0</v>
      </c>
      <c r="D36" s="188">
        <f t="shared" si="3"/>
        <v>0</v>
      </c>
      <c r="E36" s="188">
        <f t="shared" si="4"/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0</v>
      </c>
      <c r="U36" s="189">
        <v>0</v>
      </c>
      <c r="V36" s="189">
        <v>0</v>
      </c>
      <c r="W36" s="194" t="s">
        <v>49</v>
      </c>
      <c r="X36" s="191"/>
    </row>
    <row r="37" spans="1:24" s="192" customFormat="1" ht="16.5" customHeight="1">
      <c r="A37" s="185"/>
      <c r="B37" s="193" t="s">
        <v>52</v>
      </c>
      <c r="C37" s="187">
        <f t="shared" si="2"/>
        <v>0</v>
      </c>
      <c r="D37" s="188">
        <f t="shared" si="3"/>
        <v>0</v>
      </c>
      <c r="E37" s="188">
        <f t="shared" si="4"/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0</v>
      </c>
      <c r="R37" s="189">
        <v>0</v>
      </c>
      <c r="S37" s="189">
        <v>0</v>
      </c>
      <c r="T37" s="189">
        <v>0</v>
      </c>
      <c r="U37" s="189">
        <v>0</v>
      </c>
      <c r="V37" s="189">
        <v>0</v>
      </c>
      <c r="W37" s="194" t="s">
        <v>51</v>
      </c>
      <c r="X37" s="191"/>
    </row>
    <row r="38" spans="1:24" s="192" customFormat="1" ht="16.5" customHeight="1">
      <c r="A38" s="185"/>
      <c r="B38" s="193" t="s">
        <v>54</v>
      </c>
      <c r="C38" s="187">
        <f t="shared" si="2"/>
        <v>0</v>
      </c>
      <c r="D38" s="188">
        <f t="shared" si="3"/>
        <v>0</v>
      </c>
      <c r="E38" s="188">
        <f t="shared" si="4"/>
        <v>0</v>
      </c>
      <c r="F38" s="189">
        <v>0</v>
      </c>
      <c r="G38" s="189">
        <v>0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0</v>
      </c>
      <c r="T38" s="189">
        <v>0</v>
      </c>
      <c r="U38" s="189">
        <v>0</v>
      </c>
      <c r="V38" s="189">
        <v>0</v>
      </c>
      <c r="W38" s="194" t="s">
        <v>53</v>
      </c>
      <c r="X38" s="191"/>
    </row>
    <row r="39" spans="1:24" s="181" customFormat="1" ht="21.75" customHeight="1">
      <c r="A39" s="586" t="s">
        <v>201</v>
      </c>
      <c r="B39" s="587"/>
      <c r="C39" s="179">
        <f t="shared" si="2"/>
        <v>0</v>
      </c>
      <c r="D39" s="180">
        <f t="shared" si="3"/>
        <v>0</v>
      </c>
      <c r="E39" s="180">
        <f t="shared" si="4"/>
        <v>0</v>
      </c>
      <c r="F39" s="180">
        <f aca="true" t="shared" si="8" ref="F39:V39">F40</f>
        <v>0</v>
      </c>
      <c r="G39" s="180">
        <f t="shared" si="8"/>
        <v>0</v>
      </c>
      <c r="H39" s="180">
        <f t="shared" si="8"/>
        <v>0</v>
      </c>
      <c r="I39" s="180">
        <f t="shared" si="8"/>
        <v>0</v>
      </c>
      <c r="J39" s="180">
        <f t="shared" si="8"/>
        <v>0</v>
      </c>
      <c r="K39" s="180">
        <f t="shared" si="8"/>
        <v>0</v>
      </c>
      <c r="L39" s="180">
        <f t="shared" si="8"/>
        <v>0</v>
      </c>
      <c r="M39" s="180">
        <f t="shared" si="8"/>
        <v>0</v>
      </c>
      <c r="N39" s="180">
        <f t="shared" si="8"/>
        <v>0</v>
      </c>
      <c r="O39" s="180">
        <f t="shared" si="8"/>
        <v>0</v>
      </c>
      <c r="P39" s="180">
        <f t="shared" si="8"/>
        <v>0</v>
      </c>
      <c r="Q39" s="180">
        <f t="shared" si="8"/>
        <v>0</v>
      </c>
      <c r="R39" s="180">
        <f t="shared" si="8"/>
        <v>0</v>
      </c>
      <c r="S39" s="180">
        <f t="shared" si="8"/>
        <v>0</v>
      </c>
      <c r="T39" s="180">
        <f t="shared" si="8"/>
        <v>0</v>
      </c>
      <c r="U39" s="180">
        <f t="shared" si="8"/>
        <v>0</v>
      </c>
      <c r="V39" s="180">
        <f t="shared" si="8"/>
        <v>0</v>
      </c>
      <c r="W39" s="597" t="s">
        <v>33</v>
      </c>
      <c r="X39" s="598"/>
    </row>
    <row r="40" spans="1:24" s="192" customFormat="1" ht="16.5" customHeight="1">
      <c r="A40" s="185"/>
      <c r="B40" s="193" t="s">
        <v>34</v>
      </c>
      <c r="C40" s="187">
        <f t="shared" si="2"/>
        <v>0</v>
      </c>
      <c r="D40" s="188">
        <f t="shared" si="3"/>
        <v>0</v>
      </c>
      <c r="E40" s="188">
        <f t="shared" si="4"/>
        <v>0</v>
      </c>
      <c r="F40" s="189">
        <v>0</v>
      </c>
      <c r="G40" s="189">
        <v>0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0</v>
      </c>
      <c r="P40" s="189">
        <v>0</v>
      </c>
      <c r="Q40" s="189">
        <v>0</v>
      </c>
      <c r="R40" s="189">
        <v>0</v>
      </c>
      <c r="S40" s="189">
        <v>0</v>
      </c>
      <c r="T40" s="189">
        <v>0</v>
      </c>
      <c r="U40" s="189">
        <v>0</v>
      </c>
      <c r="V40" s="189">
        <v>0</v>
      </c>
      <c r="W40" s="194" t="s">
        <v>34</v>
      </c>
      <c r="X40" s="191"/>
    </row>
    <row r="41" spans="1:24" s="181" customFormat="1" ht="21.75" customHeight="1">
      <c r="A41" s="586" t="s">
        <v>202</v>
      </c>
      <c r="B41" s="587"/>
      <c r="C41" s="179">
        <f t="shared" si="2"/>
        <v>0</v>
      </c>
      <c r="D41" s="180">
        <f t="shared" si="3"/>
        <v>0</v>
      </c>
      <c r="E41" s="180">
        <f t="shared" si="4"/>
        <v>0</v>
      </c>
      <c r="F41" s="180">
        <f aca="true" t="shared" si="9" ref="F41:V41">SUM(F42:F43)</f>
        <v>0</v>
      </c>
      <c r="G41" s="180">
        <f t="shared" si="9"/>
        <v>0</v>
      </c>
      <c r="H41" s="180">
        <f t="shared" si="9"/>
        <v>0</v>
      </c>
      <c r="I41" s="180">
        <f t="shared" si="9"/>
        <v>0</v>
      </c>
      <c r="J41" s="180">
        <f t="shared" si="9"/>
        <v>0</v>
      </c>
      <c r="K41" s="180">
        <f t="shared" si="9"/>
        <v>0</v>
      </c>
      <c r="L41" s="180">
        <f t="shared" si="9"/>
        <v>0</v>
      </c>
      <c r="M41" s="180">
        <f t="shared" si="9"/>
        <v>0</v>
      </c>
      <c r="N41" s="180">
        <f t="shared" si="9"/>
        <v>0</v>
      </c>
      <c r="O41" s="180">
        <f t="shared" si="9"/>
        <v>0</v>
      </c>
      <c r="P41" s="180">
        <f t="shared" si="9"/>
        <v>0</v>
      </c>
      <c r="Q41" s="180">
        <f t="shared" si="9"/>
        <v>0</v>
      </c>
      <c r="R41" s="180">
        <f t="shared" si="9"/>
        <v>0</v>
      </c>
      <c r="S41" s="180">
        <f t="shared" si="9"/>
        <v>0</v>
      </c>
      <c r="T41" s="180">
        <f t="shared" si="9"/>
        <v>0</v>
      </c>
      <c r="U41" s="180">
        <f t="shared" si="9"/>
        <v>0</v>
      </c>
      <c r="V41" s="180">
        <f t="shared" si="9"/>
        <v>0</v>
      </c>
      <c r="W41" s="588" t="s">
        <v>202</v>
      </c>
      <c r="X41" s="590"/>
    </row>
    <row r="42" spans="1:24" s="192" customFormat="1" ht="16.5" customHeight="1">
      <c r="A42" s="185"/>
      <c r="B42" s="193" t="s">
        <v>35</v>
      </c>
      <c r="C42" s="187">
        <f t="shared" si="2"/>
        <v>0</v>
      </c>
      <c r="D42" s="188">
        <f t="shared" si="3"/>
        <v>0</v>
      </c>
      <c r="E42" s="188">
        <f t="shared" si="4"/>
        <v>0</v>
      </c>
      <c r="F42" s="189">
        <v>0</v>
      </c>
      <c r="G42" s="189">
        <v>0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0</v>
      </c>
      <c r="O42" s="189">
        <v>0</v>
      </c>
      <c r="P42" s="189">
        <v>0</v>
      </c>
      <c r="Q42" s="189">
        <v>0</v>
      </c>
      <c r="R42" s="189">
        <v>0</v>
      </c>
      <c r="S42" s="189">
        <v>0</v>
      </c>
      <c r="T42" s="189">
        <v>0</v>
      </c>
      <c r="U42" s="189">
        <v>0</v>
      </c>
      <c r="V42" s="189">
        <v>0</v>
      </c>
      <c r="W42" s="194" t="s">
        <v>35</v>
      </c>
      <c r="X42" s="191"/>
    </row>
    <row r="43" spans="1:24" s="192" customFormat="1" ht="16.5" customHeight="1">
      <c r="A43" s="185"/>
      <c r="B43" s="193" t="s">
        <v>36</v>
      </c>
      <c r="C43" s="187">
        <f t="shared" si="2"/>
        <v>0</v>
      </c>
      <c r="D43" s="188">
        <f t="shared" si="3"/>
        <v>0</v>
      </c>
      <c r="E43" s="188">
        <f t="shared" si="4"/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94" t="s">
        <v>36</v>
      </c>
      <c r="X43" s="191"/>
    </row>
    <row r="44" spans="1:24" s="181" customFormat="1" ht="21.75" customHeight="1">
      <c r="A44" s="586" t="s">
        <v>203</v>
      </c>
      <c r="B44" s="587"/>
      <c r="C44" s="179">
        <f t="shared" si="2"/>
        <v>0</v>
      </c>
      <c r="D44" s="180">
        <f t="shared" si="3"/>
        <v>0</v>
      </c>
      <c r="E44" s="180">
        <f t="shared" si="4"/>
        <v>0</v>
      </c>
      <c r="F44" s="180">
        <f aca="true" t="shared" si="10" ref="F44:V44">SUM(F45:F47)</f>
        <v>0</v>
      </c>
      <c r="G44" s="180">
        <f t="shared" si="10"/>
        <v>0</v>
      </c>
      <c r="H44" s="180">
        <f t="shared" si="10"/>
        <v>0</v>
      </c>
      <c r="I44" s="180">
        <f t="shared" si="10"/>
        <v>0</v>
      </c>
      <c r="J44" s="180">
        <f t="shared" si="10"/>
        <v>0</v>
      </c>
      <c r="K44" s="180">
        <f t="shared" si="10"/>
        <v>0</v>
      </c>
      <c r="L44" s="180">
        <f t="shared" si="10"/>
        <v>0</v>
      </c>
      <c r="M44" s="180">
        <f t="shared" si="10"/>
        <v>0</v>
      </c>
      <c r="N44" s="180">
        <f t="shared" si="10"/>
        <v>0</v>
      </c>
      <c r="O44" s="180">
        <f t="shared" si="10"/>
        <v>0</v>
      </c>
      <c r="P44" s="180">
        <f t="shared" si="10"/>
        <v>0</v>
      </c>
      <c r="Q44" s="180">
        <f t="shared" si="10"/>
        <v>0</v>
      </c>
      <c r="R44" s="180">
        <f t="shared" si="10"/>
        <v>0</v>
      </c>
      <c r="S44" s="180">
        <f t="shared" si="10"/>
        <v>0</v>
      </c>
      <c r="T44" s="180">
        <f t="shared" si="10"/>
        <v>0</v>
      </c>
      <c r="U44" s="180">
        <f t="shared" si="10"/>
        <v>0</v>
      </c>
      <c r="V44" s="180">
        <f t="shared" si="10"/>
        <v>0</v>
      </c>
      <c r="W44" s="588" t="s">
        <v>203</v>
      </c>
      <c r="X44" s="590"/>
    </row>
    <row r="45" spans="1:24" s="192" customFormat="1" ht="16.5" customHeight="1">
      <c r="A45" s="185"/>
      <c r="B45" s="193" t="s">
        <v>37</v>
      </c>
      <c r="C45" s="187">
        <f t="shared" si="2"/>
        <v>0</v>
      </c>
      <c r="D45" s="188">
        <f t="shared" si="3"/>
        <v>0</v>
      </c>
      <c r="E45" s="188">
        <f t="shared" si="4"/>
        <v>0</v>
      </c>
      <c r="F45" s="189">
        <v>0</v>
      </c>
      <c r="G45" s="189">
        <v>0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0</v>
      </c>
      <c r="O45" s="189">
        <v>0</v>
      </c>
      <c r="P45" s="189">
        <v>0</v>
      </c>
      <c r="Q45" s="189">
        <v>0</v>
      </c>
      <c r="R45" s="189">
        <v>0</v>
      </c>
      <c r="S45" s="189">
        <v>0</v>
      </c>
      <c r="T45" s="189">
        <v>0</v>
      </c>
      <c r="U45" s="189">
        <v>0</v>
      </c>
      <c r="V45" s="189">
        <v>0</v>
      </c>
      <c r="W45" s="194" t="s">
        <v>37</v>
      </c>
      <c r="X45" s="191"/>
    </row>
    <row r="46" spans="1:24" s="192" customFormat="1" ht="16.5" customHeight="1">
      <c r="A46" s="185"/>
      <c r="B46" s="193" t="s">
        <v>38</v>
      </c>
      <c r="C46" s="187">
        <f t="shared" si="2"/>
        <v>0</v>
      </c>
      <c r="D46" s="188">
        <f t="shared" si="3"/>
        <v>0</v>
      </c>
      <c r="E46" s="188">
        <f t="shared" si="4"/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94" t="s">
        <v>38</v>
      </c>
      <c r="X46" s="191"/>
    </row>
    <row r="47" spans="1:24" s="192" customFormat="1" ht="16.5" customHeight="1">
      <c r="A47" s="185"/>
      <c r="B47" s="193" t="s">
        <v>39</v>
      </c>
      <c r="C47" s="187">
        <f t="shared" si="2"/>
        <v>0</v>
      </c>
      <c r="D47" s="188">
        <f t="shared" si="3"/>
        <v>0</v>
      </c>
      <c r="E47" s="188">
        <f t="shared" si="4"/>
        <v>0</v>
      </c>
      <c r="F47" s="189">
        <v>0</v>
      </c>
      <c r="G47" s="189">
        <v>0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0</v>
      </c>
      <c r="O47" s="189">
        <v>0</v>
      </c>
      <c r="P47" s="189">
        <v>0</v>
      </c>
      <c r="Q47" s="189">
        <v>0</v>
      </c>
      <c r="R47" s="189">
        <v>0</v>
      </c>
      <c r="S47" s="189">
        <v>0</v>
      </c>
      <c r="T47" s="189">
        <v>0</v>
      </c>
      <c r="U47" s="189">
        <v>0</v>
      </c>
      <c r="V47" s="189">
        <v>0</v>
      </c>
      <c r="W47" s="194" t="s">
        <v>39</v>
      </c>
      <c r="X47" s="191"/>
    </row>
    <row r="48" spans="1:24" s="181" customFormat="1" ht="21.75" customHeight="1">
      <c r="A48" s="586" t="s">
        <v>204</v>
      </c>
      <c r="B48" s="587"/>
      <c r="C48" s="179">
        <f t="shared" si="2"/>
        <v>0</v>
      </c>
      <c r="D48" s="180">
        <f t="shared" si="3"/>
        <v>0</v>
      </c>
      <c r="E48" s="180">
        <f t="shared" si="4"/>
        <v>0</v>
      </c>
      <c r="F48" s="180">
        <f aca="true" t="shared" si="11" ref="F48:V48">SUM(F49:F52)</f>
        <v>0</v>
      </c>
      <c r="G48" s="180">
        <f t="shared" si="11"/>
        <v>0</v>
      </c>
      <c r="H48" s="180">
        <f t="shared" si="11"/>
        <v>0</v>
      </c>
      <c r="I48" s="180">
        <f t="shared" si="11"/>
        <v>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0">
        <f t="shared" si="11"/>
        <v>0</v>
      </c>
      <c r="O48" s="180">
        <f t="shared" si="11"/>
        <v>0</v>
      </c>
      <c r="P48" s="180">
        <f t="shared" si="11"/>
        <v>0</v>
      </c>
      <c r="Q48" s="180">
        <f t="shared" si="11"/>
        <v>0</v>
      </c>
      <c r="R48" s="180">
        <f t="shared" si="11"/>
        <v>0</v>
      </c>
      <c r="S48" s="180">
        <f t="shared" si="11"/>
        <v>0</v>
      </c>
      <c r="T48" s="180">
        <f t="shared" si="11"/>
        <v>0</v>
      </c>
      <c r="U48" s="180">
        <f t="shared" si="11"/>
        <v>0</v>
      </c>
      <c r="V48" s="180">
        <f t="shared" si="11"/>
        <v>0</v>
      </c>
      <c r="W48" s="588" t="s">
        <v>204</v>
      </c>
      <c r="X48" s="590"/>
    </row>
    <row r="49" spans="1:24" s="192" customFormat="1" ht="16.5" customHeight="1">
      <c r="A49" s="185"/>
      <c r="B49" s="193" t="s">
        <v>40</v>
      </c>
      <c r="C49" s="187">
        <f t="shared" si="2"/>
        <v>0</v>
      </c>
      <c r="D49" s="188">
        <f t="shared" si="3"/>
        <v>0</v>
      </c>
      <c r="E49" s="188">
        <f t="shared" si="4"/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94" t="s">
        <v>40</v>
      </c>
      <c r="X49" s="191"/>
    </row>
    <row r="50" spans="1:24" s="192" customFormat="1" ht="16.5" customHeight="1">
      <c r="A50" s="185"/>
      <c r="B50" s="193" t="s">
        <v>41</v>
      </c>
      <c r="C50" s="187">
        <f t="shared" si="2"/>
        <v>0</v>
      </c>
      <c r="D50" s="188">
        <f t="shared" si="3"/>
        <v>0</v>
      </c>
      <c r="E50" s="188">
        <f t="shared" si="4"/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94" t="s">
        <v>41</v>
      </c>
      <c r="X50" s="191"/>
    </row>
    <row r="51" spans="1:24" s="192" customFormat="1" ht="16.5" customHeight="1">
      <c r="A51" s="185"/>
      <c r="B51" s="193" t="s">
        <v>42</v>
      </c>
      <c r="C51" s="187">
        <f t="shared" si="2"/>
        <v>0</v>
      </c>
      <c r="D51" s="188">
        <f t="shared" si="3"/>
        <v>0</v>
      </c>
      <c r="E51" s="188">
        <f t="shared" si="4"/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94" t="s">
        <v>42</v>
      </c>
      <c r="X51" s="191"/>
    </row>
    <row r="52" spans="1:24" s="192" customFormat="1" ht="16.5" customHeight="1">
      <c r="A52" s="185"/>
      <c r="B52" s="193" t="s">
        <v>43</v>
      </c>
      <c r="C52" s="187">
        <f t="shared" si="2"/>
        <v>0</v>
      </c>
      <c r="D52" s="188">
        <f t="shared" si="3"/>
        <v>0</v>
      </c>
      <c r="E52" s="188">
        <f t="shared" si="4"/>
        <v>0</v>
      </c>
      <c r="F52" s="189">
        <v>0</v>
      </c>
      <c r="G52" s="189">
        <v>0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0</v>
      </c>
      <c r="O52" s="189">
        <v>0</v>
      </c>
      <c r="P52" s="189">
        <v>0</v>
      </c>
      <c r="Q52" s="189">
        <v>0</v>
      </c>
      <c r="R52" s="189">
        <v>0</v>
      </c>
      <c r="S52" s="189">
        <v>0</v>
      </c>
      <c r="T52" s="189">
        <v>0</v>
      </c>
      <c r="U52" s="189">
        <v>0</v>
      </c>
      <c r="V52" s="189">
        <v>0</v>
      </c>
      <c r="W52" s="194" t="s">
        <v>43</v>
      </c>
      <c r="X52" s="191"/>
    </row>
    <row r="53" spans="1:24" s="196" customFormat="1" ht="21.75" customHeight="1">
      <c r="A53" s="586" t="s">
        <v>205</v>
      </c>
      <c r="B53" s="587"/>
      <c r="C53" s="179">
        <f t="shared" si="2"/>
        <v>0</v>
      </c>
      <c r="D53" s="180">
        <f t="shared" si="3"/>
        <v>0</v>
      </c>
      <c r="E53" s="180">
        <f t="shared" si="4"/>
        <v>0</v>
      </c>
      <c r="F53" s="180">
        <f aca="true" t="shared" si="12" ref="F53:V53">SUM(F54:F55)</f>
        <v>0</v>
      </c>
      <c r="G53" s="180">
        <f t="shared" si="12"/>
        <v>0</v>
      </c>
      <c r="H53" s="180">
        <f t="shared" si="12"/>
        <v>0</v>
      </c>
      <c r="I53" s="180">
        <f t="shared" si="12"/>
        <v>0</v>
      </c>
      <c r="J53" s="180">
        <f t="shared" si="12"/>
        <v>0</v>
      </c>
      <c r="K53" s="180">
        <f t="shared" si="12"/>
        <v>0</v>
      </c>
      <c r="L53" s="180">
        <f t="shared" si="12"/>
        <v>0</v>
      </c>
      <c r="M53" s="180">
        <f t="shared" si="12"/>
        <v>0</v>
      </c>
      <c r="N53" s="180">
        <f t="shared" si="12"/>
        <v>0</v>
      </c>
      <c r="O53" s="180">
        <f t="shared" si="12"/>
        <v>0</v>
      </c>
      <c r="P53" s="180">
        <f t="shared" si="12"/>
        <v>0</v>
      </c>
      <c r="Q53" s="180">
        <f t="shared" si="12"/>
        <v>0</v>
      </c>
      <c r="R53" s="180">
        <f t="shared" si="12"/>
        <v>0</v>
      </c>
      <c r="S53" s="180">
        <f t="shared" si="12"/>
        <v>0</v>
      </c>
      <c r="T53" s="180">
        <f t="shared" si="12"/>
        <v>0</v>
      </c>
      <c r="U53" s="180">
        <f t="shared" si="12"/>
        <v>0</v>
      </c>
      <c r="V53" s="180">
        <f t="shared" si="12"/>
        <v>0</v>
      </c>
      <c r="W53" s="588" t="s">
        <v>205</v>
      </c>
      <c r="X53" s="590"/>
    </row>
    <row r="54" spans="1:24" s="192" customFormat="1" ht="16.5" customHeight="1">
      <c r="A54" s="185"/>
      <c r="B54" s="193" t="s">
        <v>44</v>
      </c>
      <c r="C54" s="187">
        <f t="shared" si="2"/>
        <v>0</v>
      </c>
      <c r="D54" s="188">
        <f t="shared" si="3"/>
        <v>0</v>
      </c>
      <c r="E54" s="188">
        <f t="shared" si="4"/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94" t="s">
        <v>44</v>
      </c>
      <c r="X54" s="191"/>
    </row>
    <row r="55" spans="1:24" s="197" customFormat="1" ht="16.5" customHeight="1">
      <c r="A55" s="185"/>
      <c r="B55" s="193" t="s">
        <v>56</v>
      </c>
      <c r="C55" s="187">
        <f t="shared" si="2"/>
        <v>0</v>
      </c>
      <c r="D55" s="188">
        <f t="shared" si="3"/>
        <v>0</v>
      </c>
      <c r="E55" s="188">
        <f t="shared" si="4"/>
        <v>0</v>
      </c>
      <c r="F55" s="189">
        <v>0</v>
      </c>
      <c r="G55" s="189">
        <v>0</v>
      </c>
      <c r="H55" s="189">
        <v>0</v>
      </c>
      <c r="I55" s="189">
        <v>0</v>
      </c>
      <c r="J55" s="189">
        <v>0</v>
      </c>
      <c r="K55" s="189">
        <v>0</v>
      </c>
      <c r="L55" s="189">
        <v>0</v>
      </c>
      <c r="M55" s="189">
        <v>0</v>
      </c>
      <c r="N55" s="189">
        <v>0</v>
      </c>
      <c r="O55" s="189">
        <v>0</v>
      </c>
      <c r="P55" s="189">
        <v>0</v>
      </c>
      <c r="Q55" s="189">
        <v>0</v>
      </c>
      <c r="R55" s="189">
        <v>0</v>
      </c>
      <c r="S55" s="189">
        <v>0</v>
      </c>
      <c r="T55" s="189">
        <v>0</v>
      </c>
      <c r="U55" s="189">
        <v>0</v>
      </c>
      <c r="V55" s="189">
        <v>0</v>
      </c>
      <c r="W55" s="194" t="s">
        <v>56</v>
      </c>
      <c r="X55" s="191"/>
    </row>
    <row r="56" spans="1:24" s="181" customFormat="1" ht="21.75" customHeight="1">
      <c r="A56" s="586" t="s">
        <v>206</v>
      </c>
      <c r="B56" s="608"/>
      <c r="C56" s="179">
        <f t="shared" si="2"/>
        <v>0</v>
      </c>
      <c r="D56" s="180">
        <f t="shared" si="3"/>
        <v>0</v>
      </c>
      <c r="E56" s="180">
        <f t="shared" si="4"/>
        <v>0</v>
      </c>
      <c r="F56" s="180">
        <f aca="true" t="shared" si="13" ref="F56:V56">SUM(F57:F58)</f>
        <v>0</v>
      </c>
      <c r="G56" s="180">
        <f t="shared" si="13"/>
        <v>0</v>
      </c>
      <c r="H56" s="180">
        <f t="shared" si="13"/>
        <v>0</v>
      </c>
      <c r="I56" s="180">
        <f t="shared" si="13"/>
        <v>0</v>
      </c>
      <c r="J56" s="180">
        <f t="shared" si="13"/>
        <v>0</v>
      </c>
      <c r="K56" s="180">
        <f t="shared" si="13"/>
        <v>0</v>
      </c>
      <c r="L56" s="180">
        <f t="shared" si="13"/>
        <v>0</v>
      </c>
      <c r="M56" s="180">
        <f t="shared" si="13"/>
        <v>0</v>
      </c>
      <c r="N56" s="180">
        <f t="shared" si="13"/>
        <v>0</v>
      </c>
      <c r="O56" s="180">
        <f t="shared" si="13"/>
        <v>0</v>
      </c>
      <c r="P56" s="180">
        <f t="shared" si="13"/>
        <v>0</v>
      </c>
      <c r="Q56" s="180">
        <f t="shared" si="13"/>
        <v>0</v>
      </c>
      <c r="R56" s="180">
        <f t="shared" si="13"/>
        <v>0</v>
      </c>
      <c r="S56" s="180">
        <f t="shared" si="13"/>
        <v>0</v>
      </c>
      <c r="T56" s="180">
        <f t="shared" si="13"/>
        <v>0</v>
      </c>
      <c r="U56" s="180">
        <f t="shared" si="13"/>
        <v>0</v>
      </c>
      <c r="V56" s="180">
        <f t="shared" si="13"/>
        <v>0</v>
      </c>
      <c r="W56" s="588" t="s">
        <v>206</v>
      </c>
      <c r="X56" s="590"/>
    </row>
    <row r="57" spans="1:24" s="192" customFormat="1" ht="16.5" customHeight="1">
      <c r="A57" s="198"/>
      <c r="B57" s="193" t="s">
        <v>45</v>
      </c>
      <c r="C57" s="187">
        <f t="shared" si="2"/>
        <v>0</v>
      </c>
      <c r="D57" s="188">
        <f t="shared" si="3"/>
        <v>0</v>
      </c>
      <c r="E57" s="188">
        <f t="shared" si="4"/>
        <v>0</v>
      </c>
      <c r="F57" s="189">
        <v>0</v>
      </c>
      <c r="G57" s="189">
        <v>0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0</v>
      </c>
      <c r="O57" s="189">
        <v>0</v>
      </c>
      <c r="P57" s="189">
        <v>0</v>
      </c>
      <c r="Q57" s="189">
        <v>0</v>
      </c>
      <c r="R57" s="189">
        <v>0</v>
      </c>
      <c r="S57" s="189">
        <v>0</v>
      </c>
      <c r="T57" s="189">
        <v>0</v>
      </c>
      <c r="U57" s="189">
        <v>0</v>
      </c>
      <c r="V57" s="189">
        <v>0</v>
      </c>
      <c r="W57" s="194" t="s">
        <v>45</v>
      </c>
      <c r="X57" s="191"/>
    </row>
    <row r="58" spans="1:24" s="192" customFormat="1" ht="16.5" customHeight="1">
      <c r="A58" s="198"/>
      <c r="B58" s="193" t="s">
        <v>154</v>
      </c>
      <c r="C58" s="187">
        <f t="shared" si="2"/>
        <v>0</v>
      </c>
      <c r="D58" s="188">
        <f t="shared" si="3"/>
        <v>0</v>
      </c>
      <c r="E58" s="188">
        <f t="shared" si="4"/>
        <v>0</v>
      </c>
      <c r="F58" s="189">
        <v>0</v>
      </c>
      <c r="G58" s="189">
        <v>0</v>
      </c>
      <c r="H58" s="189">
        <v>0</v>
      </c>
      <c r="I58" s="189">
        <v>0</v>
      </c>
      <c r="J58" s="189">
        <v>0</v>
      </c>
      <c r="K58" s="189">
        <v>0</v>
      </c>
      <c r="L58" s="189">
        <v>0</v>
      </c>
      <c r="M58" s="189">
        <v>0</v>
      </c>
      <c r="N58" s="189">
        <v>0</v>
      </c>
      <c r="O58" s="189">
        <v>0</v>
      </c>
      <c r="P58" s="189">
        <v>0</v>
      </c>
      <c r="Q58" s="189">
        <v>0</v>
      </c>
      <c r="R58" s="189">
        <v>0</v>
      </c>
      <c r="S58" s="189">
        <v>0</v>
      </c>
      <c r="T58" s="189">
        <v>0</v>
      </c>
      <c r="U58" s="189">
        <v>0</v>
      </c>
      <c r="V58" s="189">
        <v>0</v>
      </c>
      <c r="W58" s="194" t="s">
        <v>154</v>
      </c>
      <c r="X58" s="191"/>
    </row>
    <row r="59" spans="1:24" s="181" customFormat="1" ht="21.75" customHeight="1">
      <c r="A59" s="586" t="s">
        <v>207</v>
      </c>
      <c r="B59" s="587"/>
      <c r="C59" s="179">
        <f t="shared" si="2"/>
        <v>0</v>
      </c>
      <c r="D59" s="180">
        <f t="shared" si="3"/>
        <v>0</v>
      </c>
      <c r="E59" s="180">
        <f t="shared" si="4"/>
        <v>0</v>
      </c>
      <c r="F59" s="180">
        <f aca="true" t="shared" si="14" ref="F59:V59">F60</f>
        <v>0</v>
      </c>
      <c r="G59" s="180">
        <f t="shared" si="14"/>
        <v>0</v>
      </c>
      <c r="H59" s="180">
        <f t="shared" si="14"/>
        <v>0</v>
      </c>
      <c r="I59" s="180">
        <f t="shared" si="14"/>
        <v>0</v>
      </c>
      <c r="J59" s="180">
        <f t="shared" si="14"/>
        <v>0</v>
      </c>
      <c r="K59" s="180">
        <f t="shared" si="14"/>
        <v>0</v>
      </c>
      <c r="L59" s="180">
        <f t="shared" si="14"/>
        <v>0</v>
      </c>
      <c r="M59" s="180">
        <f t="shared" si="14"/>
        <v>0</v>
      </c>
      <c r="N59" s="180">
        <f t="shared" si="14"/>
        <v>0</v>
      </c>
      <c r="O59" s="180">
        <f t="shared" si="14"/>
        <v>0</v>
      </c>
      <c r="P59" s="180">
        <f t="shared" si="14"/>
        <v>0</v>
      </c>
      <c r="Q59" s="180">
        <f t="shared" si="14"/>
        <v>0</v>
      </c>
      <c r="R59" s="180">
        <f t="shared" si="14"/>
        <v>0</v>
      </c>
      <c r="S59" s="180">
        <f t="shared" si="14"/>
        <v>0</v>
      </c>
      <c r="T59" s="180">
        <f t="shared" si="14"/>
        <v>0</v>
      </c>
      <c r="U59" s="180">
        <f t="shared" si="14"/>
        <v>0</v>
      </c>
      <c r="V59" s="180">
        <f t="shared" si="14"/>
        <v>0</v>
      </c>
      <c r="W59" s="588" t="s">
        <v>207</v>
      </c>
      <c r="X59" s="590"/>
    </row>
    <row r="60" spans="1:24" s="192" customFormat="1" ht="16.5" customHeight="1">
      <c r="A60" s="198"/>
      <c r="B60" s="193" t="s">
        <v>46</v>
      </c>
      <c r="C60" s="187">
        <f t="shared" si="2"/>
        <v>0</v>
      </c>
      <c r="D60" s="188">
        <f t="shared" si="3"/>
        <v>0</v>
      </c>
      <c r="E60" s="188">
        <f t="shared" si="4"/>
        <v>0</v>
      </c>
      <c r="F60" s="189">
        <v>0</v>
      </c>
      <c r="G60" s="189">
        <v>0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0</v>
      </c>
      <c r="O60" s="189">
        <v>0</v>
      </c>
      <c r="P60" s="189">
        <v>0</v>
      </c>
      <c r="Q60" s="189">
        <v>0</v>
      </c>
      <c r="R60" s="189">
        <v>0</v>
      </c>
      <c r="S60" s="189">
        <v>0</v>
      </c>
      <c r="T60" s="189">
        <v>0</v>
      </c>
      <c r="U60" s="189">
        <v>0</v>
      </c>
      <c r="V60" s="189">
        <v>0</v>
      </c>
      <c r="W60" s="194" t="s">
        <v>46</v>
      </c>
      <c r="X60" s="191"/>
    </row>
    <row r="61" spans="1:24" s="196" customFormat="1" ht="21.75" customHeight="1">
      <c r="A61" s="586" t="s">
        <v>208</v>
      </c>
      <c r="B61" s="608"/>
      <c r="C61" s="179">
        <f t="shared" si="2"/>
        <v>0</v>
      </c>
      <c r="D61" s="180">
        <f t="shared" si="3"/>
        <v>0</v>
      </c>
      <c r="E61" s="180">
        <f t="shared" si="4"/>
        <v>0</v>
      </c>
      <c r="F61" s="180">
        <f aca="true" t="shared" si="15" ref="F61:V61">F62</f>
        <v>0</v>
      </c>
      <c r="G61" s="180">
        <f t="shared" si="15"/>
        <v>0</v>
      </c>
      <c r="H61" s="180">
        <f t="shared" si="15"/>
        <v>0</v>
      </c>
      <c r="I61" s="180">
        <f t="shared" si="15"/>
        <v>0</v>
      </c>
      <c r="J61" s="180">
        <f t="shared" si="15"/>
        <v>0</v>
      </c>
      <c r="K61" s="180">
        <f t="shared" si="15"/>
        <v>0</v>
      </c>
      <c r="L61" s="180">
        <f t="shared" si="15"/>
        <v>0</v>
      </c>
      <c r="M61" s="180">
        <f t="shared" si="15"/>
        <v>0</v>
      </c>
      <c r="N61" s="180">
        <f t="shared" si="15"/>
        <v>0</v>
      </c>
      <c r="O61" s="180">
        <f t="shared" si="15"/>
        <v>0</v>
      </c>
      <c r="P61" s="180">
        <f t="shared" si="15"/>
        <v>0</v>
      </c>
      <c r="Q61" s="180">
        <f t="shared" si="15"/>
        <v>0</v>
      </c>
      <c r="R61" s="180">
        <f t="shared" si="15"/>
        <v>0</v>
      </c>
      <c r="S61" s="180">
        <f t="shared" si="15"/>
        <v>0</v>
      </c>
      <c r="T61" s="180">
        <f t="shared" si="15"/>
        <v>0</v>
      </c>
      <c r="U61" s="180">
        <f t="shared" si="15"/>
        <v>0</v>
      </c>
      <c r="V61" s="180">
        <f t="shared" si="15"/>
        <v>0</v>
      </c>
      <c r="W61" s="588" t="s">
        <v>208</v>
      </c>
      <c r="X61" s="590"/>
    </row>
    <row r="62" spans="1:24" s="197" customFormat="1" ht="16.5" customHeight="1">
      <c r="A62" s="198"/>
      <c r="B62" s="193" t="s">
        <v>155</v>
      </c>
      <c r="C62" s="187">
        <f t="shared" si="2"/>
        <v>0</v>
      </c>
      <c r="D62" s="188">
        <f t="shared" si="3"/>
        <v>0</v>
      </c>
      <c r="E62" s="188">
        <f t="shared" si="4"/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94" t="s">
        <v>155</v>
      </c>
      <c r="X62" s="191"/>
    </row>
    <row r="63" spans="1:24" s="152" customFormat="1" ht="18" customHeight="1">
      <c r="A63" s="150"/>
      <c r="B63" s="199"/>
      <c r="C63" s="150"/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200"/>
      <c r="X63" s="150"/>
    </row>
    <row r="64" spans="2:22" ht="18" customHeight="1">
      <c r="B64" s="162"/>
      <c r="C64" s="162"/>
      <c r="D64" s="162"/>
      <c r="E64" s="162"/>
      <c r="F64" s="162"/>
      <c r="G64" s="162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</row>
    <row r="65" spans="2:22" ht="11.25" customHeight="1">
      <c r="B65" s="162"/>
      <c r="C65" s="162"/>
      <c r="D65" s="162"/>
      <c r="E65" s="162"/>
      <c r="F65" s="162"/>
      <c r="G65" s="162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</row>
    <row r="66" spans="2:7" ht="11.25" customHeight="1">
      <c r="B66" s="162"/>
      <c r="C66" s="162"/>
      <c r="D66" s="162"/>
      <c r="E66" s="162"/>
      <c r="F66" s="152"/>
      <c r="G66" s="152"/>
    </row>
    <row r="67" spans="2:5" ht="11.25" customHeight="1">
      <c r="B67" s="201"/>
      <c r="C67" s="201"/>
      <c r="D67" s="201"/>
      <c r="E67" s="201"/>
    </row>
    <row r="68" spans="2:5" ht="11.25" customHeight="1">
      <c r="B68" s="201"/>
      <c r="C68" s="201"/>
      <c r="D68" s="201"/>
      <c r="E68" s="201"/>
    </row>
    <row r="69" spans="2:5" ht="11.25" customHeight="1">
      <c r="B69" s="201"/>
      <c r="C69" s="201"/>
      <c r="D69" s="201"/>
      <c r="E69" s="201"/>
    </row>
    <row r="70" spans="2:5" ht="11.25" customHeight="1">
      <c r="B70" s="201"/>
      <c r="C70" s="201"/>
      <c r="D70" s="201"/>
      <c r="E70" s="201"/>
    </row>
    <row r="71" spans="2:5" ht="11.25" customHeight="1">
      <c r="B71" s="201"/>
      <c r="C71" s="201"/>
      <c r="D71" s="201"/>
      <c r="E71" s="201"/>
    </row>
    <row r="72" spans="2:5" ht="11.25" customHeight="1">
      <c r="B72" s="201"/>
      <c r="C72" s="201"/>
      <c r="D72" s="201"/>
      <c r="E72" s="201"/>
    </row>
    <row r="73" spans="2:5" ht="11.25" customHeight="1">
      <c r="B73" s="201"/>
      <c r="C73" s="201"/>
      <c r="D73" s="201"/>
      <c r="E73" s="201"/>
    </row>
    <row r="74" spans="2:5" ht="11.25" customHeight="1">
      <c r="B74" s="201"/>
      <c r="C74" s="201"/>
      <c r="D74" s="201"/>
      <c r="E74" s="201"/>
    </row>
    <row r="75" spans="2:5" ht="11.25" customHeight="1">
      <c r="B75" s="201"/>
      <c r="C75" s="201"/>
      <c r="D75" s="201"/>
      <c r="E75" s="201"/>
    </row>
    <row r="76" spans="2:5" ht="11.25" customHeight="1">
      <c r="B76" s="201"/>
      <c r="C76" s="201"/>
      <c r="D76" s="201"/>
      <c r="E76" s="201"/>
    </row>
    <row r="77" spans="2:5" ht="11.25" customHeight="1">
      <c r="B77" s="201"/>
      <c r="C77" s="201"/>
      <c r="D77" s="201"/>
      <c r="E77" s="201"/>
    </row>
    <row r="78" spans="2:5" ht="11.25" customHeight="1">
      <c r="B78" s="201"/>
      <c r="C78" s="201"/>
      <c r="D78" s="201"/>
      <c r="E78" s="201"/>
    </row>
    <row r="79" spans="2:5" ht="11.25" customHeight="1">
      <c r="B79" s="201"/>
      <c r="C79" s="201"/>
      <c r="D79" s="201"/>
      <c r="E79" s="201"/>
    </row>
  </sheetData>
  <sheetProtection/>
  <mergeCells count="51">
    <mergeCell ref="H5:I5"/>
    <mergeCell ref="K5:K6"/>
    <mergeCell ref="D5:D6"/>
    <mergeCell ref="W31:X31"/>
    <mergeCell ref="S5:S6"/>
    <mergeCell ref="E5:E6"/>
    <mergeCell ref="P5:P6"/>
    <mergeCell ref="L5:L6"/>
    <mergeCell ref="A1:K1"/>
    <mergeCell ref="C4:E4"/>
    <mergeCell ref="F4:I4"/>
    <mergeCell ref="A31:B31"/>
    <mergeCell ref="A4:B6"/>
    <mergeCell ref="R5:R6"/>
    <mergeCell ref="J5:J6"/>
    <mergeCell ref="P4:Q4"/>
    <mergeCell ref="F5:G5"/>
    <mergeCell ref="J4:K4"/>
    <mergeCell ref="A41:B41"/>
    <mergeCell ref="A44:B44"/>
    <mergeCell ref="A11:B11"/>
    <mergeCell ref="A34:B34"/>
    <mergeCell ref="A39:B39"/>
    <mergeCell ref="W41:X41"/>
    <mergeCell ref="W11:X11"/>
    <mergeCell ref="W44:X44"/>
    <mergeCell ref="A61:B61"/>
    <mergeCell ref="A48:B48"/>
    <mergeCell ref="A53:B53"/>
    <mergeCell ref="W61:X61"/>
    <mergeCell ref="W53:X53"/>
    <mergeCell ref="C5:C6"/>
    <mergeCell ref="A59:B59"/>
    <mergeCell ref="A56:B56"/>
    <mergeCell ref="W56:X56"/>
    <mergeCell ref="T5:T6"/>
    <mergeCell ref="L4:M4"/>
    <mergeCell ref="Q5:Q6"/>
    <mergeCell ref="U5:U6"/>
    <mergeCell ref="T4:U4"/>
    <mergeCell ref="M5:M6"/>
    <mergeCell ref="N5:N6"/>
    <mergeCell ref="O5:O6"/>
    <mergeCell ref="W59:X59"/>
    <mergeCell ref="W4:X6"/>
    <mergeCell ref="R4:S4"/>
    <mergeCell ref="W34:X34"/>
    <mergeCell ref="W39:X39"/>
    <mergeCell ref="N4:O4"/>
    <mergeCell ref="W48:X48"/>
    <mergeCell ref="V4:V6"/>
  </mergeCells>
  <conditionalFormatting sqref="A7:X62">
    <cfRule type="expression" priority="2" dxfId="0" stopIfTrue="1">
      <formula>MOD(ROW(),2)=0</formula>
    </cfRule>
  </conditionalFormatting>
  <conditionalFormatting sqref="A8:X62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8" r:id="rId1"/>
  <colBreaks count="1" manualBreakCount="1">
    <brk id="11" max="7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56"/>
  <sheetViews>
    <sheetView showGridLines="0" zoomScalePageLayoutView="0" workbookViewId="0" topLeftCell="A1">
      <selection activeCell="A1" sqref="A1:L1"/>
    </sheetView>
  </sheetViews>
  <sheetFormatPr defaultColWidth="10.75" defaultRowHeight="18"/>
  <cols>
    <col min="1" max="1" width="10.33203125" style="48" customWidth="1"/>
    <col min="2" max="28" width="6.58203125" style="48" customWidth="1"/>
    <col min="29" max="35" width="6.75" style="48" customWidth="1"/>
    <col min="36" max="16384" width="10.75" style="48" customWidth="1"/>
  </cols>
  <sheetData>
    <row r="1" spans="1:23" ht="12">
      <c r="A1" s="659" t="s">
        <v>240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102"/>
      <c r="N1" s="102"/>
      <c r="O1" s="103"/>
      <c r="P1" s="103"/>
      <c r="Q1" s="103"/>
      <c r="R1" s="103"/>
      <c r="S1" s="103"/>
      <c r="T1" s="104"/>
      <c r="U1" s="104"/>
      <c r="V1" s="104"/>
      <c r="W1" s="104"/>
    </row>
    <row r="2" spans="1:23" ht="12">
      <c r="A2" s="105" t="s">
        <v>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 t="s">
        <v>85</v>
      </c>
      <c r="N2" s="106"/>
      <c r="O2" s="106"/>
      <c r="P2" s="106"/>
      <c r="Q2" s="105"/>
      <c r="R2" s="106"/>
      <c r="S2" s="106"/>
      <c r="T2" s="107"/>
      <c r="U2" s="105"/>
      <c r="V2" s="105"/>
      <c r="W2" s="108" t="s">
        <v>11</v>
      </c>
    </row>
    <row r="3" spans="1:23" ht="15.75" customHeight="1">
      <c r="A3" s="665" t="s">
        <v>101</v>
      </c>
      <c r="B3" s="109"/>
      <c r="C3" s="110" t="s">
        <v>86</v>
      </c>
      <c r="D3" s="111"/>
      <c r="E3" s="112"/>
      <c r="F3" s="112"/>
      <c r="G3" s="112"/>
      <c r="H3" s="112"/>
      <c r="I3" s="112"/>
      <c r="J3" s="112"/>
      <c r="K3" s="112"/>
      <c r="L3" s="112"/>
      <c r="M3" s="112"/>
      <c r="N3" s="113"/>
      <c r="O3" s="660" t="s">
        <v>87</v>
      </c>
      <c r="P3" s="660"/>
      <c r="Q3" s="660"/>
      <c r="R3" s="660"/>
      <c r="S3" s="660"/>
      <c r="T3" s="660"/>
      <c r="U3" s="660"/>
      <c r="V3" s="660"/>
      <c r="W3" s="660"/>
    </row>
    <row r="4" spans="1:23" ht="12" customHeight="1">
      <c r="A4" s="666"/>
      <c r="B4" s="114"/>
      <c r="C4" s="114"/>
      <c r="D4" s="656" t="s">
        <v>88</v>
      </c>
      <c r="E4" s="661" t="s">
        <v>89</v>
      </c>
      <c r="F4" s="656" t="s">
        <v>90</v>
      </c>
      <c r="G4" s="661" t="s">
        <v>91</v>
      </c>
      <c r="H4" s="656" t="s">
        <v>92</v>
      </c>
      <c r="I4" s="661" t="s">
        <v>93</v>
      </c>
      <c r="J4" s="656" t="s">
        <v>94</v>
      </c>
      <c r="K4" s="661" t="s">
        <v>95</v>
      </c>
      <c r="L4" s="656" t="s">
        <v>96</v>
      </c>
      <c r="M4" s="656" t="s">
        <v>97</v>
      </c>
      <c r="N4" s="656" t="s">
        <v>98</v>
      </c>
      <c r="O4" s="106"/>
      <c r="P4" s="653" t="s">
        <v>223</v>
      </c>
      <c r="Q4" s="404" t="s">
        <v>172</v>
      </c>
      <c r="R4" s="675" t="s">
        <v>251</v>
      </c>
      <c r="S4" s="675" t="s">
        <v>252</v>
      </c>
      <c r="T4" s="405" t="s">
        <v>99</v>
      </c>
      <c r="U4" s="404" t="s">
        <v>219</v>
      </c>
      <c r="V4" s="653" t="s">
        <v>253</v>
      </c>
      <c r="W4" s="404" t="s">
        <v>100</v>
      </c>
    </row>
    <row r="5" spans="1:23" ht="12">
      <c r="A5" s="666"/>
      <c r="B5" s="116" t="s">
        <v>4</v>
      </c>
      <c r="C5" s="116" t="s">
        <v>4</v>
      </c>
      <c r="D5" s="657"/>
      <c r="E5" s="662" t="s">
        <v>102</v>
      </c>
      <c r="F5" s="657" t="s">
        <v>103</v>
      </c>
      <c r="G5" s="662" t="s">
        <v>104</v>
      </c>
      <c r="H5" s="657" t="s">
        <v>105</v>
      </c>
      <c r="I5" s="662" t="s">
        <v>93</v>
      </c>
      <c r="J5" s="657" t="s">
        <v>94</v>
      </c>
      <c r="K5" s="662" t="s">
        <v>95</v>
      </c>
      <c r="L5" s="657" t="s">
        <v>96</v>
      </c>
      <c r="M5" s="657" t="s">
        <v>97</v>
      </c>
      <c r="N5" s="657" t="s">
        <v>98</v>
      </c>
      <c r="O5" s="115" t="s">
        <v>4</v>
      </c>
      <c r="P5" s="678"/>
      <c r="Q5" s="404" t="s">
        <v>254</v>
      </c>
      <c r="R5" s="676"/>
      <c r="S5" s="676"/>
      <c r="T5" s="406" t="s">
        <v>106</v>
      </c>
      <c r="U5" s="404" t="s">
        <v>220</v>
      </c>
      <c r="V5" s="654"/>
      <c r="W5" s="404" t="s">
        <v>107</v>
      </c>
    </row>
    <row r="6" spans="1:23" ht="12">
      <c r="A6" s="667"/>
      <c r="B6" s="117"/>
      <c r="C6" s="117"/>
      <c r="D6" s="658"/>
      <c r="E6" s="663"/>
      <c r="F6" s="658"/>
      <c r="G6" s="663"/>
      <c r="H6" s="658"/>
      <c r="I6" s="663"/>
      <c r="J6" s="658"/>
      <c r="K6" s="663"/>
      <c r="L6" s="658"/>
      <c r="M6" s="658"/>
      <c r="N6" s="658"/>
      <c r="O6" s="118"/>
      <c r="P6" s="679"/>
      <c r="Q6" s="408" t="s">
        <v>255</v>
      </c>
      <c r="R6" s="677"/>
      <c r="S6" s="677"/>
      <c r="T6" s="407" t="s">
        <v>173</v>
      </c>
      <c r="U6" s="408" t="s">
        <v>173</v>
      </c>
      <c r="V6" s="655"/>
      <c r="W6" s="408" t="s">
        <v>98</v>
      </c>
    </row>
    <row r="7" spans="1:25" ht="12">
      <c r="A7" s="104"/>
      <c r="B7" s="11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Y7" s="119"/>
    </row>
    <row r="8" spans="1:23" ht="15.75" customHeight="1">
      <c r="A8" s="102" t="s">
        <v>228</v>
      </c>
      <c r="B8" s="120">
        <v>95</v>
      </c>
      <c r="C8" s="119">
        <v>67</v>
      </c>
      <c r="D8" s="119">
        <v>48</v>
      </c>
      <c r="E8" s="119">
        <v>3</v>
      </c>
      <c r="F8" s="119">
        <v>6</v>
      </c>
      <c r="G8" s="119">
        <v>4</v>
      </c>
      <c r="H8" s="119">
        <v>1</v>
      </c>
      <c r="I8" s="119">
        <v>0</v>
      </c>
      <c r="J8" s="119">
        <v>0</v>
      </c>
      <c r="K8" s="121">
        <v>0</v>
      </c>
      <c r="L8" s="121">
        <v>0</v>
      </c>
      <c r="M8" s="119">
        <v>0</v>
      </c>
      <c r="N8" s="119">
        <v>5</v>
      </c>
      <c r="O8" s="119">
        <v>28</v>
      </c>
      <c r="P8" s="119">
        <v>21</v>
      </c>
      <c r="Q8" s="119">
        <v>3</v>
      </c>
      <c r="R8" s="119">
        <v>2</v>
      </c>
      <c r="S8" s="119">
        <v>0</v>
      </c>
      <c r="T8" s="119">
        <v>1</v>
      </c>
      <c r="U8" s="119">
        <v>0</v>
      </c>
      <c r="V8" s="119">
        <v>1</v>
      </c>
      <c r="W8" s="119">
        <v>0</v>
      </c>
    </row>
    <row r="9" spans="1:23" s="62" customFormat="1" ht="15.75" customHeight="1">
      <c r="A9" s="122" t="s">
        <v>229</v>
      </c>
      <c r="B9" s="123">
        <f>SUM(B11:B13)</f>
        <v>94</v>
      </c>
      <c r="C9" s="124">
        <f aca="true" t="shared" si="0" ref="C9:W9">SUM(C11:C13)</f>
        <v>67</v>
      </c>
      <c r="D9" s="124">
        <f t="shared" si="0"/>
        <v>48</v>
      </c>
      <c r="E9" s="124">
        <f t="shared" si="0"/>
        <v>3</v>
      </c>
      <c r="F9" s="124">
        <f t="shared" si="0"/>
        <v>6</v>
      </c>
      <c r="G9" s="124">
        <f t="shared" si="0"/>
        <v>4</v>
      </c>
      <c r="H9" s="124">
        <f t="shared" si="0"/>
        <v>1</v>
      </c>
      <c r="I9" s="124">
        <f t="shared" si="0"/>
        <v>0</v>
      </c>
      <c r="J9" s="124">
        <f t="shared" si="0"/>
        <v>0</v>
      </c>
      <c r="K9" s="124">
        <f t="shared" si="0"/>
        <v>0</v>
      </c>
      <c r="L9" s="124">
        <f t="shared" si="0"/>
        <v>0</v>
      </c>
      <c r="M9" s="124">
        <f t="shared" si="0"/>
        <v>0</v>
      </c>
      <c r="N9" s="124">
        <f t="shared" si="0"/>
        <v>5</v>
      </c>
      <c r="O9" s="124">
        <f t="shared" si="0"/>
        <v>27</v>
      </c>
      <c r="P9" s="124">
        <f t="shared" si="0"/>
        <v>20</v>
      </c>
      <c r="Q9" s="124">
        <f t="shared" si="0"/>
        <v>3</v>
      </c>
      <c r="R9" s="124">
        <f t="shared" si="0"/>
        <v>2</v>
      </c>
      <c r="S9" s="124">
        <f t="shared" si="0"/>
        <v>0</v>
      </c>
      <c r="T9" s="124">
        <f t="shared" si="0"/>
        <v>1</v>
      </c>
      <c r="U9" s="124">
        <f t="shared" si="0"/>
        <v>0</v>
      </c>
      <c r="V9" s="124">
        <f t="shared" si="0"/>
        <v>1</v>
      </c>
      <c r="W9" s="124">
        <f t="shared" si="0"/>
        <v>0</v>
      </c>
    </row>
    <row r="10" spans="1:23" ht="15.75" customHeight="1">
      <c r="A10" s="104"/>
      <c r="B10" s="120" t="s">
        <v>210</v>
      </c>
      <c r="C10" s="119" t="s">
        <v>210</v>
      </c>
      <c r="D10" s="119" t="s">
        <v>210</v>
      </c>
      <c r="E10" s="119" t="s">
        <v>210</v>
      </c>
      <c r="F10" s="119" t="s">
        <v>210</v>
      </c>
      <c r="G10" s="119" t="s">
        <v>210</v>
      </c>
      <c r="H10" s="119" t="s">
        <v>210</v>
      </c>
      <c r="I10" s="119" t="s">
        <v>210</v>
      </c>
      <c r="J10" s="119" t="s">
        <v>210</v>
      </c>
      <c r="K10" s="119" t="s">
        <v>210</v>
      </c>
      <c r="L10" s="119" t="s">
        <v>210</v>
      </c>
      <c r="M10" s="119" t="s">
        <v>210</v>
      </c>
      <c r="N10" s="119" t="s">
        <v>210</v>
      </c>
      <c r="O10" s="119" t="s">
        <v>210</v>
      </c>
      <c r="P10" s="119" t="s">
        <v>210</v>
      </c>
      <c r="Q10" s="119" t="s">
        <v>210</v>
      </c>
      <c r="R10" s="119" t="s">
        <v>210</v>
      </c>
      <c r="S10" s="119" t="s">
        <v>210</v>
      </c>
      <c r="T10" s="119" t="s">
        <v>210</v>
      </c>
      <c r="U10" s="119" t="s">
        <v>210</v>
      </c>
      <c r="V10" s="119" t="s">
        <v>210</v>
      </c>
      <c r="W10" s="119" t="s">
        <v>210</v>
      </c>
    </row>
    <row r="11" spans="1:23" ht="15.75" customHeight="1">
      <c r="A11" s="121" t="s">
        <v>213</v>
      </c>
      <c r="B11" s="120">
        <f>SUM(C11,O11)</f>
        <v>81</v>
      </c>
      <c r="C11" s="119">
        <f>SUM(D11:N11)</f>
        <v>56</v>
      </c>
      <c r="D11" s="125">
        <f>SUM(D16,D21)</f>
        <v>40</v>
      </c>
      <c r="E11" s="125">
        <f aca="true" t="shared" si="1" ref="E11:M11">SUM(E16,E21)</f>
        <v>3</v>
      </c>
      <c r="F11" s="125">
        <f t="shared" si="1"/>
        <v>3</v>
      </c>
      <c r="G11" s="125">
        <f t="shared" si="1"/>
        <v>4</v>
      </c>
      <c r="H11" s="125">
        <f t="shared" si="1"/>
        <v>1</v>
      </c>
      <c r="I11" s="125">
        <f t="shared" si="1"/>
        <v>0</v>
      </c>
      <c r="J11" s="125">
        <f t="shared" si="1"/>
        <v>0</v>
      </c>
      <c r="K11" s="125">
        <f t="shared" si="1"/>
        <v>0</v>
      </c>
      <c r="L11" s="125">
        <f t="shared" si="1"/>
        <v>0</v>
      </c>
      <c r="M11" s="125">
        <f t="shared" si="1"/>
        <v>0</v>
      </c>
      <c r="N11" s="125">
        <f>SUM(N16,N21)</f>
        <v>5</v>
      </c>
      <c r="O11" s="119">
        <f>SUM(P11:W11)</f>
        <v>25</v>
      </c>
      <c r="P11" s="125">
        <f>SUM(P16,P21)</f>
        <v>18</v>
      </c>
      <c r="Q11" s="125">
        <f aca="true" t="shared" si="2" ref="Q11:W11">SUM(Q16,Q21)</f>
        <v>3</v>
      </c>
      <c r="R11" s="125">
        <f t="shared" si="2"/>
        <v>2</v>
      </c>
      <c r="S11" s="125">
        <f t="shared" si="2"/>
        <v>0</v>
      </c>
      <c r="T11" s="125">
        <f t="shared" si="2"/>
        <v>1</v>
      </c>
      <c r="U11" s="125">
        <f t="shared" si="2"/>
        <v>0</v>
      </c>
      <c r="V11" s="125">
        <f t="shared" si="2"/>
        <v>1</v>
      </c>
      <c r="W11" s="125">
        <f t="shared" si="2"/>
        <v>0</v>
      </c>
    </row>
    <row r="12" spans="1:23" ht="15.75" customHeight="1">
      <c r="A12" s="121" t="s">
        <v>214</v>
      </c>
      <c r="B12" s="120">
        <f aca="true" t="shared" si="3" ref="B12:B22">SUM(C12,O12)</f>
        <v>7</v>
      </c>
      <c r="C12" s="119">
        <f aca="true" t="shared" si="4" ref="C12:C22">SUM(D12:N12)</f>
        <v>7</v>
      </c>
      <c r="D12" s="125">
        <f>SUM(D17,D22)</f>
        <v>6</v>
      </c>
      <c r="E12" s="125">
        <f aca="true" t="shared" si="5" ref="E12:N12">SUM(E17,E22)</f>
        <v>0</v>
      </c>
      <c r="F12" s="125">
        <f t="shared" si="5"/>
        <v>1</v>
      </c>
      <c r="G12" s="125">
        <f t="shared" si="5"/>
        <v>0</v>
      </c>
      <c r="H12" s="125">
        <f t="shared" si="5"/>
        <v>0</v>
      </c>
      <c r="I12" s="125">
        <f t="shared" si="5"/>
        <v>0</v>
      </c>
      <c r="J12" s="125">
        <f t="shared" si="5"/>
        <v>0</v>
      </c>
      <c r="K12" s="125">
        <f t="shared" si="5"/>
        <v>0</v>
      </c>
      <c r="L12" s="125">
        <f t="shared" si="5"/>
        <v>0</v>
      </c>
      <c r="M12" s="125">
        <f t="shared" si="5"/>
        <v>0</v>
      </c>
      <c r="N12" s="125">
        <f t="shared" si="5"/>
        <v>0</v>
      </c>
      <c r="O12" s="119">
        <f aca="true" t="shared" si="6" ref="O12:O23">SUM(P12:W12)</f>
        <v>0</v>
      </c>
      <c r="P12" s="125">
        <f aca="true" t="shared" si="7" ref="P12:W13">SUM(P17,P22)</f>
        <v>0</v>
      </c>
      <c r="Q12" s="125">
        <f t="shared" si="7"/>
        <v>0</v>
      </c>
      <c r="R12" s="125">
        <f t="shared" si="7"/>
        <v>0</v>
      </c>
      <c r="S12" s="125">
        <f t="shared" si="7"/>
        <v>0</v>
      </c>
      <c r="T12" s="125">
        <f t="shared" si="7"/>
        <v>0</v>
      </c>
      <c r="U12" s="125">
        <f t="shared" si="7"/>
        <v>0</v>
      </c>
      <c r="V12" s="125">
        <f t="shared" si="7"/>
        <v>0</v>
      </c>
      <c r="W12" s="125">
        <f t="shared" si="7"/>
        <v>0</v>
      </c>
    </row>
    <row r="13" spans="1:23" ht="15.75" customHeight="1">
      <c r="A13" s="121" t="s">
        <v>215</v>
      </c>
      <c r="B13" s="120">
        <f t="shared" si="3"/>
        <v>6</v>
      </c>
      <c r="C13" s="119">
        <f t="shared" si="4"/>
        <v>4</v>
      </c>
      <c r="D13" s="125">
        <f>SUM(D18,D23)</f>
        <v>2</v>
      </c>
      <c r="E13" s="125">
        <f aca="true" t="shared" si="8" ref="E13:N13">SUM(E18,E23)</f>
        <v>0</v>
      </c>
      <c r="F13" s="125">
        <f t="shared" si="8"/>
        <v>2</v>
      </c>
      <c r="G13" s="125">
        <f t="shared" si="8"/>
        <v>0</v>
      </c>
      <c r="H13" s="125">
        <f t="shared" si="8"/>
        <v>0</v>
      </c>
      <c r="I13" s="125">
        <f t="shared" si="8"/>
        <v>0</v>
      </c>
      <c r="J13" s="125">
        <f t="shared" si="8"/>
        <v>0</v>
      </c>
      <c r="K13" s="125">
        <f t="shared" si="8"/>
        <v>0</v>
      </c>
      <c r="L13" s="125">
        <f t="shared" si="8"/>
        <v>0</v>
      </c>
      <c r="M13" s="125">
        <f t="shared" si="8"/>
        <v>0</v>
      </c>
      <c r="N13" s="125">
        <f t="shared" si="8"/>
        <v>0</v>
      </c>
      <c r="O13" s="119">
        <f t="shared" si="6"/>
        <v>2</v>
      </c>
      <c r="P13" s="125">
        <f t="shared" si="7"/>
        <v>2</v>
      </c>
      <c r="Q13" s="125">
        <f t="shared" si="7"/>
        <v>0</v>
      </c>
      <c r="R13" s="125">
        <f>SUM(R18,R23)</f>
        <v>0</v>
      </c>
      <c r="S13" s="125">
        <f t="shared" si="7"/>
        <v>0</v>
      </c>
      <c r="T13" s="125">
        <f t="shared" si="7"/>
        <v>0</v>
      </c>
      <c r="U13" s="125">
        <f t="shared" si="7"/>
        <v>0</v>
      </c>
      <c r="V13" s="125">
        <f t="shared" si="7"/>
        <v>0</v>
      </c>
      <c r="W13" s="125">
        <f t="shared" si="7"/>
        <v>0</v>
      </c>
    </row>
    <row r="14" spans="1:23" ht="15.75" customHeight="1">
      <c r="A14" s="104"/>
      <c r="B14" s="120"/>
      <c r="C14" s="119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/>
      <c r="P14" s="104"/>
      <c r="Q14" s="104"/>
      <c r="R14" s="104"/>
      <c r="S14" s="104"/>
      <c r="T14" s="104"/>
      <c r="U14" s="104"/>
      <c r="V14" s="104"/>
      <c r="W14" s="104"/>
    </row>
    <row r="15" spans="1:23" ht="15.75" customHeight="1">
      <c r="A15" s="126" t="s">
        <v>16</v>
      </c>
      <c r="B15" s="120">
        <f t="shared" si="3"/>
        <v>76</v>
      </c>
      <c r="C15" s="119">
        <f t="shared" si="4"/>
        <v>54</v>
      </c>
      <c r="D15" s="119">
        <f>SUM(D16:D18)</f>
        <v>35</v>
      </c>
      <c r="E15" s="119">
        <f aca="true" t="shared" si="9" ref="E15:N15">SUM(E16:E18)</f>
        <v>3</v>
      </c>
      <c r="F15" s="119">
        <f t="shared" si="9"/>
        <v>6</v>
      </c>
      <c r="G15" s="119">
        <f t="shared" si="9"/>
        <v>4</v>
      </c>
      <c r="H15" s="119">
        <f t="shared" si="9"/>
        <v>1</v>
      </c>
      <c r="I15" s="119">
        <f t="shared" si="9"/>
        <v>0</v>
      </c>
      <c r="J15" s="119">
        <f t="shared" si="9"/>
        <v>0</v>
      </c>
      <c r="K15" s="119">
        <f t="shared" si="9"/>
        <v>0</v>
      </c>
      <c r="L15" s="119">
        <f t="shared" si="9"/>
        <v>0</v>
      </c>
      <c r="M15" s="119">
        <f t="shared" si="9"/>
        <v>0</v>
      </c>
      <c r="N15" s="119">
        <f t="shared" si="9"/>
        <v>5</v>
      </c>
      <c r="O15" s="119">
        <f>SUM(P15:W15)</f>
        <v>22</v>
      </c>
      <c r="P15" s="119">
        <f>SUM(P16:P18)</f>
        <v>17</v>
      </c>
      <c r="Q15" s="119">
        <f aca="true" t="shared" si="10" ref="Q15:W15">SUM(Q16:Q18)</f>
        <v>1</v>
      </c>
      <c r="R15" s="119">
        <f t="shared" si="10"/>
        <v>2</v>
      </c>
      <c r="S15" s="119">
        <f t="shared" si="10"/>
        <v>0</v>
      </c>
      <c r="T15" s="119">
        <f t="shared" si="10"/>
        <v>1</v>
      </c>
      <c r="U15" s="119">
        <f t="shared" si="10"/>
        <v>0</v>
      </c>
      <c r="V15" s="119">
        <f t="shared" si="10"/>
        <v>1</v>
      </c>
      <c r="W15" s="119">
        <f t="shared" si="10"/>
        <v>0</v>
      </c>
    </row>
    <row r="16" spans="1:23" ht="15.75" customHeight="1">
      <c r="A16" s="121" t="s">
        <v>216</v>
      </c>
      <c r="B16" s="120">
        <f t="shared" si="3"/>
        <v>63</v>
      </c>
      <c r="C16" s="119">
        <f t="shared" si="4"/>
        <v>43</v>
      </c>
      <c r="D16" s="125">
        <v>27</v>
      </c>
      <c r="E16" s="125">
        <v>3</v>
      </c>
      <c r="F16" s="125">
        <v>3</v>
      </c>
      <c r="G16" s="125">
        <v>4</v>
      </c>
      <c r="H16" s="125">
        <v>1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5</v>
      </c>
      <c r="O16" s="119">
        <f>SUM(P16:W16)</f>
        <v>20</v>
      </c>
      <c r="P16" s="125">
        <v>15</v>
      </c>
      <c r="Q16" s="125">
        <v>1</v>
      </c>
      <c r="R16" s="125">
        <v>2</v>
      </c>
      <c r="S16" s="125">
        <v>0</v>
      </c>
      <c r="T16" s="125">
        <v>1</v>
      </c>
      <c r="U16" s="125">
        <v>0</v>
      </c>
      <c r="V16" s="125">
        <v>1</v>
      </c>
      <c r="W16" s="125">
        <v>0</v>
      </c>
    </row>
    <row r="17" spans="1:23" ht="15.75" customHeight="1">
      <c r="A17" s="121" t="s">
        <v>217</v>
      </c>
      <c r="B17" s="120">
        <f t="shared" si="3"/>
        <v>7</v>
      </c>
      <c r="C17" s="119">
        <f t="shared" si="4"/>
        <v>7</v>
      </c>
      <c r="D17" s="125">
        <v>6</v>
      </c>
      <c r="E17" s="125">
        <v>0</v>
      </c>
      <c r="F17" s="125">
        <v>1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19">
        <f>SUM(P17:W17)</f>
        <v>0</v>
      </c>
      <c r="P17" s="125">
        <v>0</v>
      </c>
      <c r="Q17" s="125">
        <v>0</v>
      </c>
      <c r="R17" s="125">
        <v>0</v>
      </c>
      <c r="S17" s="125">
        <v>0</v>
      </c>
      <c r="T17" s="125">
        <v>0</v>
      </c>
      <c r="U17" s="125">
        <v>0</v>
      </c>
      <c r="V17" s="125">
        <v>0</v>
      </c>
      <c r="W17" s="125">
        <v>0</v>
      </c>
    </row>
    <row r="18" spans="1:23" ht="15.75" customHeight="1">
      <c r="A18" s="121" t="s">
        <v>218</v>
      </c>
      <c r="B18" s="120">
        <f t="shared" si="3"/>
        <v>6</v>
      </c>
      <c r="C18" s="119">
        <f t="shared" si="4"/>
        <v>4</v>
      </c>
      <c r="D18" s="125">
        <v>2</v>
      </c>
      <c r="E18" s="125">
        <v>0</v>
      </c>
      <c r="F18" s="125">
        <v>2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19">
        <f>SUM(P18:W18)</f>
        <v>2</v>
      </c>
      <c r="P18" s="125">
        <v>2</v>
      </c>
      <c r="Q18" s="125">
        <v>0</v>
      </c>
      <c r="R18" s="125">
        <v>0</v>
      </c>
      <c r="S18" s="125">
        <v>0</v>
      </c>
      <c r="T18" s="125">
        <v>0</v>
      </c>
      <c r="U18" s="125">
        <v>0</v>
      </c>
      <c r="V18" s="125">
        <v>0</v>
      </c>
      <c r="W18" s="125">
        <v>0</v>
      </c>
    </row>
    <row r="19" spans="1:23" ht="15.75" customHeight="1">
      <c r="A19" s="104"/>
      <c r="B19" s="120"/>
      <c r="C19" s="119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19"/>
      <c r="P19" s="104"/>
      <c r="Q19" s="104"/>
      <c r="R19" s="104"/>
      <c r="S19" s="104"/>
      <c r="T19" s="104"/>
      <c r="U19" s="104"/>
      <c r="V19" s="104"/>
      <c r="W19" s="104"/>
    </row>
    <row r="20" spans="1:23" ht="15.75" customHeight="1">
      <c r="A20" s="126" t="s">
        <v>12</v>
      </c>
      <c r="B20" s="120">
        <f t="shared" si="3"/>
        <v>18</v>
      </c>
      <c r="C20" s="119">
        <f t="shared" si="4"/>
        <v>13</v>
      </c>
      <c r="D20" s="119">
        <f>SUM(D21:D23)</f>
        <v>13</v>
      </c>
      <c r="E20" s="119">
        <f aca="true" t="shared" si="11" ref="E20:N20">SUM(E21:E23)</f>
        <v>0</v>
      </c>
      <c r="F20" s="119">
        <f t="shared" si="11"/>
        <v>0</v>
      </c>
      <c r="G20" s="119">
        <f t="shared" si="11"/>
        <v>0</v>
      </c>
      <c r="H20" s="119">
        <f t="shared" si="11"/>
        <v>0</v>
      </c>
      <c r="I20" s="119">
        <f t="shared" si="11"/>
        <v>0</v>
      </c>
      <c r="J20" s="119">
        <f t="shared" si="11"/>
        <v>0</v>
      </c>
      <c r="K20" s="119">
        <f t="shared" si="11"/>
        <v>0</v>
      </c>
      <c r="L20" s="119">
        <f t="shared" si="11"/>
        <v>0</v>
      </c>
      <c r="M20" s="119">
        <f t="shared" si="11"/>
        <v>0</v>
      </c>
      <c r="N20" s="119">
        <f t="shared" si="11"/>
        <v>0</v>
      </c>
      <c r="O20" s="119">
        <f t="shared" si="6"/>
        <v>5</v>
      </c>
      <c r="P20" s="119">
        <f>SUM(P21:P23)</f>
        <v>3</v>
      </c>
      <c r="Q20" s="119">
        <f aca="true" t="shared" si="12" ref="Q20:W20">SUM(Q21:Q23)</f>
        <v>2</v>
      </c>
      <c r="R20" s="119">
        <f t="shared" si="12"/>
        <v>0</v>
      </c>
      <c r="S20" s="119">
        <f t="shared" si="12"/>
        <v>0</v>
      </c>
      <c r="T20" s="119">
        <f t="shared" si="12"/>
        <v>0</v>
      </c>
      <c r="U20" s="119">
        <f t="shared" si="12"/>
        <v>0</v>
      </c>
      <c r="V20" s="119">
        <f t="shared" si="12"/>
        <v>0</v>
      </c>
      <c r="W20" s="119">
        <f t="shared" si="12"/>
        <v>0</v>
      </c>
    </row>
    <row r="21" spans="1:23" ht="15.75" customHeight="1">
      <c r="A21" s="121" t="s">
        <v>216</v>
      </c>
      <c r="B21" s="120">
        <f t="shared" si="3"/>
        <v>18</v>
      </c>
      <c r="C21" s="119">
        <f t="shared" si="4"/>
        <v>13</v>
      </c>
      <c r="D21" s="125">
        <v>13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  <c r="O21" s="119">
        <f t="shared" si="6"/>
        <v>5</v>
      </c>
      <c r="P21" s="125">
        <v>3</v>
      </c>
      <c r="Q21" s="125">
        <v>2</v>
      </c>
      <c r="R21" s="125">
        <v>0</v>
      </c>
      <c r="S21" s="125">
        <v>0</v>
      </c>
      <c r="T21" s="125">
        <v>0</v>
      </c>
      <c r="U21" s="125">
        <v>0</v>
      </c>
      <c r="V21" s="125">
        <v>0</v>
      </c>
      <c r="W21" s="125">
        <v>0</v>
      </c>
    </row>
    <row r="22" spans="1:23" ht="15.75" customHeight="1">
      <c r="A22" s="121" t="s">
        <v>217</v>
      </c>
      <c r="B22" s="120">
        <f t="shared" si="3"/>
        <v>0</v>
      </c>
      <c r="C22" s="119">
        <f t="shared" si="4"/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19">
        <f t="shared" si="6"/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27">
        <v>0</v>
      </c>
      <c r="V22" s="127">
        <v>0</v>
      </c>
      <c r="W22" s="127">
        <v>0</v>
      </c>
    </row>
    <row r="23" spans="1:23" ht="15.75" customHeight="1">
      <c r="A23" s="121" t="s">
        <v>218</v>
      </c>
      <c r="B23" s="120">
        <v>0</v>
      </c>
      <c r="C23" s="128">
        <f>SUM(D23:N23)</f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8">
        <f t="shared" si="6"/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</row>
    <row r="24" spans="1:23" ht="9" customHeight="1">
      <c r="A24" s="92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</row>
    <row r="25" s="129" customFormat="1" ht="12"/>
    <row r="26" s="129" customFormat="1" ht="12"/>
    <row r="27" s="129" customFormat="1" ht="12"/>
    <row r="28" s="130" customFormat="1" ht="12"/>
    <row r="29" s="130" customFormat="1" ht="12"/>
    <row r="30" s="130" customFormat="1" ht="12"/>
    <row r="34" spans="1:21" ht="15" customHeight="1">
      <c r="A34" s="664" t="s">
        <v>241</v>
      </c>
      <c r="B34" s="664"/>
      <c r="C34" s="664"/>
      <c r="D34" s="664"/>
      <c r="E34" s="664"/>
      <c r="F34" s="664"/>
      <c r="G34" s="664"/>
      <c r="H34" s="664"/>
      <c r="I34" s="664"/>
      <c r="J34" s="664"/>
      <c r="K34" s="664"/>
      <c r="L34" s="664"/>
      <c r="M34" s="69"/>
      <c r="N34" s="69"/>
      <c r="O34" s="69"/>
      <c r="P34" s="69"/>
      <c r="Q34" s="69"/>
      <c r="R34" s="69"/>
      <c r="S34" s="69"/>
      <c r="T34" s="69"/>
      <c r="U34" s="69"/>
    </row>
    <row r="35" spans="1:24" ht="15" customHeight="1">
      <c r="A35" s="71" t="s">
        <v>174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 t="s">
        <v>175</v>
      </c>
      <c r="N35" s="72"/>
      <c r="O35" s="73"/>
      <c r="P35" s="72"/>
      <c r="Q35" s="72"/>
      <c r="R35" s="72"/>
      <c r="S35" s="73"/>
      <c r="X35" s="131" t="s">
        <v>0</v>
      </c>
    </row>
    <row r="36" spans="1:25" ht="15" customHeight="1">
      <c r="A36" s="668" t="s">
        <v>197</v>
      </c>
      <c r="B36" s="671" t="s">
        <v>4</v>
      </c>
      <c r="C36" s="672"/>
      <c r="D36" s="672"/>
      <c r="E36" s="684" t="s">
        <v>148</v>
      </c>
      <c r="F36" s="685"/>
      <c r="G36" s="685"/>
      <c r="H36" s="685"/>
      <c r="I36" s="685"/>
      <c r="J36" s="685"/>
      <c r="K36" s="685"/>
      <c r="L36" s="685"/>
      <c r="M36" s="685"/>
      <c r="N36" s="685"/>
      <c r="O36" s="685"/>
      <c r="P36" s="685"/>
      <c r="Q36" s="685"/>
      <c r="R36" s="685"/>
      <c r="S36" s="680" t="s">
        <v>152</v>
      </c>
      <c r="T36" s="681"/>
      <c r="U36" s="681"/>
      <c r="V36" s="681"/>
      <c r="W36" s="681"/>
      <c r="X36" s="681"/>
      <c r="Y36" s="75"/>
    </row>
    <row r="37" spans="1:25" ht="15" customHeight="1">
      <c r="A37" s="669"/>
      <c r="B37" s="673"/>
      <c r="C37" s="674"/>
      <c r="D37" s="674"/>
      <c r="E37" s="686" t="s">
        <v>57</v>
      </c>
      <c r="F37" s="687"/>
      <c r="G37" s="688"/>
      <c r="H37" s="689" t="s">
        <v>150</v>
      </c>
      <c r="I37" s="690"/>
      <c r="J37" s="690"/>
      <c r="K37" s="690"/>
      <c r="L37" s="691"/>
      <c r="M37" s="689" t="s">
        <v>151</v>
      </c>
      <c r="N37" s="690"/>
      <c r="O37" s="690"/>
      <c r="P37" s="690"/>
      <c r="Q37" s="690"/>
      <c r="R37" s="691"/>
      <c r="S37" s="682" t="s">
        <v>150</v>
      </c>
      <c r="T37" s="683"/>
      <c r="U37" s="683"/>
      <c r="V37" s="683"/>
      <c r="W37" s="683"/>
      <c r="X37" s="683"/>
      <c r="Y37" s="75"/>
    </row>
    <row r="38" spans="1:25" ht="15" customHeight="1">
      <c r="A38" s="670"/>
      <c r="B38" s="80" t="s">
        <v>4</v>
      </c>
      <c r="C38" s="77" t="s">
        <v>2</v>
      </c>
      <c r="D38" s="132" t="s">
        <v>3</v>
      </c>
      <c r="E38" s="80" t="s">
        <v>4</v>
      </c>
      <c r="F38" s="77" t="s">
        <v>2</v>
      </c>
      <c r="G38" s="132" t="s">
        <v>3</v>
      </c>
      <c r="H38" s="80" t="s">
        <v>142</v>
      </c>
      <c r="I38" s="493" t="s">
        <v>143</v>
      </c>
      <c r="J38" s="78" t="s">
        <v>8</v>
      </c>
      <c r="K38" s="77" t="s">
        <v>176</v>
      </c>
      <c r="L38" s="403" t="s">
        <v>177</v>
      </c>
      <c r="M38" s="76" t="s">
        <v>142</v>
      </c>
      <c r="N38" s="493" t="s">
        <v>143</v>
      </c>
      <c r="O38" s="78" t="s">
        <v>8</v>
      </c>
      <c r="P38" s="77" t="s">
        <v>176</v>
      </c>
      <c r="Q38" s="78" t="s">
        <v>177</v>
      </c>
      <c r="R38" s="77" t="s">
        <v>121</v>
      </c>
      <c r="S38" s="76" t="s">
        <v>4</v>
      </c>
      <c r="T38" s="77" t="s">
        <v>2</v>
      </c>
      <c r="U38" s="493" t="s">
        <v>3</v>
      </c>
      <c r="V38" s="494" t="s">
        <v>8</v>
      </c>
      <c r="W38" s="77" t="s">
        <v>9</v>
      </c>
      <c r="X38" s="78" t="s">
        <v>10</v>
      </c>
      <c r="Y38" s="75"/>
    </row>
    <row r="39" spans="1:24" ht="15" customHeight="1">
      <c r="A39" s="72"/>
      <c r="B39" s="8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5"/>
      <c r="T39" s="75"/>
      <c r="U39" s="75"/>
      <c r="V39" s="75"/>
      <c r="W39" s="75"/>
      <c r="X39" s="75"/>
    </row>
    <row r="40" spans="1:24" ht="17.25" customHeight="1">
      <c r="A40" s="133" t="s">
        <v>228</v>
      </c>
      <c r="B40" s="89">
        <v>60668</v>
      </c>
      <c r="C40" s="85">
        <v>30762</v>
      </c>
      <c r="D40" s="85">
        <v>29906</v>
      </c>
      <c r="E40" s="85">
        <v>43595</v>
      </c>
      <c r="F40" s="85">
        <v>21703</v>
      </c>
      <c r="G40" s="85">
        <v>21892</v>
      </c>
      <c r="H40" s="85">
        <v>20784</v>
      </c>
      <c r="I40" s="85">
        <v>21311</v>
      </c>
      <c r="J40" s="85">
        <v>14231</v>
      </c>
      <c r="K40" s="85">
        <v>13968</v>
      </c>
      <c r="L40" s="85">
        <v>13896</v>
      </c>
      <c r="M40" s="85">
        <v>919</v>
      </c>
      <c r="N40" s="85">
        <v>581</v>
      </c>
      <c r="O40" s="85">
        <v>458</v>
      </c>
      <c r="P40" s="85">
        <v>433</v>
      </c>
      <c r="Q40" s="85">
        <v>416</v>
      </c>
      <c r="R40" s="85">
        <v>193</v>
      </c>
      <c r="S40" s="72">
        <v>17073</v>
      </c>
      <c r="T40" s="72">
        <v>9059</v>
      </c>
      <c r="U40" s="72">
        <v>8014</v>
      </c>
      <c r="V40" s="72">
        <v>5842</v>
      </c>
      <c r="W40" s="72">
        <v>5752</v>
      </c>
      <c r="X40" s="72">
        <v>5479</v>
      </c>
    </row>
    <row r="41" spans="1:24" s="62" customFormat="1" ht="17.25" customHeight="1">
      <c r="A41" s="134" t="s">
        <v>229</v>
      </c>
      <c r="B41" s="87">
        <f>SUM(B44:B54)</f>
        <v>59851</v>
      </c>
      <c r="C41" s="88">
        <f aca="true" t="shared" si="13" ref="C41:X41">SUM(C44:C54)</f>
        <v>30256</v>
      </c>
      <c r="D41" s="88">
        <f t="shared" si="13"/>
        <v>29595</v>
      </c>
      <c r="E41" s="88">
        <f>SUM(E44:E54)</f>
        <v>42944</v>
      </c>
      <c r="F41" s="88">
        <f t="shared" si="13"/>
        <v>21275</v>
      </c>
      <c r="G41" s="88">
        <f t="shared" si="13"/>
        <v>21669</v>
      </c>
      <c r="H41" s="88">
        <f>SUM(H44:H54)</f>
        <v>20405</v>
      </c>
      <c r="I41" s="88">
        <f>SUM(I44:I54)</f>
        <v>21102</v>
      </c>
      <c r="J41" s="88">
        <f t="shared" si="13"/>
        <v>13857</v>
      </c>
      <c r="K41" s="88">
        <f t="shared" si="13"/>
        <v>13955</v>
      </c>
      <c r="L41" s="88">
        <f t="shared" si="13"/>
        <v>13695</v>
      </c>
      <c r="M41" s="88">
        <f t="shared" si="13"/>
        <v>870</v>
      </c>
      <c r="N41" s="88">
        <f t="shared" si="13"/>
        <v>567</v>
      </c>
      <c r="O41" s="88">
        <f t="shared" si="13"/>
        <v>421</v>
      </c>
      <c r="P41" s="88">
        <f t="shared" si="13"/>
        <v>412</v>
      </c>
      <c r="Q41" s="88">
        <f t="shared" si="13"/>
        <v>396</v>
      </c>
      <c r="R41" s="88">
        <f t="shared" si="13"/>
        <v>208</v>
      </c>
      <c r="S41" s="88">
        <f t="shared" si="13"/>
        <v>16907</v>
      </c>
      <c r="T41" s="88">
        <f t="shared" si="13"/>
        <v>8981</v>
      </c>
      <c r="U41" s="88">
        <f t="shared" si="13"/>
        <v>7926</v>
      </c>
      <c r="V41" s="88">
        <f t="shared" si="13"/>
        <v>5760</v>
      </c>
      <c r="W41" s="88">
        <f t="shared" si="13"/>
        <v>5568</v>
      </c>
      <c r="X41" s="88">
        <f t="shared" si="13"/>
        <v>5579</v>
      </c>
    </row>
    <row r="42" spans="1:24" s="139" customFormat="1" ht="17.25" customHeight="1">
      <c r="A42" s="135"/>
      <c r="B42" s="136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8"/>
      <c r="T42" s="137"/>
      <c r="U42" s="137"/>
      <c r="V42" s="137"/>
      <c r="W42" s="138"/>
      <c r="X42" s="138"/>
    </row>
    <row r="43" spans="1:24" ht="17.25" customHeight="1">
      <c r="A43" s="72"/>
      <c r="B43" s="140"/>
      <c r="C43" s="141"/>
      <c r="D43" s="141"/>
      <c r="E43" s="141"/>
      <c r="F43" s="141"/>
      <c r="G43" s="14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141"/>
      <c r="T43" s="72"/>
      <c r="U43" s="72"/>
      <c r="V43" s="72"/>
      <c r="W43" s="72"/>
      <c r="X43" s="72"/>
    </row>
    <row r="44" spans="1:24" ht="17.25" customHeight="1">
      <c r="A44" s="83" t="s">
        <v>108</v>
      </c>
      <c r="B44" s="89">
        <f>C44+D44</f>
        <v>43640</v>
      </c>
      <c r="C44" s="90">
        <f>SUM(F44,T44)</f>
        <v>20596</v>
      </c>
      <c r="D44" s="90">
        <f>SUM(G44,U44)</f>
        <v>23044</v>
      </c>
      <c r="E44" s="85">
        <f>F44+G44</f>
        <v>28073</v>
      </c>
      <c r="F44" s="85">
        <f>SUM(H44,M44)</f>
        <v>12463</v>
      </c>
      <c r="G44" s="85">
        <f aca="true" t="shared" si="14" ref="G44:G54">SUM(I44,N44)</f>
        <v>15610</v>
      </c>
      <c r="H44" s="85">
        <v>11761</v>
      </c>
      <c r="I44" s="85">
        <v>15058</v>
      </c>
      <c r="J44" s="85">
        <v>8908</v>
      </c>
      <c r="K44" s="85">
        <v>9020</v>
      </c>
      <c r="L44" s="85">
        <v>8891</v>
      </c>
      <c r="M44" s="85">
        <v>702</v>
      </c>
      <c r="N44" s="85">
        <v>552</v>
      </c>
      <c r="O44" s="85">
        <v>378</v>
      </c>
      <c r="P44" s="90">
        <v>367</v>
      </c>
      <c r="Q44" s="90">
        <v>350</v>
      </c>
      <c r="R44" s="90">
        <v>159</v>
      </c>
      <c r="S44" s="72">
        <f>T44+U44</f>
        <v>15567</v>
      </c>
      <c r="T44" s="72">
        <v>8133</v>
      </c>
      <c r="U44" s="72">
        <v>7434</v>
      </c>
      <c r="V44" s="72">
        <v>5307</v>
      </c>
      <c r="W44" s="72">
        <v>5121</v>
      </c>
      <c r="X44" s="72">
        <v>5139</v>
      </c>
    </row>
    <row r="45" spans="1:24" ht="17.25" customHeight="1">
      <c r="A45" s="83" t="s">
        <v>109</v>
      </c>
      <c r="B45" s="89">
        <f aca="true" t="shared" si="15" ref="B45:B53">C45+D45</f>
        <v>1902</v>
      </c>
      <c r="C45" s="90">
        <f aca="true" t="shared" si="16" ref="C45:C53">SUM(F45,T45)</f>
        <v>1117</v>
      </c>
      <c r="D45" s="90">
        <f aca="true" t="shared" si="17" ref="D45:D53">SUM(G45,U45)</f>
        <v>785</v>
      </c>
      <c r="E45" s="85">
        <f aca="true" t="shared" si="18" ref="E45:E54">F45+G45</f>
        <v>1902</v>
      </c>
      <c r="F45" s="85">
        <f aca="true" t="shared" si="19" ref="F45:F54">SUM(H45,M45)</f>
        <v>1117</v>
      </c>
      <c r="G45" s="85">
        <f t="shared" si="14"/>
        <v>785</v>
      </c>
      <c r="H45" s="85">
        <v>1117</v>
      </c>
      <c r="I45" s="85">
        <v>785</v>
      </c>
      <c r="J45" s="85">
        <v>656</v>
      </c>
      <c r="K45" s="85">
        <v>639</v>
      </c>
      <c r="L45" s="85">
        <v>607</v>
      </c>
      <c r="M45" s="85">
        <v>0</v>
      </c>
      <c r="N45" s="85">
        <v>0</v>
      </c>
      <c r="O45" s="85">
        <v>0</v>
      </c>
      <c r="P45" s="90">
        <v>0</v>
      </c>
      <c r="Q45" s="90">
        <v>0</v>
      </c>
      <c r="R45" s="90">
        <v>0</v>
      </c>
      <c r="S45" s="72">
        <f aca="true" t="shared" si="20" ref="S45:S54">T45+U45</f>
        <v>0</v>
      </c>
      <c r="T45" s="72">
        <v>0</v>
      </c>
      <c r="U45" s="72">
        <v>0</v>
      </c>
      <c r="V45" s="72">
        <v>0</v>
      </c>
      <c r="W45" s="72">
        <v>0</v>
      </c>
      <c r="X45" s="72">
        <v>0</v>
      </c>
    </row>
    <row r="46" spans="1:24" ht="17.25" customHeight="1">
      <c r="A46" s="83" t="s">
        <v>110</v>
      </c>
      <c r="B46" s="89">
        <f t="shared" si="15"/>
        <v>5165</v>
      </c>
      <c r="C46" s="90">
        <f t="shared" si="16"/>
        <v>4391</v>
      </c>
      <c r="D46" s="90">
        <f t="shared" si="17"/>
        <v>774</v>
      </c>
      <c r="E46" s="85">
        <f t="shared" si="18"/>
        <v>4653</v>
      </c>
      <c r="F46" s="85">
        <f t="shared" si="19"/>
        <v>3912</v>
      </c>
      <c r="G46" s="85">
        <f t="shared" si="14"/>
        <v>741</v>
      </c>
      <c r="H46" s="85">
        <v>3744</v>
      </c>
      <c r="I46" s="85">
        <v>726</v>
      </c>
      <c r="J46" s="85">
        <v>1498</v>
      </c>
      <c r="K46" s="85">
        <v>1496</v>
      </c>
      <c r="L46" s="85">
        <v>1476</v>
      </c>
      <c r="M46" s="85">
        <v>168</v>
      </c>
      <c r="N46" s="85">
        <v>15</v>
      </c>
      <c r="O46" s="85">
        <v>43</v>
      </c>
      <c r="P46" s="90">
        <v>45</v>
      </c>
      <c r="Q46" s="90">
        <v>46</v>
      </c>
      <c r="R46" s="90">
        <v>49</v>
      </c>
      <c r="S46" s="72">
        <f t="shared" si="20"/>
        <v>512</v>
      </c>
      <c r="T46" s="72">
        <v>479</v>
      </c>
      <c r="U46" s="72">
        <v>33</v>
      </c>
      <c r="V46" s="72">
        <v>163</v>
      </c>
      <c r="W46" s="72">
        <v>175</v>
      </c>
      <c r="X46" s="72">
        <v>174</v>
      </c>
    </row>
    <row r="47" spans="1:24" ht="17.25" customHeight="1">
      <c r="A47" s="83" t="s">
        <v>111</v>
      </c>
      <c r="B47" s="89">
        <f t="shared" si="15"/>
        <v>3475</v>
      </c>
      <c r="C47" s="90">
        <f t="shared" si="16"/>
        <v>1573</v>
      </c>
      <c r="D47" s="90">
        <f t="shared" si="17"/>
        <v>1902</v>
      </c>
      <c r="E47" s="85">
        <f t="shared" si="18"/>
        <v>3214</v>
      </c>
      <c r="F47" s="85">
        <f t="shared" si="19"/>
        <v>1393</v>
      </c>
      <c r="G47" s="85">
        <f t="shared" si="14"/>
        <v>1821</v>
      </c>
      <c r="H47" s="85">
        <v>1393</v>
      </c>
      <c r="I47" s="85">
        <v>1821</v>
      </c>
      <c r="J47" s="85">
        <v>1077</v>
      </c>
      <c r="K47" s="85">
        <v>1068</v>
      </c>
      <c r="L47" s="85">
        <v>1069</v>
      </c>
      <c r="M47" s="85">
        <v>0</v>
      </c>
      <c r="N47" s="85">
        <v>0</v>
      </c>
      <c r="O47" s="85">
        <v>0</v>
      </c>
      <c r="P47" s="90">
        <v>0</v>
      </c>
      <c r="Q47" s="90">
        <v>0</v>
      </c>
      <c r="R47" s="90">
        <v>0</v>
      </c>
      <c r="S47" s="72">
        <f t="shared" si="20"/>
        <v>261</v>
      </c>
      <c r="T47" s="72">
        <v>180</v>
      </c>
      <c r="U47" s="72">
        <v>81</v>
      </c>
      <c r="V47" s="72">
        <v>107</v>
      </c>
      <c r="W47" s="72">
        <v>79</v>
      </c>
      <c r="X47" s="72">
        <v>75</v>
      </c>
    </row>
    <row r="48" spans="1:24" ht="17.25" customHeight="1">
      <c r="A48" s="83" t="s">
        <v>112</v>
      </c>
      <c r="B48" s="89">
        <f t="shared" si="15"/>
        <v>567</v>
      </c>
      <c r="C48" s="90">
        <f t="shared" si="16"/>
        <v>402</v>
      </c>
      <c r="D48" s="90">
        <f t="shared" si="17"/>
        <v>165</v>
      </c>
      <c r="E48" s="85">
        <f t="shared" si="18"/>
        <v>567</v>
      </c>
      <c r="F48" s="85">
        <f t="shared" si="19"/>
        <v>402</v>
      </c>
      <c r="G48" s="85">
        <f t="shared" si="14"/>
        <v>165</v>
      </c>
      <c r="H48" s="85">
        <v>402</v>
      </c>
      <c r="I48" s="85">
        <v>165</v>
      </c>
      <c r="J48" s="85">
        <v>196</v>
      </c>
      <c r="K48" s="85">
        <v>186</v>
      </c>
      <c r="L48" s="85">
        <v>185</v>
      </c>
      <c r="M48" s="85">
        <v>0</v>
      </c>
      <c r="N48" s="85">
        <v>0</v>
      </c>
      <c r="O48" s="85">
        <v>0</v>
      </c>
      <c r="P48" s="90">
        <v>0</v>
      </c>
      <c r="Q48" s="90">
        <v>0</v>
      </c>
      <c r="R48" s="90">
        <v>0</v>
      </c>
      <c r="S48" s="72">
        <f t="shared" si="20"/>
        <v>0</v>
      </c>
      <c r="T48" s="72">
        <v>0</v>
      </c>
      <c r="U48" s="72">
        <v>0</v>
      </c>
      <c r="V48" s="72">
        <v>0</v>
      </c>
      <c r="W48" s="72">
        <v>0</v>
      </c>
      <c r="X48" s="72">
        <v>0</v>
      </c>
    </row>
    <row r="49" spans="1:24" ht="17.25" customHeight="1">
      <c r="A49" s="83" t="s">
        <v>113</v>
      </c>
      <c r="B49" s="89">
        <f t="shared" si="15"/>
        <v>600</v>
      </c>
      <c r="C49" s="90">
        <f t="shared" si="16"/>
        <v>129</v>
      </c>
      <c r="D49" s="90">
        <f t="shared" si="17"/>
        <v>471</v>
      </c>
      <c r="E49" s="85">
        <f t="shared" si="18"/>
        <v>323</v>
      </c>
      <c r="F49" s="85">
        <f t="shared" si="19"/>
        <v>11</v>
      </c>
      <c r="G49" s="85">
        <f t="shared" si="14"/>
        <v>312</v>
      </c>
      <c r="H49" s="85">
        <v>11</v>
      </c>
      <c r="I49" s="85">
        <v>312</v>
      </c>
      <c r="J49" s="85">
        <v>117</v>
      </c>
      <c r="K49" s="85">
        <v>104</v>
      </c>
      <c r="L49" s="85">
        <v>102</v>
      </c>
      <c r="M49" s="85">
        <v>0</v>
      </c>
      <c r="N49" s="85">
        <v>0</v>
      </c>
      <c r="O49" s="85">
        <v>0</v>
      </c>
      <c r="P49" s="90">
        <v>0</v>
      </c>
      <c r="Q49" s="90">
        <v>0</v>
      </c>
      <c r="R49" s="90">
        <v>0</v>
      </c>
      <c r="S49" s="72">
        <f t="shared" si="20"/>
        <v>277</v>
      </c>
      <c r="T49" s="72">
        <v>118</v>
      </c>
      <c r="U49" s="72">
        <v>159</v>
      </c>
      <c r="V49" s="72">
        <v>88</v>
      </c>
      <c r="W49" s="72">
        <v>97</v>
      </c>
      <c r="X49" s="72">
        <v>92</v>
      </c>
    </row>
    <row r="50" spans="1:24" ht="17.25" customHeight="1">
      <c r="A50" s="83" t="s">
        <v>114</v>
      </c>
      <c r="B50" s="89">
        <f t="shared" si="15"/>
        <v>119</v>
      </c>
      <c r="C50" s="90">
        <f t="shared" si="16"/>
        <v>3</v>
      </c>
      <c r="D50" s="90">
        <f t="shared" si="17"/>
        <v>116</v>
      </c>
      <c r="E50" s="85">
        <f t="shared" si="18"/>
        <v>119</v>
      </c>
      <c r="F50" s="85">
        <f t="shared" si="19"/>
        <v>3</v>
      </c>
      <c r="G50" s="85">
        <f t="shared" si="14"/>
        <v>116</v>
      </c>
      <c r="H50" s="85">
        <v>3</v>
      </c>
      <c r="I50" s="85">
        <v>116</v>
      </c>
      <c r="J50" s="85">
        <v>40</v>
      </c>
      <c r="K50" s="85">
        <v>40</v>
      </c>
      <c r="L50" s="85">
        <v>39</v>
      </c>
      <c r="M50" s="85">
        <v>0</v>
      </c>
      <c r="N50" s="85">
        <v>0</v>
      </c>
      <c r="O50" s="85">
        <v>0</v>
      </c>
      <c r="P50" s="90">
        <v>0</v>
      </c>
      <c r="Q50" s="90">
        <v>0</v>
      </c>
      <c r="R50" s="90">
        <v>0</v>
      </c>
      <c r="S50" s="72">
        <f t="shared" si="20"/>
        <v>0</v>
      </c>
      <c r="T50" s="72">
        <v>0</v>
      </c>
      <c r="U50" s="72">
        <v>0</v>
      </c>
      <c r="V50" s="72">
        <v>0</v>
      </c>
      <c r="W50" s="72">
        <v>0</v>
      </c>
      <c r="X50" s="72">
        <v>0</v>
      </c>
    </row>
    <row r="51" spans="1:24" ht="17.25" customHeight="1">
      <c r="A51" s="83" t="s">
        <v>122</v>
      </c>
      <c r="B51" s="89">
        <f t="shared" si="15"/>
        <v>0</v>
      </c>
      <c r="C51" s="90">
        <f t="shared" si="16"/>
        <v>0</v>
      </c>
      <c r="D51" s="90">
        <f t="shared" si="17"/>
        <v>0</v>
      </c>
      <c r="E51" s="85">
        <f t="shared" si="18"/>
        <v>0</v>
      </c>
      <c r="F51" s="85">
        <f t="shared" si="19"/>
        <v>0</v>
      </c>
      <c r="G51" s="85">
        <f t="shared" si="14"/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  <c r="P51" s="90">
        <v>0</v>
      </c>
      <c r="Q51" s="90">
        <v>0</v>
      </c>
      <c r="R51" s="90">
        <v>0</v>
      </c>
      <c r="S51" s="72">
        <f t="shared" si="20"/>
        <v>0</v>
      </c>
      <c r="T51" s="72">
        <v>0</v>
      </c>
      <c r="U51" s="72">
        <v>0</v>
      </c>
      <c r="V51" s="72">
        <v>0</v>
      </c>
      <c r="W51" s="72">
        <v>0</v>
      </c>
      <c r="X51" s="72">
        <v>0</v>
      </c>
    </row>
    <row r="52" spans="1:24" ht="17.25" customHeight="1">
      <c r="A52" s="83" t="s">
        <v>123</v>
      </c>
      <c r="B52" s="89">
        <f t="shared" si="15"/>
        <v>153</v>
      </c>
      <c r="C52" s="90">
        <f t="shared" si="16"/>
        <v>50</v>
      </c>
      <c r="D52" s="90">
        <f t="shared" si="17"/>
        <v>103</v>
      </c>
      <c r="E52" s="85">
        <f t="shared" si="18"/>
        <v>96</v>
      </c>
      <c r="F52" s="85">
        <f t="shared" si="19"/>
        <v>28</v>
      </c>
      <c r="G52" s="85">
        <f t="shared" si="14"/>
        <v>68</v>
      </c>
      <c r="H52" s="85">
        <v>28</v>
      </c>
      <c r="I52" s="85">
        <v>68</v>
      </c>
      <c r="J52" s="85">
        <v>27</v>
      </c>
      <c r="K52" s="85">
        <v>35</v>
      </c>
      <c r="L52" s="85">
        <v>34</v>
      </c>
      <c r="M52" s="85">
        <v>0</v>
      </c>
      <c r="N52" s="85">
        <v>0</v>
      </c>
      <c r="O52" s="85">
        <v>0</v>
      </c>
      <c r="P52" s="90">
        <v>0</v>
      </c>
      <c r="Q52" s="90">
        <v>0</v>
      </c>
      <c r="R52" s="90">
        <v>0</v>
      </c>
      <c r="S52" s="72">
        <f t="shared" si="20"/>
        <v>57</v>
      </c>
      <c r="T52" s="72">
        <v>22</v>
      </c>
      <c r="U52" s="72">
        <v>35</v>
      </c>
      <c r="V52" s="72">
        <v>20</v>
      </c>
      <c r="W52" s="72">
        <v>10</v>
      </c>
      <c r="X52" s="72">
        <v>27</v>
      </c>
    </row>
    <row r="53" spans="1:24" ht="17.25" customHeight="1">
      <c r="A53" s="83" t="s">
        <v>1</v>
      </c>
      <c r="B53" s="89">
        <f t="shared" si="15"/>
        <v>1635</v>
      </c>
      <c r="C53" s="90">
        <f t="shared" si="16"/>
        <v>792</v>
      </c>
      <c r="D53" s="90">
        <f t="shared" si="17"/>
        <v>843</v>
      </c>
      <c r="E53" s="85">
        <f t="shared" si="18"/>
        <v>1402</v>
      </c>
      <c r="F53" s="85">
        <f t="shared" si="19"/>
        <v>743</v>
      </c>
      <c r="G53" s="85">
        <f t="shared" si="14"/>
        <v>659</v>
      </c>
      <c r="H53" s="85">
        <v>743</v>
      </c>
      <c r="I53" s="85">
        <v>659</v>
      </c>
      <c r="J53" s="85">
        <v>467</v>
      </c>
      <c r="K53" s="85">
        <v>473</v>
      </c>
      <c r="L53" s="85">
        <v>462</v>
      </c>
      <c r="M53" s="85">
        <v>0</v>
      </c>
      <c r="N53" s="85">
        <v>0</v>
      </c>
      <c r="O53" s="85">
        <v>0</v>
      </c>
      <c r="P53" s="90">
        <v>0</v>
      </c>
      <c r="Q53" s="90">
        <v>0</v>
      </c>
      <c r="R53" s="90">
        <v>0</v>
      </c>
      <c r="S53" s="72">
        <f t="shared" si="20"/>
        <v>233</v>
      </c>
      <c r="T53" s="72">
        <v>49</v>
      </c>
      <c r="U53" s="72">
        <v>184</v>
      </c>
      <c r="V53" s="72">
        <v>75</v>
      </c>
      <c r="W53" s="72">
        <v>86</v>
      </c>
      <c r="X53" s="72">
        <v>72</v>
      </c>
    </row>
    <row r="54" spans="1:24" ht="17.25" customHeight="1">
      <c r="A54" s="91" t="s">
        <v>115</v>
      </c>
      <c r="B54" s="89">
        <f>C54+D54</f>
        <v>2595</v>
      </c>
      <c r="C54" s="90">
        <f>SUM(F54,T54)</f>
        <v>1203</v>
      </c>
      <c r="D54" s="90">
        <f>SUM(G54,U54)</f>
        <v>1392</v>
      </c>
      <c r="E54" s="85">
        <f t="shared" si="18"/>
        <v>2595</v>
      </c>
      <c r="F54" s="85">
        <f t="shared" si="19"/>
        <v>1203</v>
      </c>
      <c r="G54" s="85">
        <f t="shared" si="14"/>
        <v>1392</v>
      </c>
      <c r="H54" s="85">
        <v>1203</v>
      </c>
      <c r="I54" s="85">
        <v>1392</v>
      </c>
      <c r="J54" s="85">
        <v>871</v>
      </c>
      <c r="K54" s="85">
        <v>894</v>
      </c>
      <c r="L54" s="85">
        <v>830</v>
      </c>
      <c r="M54" s="85">
        <v>0</v>
      </c>
      <c r="N54" s="85">
        <v>0</v>
      </c>
      <c r="O54" s="85">
        <v>0</v>
      </c>
      <c r="P54" s="90">
        <v>0</v>
      </c>
      <c r="Q54" s="90">
        <v>0</v>
      </c>
      <c r="R54" s="90">
        <v>0</v>
      </c>
      <c r="S54" s="72">
        <f t="shared" si="20"/>
        <v>0</v>
      </c>
      <c r="T54" s="72">
        <v>0</v>
      </c>
      <c r="U54" s="72">
        <v>0</v>
      </c>
      <c r="V54" s="72">
        <v>0</v>
      </c>
      <c r="W54" s="72">
        <v>0</v>
      </c>
      <c r="X54" s="72">
        <v>0</v>
      </c>
    </row>
    <row r="55" spans="1:28" ht="8.25" customHeight="1">
      <c r="A55" s="92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75"/>
      <c r="Z55" s="75"/>
      <c r="AA55" s="75"/>
      <c r="AB55" s="75"/>
    </row>
    <row r="56" spans="1:46" ht="15" customHeight="1">
      <c r="A56" s="75"/>
      <c r="B56" s="75"/>
      <c r="C56" s="75"/>
      <c r="D56" s="75"/>
      <c r="E56" s="75"/>
      <c r="F56" s="142"/>
      <c r="G56" s="75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3"/>
      <c r="T56" s="142"/>
      <c r="U56" s="68"/>
      <c r="V56" s="68"/>
      <c r="W56" s="68"/>
      <c r="X56" s="68"/>
      <c r="Y56" s="75"/>
      <c r="Z56" s="75"/>
      <c r="AA56" s="75"/>
      <c r="AB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</row>
  </sheetData>
  <sheetProtection/>
  <mergeCells count="27">
    <mergeCell ref="R4:R6"/>
    <mergeCell ref="P4:P6"/>
    <mergeCell ref="S4:S6"/>
    <mergeCell ref="S36:X36"/>
    <mergeCell ref="S37:X37"/>
    <mergeCell ref="E36:R36"/>
    <mergeCell ref="E37:G37"/>
    <mergeCell ref="H37:L37"/>
    <mergeCell ref="M37:R37"/>
    <mergeCell ref="K4:K6"/>
    <mergeCell ref="J4:J6"/>
    <mergeCell ref="L4:L6"/>
    <mergeCell ref="A34:L34"/>
    <mergeCell ref="A3:A6"/>
    <mergeCell ref="M4:M6"/>
    <mergeCell ref="A36:A38"/>
    <mergeCell ref="B36:D37"/>
    <mergeCell ref="V4:V6"/>
    <mergeCell ref="N4:N6"/>
    <mergeCell ref="A1:L1"/>
    <mergeCell ref="O3:W3"/>
    <mergeCell ref="D4:D6"/>
    <mergeCell ref="E4:E6"/>
    <mergeCell ref="F4:F6"/>
    <mergeCell ref="G4:G6"/>
    <mergeCell ref="H4:H6"/>
    <mergeCell ref="I4:I6"/>
  </mergeCells>
  <conditionalFormatting sqref="A8:W23">
    <cfRule type="expression" priority="2" dxfId="1" stopIfTrue="1">
      <formula>MOD(ROW(),2)=0</formula>
    </cfRule>
    <cfRule type="expression" priority="4" dxfId="0" stopIfTrue="1">
      <formula>MOD(ROW(),2)=0</formula>
    </cfRule>
  </conditionalFormatting>
  <conditionalFormatting sqref="A40:X54">
    <cfRule type="expression" priority="1" dxfId="1" stopIfTrue="1">
      <formula>MOD(ROW(),2)=0</formula>
    </cfRule>
    <cfRule type="expression" priority="3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85" r:id="rId1"/>
  <colBreaks count="1" manualBreakCount="1">
    <brk id="12" max="5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GK60"/>
  <sheetViews>
    <sheetView showGridLines="0" workbookViewId="0" topLeftCell="A1">
      <selection activeCell="A1" sqref="A1:G1"/>
    </sheetView>
  </sheetViews>
  <sheetFormatPr defaultColWidth="10.75" defaultRowHeight="18"/>
  <cols>
    <col min="1" max="1" width="9.5" style="48" customWidth="1"/>
    <col min="2" max="17" width="6.58203125" style="48" customWidth="1"/>
    <col min="18" max="21" width="5.58203125" style="48" customWidth="1"/>
    <col min="22" max="24" width="6.58203125" style="48" customWidth="1"/>
    <col min="25" max="27" width="5.58203125" style="48" customWidth="1"/>
    <col min="28" max="31" width="6.58203125" style="48" customWidth="1"/>
    <col min="32" max="16384" width="10.75" style="48" customWidth="1"/>
  </cols>
  <sheetData>
    <row r="1" spans="1:7" ht="15" customHeight="1">
      <c r="A1" s="711" t="s">
        <v>243</v>
      </c>
      <c r="B1" s="711"/>
      <c r="C1" s="711"/>
      <c r="D1" s="711"/>
      <c r="E1" s="711"/>
      <c r="F1" s="711"/>
      <c r="G1" s="711"/>
    </row>
    <row r="2" spans="1:7" ht="15" customHeight="1">
      <c r="A2" s="49" t="s">
        <v>147</v>
      </c>
      <c r="B2" s="50"/>
      <c r="C2" s="50"/>
      <c r="D2" s="50"/>
      <c r="E2" s="51"/>
      <c r="F2" s="51"/>
      <c r="G2" s="52" t="s">
        <v>178</v>
      </c>
    </row>
    <row r="3" spans="1:7" ht="15" customHeight="1">
      <c r="A3" s="695" t="s">
        <v>7</v>
      </c>
      <c r="B3" s="718" t="s">
        <v>139</v>
      </c>
      <c r="C3" s="720" t="s">
        <v>190</v>
      </c>
      <c r="D3" s="721"/>
      <c r="E3" s="721"/>
      <c r="F3" s="721"/>
      <c r="G3" s="721"/>
    </row>
    <row r="4" spans="1:7" ht="15" customHeight="1">
      <c r="A4" s="697"/>
      <c r="B4" s="719"/>
      <c r="C4" s="53" t="s">
        <v>57</v>
      </c>
      <c r="D4" s="54" t="s">
        <v>63</v>
      </c>
      <c r="E4" s="55" t="s">
        <v>64</v>
      </c>
      <c r="F4" s="54" t="s">
        <v>65</v>
      </c>
      <c r="G4" s="55" t="s">
        <v>129</v>
      </c>
    </row>
    <row r="5" spans="1:7" ht="15" customHeight="1">
      <c r="A5" s="50"/>
      <c r="B5" s="56"/>
      <c r="C5" s="50"/>
      <c r="D5" s="50"/>
      <c r="E5" s="50"/>
      <c r="F5" s="50"/>
      <c r="G5" s="50"/>
    </row>
    <row r="6" spans="1:7" ht="15" customHeight="1">
      <c r="A6" s="51" t="s">
        <v>228</v>
      </c>
      <c r="B6" s="57">
        <v>198</v>
      </c>
      <c r="C6" s="58">
        <v>24</v>
      </c>
      <c r="D6" s="58">
        <v>1</v>
      </c>
      <c r="E6" s="58">
        <v>7</v>
      </c>
      <c r="F6" s="58">
        <v>16</v>
      </c>
      <c r="G6" s="58">
        <v>0</v>
      </c>
    </row>
    <row r="7" spans="1:7" s="62" customFormat="1" ht="15" customHeight="1">
      <c r="A7" s="59" t="s">
        <v>229</v>
      </c>
      <c r="B7" s="60">
        <f aca="true" t="shared" si="0" ref="B7:G7">SUM(B9:B10)</f>
        <v>200</v>
      </c>
      <c r="C7" s="61">
        <f t="shared" si="0"/>
        <v>31</v>
      </c>
      <c r="D7" s="61">
        <f t="shared" si="0"/>
        <v>1</v>
      </c>
      <c r="E7" s="61">
        <f t="shared" si="0"/>
        <v>4</v>
      </c>
      <c r="F7" s="61">
        <f t="shared" si="0"/>
        <v>26</v>
      </c>
      <c r="G7" s="61">
        <f t="shared" si="0"/>
        <v>0</v>
      </c>
    </row>
    <row r="8" spans="1:7" ht="15" customHeight="1">
      <c r="A8" s="51"/>
      <c r="B8" s="57"/>
      <c r="C8" s="58"/>
      <c r="D8" s="58"/>
      <c r="E8" s="58"/>
      <c r="F8" s="58"/>
      <c r="G8" s="58"/>
    </row>
    <row r="9" spans="1:7" ht="15" customHeight="1">
      <c r="A9" s="63" t="s">
        <v>140</v>
      </c>
      <c r="B9" s="57">
        <v>16</v>
      </c>
      <c r="C9" s="58">
        <f>SUM(D9:G9)</f>
        <v>2</v>
      </c>
      <c r="D9" s="58">
        <v>0</v>
      </c>
      <c r="E9" s="58">
        <v>2</v>
      </c>
      <c r="F9" s="58">
        <v>0</v>
      </c>
      <c r="G9" s="58">
        <v>0</v>
      </c>
    </row>
    <row r="10" spans="1:7" ht="15" customHeight="1">
      <c r="A10" s="63" t="s">
        <v>141</v>
      </c>
      <c r="B10" s="57">
        <v>184</v>
      </c>
      <c r="C10" s="58">
        <f>SUM(D10:G10)</f>
        <v>29</v>
      </c>
      <c r="D10" s="64">
        <v>1</v>
      </c>
      <c r="E10" s="64">
        <v>2</v>
      </c>
      <c r="F10" s="64">
        <v>26</v>
      </c>
      <c r="G10" s="64">
        <v>0</v>
      </c>
    </row>
    <row r="11" spans="1:7" ht="10.5" customHeight="1">
      <c r="A11" s="65"/>
      <c r="B11" s="66"/>
      <c r="C11" s="66"/>
      <c r="D11" s="67"/>
      <c r="E11" s="67"/>
      <c r="F11" s="67"/>
      <c r="G11" s="67"/>
    </row>
    <row r="12" spans="1:9" s="411" customFormat="1" ht="9" customHeight="1">
      <c r="A12" s="409"/>
      <c r="B12" s="723" t="s">
        <v>256</v>
      </c>
      <c r="C12" s="723"/>
      <c r="D12" s="723"/>
      <c r="E12" s="723"/>
      <c r="F12" s="723"/>
      <c r="G12" s="723"/>
      <c r="H12" s="410"/>
      <c r="I12" s="410"/>
    </row>
    <row r="13" spans="1:9" s="413" customFormat="1" ht="15" customHeight="1">
      <c r="A13" s="412"/>
      <c r="B13" s="724"/>
      <c r="C13" s="724"/>
      <c r="D13" s="724"/>
      <c r="E13" s="724"/>
      <c r="F13" s="724"/>
      <c r="G13" s="724"/>
      <c r="H13" s="410"/>
      <c r="I13" s="410"/>
    </row>
    <row r="14" spans="1:7" s="415" customFormat="1" ht="15" customHeight="1">
      <c r="A14" s="414"/>
      <c r="B14" s="724"/>
      <c r="C14" s="724"/>
      <c r="D14" s="724"/>
      <c r="E14" s="724"/>
      <c r="F14" s="724"/>
      <c r="G14" s="724"/>
    </row>
    <row r="15" spans="1:7" s="415" customFormat="1" ht="15" customHeight="1">
      <c r="A15" s="414"/>
      <c r="B15" s="416"/>
      <c r="C15" s="416"/>
      <c r="D15" s="416"/>
      <c r="E15" s="416"/>
      <c r="F15" s="416"/>
      <c r="G15" s="416"/>
    </row>
    <row r="16" ht="15" customHeight="1"/>
    <row r="17" ht="15" customHeight="1"/>
    <row r="18" ht="15" customHeight="1"/>
    <row r="19" ht="15" customHeight="1"/>
    <row r="20" spans="1:22" ht="15" customHeight="1">
      <c r="A20" s="664" t="s">
        <v>244</v>
      </c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9"/>
      <c r="O20" s="69"/>
      <c r="P20" s="69"/>
      <c r="Q20" s="69"/>
      <c r="R20" s="69"/>
      <c r="S20" s="69"/>
      <c r="T20" s="70"/>
      <c r="U20" s="70"/>
      <c r="V20" s="70"/>
    </row>
    <row r="21" spans="1:28" ht="15" customHeight="1">
      <c r="A21" s="71" t="s">
        <v>174</v>
      </c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 t="s">
        <v>179</v>
      </c>
      <c r="O21" s="72"/>
      <c r="P21" s="72"/>
      <c r="Q21" s="72"/>
      <c r="R21" s="73"/>
      <c r="S21" s="72"/>
      <c r="T21" s="72"/>
      <c r="U21" s="72"/>
      <c r="V21" s="72"/>
      <c r="AA21" s="74" t="s">
        <v>180</v>
      </c>
      <c r="AB21" s="75"/>
    </row>
    <row r="22" spans="1:35" ht="15" customHeight="1">
      <c r="A22" s="668" t="s">
        <v>197</v>
      </c>
      <c r="B22" s="671" t="s">
        <v>4</v>
      </c>
      <c r="C22" s="672"/>
      <c r="D22" s="672"/>
      <c r="E22" s="672"/>
      <c r="F22" s="672"/>
      <c r="G22" s="672"/>
      <c r="H22" s="725" t="s">
        <v>185</v>
      </c>
      <c r="I22" s="726"/>
      <c r="J22" s="726"/>
      <c r="K22" s="726"/>
      <c r="L22" s="726"/>
      <c r="M22" s="726"/>
      <c r="N22" s="727" t="s">
        <v>186</v>
      </c>
      <c r="O22" s="727"/>
      <c r="P22" s="727"/>
      <c r="Q22" s="727"/>
      <c r="R22" s="727"/>
      <c r="S22" s="727"/>
      <c r="T22" s="727"/>
      <c r="U22" s="728"/>
      <c r="V22" s="682" t="s">
        <v>152</v>
      </c>
      <c r="W22" s="683"/>
      <c r="X22" s="683"/>
      <c r="Y22" s="683"/>
      <c r="Z22" s="683"/>
      <c r="AA22" s="683"/>
      <c r="AB22" s="75"/>
      <c r="AC22" s="75"/>
      <c r="AD22" s="75"/>
      <c r="AE22" s="75"/>
      <c r="AF22" s="75"/>
      <c r="AG22" s="75"/>
      <c r="AH22" s="75"/>
      <c r="AI22" s="75"/>
    </row>
    <row r="23" spans="1:35" ht="15" customHeight="1">
      <c r="A23" s="669"/>
      <c r="B23" s="673"/>
      <c r="C23" s="674"/>
      <c r="D23" s="674"/>
      <c r="E23" s="674"/>
      <c r="F23" s="674"/>
      <c r="G23" s="674"/>
      <c r="H23" s="671" t="s">
        <v>57</v>
      </c>
      <c r="I23" s="672"/>
      <c r="J23" s="672"/>
      <c r="K23" s="672"/>
      <c r="L23" s="672"/>
      <c r="M23" s="668"/>
      <c r="N23" s="708" t="s">
        <v>80</v>
      </c>
      <c r="O23" s="709"/>
      <c r="P23" s="709"/>
      <c r="Q23" s="709"/>
      <c r="R23" s="684" t="s">
        <v>81</v>
      </c>
      <c r="S23" s="685"/>
      <c r="T23" s="685"/>
      <c r="U23" s="710"/>
      <c r="V23" s="708" t="s">
        <v>80</v>
      </c>
      <c r="W23" s="709"/>
      <c r="X23" s="709"/>
      <c r="Y23" s="709"/>
      <c r="Z23" s="709"/>
      <c r="AA23" s="709"/>
      <c r="AB23" s="75"/>
      <c r="AC23" s="75"/>
      <c r="AD23" s="75"/>
      <c r="AE23" s="75"/>
      <c r="AF23" s="75"/>
      <c r="AG23" s="75"/>
      <c r="AH23" s="75"/>
      <c r="AI23" s="75"/>
    </row>
    <row r="24" spans="1:35" ht="15" customHeight="1">
      <c r="A24" s="669"/>
      <c r="B24" s="698" t="s">
        <v>125</v>
      </c>
      <c r="C24" s="699"/>
      <c r="D24" s="722"/>
      <c r="E24" s="698" t="s">
        <v>127</v>
      </c>
      <c r="F24" s="699"/>
      <c r="G24" s="700"/>
      <c r="H24" s="698" t="s">
        <v>125</v>
      </c>
      <c r="I24" s="699"/>
      <c r="J24" s="722"/>
      <c r="K24" s="698" t="s">
        <v>127</v>
      </c>
      <c r="L24" s="699"/>
      <c r="M24" s="700"/>
      <c r="N24" s="689" t="s">
        <v>124</v>
      </c>
      <c r="O24" s="690"/>
      <c r="P24" s="689" t="s">
        <v>126</v>
      </c>
      <c r="Q24" s="690"/>
      <c r="R24" s="689" t="s">
        <v>124</v>
      </c>
      <c r="S24" s="690"/>
      <c r="T24" s="689" t="s">
        <v>126</v>
      </c>
      <c r="U24" s="691"/>
      <c r="V24" s="689" t="s">
        <v>124</v>
      </c>
      <c r="W24" s="690"/>
      <c r="X24" s="690"/>
      <c r="Y24" s="689" t="s">
        <v>126</v>
      </c>
      <c r="Z24" s="690"/>
      <c r="AA24" s="690"/>
      <c r="AB24" s="75"/>
      <c r="AC24" s="75"/>
      <c r="AD24" s="75"/>
      <c r="AE24" s="75"/>
      <c r="AF24" s="75"/>
      <c r="AG24" s="75"/>
      <c r="AH24" s="75"/>
      <c r="AI24" s="75"/>
    </row>
    <row r="25" spans="1:193" s="81" customFormat="1" ht="15" customHeight="1">
      <c r="A25" s="670"/>
      <c r="B25" s="76" t="s">
        <v>57</v>
      </c>
      <c r="C25" s="77" t="s">
        <v>2</v>
      </c>
      <c r="D25" s="78" t="s">
        <v>3</v>
      </c>
      <c r="E25" s="76" t="s">
        <v>57</v>
      </c>
      <c r="F25" s="77" t="s">
        <v>2</v>
      </c>
      <c r="G25" s="79" t="s">
        <v>3</v>
      </c>
      <c r="H25" s="76" t="s">
        <v>57</v>
      </c>
      <c r="I25" s="77" t="s">
        <v>2</v>
      </c>
      <c r="J25" s="78" t="s">
        <v>3</v>
      </c>
      <c r="K25" s="76" t="s">
        <v>57</v>
      </c>
      <c r="L25" s="77" t="s">
        <v>2</v>
      </c>
      <c r="M25" s="403" t="s">
        <v>3</v>
      </c>
      <c r="N25" s="76" t="s">
        <v>2</v>
      </c>
      <c r="O25" s="80" t="s">
        <v>3</v>
      </c>
      <c r="P25" s="76" t="s">
        <v>2</v>
      </c>
      <c r="Q25" s="80" t="s">
        <v>3</v>
      </c>
      <c r="R25" s="76" t="s">
        <v>2</v>
      </c>
      <c r="S25" s="77" t="s">
        <v>3</v>
      </c>
      <c r="T25" s="76" t="s">
        <v>2</v>
      </c>
      <c r="U25" s="77" t="s">
        <v>3</v>
      </c>
      <c r="V25" s="76" t="s">
        <v>57</v>
      </c>
      <c r="W25" s="77" t="s">
        <v>2</v>
      </c>
      <c r="X25" s="78" t="s">
        <v>3</v>
      </c>
      <c r="Y25" s="76" t="s">
        <v>57</v>
      </c>
      <c r="Z25" s="77" t="s">
        <v>2</v>
      </c>
      <c r="AA25" s="78" t="s">
        <v>3</v>
      </c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  <c r="DA25" s="75"/>
      <c r="DB25" s="75"/>
      <c r="DC25" s="75"/>
      <c r="DD25" s="75"/>
      <c r="DE25" s="75"/>
      <c r="DF25" s="75"/>
      <c r="DG25" s="75"/>
      <c r="DH25" s="75"/>
      <c r="DI25" s="75"/>
      <c r="DJ25" s="75"/>
      <c r="DK25" s="75"/>
      <c r="DL25" s="75"/>
      <c r="DM25" s="75"/>
      <c r="DN25" s="75"/>
      <c r="DO25" s="75"/>
      <c r="DP25" s="75"/>
      <c r="DQ25" s="75"/>
      <c r="DR25" s="75"/>
      <c r="DS25" s="75"/>
      <c r="DT25" s="75"/>
      <c r="DU25" s="75"/>
      <c r="DV25" s="75"/>
      <c r="DW25" s="75"/>
      <c r="DX25" s="75"/>
      <c r="DY25" s="75"/>
      <c r="DZ25" s="75"/>
      <c r="EA25" s="75"/>
      <c r="EB25" s="75"/>
      <c r="EC25" s="75"/>
      <c r="ED25" s="75"/>
      <c r="EE25" s="75"/>
      <c r="EF25" s="75"/>
      <c r="EG25" s="75"/>
      <c r="EH25" s="75"/>
      <c r="EI25" s="75"/>
      <c r="EJ25" s="75"/>
      <c r="EK25" s="75"/>
      <c r="EL25" s="75"/>
      <c r="EM25" s="75"/>
      <c r="EN25" s="75"/>
      <c r="EO25" s="75"/>
      <c r="EP25" s="75"/>
      <c r="EQ25" s="75"/>
      <c r="ER25" s="75"/>
      <c r="ES25" s="75"/>
      <c r="ET25" s="75"/>
      <c r="EU25" s="75"/>
      <c r="EV25" s="75"/>
      <c r="EW25" s="75"/>
      <c r="EX25" s="75"/>
      <c r="EY25" s="75"/>
      <c r="EZ25" s="75"/>
      <c r="FA25" s="75"/>
      <c r="FB25" s="75"/>
      <c r="FC25" s="75"/>
      <c r="FD25" s="75"/>
      <c r="FE25" s="75"/>
      <c r="FF25" s="75"/>
      <c r="FG25" s="75"/>
      <c r="FH25" s="75"/>
      <c r="FI25" s="75"/>
      <c r="FJ25" s="75"/>
      <c r="FK25" s="75"/>
      <c r="FL25" s="75"/>
      <c r="FM25" s="75"/>
      <c r="FN25" s="75"/>
      <c r="FO25" s="75"/>
      <c r="FP25" s="75"/>
      <c r="FQ25" s="75"/>
      <c r="FR25" s="75"/>
      <c r="FS25" s="75"/>
      <c r="FT25" s="75"/>
      <c r="FU25" s="75"/>
      <c r="FV25" s="75"/>
      <c r="FW25" s="75"/>
      <c r="FX25" s="75"/>
      <c r="FY25" s="75"/>
      <c r="FZ25" s="75"/>
      <c r="GA25" s="75"/>
      <c r="GB25" s="75"/>
      <c r="GC25" s="75"/>
      <c r="GD25" s="75"/>
      <c r="GE25" s="75"/>
      <c r="GF25" s="75"/>
      <c r="GG25" s="75"/>
      <c r="GH25" s="75"/>
      <c r="GI25" s="75"/>
      <c r="GJ25" s="75"/>
      <c r="GK25" s="75"/>
    </row>
    <row r="26" spans="1:27" ht="15" customHeight="1">
      <c r="A26" s="72"/>
      <c r="B26" s="8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5"/>
      <c r="X26" s="75"/>
      <c r="Y26" s="75"/>
      <c r="Z26" s="75"/>
      <c r="AA26" s="75"/>
    </row>
    <row r="27" spans="1:27" ht="15" customHeight="1">
      <c r="A27" s="83" t="s">
        <v>228</v>
      </c>
      <c r="B27" s="84">
        <v>46641</v>
      </c>
      <c r="C27" s="85">
        <v>23889</v>
      </c>
      <c r="D27" s="85">
        <v>22752</v>
      </c>
      <c r="E27" s="85">
        <v>20462</v>
      </c>
      <c r="F27" s="85">
        <v>10350</v>
      </c>
      <c r="G27" s="85">
        <v>10112</v>
      </c>
      <c r="H27" s="85">
        <v>20706</v>
      </c>
      <c r="I27" s="85">
        <v>10642</v>
      </c>
      <c r="J27" s="85">
        <v>10064</v>
      </c>
      <c r="K27" s="85">
        <v>14645</v>
      </c>
      <c r="L27" s="85">
        <v>7294</v>
      </c>
      <c r="M27" s="85">
        <v>7351</v>
      </c>
      <c r="N27" s="85">
        <v>10275</v>
      </c>
      <c r="O27" s="85">
        <v>9855</v>
      </c>
      <c r="P27" s="85">
        <v>7013</v>
      </c>
      <c r="Q27" s="85">
        <v>7177</v>
      </c>
      <c r="R27" s="85">
        <v>367</v>
      </c>
      <c r="S27" s="85">
        <v>209</v>
      </c>
      <c r="T27" s="85">
        <v>281</v>
      </c>
      <c r="U27" s="85">
        <v>174</v>
      </c>
      <c r="V27" s="85">
        <v>25935</v>
      </c>
      <c r="W27" s="72">
        <v>13247</v>
      </c>
      <c r="X27" s="72">
        <v>12688</v>
      </c>
      <c r="Y27" s="72">
        <v>5817</v>
      </c>
      <c r="Z27" s="72">
        <v>3056</v>
      </c>
      <c r="AA27" s="72">
        <v>2761</v>
      </c>
    </row>
    <row r="28" spans="1:27" s="62" customFormat="1" ht="15" customHeight="1">
      <c r="A28" s="86" t="s">
        <v>230</v>
      </c>
      <c r="B28" s="87">
        <f>SUM(B31:B41)</f>
        <v>45950</v>
      </c>
      <c r="C28" s="88">
        <f aca="true" t="shared" si="1" ref="C28:AA28">SUM(C31:C41)</f>
        <v>23430</v>
      </c>
      <c r="D28" s="88">
        <f t="shared" si="1"/>
        <v>22520</v>
      </c>
      <c r="E28" s="88">
        <f t="shared" si="1"/>
        <v>19988</v>
      </c>
      <c r="F28" s="88">
        <f t="shared" si="1"/>
        <v>10117</v>
      </c>
      <c r="G28" s="88">
        <f t="shared" si="1"/>
        <v>9871</v>
      </c>
      <c r="H28" s="88">
        <f t="shared" si="1"/>
        <v>20085</v>
      </c>
      <c r="I28" s="88">
        <f t="shared" si="1"/>
        <v>10220</v>
      </c>
      <c r="J28" s="88">
        <f t="shared" si="1"/>
        <v>9865</v>
      </c>
      <c r="K28" s="88">
        <f t="shared" si="1"/>
        <v>14252</v>
      </c>
      <c r="L28" s="88">
        <f t="shared" si="1"/>
        <v>7014</v>
      </c>
      <c r="M28" s="88">
        <f t="shared" si="1"/>
        <v>7238</v>
      </c>
      <c r="N28" s="88">
        <f t="shared" si="1"/>
        <v>9921</v>
      </c>
      <c r="O28" s="88">
        <f t="shared" si="1"/>
        <v>9616</v>
      </c>
      <c r="P28" s="88">
        <f t="shared" si="1"/>
        <v>6789</v>
      </c>
      <c r="Q28" s="88">
        <f t="shared" si="1"/>
        <v>7042</v>
      </c>
      <c r="R28" s="88">
        <f t="shared" si="1"/>
        <v>299</v>
      </c>
      <c r="S28" s="88">
        <f t="shared" si="1"/>
        <v>249</v>
      </c>
      <c r="T28" s="88">
        <f t="shared" si="1"/>
        <v>225</v>
      </c>
      <c r="U28" s="88">
        <f t="shared" si="1"/>
        <v>196</v>
      </c>
      <c r="V28" s="88">
        <f t="shared" si="1"/>
        <v>25865</v>
      </c>
      <c r="W28" s="88">
        <f t="shared" si="1"/>
        <v>13210</v>
      </c>
      <c r="X28" s="88">
        <f t="shared" si="1"/>
        <v>12655</v>
      </c>
      <c r="Y28" s="88">
        <f t="shared" si="1"/>
        <v>5736</v>
      </c>
      <c r="Z28" s="88">
        <f t="shared" si="1"/>
        <v>3103</v>
      </c>
      <c r="AA28" s="88">
        <f t="shared" si="1"/>
        <v>2633</v>
      </c>
    </row>
    <row r="29" spans="1:27" ht="15" customHeight="1">
      <c r="A29" s="71"/>
      <c r="B29" s="89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72"/>
      <c r="X29" s="72"/>
      <c r="Y29" s="72"/>
      <c r="Z29" s="72"/>
      <c r="AA29" s="72"/>
    </row>
    <row r="30" spans="1:27" ht="15" customHeight="1">
      <c r="A30" s="72"/>
      <c r="B30" s="8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</row>
    <row r="31" spans="1:27" ht="15" customHeight="1">
      <c r="A31" s="83" t="s">
        <v>108</v>
      </c>
      <c r="B31" s="89">
        <f>C31+D31</f>
        <v>37569</v>
      </c>
      <c r="C31" s="85">
        <f>SUM(I31,W31)</f>
        <v>18300</v>
      </c>
      <c r="D31" s="85">
        <f>SUM(J31,X31)</f>
        <v>19269</v>
      </c>
      <c r="E31" s="85">
        <f>F31+G31</f>
        <v>14558</v>
      </c>
      <c r="F31" s="85">
        <f>SUM(L31,Z31)</f>
        <v>6910</v>
      </c>
      <c r="G31" s="85">
        <f>SUM(M31,AA31)</f>
        <v>7648</v>
      </c>
      <c r="H31" s="85">
        <f>I31+J31</f>
        <v>13280</v>
      </c>
      <c r="I31" s="85">
        <f>SUM(N31,R31)</f>
        <v>6125</v>
      </c>
      <c r="J31" s="85">
        <f>SUM(O31,S31)</f>
        <v>7155</v>
      </c>
      <c r="K31" s="85">
        <f>L31+M31</f>
        <v>9274</v>
      </c>
      <c r="L31" s="85">
        <f>SUM(P31,T31)</f>
        <v>4099</v>
      </c>
      <c r="M31" s="85">
        <f>SUM(Q31,U31)</f>
        <v>5175</v>
      </c>
      <c r="N31" s="85">
        <v>5877</v>
      </c>
      <c r="O31" s="85">
        <v>6912</v>
      </c>
      <c r="P31" s="85">
        <v>3909</v>
      </c>
      <c r="Q31" s="85">
        <v>4985</v>
      </c>
      <c r="R31" s="85">
        <v>248</v>
      </c>
      <c r="S31" s="85">
        <v>243</v>
      </c>
      <c r="T31" s="85">
        <v>190</v>
      </c>
      <c r="U31" s="90">
        <v>190</v>
      </c>
      <c r="V31" s="85">
        <f>W31+X31</f>
        <v>24289</v>
      </c>
      <c r="W31" s="72">
        <v>12175</v>
      </c>
      <c r="X31" s="72">
        <v>12114</v>
      </c>
      <c r="Y31" s="72">
        <f>Z31+AA31</f>
        <v>5284</v>
      </c>
      <c r="Z31" s="72">
        <v>2811</v>
      </c>
      <c r="AA31" s="72">
        <v>2473</v>
      </c>
    </row>
    <row r="32" spans="1:27" ht="15" customHeight="1">
      <c r="A32" s="83" t="s">
        <v>109</v>
      </c>
      <c r="B32" s="89">
        <f aca="true" t="shared" si="2" ref="B32:B41">C32+D32</f>
        <v>1085</v>
      </c>
      <c r="C32" s="85">
        <f aca="true" t="shared" si="3" ref="C32:C41">SUM(I32,W32)</f>
        <v>650</v>
      </c>
      <c r="D32" s="85">
        <f aca="true" t="shared" si="4" ref="D32:D41">SUM(J32,X32)</f>
        <v>435</v>
      </c>
      <c r="E32" s="85">
        <f aca="true" t="shared" si="5" ref="E32:E40">F32+G32</f>
        <v>650</v>
      </c>
      <c r="F32" s="85">
        <f aca="true" t="shared" si="6" ref="F32:F41">SUM(L32,Z32)</f>
        <v>367</v>
      </c>
      <c r="G32" s="85">
        <f aca="true" t="shared" si="7" ref="G32:G41">SUM(M32,AA32)</f>
        <v>283</v>
      </c>
      <c r="H32" s="85">
        <f aca="true" t="shared" si="8" ref="H32:H41">I32+J32</f>
        <v>1085</v>
      </c>
      <c r="I32" s="85">
        <f aca="true" t="shared" si="9" ref="I32:I41">SUM(N32,R32)</f>
        <v>650</v>
      </c>
      <c r="J32" s="85">
        <f aca="true" t="shared" si="10" ref="J32:J41">SUM(O32,S32)</f>
        <v>435</v>
      </c>
      <c r="K32" s="85">
        <f aca="true" t="shared" si="11" ref="K32:K41">L32+M32</f>
        <v>650</v>
      </c>
      <c r="L32" s="85">
        <f aca="true" t="shared" si="12" ref="L32:L41">SUM(P32,T32)</f>
        <v>367</v>
      </c>
      <c r="M32" s="85">
        <f aca="true" t="shared" si="13" ref="M32:M41">SUM(Q32,U32)</f>
        <v>283</v>
      </c>
      <c r="N32" s="85">
        <v>650</v>
      </c>
      <c r="O32" s="85">
        <v>435</v>
      </c>
      <c r="P32" s="85">
        <v>367</v>
      </c>
      <c r="Q32" s="85">
        <v>283</v>
      </c>
      <c r="R32" s="85">
        <v>0</v>
      </c>
      <c r="S32" s="85">
        <v>0</v>
      </c>
      <c r="T32" s="85">
        <v>0</v>
      </c>
      <c r="U32" s="90">
        <v>0</v>
      </c>
      <c r="V32" s="85">
        <f aca="true" t="shared" si="14" ref="V32:V41">W32+X32</f>
        <v>0</v>
      </c>
      <c r="W32" s="72">
        <v>0</v>
      </c>
      <c r="X32" s="72">
        <v>0</v>
      </c>
      <c r="Y32" s="72">
        <f aca="true" t="shared" si="15" ref="Y32:Y41">Z32+AA32</f>
        <v>0</v>
      </c>
      <c r="Z32" s="72">
        <v>0</v>
      </c>
      <c r="AA32" s="72">
        <v>0</v>
      </c>
    </row>
    <row r="33" spans="1:27" ht="15" customHeight="1">
      <c r="A33" s="83" t="s">
        <v>110</v>
      </c>
      <c r="B33" s="89">
        <f t="shared" si="2"/>
        <v>2632</v>
      </c>
      <c r="C33" s="85">
        <f t="shared" si="3"/>
        <v>2290</v>
      </c>
      <c r="D33" s="85">
        <f t="shared" si="4"/>
        <v>342</v>
      </c>
      <c r="E33" s="85">
        <f t="shared" si="5"/>
        <v>1699</v>
      </c>
      <c r="F33" s="85">
        <f t="shared" si="6"/>
        <v>1458</v>
      </c>
      <c r="G33" s="85">
        <f t="shared" si="7"/>
        <v>241</v>
      </c>
      <c r="H33" s="85">
        <f t="shared" si="8"/>
        <v>1971</v>
      </c>
      <c r="I33" s="85">
        <f t="shared" si="9"/>
        <v>1674</v>
      </c>
      <c r="J33" s="85">
        <f t="shared" si="10"/>
        <v>297</v>
      </c>
      <c r="K33" s="85">
        <f t="shared" si="11"/>
        <v>1536</v>
      </c>
      <c r="L33" s="85">
        <f t="shared" si="12"/>
        <v>1295</v>
      </c>
      <c r="M33" s="85">
        <f t="shared" si="13"/>
        <v>241</v>
      </c>
      <c r="N33" s="85">
        <v>1623</v>
      </c>
      <c r="O33" s="85">
        <v>291</v>
      </c>
      <c r="P33" s="85">
        <v>1260</v>
      </c>
      <c r="Q33" s="85">
        <v>235</v>
      </c>
      <c r="R33" s="85">
        <v>51</v>
      </c>
      <c r="S33" s="85">
        <v>6</v>
      </c>
      <c r="T33" s="85">
        <v>35</v>
      </c>
      <c r="U33" s="90">
        <v>6</v>
      </c>
      <c r="V33" s="85">
        <f t="shared" si="14"/>
        <v>661</v>
      </c>
      <c r="W33" s="72">
        <v>616</v>
      </c>
      <c r="X33" s="72">
        <v>45</v>
      </c>
      <c r="Y33" s="72">
        <f t="shared" si="15"/>
        <v>163</v>
      </c>
      <c r="Z33" s="72">
        <v>163</v>
      </c>
      <c r="AA33" s="72">
        <v>0</v>
      </c>
    </row>
    <row r="34" spans="1:27" ht="15" customHeight="1">
      <c r="A34" s="83" t="s">
        <v>111</v>
      </c>
      <c r="B34" s="89">
        <f t="shared" si="2"/>
        <v>1786</v>
      </c>
      <c r="C34" s="85">
        <f t="shared" si="3"/>
        <v>872</v>
      </c>
      <c r="D34" s="85">
        <f t="shared" si="4"/>
        <v>914</v>
      </c>
      <c r="E34" s="85">
        <f t="shared" si="5"/>
        <v>1183</v>
      </c>
      <c r="F34" s="85">
        <f t="shared" si="6"/>
        <v>531</v>
      </c>
      <c r="G34" s="85">
        <f t="shared" si="7"/>
        <v>652</v>
      </c>
      <c r="H34" s="85">
        <f t="shared" si="8"/>
        <v>1441</v>
      </c>
      <c r="I34" s="85">
        <f t="shared" si="9"/>
        <v>649</v>
      </c>
      <c r="J34" s="85">
        <f t="shared" si="10"/>
        <v>792</v>
      </c>
      <c r="K34" s="85">
        <f t="shared" si="11"/>
        <v>1076</v>
      </c>
      <c r="L34" s="85">
        <f t="shared" si="12"/>
        <v>461</v>
      </c>
      <c r="M34" s="85">
        <f t="shared" si="13"/>
        <v>615</v>
      </c>
      <c r="N34" s="85">
        <v>649</v>
      </c>
      <c r="O34" s="85">
        <v>792</v>
      </c>
      <c r="P34" s="85">
        <v>461</v>
      </c>
      <c r="Q34" s="85">
        <v>615</v>
      </c>
      <c r="R34" s="85">
        <v>0</v>
      </c>
      <c r="S34" s="85">
        <v>0</v>
      </c>
      <c r="T34" s="85">
        <v>0</v>
      </c>
      <c r="U34" s="90">
        <v>0</v>
      </c>
      <c r="V34" s="85">
        <f t="shared" si="14"/>
        <v>345</v>
      </c>
      <c r="W34" s="72">
        <v>223</v>
      </c>
      <c r="X34" s="72">
        <v>122</v>
      </c>
      <c r="Y34" s="72">
        <f t="shared" si="15"/>
        <v>107</v>
      </c>
      <c r="Z34" s="72">
        <v>70</v>
      </c>
      <c r="AA34" s="72">
        <v>37</v>
      </c>
    </row>
    <row r="35" spans="1:27" ht="15" customHeight="1">
      <c r="A35" s="83" t="s">
        <v>112</v>
      </c>
      <c r="B35" s="89">
        <f t="shared" si="2"/>
        <v>254</v>
      </c>
      <c r="C35" s="85">
        <f t="shared" si="3"/>
        <v>169</v>
      </c>
      <c r="D35" s="85">
        <f t="shared" si="4"/>
        <v>85</v>
      </c>
      <c r="E35" s="85">
        <f t="shared" si="5"/>
        <v>196</v>
      </c>
      <c r="F35" s="85">
        <f t="shared" si="6"/>
        <v>135</v>
      </c>
      <c r="G35" s="85">
        <f t="shared" si="7"/>
        <v>61</v>
      </c>
      <c r="H35" s="85">
        <f t="shared" si="8"/>
        <v>254</v>
      </c>
      <c r="I35" s="85">
        <f t="shared" si="9"/>
        <v>169</v>
      </c>
      <c r="J35" s="85">
        <f t="shared" si="10"/>
        <v>85</v>
      </c>
      <c r="K35" s="85">
        <f t="shared" si="11"/>
        <v>196</v>
      </c>
      <c r="L35" s="85">
        <f t="shared" si="12"/>
        <v>135</v>
      </c>
      <c r="M35" s="85">
        <f t="shared" si="13"/>
        <v>61</v>
      </c>
      <c r="N35" s="85">
        <v>169</v>
      </c>
      <c r="O35" s="85">
        <v>85</v>
      </c>
      <c r="P35" s="85">
        <v>135</v>
      </c>
      <c r="Q35" s="85">
        <v>61</v>
      </c>
      <c r="R35" s="85">
        <v>0</v>
      </c>
      <c r="S35" s="85">
        <v>0</v>
      </c>
      <c r="T35" s="85">
        <v>0</v>
      </c>
      <c r="U35" s="90">
        <v>0</v>
      </c>
      <c r="V35" s="85">
        <f t="shared" si="14"/>
        <v>0</v>
      </c>
      <c r="W35" s="72">
        <v>0</v>
      </c>
      <c r="X35" s="72">
        <v>0</v>
      </c>
      <c r="Y35" s="72">
        <f t="shared" si="15"/>
        <v>0</v>
      </c>
      <c r="Z35" s="72">
        <v>0</v>
      </c>
      <c r="AA35" s="72">
        <v>0</v>
      </c>
    </row>
    <row r="36" spans="1:27" ht="15" customHeight="1">
      <c r="A36" s="83" t="s">
        <v>113</v>
      </c>
      <c r="B36" s="89">
        <f t="shared" si="2"/>
        <v>466</v>
      </c>
      <c r="C36" s="85">
        <f t="shared" si="3"/>
        <v>127</v>
      </c>
      <c r="D36" s="85">
        <f t="shared" si="4"/>
        <v>339</v>
      </c>
      <c r="E36" s="85">
        <f t="shared" si="5"/>
        <v>203</v>
      </c>
      <c r="F36" s="85">
        <f t="shared" si="6"/>
        <v>39</v>
      </c>
      <c r="G36" s="85">
        <f t="shared" si="7"/>
        <v>164</v>
      </c>
      <c r="H36" s="85">
        <f t="shared" si="8"/>
        <v>142</v>
      </c>
      <c r="I36" s="85">
        <f t="shared" si="9"/>
        <v>7</v>
      </c>
      <c r="J36" s="85">
        <f t="shared" si="10"/>
        <v>135</v>
      </c>
      <c r="K36" s="85">
        <f t="shared" si="11"/>
        <v>116</v>
      </c>
      <c r="L36" s="85">
        <f t="shared" si="12"/>
        <v>5</v>
      </c>
      <c r="M36" s="85">
        <f t="shared" si="13"/>
        <v>111</v>
      </c>
      <c r="N36" s="85">
        <v>7</v>
      </c>
      <c r="O36" s="85">
        <v>135</v>
      </c>
      <c r="P36" s="85">
        <v>5</v>
      </c>
      <c r="Q36" s="85">
        <v>111</v>
      </c>
      <c r="R36" s="85">
        <v>0</v>
      </c>
      <c r="S36" s="85">
        <v>0</v>
      </c>
      <c r="T36" s="85">
        <v>0</v>
      </c>
      <c r="U36" s="90">
        <v>0</v>
      </c>
      <c r="V36" s="85">
        <f t="shared" si="14"/>
        <v>324</v>
      </c>
      <c r="W36" s="72">
        <v>120</v>
      </c>
      <c r="X36" s="72">
        <v>204</v>
      </c>
      <c r="Y36" s="72">
        <f t="shared" si="15"/>
        <v>87</v>
      </c>
      <c r="Z36" s="72">
        <v>34</v>
      </c>
      <c r="AA36" s="72">
        <v>53</v>
      </c>
    </row>
    <row r="37" spans="1:27" ht="15" customHeight="1">
      <c r="A37" s="83" t="s">
        <v>114</v>
      </c>
      <c r="B37" s="89">
        <f t="shared" si="2"/>
        <v>56</v>
      </c>
      <c r="C37" s="85">
        <f t="shared" si="3"/>
        <v>1</v>
      </c>
      <c r="D37" s="85">
        <f t="shared" si="4"/>
        <v>55</v>
      </c>
      <c r="E37" s="85">
        <f t="shared" si="5"/>
        <v>40</v>
      </c>
      <c r="F37" s="85">
        <f t="shared" si="6"/>
        <v>0</v>
      </c>
      <c r="G37" s="85">
        <f t="shared" si="7"/>
        <v>40</v>
      </c>
      <c r="H37" s="85">
        <f t="shared" si="8"/>
        <v>56</v>
      </c>
      <c r="I37" s="85">
        <f t="shared" si="9"/>
        <v>1</v>
      </c>
      <c r="J37" s="85">
        <f t="shared" si="10"/>
        <v>55</v>
      </c>
      <c r="K37" s="85">
        <f t="shared" si="11"/>
        <v>40</v>
      </c>
      <c r="L37" s="85">
        <f t="shared" si="12"/>
        <v>0</v>
      </c>
      <c r="M37" s="85">
        <f t="shared" si="13"/>
        <v>40</v>
      </c>
      <c r="N37" s="85">
        <v>1</v>
      </c>
      <c r="O37" s="85">
        <v>55</v>
      </c>
      <c r="P37" s="85">
        <v>0</v>
      </c>
      <c r="Q37" s="85">
        <v>40</v>
      </c>
      <c r="R37" s="85">
        <v>0</v>
      </c>
      <c r="S37" s="85">
        <v>0</v>
      </c>
      <c r="T37" s="85">
        <v>0</v>
      </c>
      <c r="U37" s="90">
        <v>0</v>
      </c>
      <c r="V37" s="85">
        <f t="shared" si="14"/>
        <v>0</v>
      </c>
      <c r="W37" s="72">
        <v>0</v>
      </c>
      <c r="X37" s="72">
        <v>0</v>
      </c>
      <c r="Y37" s="72">
        <f t="shared" si="15"/>
        <v>0</v>
      </c>
      <c r="Z37" s="72">
        <v>0</v>
      </c>
      <c r="AA37" s="72">
        <v>0</v>
      </c>
    </row>
    <row r="38" spans="1:27" ht="15" customHeight="1">
      <c r="A38" s="83" t="s">
        <v>122</v>
      </c>
      <c r="B38" s="89">
        <f t="shared" si="2"/>
        <v>0</v>
      </c>
      <c r="C38" s="85">
        <f t="shared" si="3"/>
        <v>0</v>
      </c>
      <c r="D38" s="85">
        <f t="shared" si="4"/>
        <v>0</v>
      </c>
      <c r="E38" s="85">
        <f t="shared" si="5"/>
        <v>0</v>
      </c>
      <c r="F38" s="85">
        <f t="shared" si="6"/>
        <v>0</v>
      </c>
      <c r="G38" s="85">
        <f t="shared" si="7"/>
        <v>0</v>
      </c>
      <c r="H38" s="85">
        <f t="shared" si="8"/>
        <v>0</v>
      </c>
      <c r="I38" s="85">
        <f t="shared" si="9"/>
        <v>0</v>
      </c>
      <c r="J38" s="85">
        <f t="shared" si="10"/>
        <v>0</v>
      </c>
      <c r="K38" s="85">
        <f t="shared" si="11"/>
        <v>0</v>
      </c>
      <c r="L38" s="85">
        <f t="shared" si="12"/>
        <v>0</v>
      </c>
      <c r="M38" s="85">
        <f t="shared" si="13"/>
        <v>0</v>
      </c>
      <c r="N38" s="85">
        <v>0</v>
      </c>
      <c r="O38" s="85">
        <v>0</v>
      </c>
      <c r="P38" s="85">
        <v>0</v>
      </c>
      <c r="Q38" s="85">
        <v>0</v>
      </c>
      <c r="R38" s="85">
        <v>0</v>
      </c>
      <c r="S38" s="85">
        <v>0</v>
      </c>
      <c r="T38" s="85">
        <v>0</v>
      </c>
      <c r="U38" s="90">
        <v>0</v>
      </c>
      <c r="V38" s="85">
        <f t="shared" si="14"/>
        <v>0</v>
      </c>
      <c r="W38" s="72">
        <v>0</v>
      </c>
      <c r="X38" s="72">
        <v>0</v>
      </c>
      <c r="Y38" s="72">
        <f t="shared" si="15"/>
        <v>0</v>
      </c>
      <c r="Z38" s="72">
        <v>0</v>
      </c>
      <c r="AA38" s="72">
        <v>0</v>
      </c>
    </row>
    <row r="39" spans="1:27" ht="15" customHeight="1">
      <c r="A39" s="83" t="s">
        <v>123</v>
      </c>
      <c r="B39" s="89">
        <f t="shared" si="2"/>
        <v>105</v>
      </c>
      <c r="C39" s="85">
        <f t="shared" si="3"/>
        <v>34</v>
      </c>
      <c r="D39" s="85">
        <f t="shared" si="4"/>
        <v>71</v>
      </c>
      <c r="E39" s="85">
        <f t="shared" si="5"/>
        <v>47</v>
      </c>
      <c r="F39" s="85">
        <f t="shared" si="6"/>
        <v>13</v>
      </c>
      <c r="G39" s="85">
        <f t="shared" si="7"/>
        <v>34</v>
      </c>
      <c r="H39" s="85">
        <f t="shared" si="8"/>
        <v>34</v>
      </c>
      <c r="I39" s="85">
        <f t="shared" si="9"/>
        <v>8</v>
      </c>
      <c r="J39" s="85">
        <f t="shared" si="10"/>
        <v>26</v>
      </c>
      <c r="K39" s="85">
        <f t="shared" si="11"/>
        <v>27</v>
      </c>
      <c r="L39" s="85">
        <f t="shared" si="12"/>
        <v>5</v>
      </c>
      <c r="M39" s="85">
        <f t="shared" si="13"/>
        <v>22</v>
      </c>
      <c r="N39" s="85">
        <v>8</v>
      </c>
      <c r="O39" s="85">
        <v>26</v>
      </c>
      <c r="P39" s="85">
        <v>5</v>
      </c>
      <c r="Q39" s="85">
        <v>22</v>
      </c>
      <c r="R39" s="85">
        <v>0</v>
      </c>
      <c r="S39" s="85">
        <v>0</v>
      </c>
      <c r="T39" s="85">
        <v>0</v>
      </c>
      <c r="U39" s="90">
        <v>0</v>
      </c>
      <c r="V39" s="85">
        <f t="shared" si="14"/>
        <v>71</v>
      </c>
      <c r="W39" s="72">
        <v>26</v>
      </c>
      <c r="X39" s="72">
        <v>45</v>
      </c>
      <c r="Y39" s="72">
        <f t="shared" si="15"/>
        <v>20</v>
      </c>
      <c r="Z39" s="72">
        <v>8</v>
      </c>
      <c r="AA39" s="72">
        <v>12</v>
      </c>
    </row>
    <row r="40" spans="1:27" ht="15" customHeight="1">
      <c r="A40" s="83" t="s">
        <v>1</v>
      </c>
      <c r="B40" s="89">
        <f t="shared" si="2"/>
        <v>963</v>
      </c>
      <c r="C40" s="85">
        <f t="shared" si="3"/>
        <v>499</v>
      </c>
      <c r="D40" s="85">
        <f t="shared" si="4"/>
        <v>464</v>
      </c>
      <c r="E40" s="85">
        <f t="shared" si="5"/>
        <v>540</v>
      </c>
      <c r="F40" s="85">
        <f t="shared" si="6"/>
        <v>264</v>
      </c>
      <c r="G40" s="85">
        <f t="shared" si="7"/>
        <v>276</v>
      </c>
      <c r="H40" s="85">
        <f t="shared" si="8"/>
        <v>788</v>
      </c>
      <c r="I40" s="85">
        <f t="shared" si="9"/>
        <v>449</v>
      </c>
      <c r="J40" s="85">
        <f t="shared" si="10"/>
        <v>339</v>
      </c>
      <c r="K40" s="85">
        <f t="shared" si="11"/>
        <v>465</v>
      </c>
      <c r="L40" s="85">
        <f t="shared" si="12"/>
        <v>247</v>
      </c>
      <c r="M40" s="85">
        <f t="shared" si="13"/>
        <v>218</v>
      </c>
      <c r="N40" s="85">
        <v>449</v>
      </c>
      <c r="O40" s="85">
        <v>339</v>
      </c>
      <c r="P40" s="85">
        <v>247</v>
      </c>
      <c r="Q40" s="85">
        <v>218</v>
      </c>
      <c r="R40" s="85">
        <v>0</v>
      </c>
      <c r="S40" s="85">
        <v>0</v>
      </c>
      <c r="T40" s="85">
        <v>0</v>
      </c>
      <c r="U40" s="90">
        <v>0</v>
      </c>
      <c r="V40" s="85">
        <f t="shared" si="14"/>
        <v>175</v>
      </c>
      <c r="W40" s="72">
        <v>50</v>
      </c>
      <c r="X40" s="72">
        <v>125</v>
      </c>
      <c r="Y40" s="72">
        <f t="shared" si="15"/>
        <v>75</v>
      </c>
      <c r="Z40" s="72">
        <v>17</v>
      </c>
      <c r="AA40" s="72">
        <v>58</v>
      </c>
    </row>
    <row r="41" spans="1:27" ht="15" customHeight="1">
      <c r="A41" s="91" t="s">
        <v>115</v>
      </c>
      <c r="B41" s="89">
        <f t="shared" si="2"/>
        <v>1034</v>
      </c>
      <c r="C41" s="85">
        <f t="shared" si="3"/>
        <v>488</v>
      </c>
      <c r="D41" s="85">
        <f t="shared" si="4"/>
        <v>546</v>
      </c>
      <c r="E41" s="85">
        <f>F41+G41</f>
        <v>872</v>
      </c>
      <c r="F41" s="85">
        <f t="shared" si="6"/>
        <v>400</v>
      </c>
      <c r="G41" s="85">
        <f t="shared" si="7"/>
        <v>472</v>
      </c>
      <c r="H41" s="85">
        <f t="shared" si="8"/>
        <v>1034</v>
      </c>
      <c r="I41" s="85">
        <f t="shared" si="9"/>
        <v>488</v>
      </c>
      <c r="J41" s="85">
        <f t="shared" si="10"/>
        <v>546</v>
      </c>
      <c r="K41" s="85">
        <f t="shared" si="11"/>
        <v>872</v>
      </c>
      <c r="L41" s="85">
        <f t="shared" si="12"/>
        <v>400</v>
      </c>
      <c r="M41" s="85">
        <f t="shared" si="13"/>
        <v>472</v>
      </c>
      <c r="N41" s="85">
        <v>488</v>
      </c>
      <c r="O41" s="85">
        <v>546</v>
      </c>
      <c r="P41" s="85">
        <v>400</v>
      </c>
      <c r="Q41" s="85">
        <v>472</v>
      </c>
      <c r="R41" s="85">
        <v>0</v>
      </c>
      <c r="S41" s="85">
        <v>0</v>
      </c>
      <c r="T41" s="85">
        <v>0</v>
      </c>
      <c r="U41" s="90">
        <v>0</v>
      </c>
      <c r="V41" s="85">
        <f t="shared" si="14"/>
        <v>0</v>
      </c>
      <c r="W41" s="72">
        <v>0</v>
      </c>
      <c r="X41" s="72">
        <v>0</v>
      </c>
      <c r="Y41" s="72">
        <f t="shared" si="15"/>
        <v>0</v>
      </c>
      <c r="Z41" s="72">
        <v>0</v>
      </c>
      <c r="AA41" s="72">
        <v>0</v>
      </c>
    </row>
    <row r="42" spans="1:31" ht="10.5" customHeight="1">
      <c r="A42" s="92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75"/>
      <c r="AC42" s="75"/>
      <c r="AD42" s="75"/>
      <c r="AE42" s="75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spans="1:18" ht="15" customHeight="1">
      <c r="A49" s="711" t="s">
        <v>242</v>
      </c>
      <c r="B49" s="711"/>
      <c r="C49" s="711"/>
      <c r="D49" s="711"/>
      <c r="E49" s="711"/>
      <c r="F49" s="711"/>
      <c r="G49" s="711"/>
      <c r="H49" s="711"/>
      <c r="I49" s="711"/>
      <c r="J49" s="711"/>
      <c r="K49" s="711"/>
      <c r="L49" s="711"/>
      <c r="M49" s="711"/>
      <c r="N49" s="93"/>
      <c r="O49" s="93"/>
      <c r="P49" s="93"/>
      <c r="Q49" s="93"/>
      <c r="R49" s="93"/>
    </row>
    <row r="50" spans="1:27" ht="15" customHeight="1">
      <c r="A50" s="71" t="s">
        <v>181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73" t="s">
        <v>182</v>
      </c>
      <c r="O50" s="50"/>
      <c r="P50" s="50"/>
      <c r="Q50" s="52"/>
      <c r="R50" s="52"/>
      <c r="X50" s="52"/>
      <c r="AA50" s="52" t="s">
        <v>0</v>
      </c>
    </row>
    <row r="51" spans="1:27" ht="15.75" customHeight="1">
      <c r="A51" s="701" t="s">
        <v>198</v>
      </c>
      <c r="B51" s="694" t="s">
        <v>194</v>
      </c>
      <c r="C51" s="712"/>
      <c r="D51" s="712"/>
      <c r="E51" s="695"/>
      <c r="F51" s="694" t="s">
        <v>193</v>
      </c>
      <c r="G51" s="695"/>
      <c r="H51" s="694" t="s">
        <v>248</v>
      </c>
      <c r="I51" s="695"/>
      <c r="J51" s="694" t="s">
        <v>192</v>
      </c>
      <c r="K51" s="695"/>
      <c r="L51" s="694" t="s">
        <v>191</v>
      </c>
      <c r="M51" s="695"/>
      <c r="N51" s="694" t="s">
        <v>221</v>
      </c>
      <c r="O51" s="695"/>
      <c r="P51" s="694" t="s">
        <v>247</v>
      </c>
      <c r="Q51" s="695"/>
      <c r="R51" s="694" t="s">
        <v>195</v>
      </c>
      <c r="S51" s="695"/>
      <c r="T51" s="714" t="s">
        <v>245</v>
      </c>
      <c r="U51" s="715"/>
      <c r="V51" s="714" t="s">
        <v>246</v>
      </c>
      <c r="W51" s="715"/>
      <c r="X51" s="714" t="s">
        <v>70</v>
      </c>
      <c r="Y51" s="715"/>
      <c r="Z51" s="694" t="s">
        <v>196</v>
      </c>
      <c r="AA51" s="712"/>
    </row>
    <row r="52" spans="1:27" ht="12">
      <c r="A52" s="702"/>
      <c r="B52" s="696"/>
      <c r="C52" s="713"/>
      <c r="D52" s="713"/>
      <c r="E52" s="697"/>
      <c r="F52" s="696"/>
      <c r="G52" s="697"/>
      <c r="H52" s="696"/>
      <c r="I52" s="697"/>
      <c r="J52" s="696"/>
      <c r="K52" s="697"/>
      <c r="L52" s="696"/>
      <c r="M52" s="697"/>
      <c r="N52" s="696"/>
      <c r="O52" s="697"/>
      <c r="P52" s="696"/>
      <c r="Q52" s="697"/>
      <c r="R52" s="696"/>
      <c r="S52" s="697"/>
      <c r="T52" s="716"/>
      <c r="U52" s="717"/>
      <c r="V52" s="716"/>
      <c r="W52" s="717"/>
      <c r="X52" s="716"/>
      <c r="Y52" s="717"/>
      <c r="Z52" s="696"/>
      <c r="AA52" s="713"/>
    </row>
    <row r="53" spans="1:28" ht="15.75" customHeight="1">
      <c r="A53" s="703"/>
      <c r="B53" s="704" t="s">
        <v>133</v>
      </c>
      <c r="C53" s="705"/>
      <c r="D53" s="54" t="s">
        <v>2</v>
      </c>
      <c r="E53" s="94" t="s">
        <v>3</v>
      </c>
      <c r="F53" s="95" t="s">
        <v>2</v>
      </c>
      <c r="G53" s="54" t="s">
        <v>3</v>
      </c>
      <c r="H53" s="95" t="s">
        <v>2</v>
      </c>
      <c r="I53" s="54" t="s">
        <v>3</v>
      </c>
      <c r="J53" s="94" t="s">
        <v>2</v>
      </c>
      <c r="K53" s="54" t="s">
        <v>3</v>
      </c>
      <c r="L53" s="95" t="s">
        <v>2</v>
      </c>
      <c r="M53" s="54" t="s">
        <v>3</v>
      </c>
      <c r="N53" s="95" t="s">
        <v>2</v>
      </c>
      <c r="O53" s="54" t="s">
        <v>3</v>
      </c>
      <c r="P53" s="95" t="s">
        <v>2</v>
      </c>
      <c r="Q53" s="54" t="s">
        <v>3</v>
      </c>
      <c r="R53" s="94" t="s">
        <v>2</v>
      </c>
      <c r="S53" s="54" t="s">
        <v>3</v>
      </c>
      <c r="T53" s="94" t="s">
        <v>2</v>
      </c>
      <c r="U53" s="96" t="s">
        <v>3</v>
      </c>
      <c r="V53" s="54" t="s">
        <v>2</v>
      </c>
      <c r="W53" s="94" t="s">
        <v>3</v>
      </c>
      <c r="X53" s="95" t="s">
        <v>2</v>
      </c>
      <c r="Y53" s="54" t="s">
        <v>3</v>
      </c>
      <c r="Z53" s="94" t="s">
        <v>2</v>
      </c>
      <c r="AA53" s="53" t="s">
        <v>3</v>
      </c>
      <c r="AB53" s="75"/>
    </row>
    <row r="54" spans="1:27" ht="15.75" customHeight="1">
      <c r="A54" s="97"/>
      <c r="B54" s="5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5.75" customHeight="1">
      <c r="A55" s="98" t="s">
        <v>228</v>
      </c>
      <c r="B55" s="692">
        <v>1143</v>
      </c>
      <c r="C55" s="693"/>
      <c r="D55" s="58">
        <v>641</v>
      </c>
      <c r="E55" s="58">
        <v>502</v>
      </c>
      <c r="F55" s="58">
        <v>0</v>
      </c>
      <c r="G55" s="58">
        <v>0</v>
      </c>
      <c r="H55" s="58">
        <v>1</v>
      </c>
      <c r="I55" s="58">
        <v>1</v>
      </c>
      <c r="J55" s="58">
        <v>3</v>
      </c>
      <c r="K55" s="58">
        <v>1</v>
      </c>
      <c r="L55" s="58">
        <v>1</v>
      </c>
      <c r="M55" s="58">
        <v>0</v>
      </c>
      <c r="N55" s="58">
        <v>0</v>
      </c>
      <c r="O55" s="58">
        <v>0</v>
      </c>
      <c r="P55" s="58">
        <v>56</v>
      </c>
      <c r="Q55" s="58">
        <v>34</v>
      </c>
      <c r="R55" s="58">
        <v>0</v>
      </c>
      <c r="S55" s="58">
        <v>1</v>
      </c>
      <c r="T55" s="58">
        <v>0</v>
      </c>
      <c r="U55" s="58">
        <v>3</v>
      </c>
      <c r="V55" s="58">
        <v>0</v>
      </c>
      <c r="W55" s="58">
        <v>0</v>
      </c>
      <c r="X55" s="58">
        <v>0</v>
      </c>
      <c r="Y55" s="58">
        <v>0</v>
      </c>
      <c r="Z55" s="58">
        <v>580</v>
      </c>
      <c r="AA55" s="58">
        <v>462</v>
      </c>
    </row>
    <row r="56" spans="1:27" s="62" customFormat="1" ht="15.75" customHeight="1">
      <c r="A56" s="99" t="s">
        <v>229</v>
      </c>
      <c r="B56" s="706">
        <f>SUM(B58:B59)</f>
        <v>1075</v>
      </c>
      <c r="C56" s="707"/>
      <c r="D56" s="61">
        <f aca="true" t="shared" si="16" ref="D56:AA56">SUM(D58:D59)</f>
        <v>583</v>
      </c>
      <c r="E56" s="61">
        <f t="shared" si="16"/>
        <v>492</v>
      </c>
      <c r="F56" s="61">
        <f t="shared" si="16"/>
        <v>0</v>
      </c>
      <c r="G56" s="61">
        <f t="shared" si="16"/>
        <v>0</v>
      </c>
      <c r="H56" s="61">
        <f t="shared" si="16"/>
        <v>1</v>
      </c>
      <c r="I56" s="61">
        <f t="shared" si="16"/>
        <v>1</v>
      </c>
      <c r="J56" s="61">
        <f t="shared" si="16"/>
        <v>3</v>
      </c>
      <c r="K56" s="61">
        <f t="shared" si="16"/>
        <v>1</v>
      </c>
      <c r="L56" s="61">
        <f t="shared" si="16"/>
        <v>1</v>
      </c>
      <c r="M56" s="61">
        <f t="shared" si="16"/>
        <v>0</v>
      </c>
      <c r="N56" s="61">
        <f t="shared" si="16"/>
        <v>1</v>
      </c>
      <c r="O56" s="61">
        <f t="shared" si="16"/>
        <v>0</v>
      </c>
      <c r="P56" s="61">
        <f t="shared" si="16"/>
        <v>59</v>
      </c>
      <c r="Q56" s="61">
        <f t="shared" si="16"/>
        <v>30</v>
      </c>
      <c r="R56" s="61">
        <f t="shared" si="16"/>
        <v>0</v>
      </c>
      <c r="S56" s="61">
        <f t="shared" si="16"/>
        <v>0</v>
      </c>
      <c r="T56" s="61">
        <f>SUM(T58:T59)</f>
        <v>0</v>
      </c>
      <c r="U56" s="61">
        <f t="shared" si="16"/>
        <v>2</v>
      </c>
      <c r="V56" s="61">
        <f>SUM(V58:V59)</f>
        <v>0</v>
      </c>
      <c r="W56" s="61">
        <f t="shared" si="16"/>
        <v>0</v>
      </c>
      <c r="X56" s="61">
        <f t="shared" si="16"/>
        <v>0</v>
      </c>
      <c r="Y56" s="61">
        <f t="shared" si="16"/>
        <v>0</v>
      </c>
      <c r="Z56" s="61">
        <f t="shared" si="16"/>
        <v>518</v>
      </c>
      <c r="AA56" s="61">
        <f t="shared" si="16"/>
        <v>458</v>
      </c>
    </row>
    <row r="57" spans="1:27" ht="15.75" customHeight="1">
      <c r="A57" s="97"/>
      <c r="B57" s="100"/>
      <c r="C57" s="10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</row>
    <row r="58" spans="1:27" ht="15.75" customHeight="1">
      <c r="A58" s="63" t="s">
        <v>140</v>
      </c>
      <c r="B58" s="692">
        <f>D58+E58</f>
        <v>488</v>
      </c>
      <c r="C58" s="693"/>
      <c r="D58" s="58">
        <f>SUM(F58,H58,J58,L58,N58,P58,R58,T58,V58,X58,Z58)</f>
        <v>277</v>
      </c>
      <c r="E58" s="58">
        <f>SUM(G58,I58,K58,M58,O58,Q58,S58,U58,W58,Y58,AA58)</f>
        <v>211</v>
      </c>
      <c r="F58" s="64">
        <v>0</v>
      </c>
      <c r="G58" s="64">
        <v>0</v>
      </c>
      <c r="H58" s="64">
        <v>0</v>
      </c>
      <c r="I58" s="64">
        <v>0</v>
      </c>
      <c r="J58" s="64">
        <v>0</v>
      </c>
      <c r="K58" s="64">
        <v>0</v>
      </c>
      <c r="L58" s="64">
        <v>0</v>
      </c>
      <c r="M58" s="64">
        <v>0</v>
      </c>
      <c r="N58" s="64">
        <v>0</v>
      </c>
      <c r="O58" s="64">
        <v>0</v>
      </c>
      <c r="P58" s="64">
        <v>25</v>
      </c>
      <c r="Q58" s="64">
        <v>10</v>
      </c>
      <c r="R58" s="64">
        <v>0</v>
      </c>
      <c r="S58" s="64">
        <v>0</v>
      </c>
      <c r="T58" s="64">
        <v>0</v>
      </c>
      <c r="U58" s="64">
        <v>2</v>
      </c>
      <c r="V58" s="64">
        <v>0</v>
      </c>
      <c r="W58" s="64">
        <v>0</v>
      </c>
      <c r="X58" s="64">
        <v>0</v>
      </c>
      <c r="Y58" s="64">
        <v>0</v>
      </c>
      <c r="Z58" s="64">
        <v>252</v>
      </c>
      <c r="AA58" s="64">
        <v>199</v>
      </c>
    </row>
    <row r="59" spans="1:27" ht="15.75" customHeight="1">
      <c r="A59" s="63" t="s">
        <v>141</v>
      </c>
      <c r="B59" s="692">
        <f>D59+E59</f>
        <v>587</v>
      </c>
      <c r="C59" s="693"/>
      <c r="D59" s="58">
        <f>SUM(F59,H59,J59,L59,N59,P59,R59,T59,V59,X59,Z59)</f>
        <v>306</v>
      </c>
      <c r="E59" s="58">
        <f>SUM(G59,I59,K59,M59,O59,Q59,S59,U59,W59,Y59,AA59)</f>
        <v>281</v>
      </c>
      <c r="F59" s="64">
        <v>0</v>
      </c>
      <c r="G59" s="64">
        <v>0</v>
      </c>
      <c r="H59" s="64">
        <v>1</v>
      </c>
      <c r="I59" s="64">
        <v>1</v>
      </c>
      <c r="J59" s="64">
        <v>3</v>
      </c>
      <c r="K59" s="64">
        <v>1</v>
      </c>
      <c r="L59" s="64">
        <v>1</v>
      </c>
      <c r="M59" s="64">
        <v>0</v>
      </c>
      <c r="N59" s="64">
        <v>1</v>
      </c>
      <c r="O59" s="64">
        <v>0</v>
      </c>
      <c r="P59" s="64">
        <v>34</v>
      </c>
      <c r="Q59" s="64">
        <v>20</v>
      </c>
      <c r="R59" s="64">
        <v>0</v>
      </c>
      <c r="S59" s="64">
        <v>0</v>
      </c>
      <c r="T59" s="64">
        <v>0</v>
      </c>
      <c r="U59" s="64">
        <v>0</v>
      </c>
      <c r="V59" s="64">
        <v>0</v>
      </c>
      <c r="W59" s="64">
        <v>0</v>
      </c>
      <c r="X59" s="64">
        <v>0</v>
      </c>
      <c r="Y59" s="64">
        <v>0</v>
      </c>
      <c r="Z59" s="64">
        <v>266</v>
      </c>
      <c r="AA59" s="64">
        <v>259</v>
      </c>
    </row>
    <row r="60" spans="1:27" ht="10.5" customHeight="1">
      <c r="A60" s="92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</row>
  </sheetData>
  <sheetProtection/>
  <mergeCells count="44">
    <mergeCell ref="B12:G14"/>
    <mergeCell ref="H22:M22"/>
    <mergeCell ref="N22:U22"/>
    <mergeCell ref="H23:M23"/>
    <mergeCell ref="Y24:AA24"/>
    <mergeCell ref="R24:S24"/>
    <mergeCell ref="T24:U24"/>
    <mergeCell ref="A1:G1"/>
    <mergeCell ref="B3:B4"/>
    <mergeCell ref="C3:G3"/>
    <mergeCell ref="B22:G23"/>
    <mergeCell ref="A22:A25"/>
    <mergeCell ref="V23:AA23"/>
    <mergeCell ref="N24:O24"/>
    <mergeCell ref="P24:Q24"/>
    <mergeCell ref="H24:J24"/>
    <mergeCell ref="B24:D24"/>
    <mergeCell ref="B51:E52"/>
    <mergeCell ref="X51:Y52"/>
    <mergeCell ref="F51:G52"/>
    <mergeCell ref="J51:K52"/>
    <mergeCell ref="P51:Q52"/>
    <mergeCell ref="V51:W52"/>
    <mergeCell ref="T51:U52"/>
    <mergeCell ref="A3:A4"/>
    <mergeCell ref="B55:C55"/>
    <mergeCell ref="B56:C56"/>
    <mergeCell ref="V24:X24"/>
    <mergeCell ref="N23:Q23"/>
    <mergeCell ref="R23:U23"/>
    <mergeCell ref="A49:M49"/>
    <mergeCell ref="V22:AA22"/>
    <mergeCell ref="A20:M20"/>
    <mergeCell ref="Z51:AA52"/>
    <mergeCell ref="B58:C58"/>
    <mergeCell ref="B59:C59"/>
    <mergeCell ref="R51:S52"/>
    <mergeCell ref="E24:G24"/>
    <mergeCell ref="A51:A53"/>
    <mergeCell ref="B53:C53"/>
    <mergeCell ref="K24:M24"/>
    <mergeCell ref="H51:I52"/>
    <mergeCell ref="N51:O52"/>
    <mergeCell ref="L51:M52"/>
  </mergeCells>
  <conditionalFormatting sqref="A6:G10">
    <cfRule type="expression" priority="3" dxfId="1" stopIfTrue="1">
      <formula>MOD(ROW(),2)=0</formula>
    </cfRule>
    <cfRule type="expression" priority="6" dxfId="0" stopIfTrue="1">
      <formula>MOD(ROW(),2)=0</formula>
    </cfRule>
  </conditionalFormatting>
  <conditionalFormatting sqref="A27:AA41">
    <cfRule type="expression" priority="2" dxfId="1" stopIfTrue="1">
      <formula>MOD(ROW(),2)=1</formula>
    </cfRule>
    <cfRule type="expression" priority="5" dxfId="0" stopIfTrue="1">
      <formula>MOD(ROW(),2)=1</formula>
    </cfRule>
  </conditionalFormatting>
  <conditionalFormatting sqref="A55:AA59">
    <cfRule type="expression" priority="1" dxfId="1" stopIfTrue="1">
      <formula>MOD(ROW(),2)=1</formula>
    </cfRule>
    <cfRule type="expression" priority="4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80" r:id="rId1"/>
  <colBreaks count="1" manualBreakCount="1">
    <brk id="13" max="5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D71"/>
  <sheetViews>
    <sheetView showGridLines="0" view="pageBreakPreview" zoomScale="98" zoomScaleNormal="98" zoomScaleSheetLayoutView="98" zoomScalePageLayoutView="0" workbookViewId="0" topLeftCell="A1">
      <selection activeCell="O19" sqref="O19"/>
    </sheetView>
  </sheetViews>
  <sheetFormatPr defaultColWidth="10.75" defaultRowHeight="18"/>
  <cols>
    <col min="1" max="1" width="10.58203125" style="421" customWidth="1"/>
    <col min="2" max="4" width="7" style="421" customWidth="1"/>
    <col min="5" max="12" width="6.58203125" style="421" customWidth="1"/>
    <col min="13" max="26" width="6" style="421" customWidth="1"/>
    <col min="27" max="16384" width="10.75" style="421" customWidth="1"/>
  </cols>
  <sheetData>
    <row r="1" spans="1:14" ht="12.75">
      <c r="A1" s="419"/>
      <c r="B1" s="419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</row>
    <row r="2" spans="1:14" ht="12" customHeight="1">
      <c r="A2" s="760"/>
      <c r="B2" s="760"/>
      <c r="C2" s="760"/>
      <c r="D2" s="761"/>
      <c r="E2" s="424"/>
      <c r="F2" s="424"/>
      <c r="G2" s="424"/>
      <c r="H2" s="424"/>
      <c r="I2" s="424"/>
      <c r="J2" s="424"/>
      <c r="K2" s="760"/>
      <c r="L2" s="760"/>
      <c r="M2" s="760"/>
      <c r="N2" s="760"/>
    </row>
    <row r="3" spans="1:14" ht="12" customHeight="1">
      <c r="A3" s="760"/>
      <c r="B3" s="761"/>
      <c r="C3" s="761"/>
      <c r="D3" s="761"/>
      <c r="E3" s="424"/>
      <c r="F3" s="424"/>
      <c r="G3" s="424"/>
      <c r="H3" s="424"/>
      <c r="I3" s="424"/>
      <c r="J3" s="424"/>
      <c r="K3" s="760"/>
      <c r="L3" s="760"/>
      <c r="M3" s="760"/>
      <c r="N3" s="760"/>
    </row>
    <row r="4" spans="1:14" ht="12.75">
      <c r="A4" s="760"/>
      <c r="B4" s="761"/>
      <c r="C4" s="761"/>
      <c r="D4" s="761"/>
      <c r="E4" s="422"/>
      <c r="F4" s="422"/>
      <c r="G4" s="422"/>
      <c r="H4" s="422"/>
      <c r="I4" s="422"/>
      <c r="J4" s="422"/>
      <c r="K4" s="422"/>
      <c r="L4" s="422"/>
      <c r="M4" s="423"/>
      <c r="N4" s="423"/>
    </row>
    <row r="5" spans="1:14" ht="12.75">
      <c r="A5" s="420"/>
      <c r="B5" s="425"/>
      <c r="C5" s="420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</row>
    <row r="6" spans="1:14" ht="12.75">
      <c r="A6" s="422"/>
      <c r="B6" s="426"/>
      <c r="C6" s="427"/>
      <c r="D6" s="426"/>
      <c r="E6" s="427"/>
      <c r="F6" s="427"/>
      <c r="G6" s="427"/>
      <c r="H6" s="427"/>
      <c r="I6" s="427"/>
      <c r="J6" s="427"/>
      <c r="K6" s="427"/>
      <c r="L6" s="427"/>
      <c r="M6" s="427"/>
      <c r="N6" s="427"/>
    </row>
    <row r="7" spans="1:14" ht="12.75">
      <c r="A7" s="428"/>
      <c r="B7" s="429"/>
      <c r="C7" s="429"/>
      <c r="D7" s="429"/>
      <c r="E7" s="427"/>
      <c r="F7" s="427"/>
      <c r="G7" s="427"/>
      <c r="H7" s="427"/>
      <c r="I7" s="427"/>
      <c r="J7" s="427"/>
      <c r="K7" s="427"/>
      <c r="L7" s="427"/>
      <c r="M7" s="427"/>
      <c r="N7" s="427"/>
    </row>
    <row r="8" spans="1:14" ht="12.75">
      <c r="A8" s="420"/>
      <c r="B8" s="430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</row>
    <row r="9" spans="1:14" ht="12.75">
      <c r="A9" s="422"/>
      <c r="B9" s="426"/>
      <c r="C9" s="427"/>
      <c r="D9" s="426"/>
      <c r="E9" s="427"/>
      <c r="F9" s="427"/>
      <c r="G9" s="427"/>
      <c r="H9" s="427"/>
      <c r="I9" s="427"/>
      <c r="J9" s="427"/>
      <c r="K9" s="427"/>
      <c r="L9" s="427"/>
      <c r="M9" s="427"/>
      <c r="N9" s="427"/>
    </row>
    <row r="10" spans="1:14" ht="12.75">
      <c r="A10" s="422"/>
      <c r="B10" s="426"/>
      <c r="C10" s="427"/>
      <c r="D10" s="426"/>
      <c r="E10" s="427"/>
      <c r="F10" s="427"/>
      <c r="G10" s="427"/>
      <c r="H10" s="427"/>
      <c r="I10" s="427"/>
      <c r="J10" s="427"/>
      <c r="K10" s="427"/>
      <c r="L10" s="427"/>
      <c r="M10" s="427"/>
      <c r="N10" s="427"/>
    </row>
    <row r="11" spans="1:14" ht="12.75">
      <c r="A11" s="422"/>
      <c r="B11" s="426"/>
      <c r="C11" s="427"/>
      <c r="D11" s="426"/>
      <c r="E11" s="427"/>
      <c r="F11" s="427"/>
      <c r="G11" s="427"/>
      <c r="H11" s="427"/>
      <c r="I11" s="427"/>
      <c r="J11" s="427"/>
      <c r="K11" s="427"/>
      <c r="L11" s="427"/>
      <c r="M11" s="427"/>
      <c r="N11" s="427"/>
    </row>
    <row r="12" spans="1:14" ht="12.75">
      <c r="A12" s="422"/>
      <c r="B12" s="426"/>
      <c r="C12" s="427"/>
      <c r="D12" s="426"/>
      <c r="E12" s="427"/>
      <c r="F12" s="427"/>
      <c r="G12" s="427"/>
      <c r="H12" s="427"/>
      <c r="I12" s="427"/>
      <c r="J12" s="427"/>
      <c r="K12" s="427"/>
      <c r="L12" s="427"/>
      <c r="M12" s="427"/>
      <c r="N12" s="427"/>
    </row>
    <row r="13" spans="1:14" ht="12.75">
      <c r="A13" s="420"/>
      <c r="B13" s="425"/>
      <c r="C13" s="420"/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0"/>
    </row>
    <row r="14" spans="1:14" ht="12.75">
      <c r="A14" s="431"/>
      <c r="B14" s="431"/>
      <c r="C14" s="431"/>
      <c r="D14" s="431"/>
      <c r="E14" s="431"/>
      <c r="F14" s="431"/>
      <c r="G14" s="431"/>
      <c r="H14" s="431"/>
      <c r="I14" s="431"/>
      <c r="J14" s="431"/>
      <c r="K14" s="431"/>
      <c r="L14" s="431"/>
      <c r="M14" s="431"/>
      <c r="N14" s="431"/>
    </row>
    <row r="15" ht="12.75"/>
    <row r="16" ht="12.75"/>
    <row r="17" ht="12.75"/>
    <row r="18" ht="15" customHeight="1"/>
    <row r="19" ht="15" customHeight="1">
      <c r="A19" s="421" t="s">
        <v>257</v>
      </c>
    </row>
    <row r="20" ht="15" customHeight="1"/>
    <row r="21" s="432" customFormat="1" ht="15" customHeight="1"/>
    <row r="22" spans="1:22" s="432" customFormat="1" ht="15" customHeight="1">
      <c r="A22" s="755" t="s">
        <v>258</v>
      </c>
      <c r="B22" s="755"/>
      <c r="C22" s="755"/>
      <c r="D22" s="755"/>
      <c r="E22" s="755"/>
      <c r="F22" s="755"/>
      <c r="G22" s="755"/>
      <c r="H22" s="755"/>
      <c r="I22" s="755"/>
      <c r="J22" s="755"/>
      <c r="K22" s="433"/>
      <c r="L22" s="433"/>
      <c r="M22" s="433"/>
      <c r="N22" s="433"/>
      <c r="O22" s="433"/>
      <c r="P22" s="433"/>
      <c r="Q22" s="433"/>
      <c r="R22" s="433"/>
      <c r="S22" s="433"/>
      <c r="T22" s="434"/>
      <c r="U22" s="433"/>
      <c r="V22" s="434"/>
    </row>
    <row r="23" spans="1:26" s="432" customFormat="1" ht="15" customHeight="1">
      <c r="A23" s="435" t="s">
        <v>259</v>
      </c>
      <c r="B23" s="436"/>
      <c r="C23" s="437"/>
      <c r="D23" s="438"/>
      <c r="E23" s="438"/>
      <c r="F23" s="438"/>
      <c r="G23" s="438"/>
      <c r="H23" s="438"/>
      <c r="I23" s="438"/>
      <c r="J23" s="438"/>
      <c r="K23" s="438"/>
      <c r="L23" s="438"/>
      <c r="M23" s="438" t="s">
        <v>85</v>
      </c>
      <c r="N23" s="438"/>
      <c r="O23" s="438"/>
      <c r="P23" s="438"/>
      <c r="Q23" s="438"/>
      <c r="S23" s="438"/>
      <c r="T23" s="439"/>
      <c r="U23" s="437"/>
      <c r="V23" s="438"/>
      <c r="Z23" s="440" t="s">
        <v>0</v>
      </c>
    </row>
    <row r="24" spans="1:30" s="432" customFormat="1" ht="15" customHeight="1">
      <c r="A24" s="756" t="s">
        <v>260</v>
      </c>
      <c r="B24" s="441"/>
      <c r="C24" s="442" t="s">
        <v>4</v>
      </c>
      <c r="D24" s="443"/>
      <c r="E24" s="752" t="s">
        <v>261</v>
      </c>
      <c r="F24" s="754"/>
      <c r="G24" s="752" t="s">
        <v>248</v>
      </c>
      <c r="H24" s="754"/>
      <c r="I24" s="752" t="s">
        <v>262</v>
      </c>
      <c r="J24" s="754"/>
      <c r="K24" s="752" t="s">
        <v>188</v>
      </c>
      <c r="L24" s="754"/>
      <c r="M24" s="752" t="s">
        <v>189</v>
      </c>
      <c r="N24" s="754"/>
      <c r="O24" s="752" t="s">
        <v>263</v>
      </c>
      <c r="P24" s="754"/>
      <c r="Q24" s="752" t="s">
        <v>264</v>
      </c>
      <c r="R24" s="754"/>
      <c r="S24" s="758" t="s">
        <v>265</v>
      </c>
      <c r="T24" s="759"/>
      <c r="U24" s="740" t="s">
        <v>266</v>
      </c>
      <c r="V24" s="741"/>
      <c r="W24" s="752" t="s">
        <v>70</v>
      </c>
      <c r="X24" s="754"/>
      <c r="Y24" s="752" t="s">
        <v>267</v>
      </c>
      <c r="Z24" s="753"/>
      <c r="AA24" s="438"/>
      <c r="AB24" s="437"/>
      <c r="AC24" s="437"/>
      <c r="AD24" s="437"/>
    </row>
    <row r="25" spans="1:30" s="432" customFormat="1" ht="15" customHeight="1">
      <c r="A25" s="757"/>
      <c r="B25" s="444" t="s">
        <v>4</v>
      </c>
      <c r="C25" s="445" t="s">
        <v>2</v>
      </c>
      <c r="D25" s="446" t="s">
        <v>3</v>
      </c>
      <c r="E25" s="444" t="s">
        <v>2</v>
      </c>
      <c r="F25" s="445" t="s">
        <v>3</v>
      </c>
      <c r="G25" s="444" t="s">
        <v>2</v>
      </c>
      <c r="H25" s="445" t="s">
        <v>3</v>
      </c>
      <c r="I25" s="446" t="s">
        <v>2</v>
      </c>
      <c r="J25" s="445" t="s">
        <v>3</v>
      </c>
      <c r="K25" s="444" t="s">
        <v>2</v>
      </c>
      <c r="L25" s="445" t="s">
        <v>3</v>
      </c>
      <c r="M25" s="444" t="s">
        <v>2</v>
      </c>
      <c r="N25" s="445" t="s">
        <v>3</v>
      </c>
      <c r="O25" s="444" t="s">
        <v>2</v>
      </c>
      <c r="P25" s="445" t="s">
        <v>3</v>
      </c>
      <c r="Q25" s="446" t="s">
        <v>2</v>
      </c>
      <c r="R25" s="445" t="s">
        <v>3</v>
      </c>
      <c r="S25" s="446" t="s">
        <v>2</v>
      </c>
      <c r="T25" s="445" t="s">
        <v>3</v>
      </c>
      <c r="U25" s="445" t="s">
        <v>2</v>
      </c>
      <c r="V25" s="446" t="s">
        <v>3</v>
      </c>
      <c r="W25" s="444" t="s">
        <v>2</v>
      </c>
      <c r="X25" s="445" t="s">
        <v>3</v>
      </c>
      <c r="Y25" s="445" t="s">
        <v>2</v>
      </c>
      <c r="Z25" s="446" t="s">
        <v>3</v>
      </c>
      <c r="AA25" s="438"/>
      <c r="AB25" s="437"/>
      <c r="AC25" s="437"/>
      <c r="AD25" s="437"/>
    </row>
    <row r="26" spans="1:27" s="432" customFormat="1" ht="14.25" customHeight="1">
      <c r="A26" s="447" t="s">
        <v>268</v>
      </c>
      <c r="B26" s="448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4"/>
    </row>
    <row r="27" spans="1:29" s="432" customFormat="1" ht="14.25" customHeight="1">
      <c r="A27" s="449" t="s">
        <v>269</v>
      </c>
      <c r="B27" s="450">
        <v>69</v>
      </c>
      <c r="C27" s="451">
        <v>44</v>
      </c>
      <c r="D27" s="451">
        <v>25</v>
      </c>
      <c r="E27" s="451">
        <v>1</v>
      </c>
      <c r="F27" s="451">
        <v>1</v>
      </c>
      <c r="G27" s="449">
        <v>0</v>
      </c>
      <c r="H27" s="449">
        <v>0</v>
      </c>
      <c r="I27" s="451">
        <v>8</v>
      </c>
      <c r="J27" s="451">
        <v>1</v>
      </c>
      <c r="K27" s="449">
        <v>1</v>
      </c>
      <c r="L27" s="449">
        <v>1</v>
      </c>
      <c r="M27" s="449">
        <v>0</v>
      </c>
      <c r="N27" s="449">
        <v>0</v>
      </c>
      <c r="O27" s="451">
        <v>31</v>
      </c>
      <c r="P27" s="451">
        <v>19</v>
      </c>
      <c r="Q27" s="451">
        <v>0</v>
      </c>
      <c r="R27" s="451">
        <v>0</v>
      </c>
      <c r="S27" s="451">
        <v>0</v>
      </c>
      <c r="T27" s="451">
        <v>2</v>
      </c>
      <c r="U27" s="451">
        <v>0</v>
      </c>
      <c r="V27" s="451">
        <v>0</v>
      </c>
      <c r="W27" s="449">
        <v>0</v>
      </c>
      <c r="X27" s="449">
        <v>0</v>
      </c>
      <c r="Y27" s="451">
        <v>3</v>
      </c>
      <c r="Z27" s="451">
        <v>1</v>
      </c>
      <c r="AA27" s="452"/>
      <c r="AB27" s="453"/>
      <c r="AC27" s="453"/>
    </row>
    <row r="28" spans="1:26" s="457" customFormat="1" ht="14.25" customHeight="1">
      <c r="A28" s="454" t="s">
        <v>270</v>
      </c>
      <c r="B28" s="455">
        <f aca="true" t="shared" si="0" ref="B28:Z28">SUM(B30,B33)</f>
        <v>82</v>
      </c>
      <c r="C28" s="456">
        <f t="shared" si="0"/>
        <v>51</v>
      </c>
      <c r="D28" s="456">
        <f t="shared" si="0"/>
        <v>31</v>
      </c>
      <c r="E28" s="456">
        <f t="shared" si="0"/>
        <v>1</v>
      </c>
      <c r="F28" s="456">
        <f t="shared" si="0"/>
        <v>1</v>
      </c>
      <c r="G28" s="456">
        <f t="shared" si="0"/>
        <v>0</v>
      </c>
      <c r="H28" s="456">
        <f t="shared" si="0"/>
        <v>0</v>
      </c>
      <c r="I28" s="456">
        <f t="shared" si="0"/>
        <v>9</v>
      </c>
      <c r="J28" s="456">
        <f t="shared" si="0"/>
        <v>1</v>
      </c>
      <c r="K28" s="456">
        <f t="shared" si="0"/>
        <v>3</v>
      </c>
      <c r="L28" s="456">
        <f t="shared" si="0"/>
        <v>1</v>
      </c>
      <c r="M28" s="456">
        <f t="shared" si="0"/>
        <v>0</v>
      </c>
      <c r="N28" s="456">
        <f t="shared" si="0"/>
        <v>0</v>
      </c>
      <c r="O28" s="456">
        <f t="shared" si="0"/>
        <v>36</v>
      </c>
      <c r="P28" s="456">
        <f t="shared" si="0"/>
        <v>22</v>
      </c>
      <c r="Q28" s="456">
        <f t="shared" si="0"/>
        <v>0</v>
      </c>
      <c r="R28" s="456">
        <f t="shared" si="0"/>
        <v>0</v>
      </c>
      <c r="S28" s="456">
        <f>SUM(S30,S33)</f>
        <v>0</v>
      </c>
      <c r="T28" s="456">
        <f t="shared" si="0"/>
        <v>3</v>
      </c>
      <c r="U28" s="456">
        <f>SUM(U30,U33)</f>
        <v>0</v>
      </c>
      <c r="V28" s="456">
        <f t="shared" si="0"/>
        <v>0</v>
      </c>
      <c r="W28" s="456">
        <f t="shared" si="0"/>
        <v>0</v>
      </c>
      <c r="X28" s="456">
        <f t="shared" si="0"/>
        <v>0</v>
      </c>
      <c r="Y28" s="456">
        <f t="shared" si="0"/>
        <v>2</v>
      </c>
      <c r="Z28" s="456">
        <f t="shared" si="0"/>
        <v>3</v>
      </c>
    </row>
    <row r="29" spans="1:27" s="432" customFormat="1" ht="10.5" customHeight="1">
      <c r="A29" s="458"/>
      <c r="B29" s="450"/>
      <c r="C29" s="451"/>
      <c r="D29" s="451"/>
      <c r="E29" s="451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34"/>
    </row>
    <row r="30" spans="1:27" s="432" customFormat="1" ht="13.5" customHeight="1">
      <c r="A30" s="459" t="s">
        <v>271</v>
      </c>
      <c r="B30" s="460">
        <f>C30+D30</f>
        <v>26</v>
      </c>
      <c r="C30" s="461">
        <f>SUM(E30,G30,I30,K30,M30,O30,Q30,W30,Y30)</f>
        <v>17</v>
      </c>
      <c r="D30" s="461">
        <f>SUM(F30,H30,J30,L30,N30,P30,R30,T30,V30,X30,Z30)</f>
        <v>9</v>
      </c>
      <c r="E30" s="461">
        <v>1</v>
      </c>
      <c r="F30" s="461">
        <v>0</v>
      </c>
      <c r="G30" s="461">
        <v>0</v>
      </c>
      <c r="H30" s="461">
        <v>0</v>
      </c>
      <c r="I30" s="461">
        <v>1</v>
      </c>
      <c r="J30" s="461">
        <v>0</v>
      </c>
      <c r="K30" s="461">
        <v>0</v>
      </c>
      <c r="L30" s="461">
        <v>0</v>
      </c>
      <c r="M30" s="461">
        <v>0</v>
      </c>
      <c r="N30" s="461">
        <v>0</v>
      </c>
      <c r="O30" s="461">
        <v>15</v>
      </c>
      <c r="P30" s="461">
        <v>8</v>
      </c>
      <c r="Q30" s="461">
        <v>0</v>
      </c>
      <c r="R30" s="461">
        <v>0</v>
      </c>
      <c r="S30" s="461">
        <v>0</v>
      </c>
      <c r="T30" s="461">
        <v>1</v>
      </c>
      <c r="U30" s="461">
        <v>0</v>
      </c>
      <c r="V30" s="461">
        <v>0</v>
      </c>
      <c r="W30" s="461">
        <v>0</v>
      </c>
      <c r="X30" s="461">
        <v>0</v>
      </c>
      <c r="Y30" s="461">
        <v>0</v>
      </c>
      <c r="Z30" s="461">
        <v>0</v>
      </c>
      <c r="AA30" s="434"/>
    </row>
    <row r="31" spans="1:27" s="432" customFormat="1" ht="13.5" customHeight="1">
      <c r="A31" s="462" t="s">
        <v>272</v>
      </c>
      <c r="B31" s="460"/>
      <c r="C31" s="461"/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34"/>
    </row>
    <row r="32" spans="1:27" s="432" customFormat="1" ht="8.25" customHeight="1">
      <c r="A32" s="462"/>
      <c r="B32" s="460"/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34"/>
    </row>
    <row r="33" spans="1:27" s="432" customFormat="1" ht="14.25" customHeight="1">
      <c r="A33" s="459" t="s">
        <v>273</v>
      </c>
      <c r="B33" s="460">
        <f>SUM(B34:B36)</f>
        <v>56</v>
      </c>
      <c r="C33" s="461">
        <f aca="true" t="shared" si="1" ref="C33:Z33">SUM(C34:C36)</f>
        <v>34</v>
      </c>
      <c r="D33" s="461">
        <f t="shared" si="1"/>
        <v>22</v>
      </c>
      <c r="E33" s="461">
        <f t="shared" si="1"/>
        <v>0</v>
      </c>
      <c r="F33" s="461">
        <f t="shared" si="1"/>
        <v>1</v>
      </c>
      <c r="G33" s="461">
        <f t="shared" si="1"/>
        <v>0</v>
      </c>
      <c r="H33" s="461">
        <f t="shared" si="1"/>
        <v>0</v>
      </c>
      <c r="I33" s="461">
        <f t="shared" si="1"/>
        <v>8</v>
      </c>
      <c r="J33" s="461">
        <f t="shared" si="1"/>
        <v>1</v>
      </c>
      <c r="K33" s="461">
        <f t="shared" si="1"/>
        <v>3</v>
      </c>
      <c r="L33" s="461">
        <f t="shared" si="1"/>
        <v>1</v>
      </c>
      <c r="M33" s="461">
        <f t="shared" si="1"/>
        <v>0</v>
      </c>
      <c r="N33" s="461">
        <f t="shared" si="1"/>
        <v>0</v>
      </c>
      <c r="O33" s="461">
        <f t="shared" si="1"/>
        <v>21</v>
      </c>
      <c r="P33" s="461">
        <f t="shared" si="1"/>
        <v>14</v>
      </c>
      <c r="Q33" s="461">
        <f t="shared" si="1"/>
        <v>0</v>
      </c>
      <c r="R33" s="461">
        <f t="shared" si="1"/>
        <v>0</v>
      </c>
      <c r="S33" s="461">
        <f>SUM(S34:S36)</f>
        <v>0</v>
      </c>
      <c r="T33" s="461">
        <f t="shared" si="1"/>
        <v>2</v>
      </c>
      <c r="U33" s="461">
        <f>SUM(U34:U36)</f>
        <v>0</v>
      </c>
      <c r="V33" s="461">
        <f t="shared" si="1"/>
        <v>0</v>
      </c>
      <c r="W33" s="461">
        <f t="shared" si="1"/>
        <v>0</v>
      </c>
      <c r="X33" s="461">
        <f t="shared" si="1"/>
        <v>0</v>
      </c>
      <c r="Y33" s="461">
        <f t="shared" si="1"/>
        <v>2</v>
      </c>
      <c r="Z33" s="461">
        <f t="shared" si="1"/>
        <v>3</v>
      </c>
      <c r="AA33" s="434"/>
    </row>
    <row r="34" spans="1:27" s="432" customFormat="1" ht="13.5" customHeight="1">
      <c r="A34" s="462" t="s">
        <v>274</v>
      </c>
      <c r="B34" s="460">
        <f>C34+D34</f>
        <v>14</v>
      </c>
      <c r="C34" s="461">
        <f>SUM(E34,G34,I34,K34,M34,O34,Q34,W34,Y34)</f>
        <v>9</v>
      </c>
      <c r="D34" s="461">
        <f>SUM(F34,H34,J34,L34,N34,P34,R34,T34,V34,X34,Z34)</f>
        <v>5</v>
      </c>
      <c r="E34" s="461">
        <v>0</v>
      </c>
      <c r="F34" s="461">
        <v>0</v>
      </c>
      <c r="G34" s="461">
        <v>0</v>
      </c>
      <c r="H34" s="461">
        <v>0</v>
      </c>
      <c r="I34" s="461">
        <v>3</v>
      </c>
      <c r="J34" s="461">
        <v>0</v>
      </c>
      <c r="K34" s="461">
        <v>0</v>
      </c>
      <c r="L34" s="461">
        <v>0</v>
      </c>
      <c r="M34" s="461">
        <v>0</v>
      </c>
      <c r="N34" s="461">
        <v>0</v>
      </c>
      <c r="O34" s="461">
        <v>4</v>
      </c>
      <c r="P34" s="461">
        <v>1</v>
      </c>
      <c r="Q34" s="461">
        <v>0</v>
      </c>
      <c r="R34" s="461">
        <v>0</v>
      </c>
      <c r="S34" s="461">
        <v>0</v>
      </c>
      <c r="T34" s="461">
        <v>1</v>
      </c>
      <c r="U34" s="461">
        <v>0</v>
      </c>
      <c r="V34" s="461">
        <v>0</v>
      </c>
      <c r="W34" s="461">
        <v>0</v>
      </c>
      <c r="X34" s="461">
        <v>0</v>
      </c>
      <c r="Y34" s="461">
        <v>2</v>
      </c>
      <c r="Z34" s="461">
        <v>3</v>
      </c>
      <c r="AA34" s="434"/>
    </row>
    <row r="35" spans="1:27" s="432" customFormat="1" ht="13.5" customHeight="1">
      <c r="A35" s="462" t="s">
        <v>275</v>
      </c>
      <c r="B35" s="460">
        <f>C35+D35</f>
        <v>5</v>
      </c>
      <c r="C35" s="461">
        <f>SUM(E35,G35,I35,K35,M35,O35,Q35,W35,Y35)</f>
        <v>2</v>
      </c>
      <c r="D35" s="461">
        <f>SUM(F35,H35,J35,L35,N35,P35,R35,T35,V35,X35,Z35)</f>
        <v>3</v>
      </c>
      <c r="E35" s="461">
        <v>0</v>
      </c>
      <c r="F35" s="461">
        <v>0</v>
      </c>
      <c r="G35" s="461">
        <v>0</v>
      </c>
      <c r="H35" s="461">
        <v>0</v>
      </c>
      <c r="I35" s="461">
        <v>1</v>
      </c>
      <c r="J35" s="461">
        <v>0</v>
      </c>
      <c r="K35" s="461">
        <v>0</v>
      </c>
      <c r="L35" s="461">
        <v>0</v>
      </c>
      <c r="M35" s="461">
        <v>0</v>
      </c>
      <c r="N35" s="461">
        <v>0</v>
      </c>
      <c r="O35" s="461">
        <v>1</v>
      </c>
      <c r="P35" s="461">
        <v>3</v>
      </c>
      <c r="Q35" s="461">
        <v>0</v>
      </c>
      <c r="R35" s="461">
        <v>0</v>
      </c>
      <c r="S35" s="461">
        <v>0</v>
      </c>
      <c r="T35" s="461">
        <v>0</v>
      </c>
      <c r="U35" s="461">
        <v>0</v>
      </c>
      <c r="V35" s="461">
        <v>0</v>
      </c>
      <c r="W35" s="461">
        <v>0</v>
      </c>
      <c r="X35" s="461">
        <v>0</v>
      </c>
      <c r="Y35" s="461">
        <v>0</v>
      </c>
      <c r="Z35" s="461">
        <v>0</v>
      </c>
      <c r="AA35" s="434"/>
    </row>
    <row r="36" spans="1:27" s="432" customFormat="1" ht="13.5" customHeight="1">
      <c r="A36" s="462" t="s">
        <v>276</v>
      </c>
      <c r="B36" s="460">
        <f>C36+D36</f>
        <v>37</v>
      </c>
      <c r="C36" s="461">
        <f>SUM(E36,G36,I36,K36,M36,O36,Q36,W36,Y36)</f>
        <v>23</v>
      </c>
      <c r="D36" s="461">
        <f>SUM(F36,H36,J36,L36,N36,P36,R36,T36,V36,X36,Z36)</f>
        <v>14</v>
      </c>
      <c r="E36" s="461">
        <v>0</v>
      </c>
      <c r="F36" s="461">
        <v>1</v>
      </c>
      <c r="G36" s="461">
        <v>0</v>
      </c>
      <c r="H36" s="461">
        <v>0</v>
      </c>
      <c r="I36" s="461">
        <v>4</v>
      </c>
      <c r="J36" s="461">
        <v>1</v>
      </c>
      <c r="K36" s="461">
        <v>3</v>
      </c>
      <c r="L36" s="461">
        <v>1</v>
      </c>
      <c r="M36" s="461">
        <v>0</v>
      </c>
      <c r="N36" s="461">
        <v>0</v>
      </c>
      <c r="O36" s="461">
        <v>16</v>
      </c>
      <c r="P36" s="461">
        <v>10</v>
      </c>
      <c r="Q36" s="461">
        <v>0</v>
      </c>
      <c r="R36" s="461">
        <v>0</v>
      </c>
      <c r="S36" s="461">
        <v>0</v>
      </c>
      <c r="T36" s="461">
        <v>1</v>
      </c>
      <c r="U36" s="461">
        <v>0</v>
      </c>
      <c r="V36" s="461">
        <v>0</v>
      </c>
      <c r="W36" s="461">
        <v>0</v>
      </c>
      <c r="X36" s="461">
        <v>0</v>
      </c>
      <c r="Y36" s="461">
        <v>0</v>
      </c>
      <c r="Z36" s="461">
        <v>0</v>
      </c>
      <c r="AA36" s="434"/>
    </row>
    <row r="37" spans="1:27" s="432" customFormat="1" ht="14.25" customHeight="1">
      <c r="A37" s="459"/>
      <c r="B37" s="460"/>
      <c r="C37" s="461"/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  <c r="Z37" s="461"/>
      <c r="AA37" s="434"/>
    </row>
    <row r="38" spans="1:27" s="432" customFormat="1" ht="14.25" customHeight="1">
      <c r="A38" s="447" t="s">
        <v>79</v>
      </c>
      <c r="B38" s="460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34"/>
    </row>
    <row r="39" spans="1:26" s="432" customFormat="1" ht="14.25" customHeight="1">
      <c r="A39" s="449" t="s">
        <v>269</v>
      </c>
      <c r="B39" s="463">
        <v>83</v>
      </c>
      <c r="C39" s="464">
        <v>45</v>
      </c>
      <c r="D39" s="464">
        <v>38</v>
      </c>
      <c r="E39" s="465" t="s">
        <v>277</v>
      </c>
      <c r="F39" s="465" t="s">
        <v>277</v>
      </c>
      <c r="G39" s="464">
        <v>1</v>
      </c>
      <c r="H39" s="464">
        <v>0</v>
      </c>
      <c r="I39" s="464">
        <v>2</v>
      </c>
      <c r="J39" s="464">
        <v>0</v>
      </c>
      <c r="K39" s="464">
        <v>0</v>
      </c>
      <c r="L39" s="464">
        <v>0</v>
      </c>
      <c r="M39" s="464">
        <v>0</v>
      </c>
      <c r="N39" s="464">
        <v>0</v>
      </c>
      <c r="O39" s="464">
        <v>0</v>
      </c>
      <c r="P39" s="464">
        <v>0</v>
      </c>
      <c r="Q39" s="464">
        <v>0</v>
      </c>
      <c r="R39" s="464">
        <v>0</v>
      </c>
      <c r="S39" s="464">
        <v>0</v>
      </c>
      <c r="T39" s="464">
        <v>1</v>
      </c>
      <c r="U39" s="464">
        <v>0</v>
      </c>
      <c r="V39" s="432">
        <v>0</v>
      </c>
      <c r="W39" s="432">
        <v>0</v>
      </c>
      <c r="X39" s="432">
        <v>0</v>
      </c>
      <c r="Y39" s="432">
        <v>42</v>
      </c>
      <c r="Z39" s="432">
        <v>37</v>
      </c>
    </row>
    <row r="40" spans="1:26" s="457" customFormat="1" ht="14.25" customHeight="1">
      <c r="A40" s="454" t="s">
        <v>270</v>
      </c>
      <c r="B40" s="466">
        <f aca="true" t="shared" si="2" ref="B40:Z40">SUM(B42,B45)</f>
        <v>47</v>
      </c>
      <c r="C40" s="467">
        <f t="shared" si="2"/>
        <v>30</v>
      </c>
      <c r="D40" s="467">
        <f t="shared" si="2"/>
        <v>17</v>
      </c>
      <c r="E40" s="468" t="s">
        <v>277</v>
      </c>
      <c r="F40" s="468" t="s">
        <v>277</v>
      </c>
      <c r="G40" s="467">
        <f t="shared" si="2"/>
        <v>0</v>
      </c>
      <c r="H40" s="467">
        <f t="shared" si="2"/>
        <v>0</v>
      </c>
      <c r="I40" s="467">
        <f t="shared" si="2"/>
        <v>0</v>
      </c>
      <c r="J40" s="467">
        <f t="shared" si="2"/>
        <v>0</v>
      </c>
      <c r="K40" s="467">
        <f t="shared" si="2"/>
        <v>0</v>
      </c>
      <c r="L40" s="467">
        <f t="shared" si="2"/>
        <v>0</v>
      </c>
      <c r="M40" s="467">
        <f t="shared" si="2"/>
        <v>0</v>
      </c>
      <c r="N40" s="467">
        <f t="shared" si="2"/>
        <v>0</v>
      </c>
      <c r="O40" s="467">
        <f t="shared" si="2"/>
        <v>0</v>
      </c>
      <c r="P40" s="467">
        <f t="shared" si="2"/>
        <v>0</v>
      </c>
      <c r="Q40" s="467">
        <f t="shared" si="2"/>
        <v>0</v>
      </c>
      <c r="R40" s="467">
        <f t="shared" si="2"/>
        <v>0</v>
      </c>
      <c r="S40" s="467">
        <f t="shared" si="2"/>
        <v>0</v>
      </c>
      <c r="T40" s="467">
        <f t="shared" si="2"/>
        <v>1</v>
      </c>
      <c r="U40" s="467">
        <f t="shared" si="2"/>
        <v>0</v>
      </c>
      <c r="V40" s="467">
        <f t="shared" si="2"/>
        <v>0</v>
      </c>
      <c r="W40" s="467">
        <f t="shared" si="2"/>
        <v>0</v>
      </c>
      <c r="X40" s="467">
        <f t="shared" si="2"/>
        <v>0</v>
      </c>
      <c r="Y40" s="467">
        <f t="shared" si="2"/>
        <v>30</v>
      </c>
      <c r="Z40" s="467">
        <f t="shared" si="2"/>
        <v>16</v>
      </c>
    </row>
    <row r="41" spans="1:27" s="432" customFormat="1" ht="10.5" customHeight="1">
      <c r="A41" s="458"/>
      <c r="B41" s="460"/>
      <c r="C41" s="461"/>
      <c r="D41" s="461"/>
      <c r="E41" s="469"/>
      <c r="F41" s="469"/>
      <c r="G41" s="461"/>
      <c r="H41" s="461"/>
      <c r="I41" s="461"/>
      <c r="J41" s="461"/>
      <c r="K41" s="461"/>
      <c r="L41" s="461"/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  <c r="Z41" s="461"/>
      <c r="AA41" s="434"/>
    </row>
    <row r="42" spans="1:27" s="432" customFormat="1" ht="13.5" customHeight="1">
      <c r="A42" s="459" t="s">
        <v>271</v>
      </c>
      <c r="B42" s="460">
        <f>C42+D42</f>
        <v>13</v>
      </c>
      <c r="C42" s="461">
        <f>SUM(E42,G42,I42,K42,M42,O42,Q42,W42,Y42)</f>
        <v>6</v>
      </c>
      <c r="D42" s="461">
        <f>SUM(F42,H42,J42,L42,N42,P42,R42,T42,V42,X42,Z42)</f>
        <v>7</v>
      </c>
      <c r="E42" s="469" t="s">
        <v>277</v>
      </c>
      <c r="F42" s="469" t="s">
        <v>277</v>
      </c>
      <c r="G42" s="461">
        <v>0</v>
      </c>
      <c r="H42" s="461">
        <v>0</v>
      </c>
      <c r="I42" s="461">
        <v>0</v>
      </c>
      <c r="J42" s="461">
        <v>0</v>
      </c>
      <c r="K42" s="461">
        <v>0</v>
      </c>
      <c r="L42" s="461">
        <v>0</v>
      </c>
      <c r="M42" s="461">
        <v>0</v>
      </c>
      <c r="N42" s="461">
        <v>0</v>
      </c>
      <c r="O42" s="461">
        <v>0</v>
      </c>
      <c r="P42" s="461">
        <v>0</v>
      </c>
      <c r="Q42" s="461">
        <v>0</v>
      </c>
      <c r="R42" s="461">
        <v>0</v>
      </c>
      <c r="S42" s="461">
        <v>0</v>
      </c>
      <c r="T42" s="461">
        <v>0</v>
      </c>
      <c r="U42" s="461">
        <v>0</v>
      </c>
      <c r="V42" s="461">
        <v>0</v>
      </c>
      <c r="W42" s="461">
        <v>0</v>
      </c>
      <c r="X42" s="461">
        <v>0</v>
      </c>
      <c r="Y42" s="461">
        <v>6</v>
      </c>
      <c r="Z42" s="461">
        <v>7</v>
      </c>
      <c r="AA42" s="434"/>
    </row>
    <row r="43" spans="1:27" s="432" customFormat="1" ht="13.5" customHeight="1">
      <c r="A43" s="462" t="s">
        <v>272</v>
      </c>
      <c r="B43" s="460"/>
      <c r="C43" s="461"/>
      <c r="D43" s="461"/>
      <c r="E43" s="469"/>
      <c r="F43" s="469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  <c r="Z43" s="461"/>
      <c r="AA43" s="434"/>
    </row>
    <row r="44" spans="1:27" s="432" customFormat="1" ht="8.25" customHeight="1">
      <c r="A44" s="462"/>
      <c r="B44" s="460"/>
      <c r="C44" s="461"/>
      <c r="D44" s="461"/>
      <c r="E44" s="469"/>
      <c r="F44" s="469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34"/>
    </row>
    <row r="45" spans="1:27" s="432" customFormat="1" ht="14.25" customHeight="1">
      <c r="A45" s="459" t="s">
        <v>273</v>
      </c>
      <c r="B45" s="460">
        <f>SUM(B46:B48)</f>
        <v>34</v>
      </c>
      <c r="C45" s="461">
        <f aca="true" t="shared" si="3" ref="C45:Z45">SUM(C46:C48)</f>
        <v>24</v>
      </c>
      <c r="D45" s="461">
        <f t="shared" si="3"/>
        <v>10</v>
      </c>
      <c r="E45" s="469" t="s">
        <v>277</v>
      </c>
      <c r="F45" s="469" t="s">
        <v>277</v>
      </c>
      <c r="G45" s="461">
        <f t="shared" si="3"/>
        <v>0</v>
      </c>
      <c r="H45" s="461">
        <f t="shared" si="3"/>
        <v>0</v>
      </c>
      <c r="I45" s="461">
        <f t="shared" si="3"/>
        <v>0</v>
      </c>
      <c r="J45" s="461">
        <f t="shared" si="3"/>
        <v>0</v>
      </c>
      <c r="K45" s="461">
        <f t="shared" si="3"/>
        <v>0</v>
      </c>
      <c r="L45" s="461">
        <f t="shared" si="3"/>
        <v>0</v>
      </c>
      <c r="M45" s="461">
        <f t="shared" si="3"/>
        <v>0</v>
      </c>
      <c r="N45" s="461">
        <f t="shared" si="3"/>
        <v>0</v>
      </c>
      <c r="O45" s="461">
        <f t="shared" si="3"/>
        <v>0</v>
      </c>
      <c r="P45" s="461">
        <f t="shared" si="3"/>
        <v>0</v>
      </c>
      <c r="Q45" s="461">
        <f t="shared" si="3"/>
        <v>0</v>
      </c>
      <c r="R45" s="461">
        <f t="shared" si="3"/>
        <v>0</v>
      </c>
      <c r="S45" s="461">
        <f>SUM(S46:S48)</f>
        <v>0</v>
      </c>
      <c r="T45" s="461">
        <f t="shared" si="3"/>
        <v>1</v>
      </c>
      <c r="U45" s="461">
        <f>SUM(U46:U48)</f>
        <v>0</v>
      </c>
      <c r="V45" s="461">
        <f t="shared" si="3"/>
        <v>0</v>
      </c>
      <c r="W45" s="461">
        <f t="shared" si="3"/>
        <v>0</v>
      </c>
      <c r="X45" s="461">
        <f t="shared" si="3"/>
        <v>0</v>
      </c>
      <c r="Y45" s="461">
        <f t="shared" si="3"/>
        <v>24</v>
      </c>
      <c r="Z45" s="461">
        <f t="shared" si="3"/>
        <v>9</v>
      </c>
      <c r="AA45" s="434"/>
    </row>
    <row r="46" spans="1:27" s="432" customFormat="1" ht="13.5" customHeight="1">
      <c r="A46" s="462" t="s">
        <v>274</v>
      </c>
      <c r="B46" s="460">
        <f>C46+D46</f>
        <v>25</v>
      </c>
      <c r="C46" s="461">
        <f>SUM(E46,G46,I46,K46,M46,O46,Q46,W46,Y46)</f>
        <v>21</v>
      </c>
      <c r="D46" s="461">
        <f>SUM(F46,H46,J46,L46,N46,P46,R46,T46,V46,X46,Z46)</f>
        <v>4</v>
      </c>
      <c r="E46" s="469" t="s">
        <v>277</v>
      </c>
      <c r="F46" s="469" t="s">
        <v>277</v>
      </c>
      <c r="G46" s="461">
        <v>0</v>
      </c>
      <c r="H46" s="461">
        <v>0</v>
      </c>
      <c r="I46" s="461">
        <v>0</v>
      </c>
      <c r="J46" s="461">
        <v>0</v>
      </c>
      <c r="K46" s="461">
        <v>0</v>
      </c>
      <c r="L46" s="461">
        <v>0</v>
      </c>
      <c r="M46" s="461">
        <v>0</v>
      </c>
      <c r="N46" s="461">
        <v>0</v>
      </c>
      <c r="O46" s="461">
        <v>0</v>
      </c>
      <c r="P46" s="461">
        <v>0</v>
      </c>
      <c r="Q46" s="461">
        <v>0</v>
      </c>
      <c r="R46" s="461">
        <v>0</v>
      </c>
      <c r="S46" s="461">
        <v>0</v>
      </c>
      <c r="T46" s="461">
        <v>0</v>
      </c>
      <c r="U46" s="461">
        <v>0</v>
      </c>
      <c r="V46" s="461">
        <v>0</v>
      </c>
      <c r="W46" s="461">
        <v>0</v>
      </c>
      <c r="X46" s="461">
        <v>0</v>
      </c>
      <c r="Y46" s="461">
        <v>21</v>
      </c>
      <c r="Z46" s="461">
        <v>4</v>
      </c>
      <c r="AA46" s="434"/>
    </row>
    <row r="47" spans="1:27" s="432" customFormat="1" ht="13.5" customHeight="1">
      <c r="A47" s="462" t="s">
        <v>275</v>
      </c>
      <c r="B47" s="460">
        <f>C47+D47</f>
        <v>9</v>
      </c>
      <c r="C47" s="461">
        <f>SUM(E47,G47,I47,K47,M47,O47,Q47,W47,Y47)</f>
        <v>3</v>
      </c>
      <c r="D47" s="461">
        <f>SUM(F47,H47,J47,L47,N47,P47,R47,T47,V47,X47,Z47)</f>
        <v>6</v>
      </c>
      <c r="E47" s="469" t="s">
        <v>277</v>
      </c>
      <c r="F47" s="469" t="s">
        <v>277</v>
      </c>
      <c r="G47" s="461">
        <v>0</v>
      </c>
      <c r="H47" s="461">
        <v>0</v>
      </c>
      <c r="I47" s="461">
        <v>0</v>
      </c>
      <c r="J47" s="461">
        <v>0</v>
      </c>
      <c r="K47" s="461">
        <v>0</v>
      </c>
      <c r="L47" s="461">
        <v>0</v>
      </c>
      <c r="M47" s="461">
        <v>0</v>
      </c>
      <c r="N47" s="461">
        <v>0</v>
      </c>
      <c r="O47" s="461">
        <v>0</v>
      </c>
      <c r="P47" s="461">
        <v>0</v>
      </c>
      <c r="Q47" s="461">
        <v>0</v>
      </c>
      <c r="R47" s="461">
        <v>0</v>
      </c>
      <c r="S47" s="461">
        <v>0</v>
      </c>
      <c r="T47" s="461">
        <v>1</v>
      </c>
      <c r="U47" s="461">
        <v>0</v>
      </c>
      <c r="V47" s="461">
        <v>0</v>
      </c>
      <c r="W47" s="461">
        <v>0</v>
      </c>
      <c r="X47" s="461">
        <v>0</v>
      </c>
      <c r="Y47" s="461">
        <v>3</v>
      </c>
      <c r="Z47" s="461">
        <v>5</v>
      </c>
      <c r="AA47" s="434"/>
    </row>
    <row r="48" spans="1:27" s="432" customFormat="1" ht="13.5" customHeight="1">
      <c r="A48" s="462" t="s">
        <v>276</v>
      </c>
      <c r="B48" s="460">
        <f>C48+D48</f>
        <v>0</v>
      </c>
      <c r="C48" s="461">
        <f>SUM(E48,G48,I48,K48,M48,O48,Q48,W48,Y48)</f>
        <v>0</v>
      </c>
      <c r="D48" s="461">
        <f>SUM(F48,H48,J48,L48,N48,P48,R48,T48,V48,X48,Z48)</f>
        <v>0</v>
      </c>
      <c r="E48" s="469" t="s">
        <v>277</v>
      </c>
      <c r="F48" s="469" t="s">
        <v>277</v>
      </c>
      <c r="G48" s="461">
        <v>0</v>
      </c>
      <c r="H48" s="461">
        <v>0</v>
      </c>
      <c r="I48" s="461">
        <v>0</v>
      </c>
      <c r="J48" s="461">
        <v>0</v>
      </c>
      <c r="K48" s="461">
        <v>0</v>
      </c>
      <c r="L48" s="461">
        <v>0</v>
      </c>
      <c r="M48" s="461">
        <v>0</v>
      </c>
      <c r="N48" s="461">
        <v>0</v>
      </c>
      <c r="O48" s="461">
        <v>0</v>
      </c>
      <c r="P48" s="461">
        <v>0</v>
      </c>
      <c r="Q48" s="461">
        <v>0</v>
      </c>
      <c r="R48" s="461">
        <v>0</v>
      </c>
      <c r="S48" s="461">
        <v>0</v>
      </c>
      <c r="T48" s="461">
        <v>0</v>
      </c>
      <c r="U48" s="461">
        <v>0</v>
      </c>
      <c r="V48" s="461">
        <v>0</v>
      </c>
      <c r="W48" s="461">
        <v>0</v>
      </c>
      <c r="X48" s="461">
        <v>0</v>
      </c>
      <c r="Y48" s="461">
        <v>0</v>
      </c>
      <c r="Z48" s="461">
        <v>0</v>
      </c>
      <c r="AA48" s="434"/>
    </row>
    <row r="49" spans="1:27" s="432" customFormat="1" ht="6.75" customHeight="1">
      <c r="A49" s="470"/>
      <c r="B49" s="471"/>
      <c r="C49" s="470"/>
      <c r="D49" s="470"/>
      <c r="E49" s="470"/>
      <c r="F49" s="470"/>
      <c r="G49" s="470"/>
      <c r="H49" s="470"/>
      <c r="I49" s="470"/>
      <c r="J49" s="470"/>
      <c r="K49" s="470"/>
      <c r="L49" s="470"/>
      <c r="M49" s="470"/>
      <c r="N49" s="470"/>
      <c r="O49" s="470"/>
      <c r="P49" s="470"/>
      <c r="Q49" s="470"/>
      <c r="R49" s="470"/>
      <c r="S49" s="470"/>
      <c r="T49" s="470"/>
      <c r="U49" s="470"/>
      <c r="V49" s="470"/>
      <c r="W49" s="470"/>
      <c r="X49" s="470"/>
      <c r="Y49" s="470"/>
      <c r="Z49" s="470"/>
      <c r="AA49" s="434"/>
    </row>
    <row r="50" spans="1:21" s="432" customFormat="1" ht="14.25" customHeight="1">
      <c r="A50" s="438"/>
      <c r="B50" s="438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O50" s="438"/>
      <c r="P50" s="438"/>
      <c r="Q50" s="438"/>
      <c r="R50" s="438"/>
      <c r="S50" s="438"/>
      <c r="T50" s="437"/>
      <c r="U50" s="437"/>
    </row>
    <row r="51" spans="1:21" s="432" customFormat="1" ht="14.25" customHeight="1">
      <c r="A51" s="438"/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7"/>
      <c r="U51" s="437"/>
    </row>
    <row r="52" spans="1:21" s="432" customFormat="1" ht="15.75" customHeight="1">
      <c r="A52" s="438"/>
      <c r="B52" s="438"/>
      <c r="C52" s="438"/>
      <c r="D52" s="438"/>
      <c r="E52" s="438"/>
      <c r="F52" s="438"/>
      <c r="G52" s="438"/>
      <c r="H52" s="438"/>
      <c r="I52" s="438"/>
      <c r="J52" s="438"/>
      <c r="K52" s="438"/>
      <c r="L52" s="438"/>
      <c r="M52" s="438"/>
      <c r="N52" s="438"/>
      <c r="O52" s="438"/>
      <c r="P52" s="438"/>
      <c r="Q52" s="438"/>
      <c r="R52" s="438"/>
      <c r="S52" s="438"/>
      <c r="T52" s="437"/>
      <c r="U52" s="437"/>
    </row>
    <row r="53" s="432" customFormat="1" ht="13.5"/>
    <row r="54" spans="1:21" s="432" customFormat="1" ht="13.5">
      <c r="A54" s="733" t="s">
        <v>278</v>
      </c>
      <c r="B54" s="733"/>
      <c r="C54" s="733"/>
      <c r="D54" s="733"/>
      <c r="E54" s="733"/>
      <c r="F54" s="733"/>
      <c r="G54" s="733"/>
      <c r="H54" s="733"/>
      <c r="I54" s="733"/>
      <c r="J54" s="733"/>
      <c r="K54" s="472"/>
      <c r="L54" s="472"/>
      <c r="M54" s="472"/>
      <c r="N54" s="472"/>
      <c r="O54" s="472"/>
      <c r="P54" s="472"/>
      <c r="Q54" s="472"/>
      <c r="R54" s="472"/>
      <c r="S54" s="472"/>
      <c r="T54" s="473"/>
      <c r="U54" s="472"/>
    </row>
    <row r="55" spans="1:20" s="432" customFormat="1" ht="13.5">
      <c r="A55" s="435" t="s">
        <v>259</v>
      </c>
      <c r="B55" s="473"/>
      <c r="C55" s="473"/>
      <c r="D55" s="473"/>
      <c r="E55" s="473"/>
      <c r="F55" s="473"/>
      <c r="G55" s="473"/>
      <c r="H55" s="473"/>
      <c r="I55" s="473"/>
      <c r="J55" s="473"/>
      <c r="K55" s="474"/>
      <c r="L55" s="473"/>
      <c r="M55" s="474" t="s">
        <v>85</v>
      </c>
      <c r="N55" s="473"/>
      <c r="O55" s="473"/>
      <c r="P55" s="473"/>
      <c r="Q55" s="473"/>
      <c r="R55" s="473"/>
      <c r="T55" s="475" t="s">
        <v>0</v>
      </c>
    </row>
    <row r="56" spans="1:20" s="432" customFormat="1" ht="15.75" customHeight="1">
      <c r="A56" s="730" t="s">
        <v>279</v>
      </c>
      <c r="B56" s="735" t="s">
        <v>4</v>
      </c>
      <c r="C56" s="736"/>
      <c r="D56" s="736"/>
      <c r="E56" s="476" t="s">
        <v>280</v>
      </c>
      <c r="F56" s="477"/>
      <c r="G56" s="478"/>
      <c r="H56" s="479"/>
      <c r="I56" s="729" t="s">
        <v>130</v>
      </c>
      <c r="J56" s="730"/>
      <c r="K56" s="751" t="s">
        <v>281</v>
      </c>
      <c r="L56" s="730"/>
      <c r="M56" s="729" t="s">
        <v>131</v>
      </c>
      <c r="N56" s="730"/>
      <c r="O56" s="742" t="s">
        <v>282</v>
      </c>
      <c r="P56" s="743"/>
      <c r="Q56" s="729" t="s">
        <v>283</v>
      </c>
      <c r="R56" s="748"/>
      <c r="S56" s="751" t="s">
        <v>284</v>
      </c>
      <c r="T56" s="748"/>
    </row>
    <row r="57" spans="1:20" s="432" customFormat="1" ht="9" customHeight="1">
      <c r="A57" s="734"/>
      <c r="B57" s="737"/>
      <c r="C57" s="738"/>
      <c r="D57" s="738"/>
      <c r="E57" s="729" t="s">
        <v>183</v>
      </c>
      <c r="F57" s="730"/>
      <c r="G57" s="729" t="s">
        <v>285</v>
      </c>
      <c r="H57" s="730"/>
      <c r="I57" s="739"/>
      <c r="J57" s="734"/>
      <c r="K57" s="739"/>
      <c r="L57" s="734"/>
      <c r="M57" s="739"/>
      <c r="N57" s="734"/>
      <c r="O57" s="744"/>
      <c r="P57" s="745"/>
      <c r="Q57" s="739"/>
      <c r="R57" s="749"/>
      <c r="S57" s="739"/>
      <c r="T57" s="749"/>
    </row>
    <row r="58" spans="1:20" s="432" customFormat="1" ht="9" customHeight="1">
      <c r="A58" s="734"/>
      <c r="B58" s="737"/>
      <c r="C58" s="738"/>
      <c r="D58" s="738"/>
      <c r="E58" s="731"/>
      <c r="F58" s="732"/>
      <c r="G58" s="731"/>
      <c r="H58" s="732"/>
      <c r="I58" s="731"/>
      <c r="J58" s="732"/>
      <c r="K58" s="731"/>
      <c r="L58" s="732"/>
      <c r="M58" s="731"/>
      <c r="N58" s="732"/>
      <c r="O58" s="746"/>
      <c r="P58" s="747"/>
      <c r="Q58" s="731"/>
      <c r="R58" s="750"/>
      <c r="S58" s="731"/>
      <c r="T58" s="750"/>
    </row>
    <row r="59" spans="1:20" s="432" customFormat="1" ht="15" customHeight="1">
      <c r="A59" s="732"/>
      <c r="B59" s="481" t="s">
        <v>57</v>
      </c>
      <c r="C59" s="482" t="s">
        <v>2</v>
      </c>
      <c r="D59" s="483" t="s">
        <v>3</v>
      </c>
      <c r="E59" s="481" t="s">
        <v>2</v>
      </c>
      <c r="F59" s="482" t="s">
        <v>3</v>
      </c>
      <c r="G59" s="483" t="s">
        <v>2</v>
      </c>
      <c r="H59" s="482" t="s">
        <v>3</v>
      </c>
      <c r="I59" s="483" t="s">
        <v>2</v>
      </c>
      <c r="J59" s="482" t="s">
        <v>3</v>
      </c>
      <c r="K59" s="481" t="s">
        <v>2</v>
      </c>
      <c r="L59" s="482" t="s">
        <v>3</v>
      </c>
      <c r="M59" s="481" t="s">
        <v>2</v>
      </c>
      <c r="N59" s="482" t="s">
        <v>3</v>
      </c>
      <c r="O59" s="481" t="s">
        <v>2</v>
      </c>
      <c r="P59" s="482" t="s">
        <v>3</v>
      </c>
      <c r="Q59" s="482" t="s">
        <v>2</v>
      </c>
      <c r="R59" s="483" t="s">
        <v>3</v>
      </c>
      <c r="S59" s="482" t="s">
        <v>2</v>
      </c>
      <c r="T59" s="483" t="s">
        <v>3</v>
      </c>
    </row>
    <row r="60" spans="1:20" s="432" customFormat="1" ht="10.5" customHeight="1">
      <c r="A60" s="473"/>
      <c r="B60" s="484"/>
      <c r="C60" s="473"/>
      <c r="D60" s="473"/>
      <c r="E60" s="473"/>
      <c r="F60" s="473"/>
      <c r="G60" s="473"/>
      <c r="H60" s="473"/>
      <c r="I60" s="473"/>
      <c r="J60" s="473"/>
      <c r="K60" s="473"/>
      <c r="L60" s="473"/>
      <c r="M60" s="473"/>
      <c r="N60" s="473"/>
      <c r="O60" s="473"/>
      <c r="P60" s="473"/>
      <c r="Q60" s="473"/>
      <c r="R60" s="473"/>
      <c r="S60" s="473"/>
      <c r="T60" s="473"/>
    </row>
    <row r="61" spans="1:20" s="432" customFormat="1" ht="15" customHeight="1">
      <c r="A61" s="458" t="s">
        <v>269</v>
      </c>
      <c r="B61" s="463">
        <v>20</v>
      </c>
      <c r="C61" s="464">
        <v>8</v>
      </c>
      <c r="D61" s="464">
        <v>12</v>
      </c>
      <c r="E61" s="464">
        <v>2</v>
      </c>
      <c r="F61" s="464">
        <v>1</v>
      </c>
      <c r="G61" s="464">
        <v>4</v>
      </c>
      <c r="H61" s="464">
        <v>11</v>
      </c>
      <c r="I61" s="464">
        <v>0</v>
      </c>
      <c r="J61" s="464">
        <v>0</v>
      </c>
      <c r="K61" s="464">
        <v>0</v>
      </c>
      <c r="L61" s="464">
        <v>0</v>
      </c>
      <c r="M61" s="464">
        <v>0</v>
      </c>
      <c r="N61" s="464">
        <v>0</v>
      </c>
      <c r="O61" s="464">
        <v>0</v>
      </c>
      <c r="P61" s="464">
        <v>0</v>
      </c>
      <c r="Q61" s="464">
        <v>1</v>
      </c>
      <c r="R61" s="464">
        <v>0</v>
      </c>
      <c r="S61" s="464">
        <v>1</v>
      </c>
      <c r="T61" s="464">
        <v>0</v>
      </c>
    </row>
    <row r="62" spans="1:20" s="457" customFormat="1" ht="15" customHeight="1">
      <c r="A62" s="485" t="s">
        <v>270</v>
      </c>
      <c r="B62" s="486">
        <f aca="true" t="shared" si="4" ref="B62:T62">SUM(B64,B67)</f>
        <v>25</v>
      </c>
      <c r="C62" s="487">
        <f t="shared" si="4"/>
        <v>8</v>
      </c>
      <c r="D62" s="487">
        <f t="shared" si="4"/>
        <v>17</v>
      </c>
      <c r="E62" s="487">
        <f t="shared" si="4"/>
        <v>2</v>
      </c>
      <c r="F62" s="487">
        <f t="shared" si="4"/>
        <v>1</v>
      </c>
      <c r="G62" s="487">
        <f t="shared" si="4"/>
        <v>4</v>
      </c>
      <c r="H62" s="487">
        <f t="shared" si="4"/>
        <v>16</v>
      </c>
      <c r="I62" s="487">
        <f t="shared" si="4"/>
        <v>0</v>
      </c>
      <c r="J62" s="487">
        <f t="shared" si="4"/>
        <v>0</v>
      </c>
      <c r="K62" s="487">
        <f t="shared" si="4"/>
        <v>0</v>
      </c>
      <c r="L62" s="487">
        <f t="shared" si="4"/>
        <v>0</v>
      </c>
      <c r="M62" s="487">
        <f t="shared" si="4"/>
        <v>0</v>
      </c>
      <c r="N62" s="487">
        <f t="shared" si="4"/>
        <v>0</v>
      </c>
      <c r="O62" s="487">
        <f>SUM(O64,O67)</f>
        <v>0</v>
      </c>
      <c r="P62" s="487">
        <f t="shared" si="4"/>
        <v>0</v>
      </c>
      <c r="Q62" s="487">
        <f t="shared" si="4"/>
        <v>1</v>
      </c>
      <c r="R62" s="487">
        <f t="shared" si="4"/>
        <v>0</v>
      </c>
      <c r="S62" s="487">
        <f t="shared" si="4"/>
        <v>1</v>
      </c>
      <c r="T62" s="487">
        <f t="shared" si="4"/>
        <v>0</v>
      </c>
    </row>
    <row r="63" spans="1:20" s="432" customFormat="1" ht="10.5" customHeight="1">
      <c r="A63" s="473"/>
      <c r="B63" s="484"/>
      <c r="C63" s="473"/>
      <c r="D63" s="473"/>
      <c r="E63" s="473"/>
      <c r="F63" s="473"/>
      <c r="G63" s="473"/>
      <c r="H63" s="473"/>
      <c r="I63" s="473"/>
      <c r="J63" s="473"/>
      <c r="K63" s="473"/>
      <c r="L63" s="473"/>
      <c r="M63" s="473"/>
      <c r="N63" s="473"/>
      <c r="O63" s="473"/>
      <c r="P63" s="473"/>
      <c r="Q63" s="473"/>
      <c r="R63" s="473"/>
      <c r="S63" s="473"/>
      <c r="T63" s="473"/>
    </row>
    <row r="64" spans="1:20" s="432" customFormat="1" ht="13.5" customHeight="1">
      <c r="A64" s="480" t="s">
        <v>286</v>
      </c>
      <c r="B64" s="488">
        <f>C64+D64</f>
        <v>4</v>
      </c>
      <c r="C64" s="489">
        <f>SUM(E64,G64,I64,K64,M64,Q64,S64)</f>
        <v>3</v>
      </c>
      <c r="D64" s="489">
        <f>SUM(F64,H64,J64,L64,N64,P64,R64,T64)</f>
        <v>1</v>
      </c>
      <c r="E64" s="489">
        <v>2</v>
      </c>
      <c r="F64" s="489">
        <v>1</v>
      </c>
      <c r="G64" s="489">
        <v>0</v>
      </c>
      <c r="H64" s="489">
        <v>0</v>
      </c>
      <c r="I64" s="489">
        <v>0</v>
      </c>
      <c r="J64" s="489">
        <v>0</v>
      </c>
      <c r="K64" s="489">
        <v>0</v>
      </c>
      <c r="L64" s="489">
        <v>0</v>
      </c>
      <c r="M64" s="489">
        <v>0</v>
      </c>
      <c r="N64" s="489">
        <v>0</v>
      </c>
      <c r="O64" s="489">
        <v>0</v>
      </c>
      <c r="P64" s="489">
        <v>0</v>
      </c>
      <c r="Q64" s="489">
        <v>0</v>
      </c>
      <c r="R64" s="489">
        <v>0</v>
      </c>
      <c r="S64" s="489">
        <v>1</v>
      </c>
      <c r="T64" s="489">
        <v>0</v>
      </c>
    </row>
    <row r="65" spans="1:20" s="432" customFormat="1" ht="13.5" customHeight="1">
      <c r="A65" s="462" t="s">
        <v>272</v>
      </c>
      <c r="B65" s="488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89"/>
    </row>
    <row r="66" spans="1:20" s="432" customFormat="1" ht="8.25" customHeight="1">
      <c r="A66" s="462"/>
      <c r="B66" s="488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489"/>
      <c r="R66" s="489"/>
      <c r="S66" s="489"/>
      <c r="T66" s="489"/>
    </row>
    <row r="67" spans="1:20" s="432" customFormat="1" ht="15" customHeight="1">
      <c r="A67" s="480" t="s">
        <v>273</v>
      </c>
      <c r="B67" s="488">
        <f>SUM(B68:B70)</f>
        <v>21</v>
      </c>
      <c r="C67" s="489">
        <f aca="true" t="shared" si="5" ref="C67:T67">SUM(C68:C70)</f>
        <v>5</v>
      </c>
      <c r="D67" s="489">
        <f t="shared" si="5"/>
        <v>16</v>
      </c>
      <c r="E67" s="490">
        <f t="shared" si="5"/>
        <v>0</v>
      </c>
      <c r="F67" s="490">
        <f t="shared" si="5"/>
        <v>0</v>
      </c>
      <c r="G67" s="489">
        <f t="shared" si="5"/>
        <v>4</v>
      </c>
      <c r="H67" s="489">
        <f t="shared" si="5"/>
        <v>16</v>
      </c>
      <c r="I67" s="489">
        <f t="shared" si="5"/>
        <v>0</v>
      </c>
      <c r="J67" s="489">
        <f t="shared" si="5"/>
        <v>0</v>
      </c>
      <c r="K67" s="489">
        <f t="shared" si="5"/>
        <v>0</v>
      </c>
      <c r="L67" s="489">
        <f t="shared" si="5"/>
        <v>0</v>
      </c>
      <c r="M67" s="489">
        <f t="shared" si="5"/>
        <v>0</v>
      </c>
      <c r="N67" s="489">
        <f t="shared" si="5"/>
        <v>0</v>
      </c>
      <c r="O67" s="489">
        <f>SUM(O68:O70)</f>
        <v>0</v>
      </c>
      <c r="P67" s="489">
        <f t="shared" si="5"/>
        <v>0</v>
      </c>
      <c r="Q67" s="489">
        <f t="shared" si="5"/>
        <v>1</v>
      </c>
      <c r="R67" s="489">
        <f t="shared" si="5"/>
        <v>0</v>
      </c>
      <c r="S67" s="489">
        <f t="shared" si="5"/>
        <v>0</v>
      </c>
      <c r="T67" s="489">
        <f t="shared" si="5"/>
        <v>0</v>
      </c>
    </row>
    <row r="68" spans="1:20" s="432" customFormat="1" ht="13.5" customHeight="1">
      <c r="A68" s="462" t="s">
        <v>274</v>
      </c>
      <c r="B68" s="488">
        <f>C68+D68</f>
        <v>6</v>
      </c>
      <c r="C68" s="489">
        <f>SUM(E68,G68,I68,K68,M68,Q68,S68)</f>
        <v>4</v>
      </c>
      <c r="D68" s="489">
        <f>SUM(F68,H68,J68,L68,N68,P68,R68,T68)</f>
        <v>2</v>
      </c>
      <c r="E68" s="489">
        <v>0</v>
      </c>
      <c r="F68" s="489">
        <v>0</v>
      </c>
      <c r="G68" s="489">
        <v>3</v>
      </c>
      <c r="H68" s="489">
        <v>2</v>
      </c>
      <c r="I68" s="489">
        <v>0</v>
      </c>
      <c r="J68" s="489">
        <v>0</v>
      </c>
      <c r="K68" s="489">
        <v>0</v>
      </c>
      <c r="L68" s="489">
        <v>0</v>
      </c>
      <c r="M68" s="489">
        <v>0</v>
      </c>
      <c r="N68" s="489">
        <v>0</v>
      </c>
      <c r="O68" s="489">
        <v>0</v>
      </c>
      <c r="P68" s="489">
        <v>0</v>
      </c>
      <c r="Q68" s="489">
        <v>1</v>
      </c>
      <c r="R68" s="489">
        <v>0</v>
      </c>
      <c r="S68" s="489">
        <v>0</v>
      </c>
      <c r="T68" s="489">
        <v>0</v>
      </c>
    </row>
    <row r="69" spans="1:20" s="432" customFormat="1" ht="13.5" customHeight="1">
      <c r="A69" s="462" t="s">
        <v>275</v>
      </c>
      <c r="B69" s="488">
        <f>C69+D69</f>
        <v>1</v>
      </c>
      <c r="C69" s="489">
        <f>SUM(E69,G69,I69,K69,M69,Q69,S69)</f>
        <v>0</v>
      </c>
      <c r="D69" s="489">
        <f>SUM(F69,H69,J69,L69,N69,P69,R69,T69)</f>
        <v>1</v>
      </c>
      <c r="E69" s="489">
        <v>0</v>
      </c>
      <c r="F69" s="489">
        <v>0</v>
      </c>
      <c r="G69" s="489">
        <v>0</v>
      </c>
      <c r="H69" s="489">
        <v>1</v>
      </c>
      <c r="I69" s="489">
        <v>0</v>
      </c>
      <c r="J69" s="489">
        <v>0</v>
      </c>
      <c r="K69" s="489">
        <v>0</v>
      </c>
      <c r="L69" s="489">
        <v>0</v>
      </c>
      <c r="M69" s="489">
        <v>0</v>
      </c>
      <c r="N69" s="489">
        <v>0</v>
      </c>
      <c r="O69" s="489">
        <v>0</v>
      </c>
      <c r="P69" s="489">
        <v>0</v>
      </c>
      <c r="Q69" s="489">
        <v>0</v>
      </c>
      <c r="R69" s="489">
        <v>0</v>
      </c>
      <c r="S69" s="489">
        <v>0</v>
      </c>
      <c r="T69" s="489">
        <v>0</v>
      </c>
    </row>
    <row r="70" spans="1:20" s="432" customFormat="1" ht="13.5" customHeight="1">
      <c r="A70" s="462" t="s">
        <v>276</v>
      </c>
      <c r="B70" s="488">
        <f>C70+D70</f>
        <v>14</v>
      </c>
      <c r="C70" s="489">
        <f>SUM(E70,G70,I70,K70,M70,Q70,S70)</f>
        <v>1</v>
      </c>
      <c r="D70" s="489">
        <f>SUM(F70,H70,J70,L70,N70,P70,R70,T70)</f>
        <v>13</v>
      </c>
      <c r="E70" s="489">
        <v>0</v>
      </c>
      <c r="F70" s="489">
        <v>0</v>
      </c>
      <c r="G70" s="489">
        <v>1</v>
      </c>
      <c r="H70" s="489">
        <v>13</v>
      </c>
      <c r="I70" s="489">
        <v>0</v>
      </c>
      <c r="J70" s="489">
        <v>0</v>
      </c>
      <c r="K70" s="489">
        <v>0</v>
      </c>
      <c r="L70" s="489">
        <v>0</v>
      </c>
      <c r="M70" s="489">
        <v>0</v>
      </c>
      <c r="N70" s="489">
        <v>0</v>
      </c>
      <c r="O70" s="489">
        <v>0</v>
      </c>
      <c r="P70" s="489">
        <v>0</v>
      </c>
      <c r="Q70" s="489">
        <v>0</v>
      </c>
      <c r="R70" s="489">
        <v>0</v>
      </c>
      <c r="S70" s="489">
        <v>0</v>
      </c>
      <c r="T70" s="489">
        <v>0</v>
      </c>
    </row>
    <row r="71" spans="1:20" s="432" customFormat="1" ht="7.5" customHeight="1">
      <c r="A71" s="491"/>
      <c r="B71" s="492"/>
      <c r="C71" s="491"/>
      <c r="D71" s="491"/>
      <c r="E71" s="491"/>
      <c r="F71" s="491"/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</row>
  </sheetData>
  <sheetProtection/>
  <mergeCells count="30">
    <mergeCell ref="Q24:R24"/>
    <mergeCell ref="S24:T24"/>
    <mergeCell ref="A2:A4"/>
    <mergeCell ref="B2:C2"/>
    <mergeCell ref="D2:D4"/>
    <mergeCell ref="K2:N3"/>
    <mergeCell ref="B3:B4"/>
    <mergeCell ref="C3:C4"/>
    <mergeCell ref="A22:J22"/>
    <mergeCell ref="A24:A25"/>
    <mergeCell ref="E24:F24"/>
    <mergeCell ref="G24:H24"/>
    <mergeCell ref="I24:J24"/>
    <mergeCell ref="K24:L24"/>
    <mergeCell ref="U24:V24"/>
    <mergeCell ref="O56:P58"/>
    <mergeCell ref="Q56:R58"/>
    <mergeCell ref="S56:T58"/>
    <mergeCell ref="K56:L58"/>
    <mergeCell ref="Y24:Z24"/>
    <mergeCell ref="M56:N58"/>
    <mergeCell ref="M24:N24"/>
    <mergeCell ref="W24:X24"/>
    <mergeCell ref="O24:P24"/>
    <mergeCell ref="E57:F58"/>
    <mergeCell ref="G57:H58"/>
    <mergeCell ref="A54:J54"/>
    <mergeCell ref="A56:A59"/>
    <mergeCell ref="B56:D58"/>
    <mergeCell ref="I56:J58"/>
  </mergeCells>
  <conditionalFormatting sqref="A27:Z48">
    <cfRule type="expression" priority="2" dxfId="1" stopIfTrue="1">
      <formula>MOD(ROW(),2)=1</formula>
    </cfRule>
    <cfRule type="expression" priority="4" dxfId="0" stopIfTrue="1">
      <formula>MOD(ROW(),2)=1</formula>
    </cfRule>
  </conditionalFormatting>
  <conditionalFormatting sqref="A61:T70">
    <cfRule type="expression" priority="1" dxfId="1" stopIfTrue="1">
      <formula>MOD(ROW(),2)=1</formula>
    </cfRule>
    <cfRule type="expression" priority="3" dxfId="0" stopIfTrue="1">
      <formula>MOD(ROW(),2)=1</formula>
    </cfRule>
  </conditionalFormatting>
  <printOptions/>
  <pageMargins left="0.5905511811023623" right="0.5905511811023623" top="0.7480314960629921" bottom="0.7480314960629921" header="0.5118110236220472" footer="0.5118110236220472"/>
  <pageSetup horizontalDpi="600" verticalDpi="600" orientation="portrait" paperSize="9" scale="81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1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N1"/>
    </sheetView>
  </sheetViews>
  <sheetFormatPr defaultColWidth="8.75" defaultRowHeight="11.25" customHeight="1"/>
  <cols>
    <col min="1" max="1" width="1.328125" style="291" customWidth="1"/>
    <col min="2" max="2" width="9.5" style="291" customWidth="1"/>
    <col min="3" max="14" width="8" style="291" customWidth="1"/>
    <col min="15" max="17" width="7.58203125" style="291" customWidth="1"/>
    <col min="18" max="24" width="5.58203125" style="291" customWidth="1"/>
    <col min="25" max="29" width="7.58203125" style="291" customWidth="1"/>
    <col min="30" max="30" width="9.25" style="291" customWidth="1"/>
    <col min="31" max="31" width="1.328125" style="291" customWidth="1"/>
    <col min="32" max="32" width="8.75" style="291" customWidth="1"/>
    <col min="33" max="16384" width="8.75" style="291" customWidth="1"/>
  </cols>
  <sheetData>
    <row r="1" spans="1:29" ht="16.5" customHeight="1">
      <c r="A1" s="541" t="s">
        <v>231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307"/>
      <c r="P1" s="307"/>
      <c r="Q1" s="307"/>
      <c r="R1" s="307"/>
      <c r="S1" s="307"/>
      <c r="T1" s="307"/>
      <c r="U1" s="307"/>
      <c r="V1" s="307"/>
      <c r="W1" s="308" t="s">
        <v>156</v>
      </c>
      <c r="X1" s="307"/>
      <c r="Y1" s="307"/>
      <c r="Z1" s="307"/>
      <c r="AA1" s="307"/>
      <c r="AB1" s="307"/>
      <c r="AC1" s="307"/>
    </row>
    <row r="2" spans="1:29" ht="16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7"/>
      <c r="P2" s="307"/>
      <c r="Q2" s="307"/>
      <c r="R2" s="307"/>
      <c r="S2" s="307"/>
      <c r="T2" s="307"/>
      <c r="U2" s="307"/>
      <c r="V2" s="307"/>
      <c r="W2" s="308"/>
      <c r="X2" s="307"/>
      <c r="Y2" s="307"/>
      <c r="Z2" s="307"/>
      <c r="AA2" s="307"/>
      <c r="AB2" s="307"/>
      <c r="AC2" s="307"/>
    </row>
    <row r="3" spans="1:31" ht="16.5" customHeight="1">
      <c r="A3" s="308" t="s">
        <v>120</v>
      </c>
      <c r="C3" s="310"/>
      <c r="D3" s="310"/>
      <c r="E3" s="310"/>
      <c r="F3" s="311"/>
      <c r="G3" s="311"/>
      <c r="H3" s="311"/>
      <c r="I3" s="311"/>
      <c r="J3" s="311"/>
      <c r="K3" s="311"/>
      <c r="L3" s="311"/>
      <c r="M3" s="283"/>
      <c r="N3" s="311"/>
      <c r="O3" s="311" t="s">
        <v>119</v>
      </c>
      <c r="P3" s="311"/>
      <c r="Q3" s="311"/>
      <c r="R3" s="311"/>
      <c r="S3" s="311"/>
      <c r="T3" s="311"/>
      <c r="U3" s="311"/>
      <c r="V3" s="311"/>
      <c r="W3" s="283"/>
      <c r="X3" s="311"/>
      <c r="Y3" s="312"/>
      <c r="Z3" s="312"/>
      <c r="AA3" s="312"/>
      <c r="AB3" s="312"/>
      <c r="AC3" s="312"/>
      <c r="AD3" s="286"/>
      <c r="AE3" s="313" t="s">
        <v>0</v>
      </c>
    </row>
    <row r="4" spans="1:31" ht="16.5" customHeight="1">
      <c r="A4" s="553" t="s">
        <v>249</v>
      </c>
      <c r="B4" s="554"/>
      <c r="C4" s="538" t="s">
        <v>144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40"/>
      <c r="Y4" s="538" t="s">
        <v>146</v>
      </c>
      <c r="Z4" s="539"/>
      <c r="AA4" s="539"/>
      <c r="AB4" s="539"/>
      <c r="AC4" s="540"/>
      <c r="AD4" s="559" t="s">
        <v>249</v>
      </c>
      <c r="AE4" s="560"/>
    </row>
    <row r="5" spans="1:31" ht="16.5" customHeight="1">
      <c r="A5" s="555"/>
      <c r="B5" s="556"/>
      <c r="C5" s="314"/>
      <c r="D5" s="315" t="s">
        <v>4</v>
      </c>
      <c r="E5" s="311"/>
      <c r="F5" s="538" t="s">
        <v>138</v>
      </c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40"/>
      <c r="U5" s="529" t="s">
        <v>117</v>
      </c>
      <c r="V5" s="530"/>
      <c r="W5" s="531"/>
      <c r="X5" s="563" t="s">
        <v>118</v>
      </c>
      <c r="Y5" s="527" t="s">
        <v>145</v>
      </c>
      <c r="Z5" s="564" t="s">
        <v>125</v>
      </c>
      <c r="AA5" s="554"/>
      <c r="AB5" s="564" t="s">
        <v>127</v>
      </c>
      <c r="AC5" s="554"/>
      <c r="AD5" s="561"/>
      <c r="AE5" s="555"/>
    </row>
    <row r="6" spans="1:31" ht="16.5" customHeight="1">
      <c r="A6" s="555"/>
      <c r="B6" s="556"/>
      <c r="C6" s="527" t="s">
        <v>4</v>
      </c>
      <c r="D6" s="527" t="s">
        <v>2</v>
      </c>
      <c r="E6" s="527" t="s">
        <v>3</v>
      </c>
      <c r="F6" s="535" t="s">
        <v>57</v>
      </c>
      <c r="G6" s="536"/>
      <c r="H6" s="537"/>
      <c r="I6" s="535" t="s">
        <v>13</v>
      </c>
      <c r="J6" s="536"/>
      <c r="K6" s="537"/>
      <c r="L6" s="535" t="s">
        <v>14</v>
      </c>
      <c r="M6" s="536"/>
      <c r="N6" s="537"/>
      <c r="O6" s="535" t="s">
        <v>15</v>
      </c>
      <c r="P6" s="536"/>
      <c r="Q6" s="537"/>
      <c r="R6" s="535" t="s">
        <v>116</v>
      </c>
      <c r="S6" s="536"/>
      <c r="T6" s="537"/>
      <c r="U6" s="532"/>
      <c r="V6" s="533"/>
      <c r="W6" s="534"/>
      <c r="X6" s="563"/>
      <c r="Y6" s="563"/>
      <c r="Z6" s="562"/>
      <c r="AA6" s="558"/>
      <c r="AB6" s="562"/>
      <c r="AC6" s="558"/>
      <c r="AD6" s="561"/>
      <c r="AE6" s="555"/>
    </row>
    <row r="7" spans="1:31" ht="16.5" customHeight="1">
      <c r="A7" s="557"/>
      <c r="B7" s="558"/>
      <c r="C7" s="528"/>
      <c r="D7" s="528"/>
      <c r="E7" s="528"/>
      <c r="F7" s="316" t="s">
        <v>4</v>
      </c>
      <c r="G7" s="316" t="s">
        <v>2</v>
      </c>
      <c r="H7" s="316" t="s">
        <v>3</v>
      </c>
      <c r="I7" s="316" t="s">
        <v>4</v>
      </c>
      <c r="J7" s="316" t="s">
        <v>2</v>
      </c>
      <c r="K7" s="316" t="s">
        <v>3</v>
      </c>
      <c r="L7" s="317" t="s">
        <v>4</v>
      </c>
      <c r="M7" s="368" t="s">
        <v>2</v>
      </c>
      <c r="N7" s="369" t="s">
        <v>3</v>
      </c>
      <c r="O7" s="316" t="s">
        <v>4</v>
      </c>
      <c r="P7" s="316" t="s">
        <v>2</v>
      </c>
      <c r="Q7" s="316" t="s">
        <v>3</v>
      </c>
      <c r="R7" s="316" t="s">
        <v>4</v>
      </c>
      <c r="S7" s="316" t="s">
        <v>2</v>
      </c>
      <c r="T7" s="316" t="s">
        <v>3</v>
      </c>
      <c r="U7" s="316" t="s">
        <v>4</v>
      </c>
      <c r="V7" s="316" t="s">
        <v>2</v>
      </c>
      <c r="W7" s="316" t="s">
        <v>3</v>
      </c>
      <c r="X7" s="528"/>
      <c r="Y7" s="528"/>
      <c r="Z7" s="316" t="s">
        <v>2</v>
      </c>
      <c r="AA7" s="316" t="s">
        <v>3</v>
      </c>
      <c r="AB7" s="316" t="s">
        <v>2</v>
      </c>
      <c r="AC7" s="316" t="s">
        <v>3</v>
      </c>
      <c r="AD7" s="562"/>
      <c r="AE7" s="557"/>
    </row>
    <row r="8" spans="1:31" ht="8.25" customHeight="1">
      <c r="A8" s="286"/>
      <c r="B8" s="318"/>
      <c r="C8" s="319"/>
      <c r="D8" s="320"/>
      <c r="E8" s="320"/>
      <c r="F8" s="312"/>
      <c r="G8" s="320"/>
      <c r="H8" s="320"/>
      <c r="I8" s="312"/>
      <c r="J8" s="320"/>
      <c r="K8" s="320"/>
      <c r="L8" s="312"/>
      <c r="M8" s="320"/>
      <c r="N8" s="320"/>
      <c r="O8" s="312"/>
      <c r="P8" s="320"/>
      <c r="Q8" s="320"/>
      <c r="R8" s="312"/>
      <c r="S8" s="320"/>
      <c r="T8" s="320"/>
      <c r="U8" s="320"/>
      <c r="V8" s="312"/>
      <c r="W8" s="320"/>
      <c r="X8" s="320"/>
      <c r="Y8" s="320"/>
      <c r="Z8" s="320"/>
      <c r="AA8" s="320"/>
      <c r="AB8" s="320"/>
      <c r="AC8" s="320"/>
      <c r="AD8" s="321"/>
      <c r="AE8" s="322"/>
    </row>
    <row r="9" spans="1:31" ht="16.5" customHeight="1">
      <c r="A9" s="323"/>
      <c r="B9" s="324" t="s">
        <v>228</v>
      </c>
      <c r="C9" s="381">
        <v>60764</v>
      </c>
      <c r="D9" s="382">
        <v>30790</v>
      </c>
      <c r="E9" s="382">
        <v>29974</v>
      </c>
      <c r="F9" s="382">
        <v>60668</v>
      </c>
      <c r="G9" s="382">
        <v>30762</v>
      </c>
      <c r="H9" s="382">
        <v>29906</v>
      </c>
      <c r="I9" s="382">
        <v>20531</v>
      </c>
      <c r="J9" s="382">
        <v>10399</v>
      </c>
      <c r="K9" s="382">
        <v>10132</v>
      </c>
      <c r="L9" s="382">
        <v>20153</v>
      </c>
      <c r="M9" s="382">
        <v>10163</v>
      </c>
      <c r="N9" s="382">
        <v>9990</v>
      </c>
      <c r="O9" s="382">
        <v>19791</v>
      </c>
      <c r="P9" s="382">
        <v>10076</v>
      </c>
      <c r="Q9" s="382">
        <v>9715</v>
      </c>
      <c r="R9" s="382">
        <v>193</v>
      </c>
      <c r="S9" s="382">
        <v>124</v>
      </c>
      <c r="T9" s="382">
        <v>69</v>
      </c>
      <c r="U9" s="382">
        <v>96</v>
      </c>
      <c r="V9" s="382">
        <v>28</v>
      </c>
      <c r="W9" s="382">
        <v>68</v>
      </c>
      <c r="X9" s="382">
        <v>0</v>
      </c>
      <c r="Y9" s="382">
        <v>22245</v>
      </c>
      <c r="Z9" s="382">
        <v>23889</v>
      </c>
      <c r="AA9" s="382">
        <v>22752</v>
      </c>
      <c r="AB9" s="382">
        <v>10350</v>
      </c>
      <c r="AC9" s="382">
        <v>10112</v>
      </c>
      <c r="AD9" s="351" t="s">
        <v>228</v>
      </c>
      <c r="AE9" s="326"/>
    </row>
    <row r="10" spans="1:31" s="293" customFormat="1" ht="16.5" customHeight="1">
      <c r="A10" s="327"/>
      <c r="B10" s="328" t="s">
        <v>229</v>
      </c>
      <c r="C10" s="383">
        <f aca="true" t="shared" si="0" ref="C10:AC10">SUM(C15,C35,C38,C43,C45,C48,C52,C56,C59,C62,C64)</f>
        <v>59942</v>
      </c>
      <c r="D10" s="384">
        <f t="shared" si="0"/>
        <v>30276</v>
      </c>
      <c r="E10" s="384">
        <f t="shared" si="0"/>
        <v>29666</v>
      </c>
      <c r="F10" s="384">
        <f t="shared" si="0"/>
        <v>59851</v>
      </c>
      <c r="G10" s="384">
        <f t="shared" si="0"/>
        <v>30256</v>
      </c>
      <c r="H10" s="384">
        <f t="shared" si="0"/>
        <v>29595</v>
      </c>
      <c r="I10" s="384">
        <f t="shared" si="0"/>
        <v>20038</v>
      </c>
      <c r="J10" s="384">
        <f t="shared" si="0"/>
        <v>10153</v>
      </c>
      <c r="K10" s="384">
        <f t="shared" si="0"/>
        <v>9885</v>
      </c>
      <c r="L10" s="384">
        <f t="shared" si="0"/>
        <v>19935</v>
      </c>
      <c r="M10" s="384">
        <f t="shared" si="0"/>
        <v>10050</v>
      </c>
      <c r="N10" s="384">
        <f t="shared" si="0"/>
        <v>9885</v>
      </c>
      <c r="O10" s="384">
        <f t="shared" si="0"/>
        <v>19670</v>
      </c>
      <c r="P10" s="384">
        <f t="shared" si="0"/>
        <v>9911</v>
      </c>
      <c r="Q10" s="384">
        <f t="shared" si="0"/>
        <v>9759</v>
      </c>
      <c r="R10" s="384">
        <f t="shared" si="0"/>
        <v>208</v>
      </c>
      <c r="S10" s="384">
        <f t="shared" si="0"/>
        <v>142</v>
      </c>
      <c r="T10" s="384">
        <f t="shared" si="0"/>
        <v>66</v>
      </c>
      <c r="U10" s="384">
        <f t="shared" si="0"/>
        <v>91</v>
      </c>
      <c r="V10" s="384">
        <f t="shared" si="0"/>
        <v>20</v>
      </c>
      <c r="W10" s="384">
        <f t="shared" si="0"/>
        <v>71</v>
      </c>
      <c r="X10" s="384">
        <f t="shared" si="0"/>
        <v>0</v>
      </c>
      <c r="Y10" s="384">
        <f t="shared" si="0"/>
        <v>22085</v>
      </c>
      <c r="Z10" s="384">
        <f t="shared" si="0"/>
        <v>23430</v>
      </c>
      <c r="AA10" s="384">
        <f t="shared" si="0"/>
        <v>22520</v>
      </c>
      <c r="AB10" s="384">
        <f t="shared" si="0"/>
        <v>10117</v>
      </c>
      <c r="AC10" s="384">
        <f t="shared" si="0"/>
        <v>9871</v>
      </c>
      <c r="AD10" s="352" t="s">
        <v>229</v>
      </c>
      <c r="AE10" s="330"/>
    </row>
    <row r="11" spans="1:31" s="360" customFormat="1" ht="8.25" customHeight="1">
      <c r="A11" s="356"/>
      <c r="B11" s="357"/>
      <c r="C11" s="385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386"/>
      <c r="AC11" s="386"/>
      <c r="AD11" s="358"/>
      <c r="AE11" s="359"/>
    </row>
    <row r="12" spans="1:31" ht="16.5" customHeight="1">
      <c r="A12" s="286"/>
      <c r="B12" s="361" t="s">
        <v>16</v>
      </c>
      <c r="C12" s="387">
        <f>D12+E12</f>
        <v>43035</v>
      </c>
      <c r="D12" s="388">
        <f>SUM(G12,V12)</f>
        <v>21295</v>
      </c>
      <c r="E12" s="388">
        <f>SUM(H12,W12)</f>
        <v>21740</v>
      </c>
      <c r="F12" s="388">
        <f>G12+H12</f>
        <v>42944</v>
      </c>
      <c r="G12" s="382">
        <f>SUM(J12,M12,P12,S12)</f>
        <v>21275</v>
      </c>
      <c r="H12" s="382">
        <f>SUM(K12,N12,Q12,T12)</f>
        <v>21669</v>
      </c>
      <c r="I12" s="388">
        <f>J12+K12</f>
        <v>14278</v>
      </c>
      <c r="J12" s="382">
        <v>7034</v>
      </c>
      <c r="K12" s="382">
        <v>7244</v>
      </c>
      <c r="L12" s="388">
        <f>M12+N12</f>
        <v>14367</v>
      </c>
      <c r="M12" s="382">
        <v>7127</v>
      </c>
      <c r="N12" s="382">
        <v>7240</v>
      </c>
      <c r="O12" s="388">
        <f>P12+Q12</f>
        <v>14091</v>
      </c>
      <c r="P12" s="382">
        <v>6972</v>
      </c>
      <c r="Q12" s="382">
        <v>7119</v>
      </c>
      <c r="R12" s="388">
        <f>S12+T12</f>
        <v>208</v>
      </c>
      <c r="S12" s="382">
        <v>142</v>
      </c>
      <c r="T12" s="382">
        <v>66</v>
      </c>
      <c r="U12" s="388">
        <f>V12+W12</f>
        <v>91</v>
      </c>
      <c r="V12" s="388">
        <v>20</v>
      </c>
      <c r="W12" s="382">
        <v>71</v>
      </c>
      <c r="X12" s="382">
        <v>0</v>
      </c>
      <c r="Y12" s="382">
        <v>15560</v>
      </c>
      <c r="Z12" s="382">
        <v>10220</v>
      </c>
      <c r="AA12" s="382">
        <v>9865</v>
      </c>
      <c r="AB12" s="382">
        <v>7014</v>
      </c>
      <c r="AC12" s="382">
        <v>7238</v>
      </c>
      <c r="AD12" s="351" t="s">
        <v>17</v>
      </c>
      <c r="AE12" s="326"/>
    </row>
    <row r="13" spans="1:31" ht="16.5" customHeight="1">
      <c r="A13" s="286"/>
      <c r="B13" s="361" t="s">
        <v>12</v>
      </c>
      <c r="C13" s="387">
        <f aca="true" t="shared" si="1" ref="C13:C65">D13+E13</f>
        <v>16907</v>
      </c>
      <c r="D13" s="388">
        <f aca="true" t="shared" si="2" ref="D13:D65">SUM(G13,V13)</f>
        <v>8981</v>
      </c>
      <c r="E13" s="388">
        <f aca="true" t="shared" si="3" ref="E13:E65">SUM(H13,W13)</f>
        <v>7926</v>
      </c>
      <c r="F13" s="388">
        <f aca="true" t="shared" si="4" ref="F13:F65">G13+H13</f>
        <v>16907</v>
      </c>
      <c r="G13" s="382">
        <f aca="true" t="shared" si="5" ref="G13:G65">SUM(J13,M13,P13,S13)</f>
        <v>8981</v>
      </c>
      <c r="H13" s="382">
        <f aca="true" t="shared" si="6" ref="H13:H65">SUM(K13,N13,Q13,T13)</f>
        <v>7926</v>
      </c>
      <c r="I13" s="388">
        <f aca="true" t="shared" si="7" ref="I13:I65">J13+K13</f>
        <v>5760</v>
      </c>
      <c r="J13" s="382">
        <v>3119</v>
      </c>
      <c r="K13" s="382">
        <v>2641</v>
      </c>
      <c r="L13" s="388">
        <f>M13+N13</f>
        <v>5568</v>
      </c>
      <c r="M13" s="382">
        <v>2923</v>
      </c>
      <c r="N13" s="382">
        <v>2645</v>
      </c>
      <c r="O13" s="388">
        <f>P13+Q13</f>
        <v>5579</v>
      </c>
      <c r="P13" s="382">
        <v>2939</v>
      </c>
      <c r="Q13" s="382">
        <v>2640</v>
      </c>
      <c r="R13" s="388">
        <f>S13+T13</f>
        <v>0</v>
      </c>
      <c r="S13" s="382">
        <v>0</v>
      </c>
      <c r="T13" s="382">
        <v>0</v>
      </c>
      <c r="U13" s="382">
        <f>V13+W13</f>
        <v>0</v>
      </c>
      <c r="V13" s="388">
        <v>0</v>
      </c>
      <c r="W13" s="382">
        <v>0</v>
      </c>
      <c r="X13" s="382">
        <v>0</v>
      </c>
      <c r="Y13" s="382">
        <v>6525</v>
      </c>
      <c r="Z13" s="382">
        <v>13210</v>
      </c>
      <c r="AA13" s="382">
        <v>12655</v>
      </c>
      <c r="AB13" s="382">
        <v>3103</v>
      </c>
      <c r="AC13" s="382">
        <v>2633</v>
      </c>
      <c r="AD13" s="351" t="s">
        <v>18</v>
      </c>
      <c r="AE13" s="326"/>
    </row>
    <row r="14" spans="1:31" s="366" customFormat="1" ht="11.25" customHeight="1">
      <c r="A14" s="362"/>
      <c r="B14" s="363"/>
      <c r="C14" s="389"/>
      <c r="D14" s="389"/>
      <c r="E14" s="389"/>
      <c r="F14" s="389"/>
      <c r="G14" s="389"/>
      <c r="H14" s="389"/>
      <c r="I14" s="389"/>
      <c r="J14" s="389"/>
      <c r="K14" s="389"/>
      <c r="L14" s="389"/>
      <c r="M14" s="389"/>
      <c r="N14" s="389"/>
      <c r="O14" s="389"/>
      <c r="P14" s="389"/>
      <c r="Q14" s="389"/>
      <c r="R14" s="389"/>
      <c r="S14" s="389"/>
      <c r="T14" s="389"/>
      <c r="U14" s="389"/>
      <c r="V14" s="389"/>
      <c r="W14" s="389"/>
      <c r="X14" s="389"/>
      <c r="Y14" s="389"/>
      <c r="Z14" s="389"/>
      <c r="AA14" s="389"/>
      <c r="AB14" s="389"/>
      <c r="AC14" s="389"/>
      <c r="AD14" s="364"/>
      <c r="AE14" s="365"/>
    </row>
    <row r="15" spans="1:31" s="333" customFormat="1" ht="18" customHeight="1">
      <c r="A15" s="542" t="s">
        <v>159</v>
      </c>
      <c r="B15" s="545"/>
      <c r="C15" s="390">
        <f t="shared" si="1"/>
        <v>53006</v>
      </c>
      <c r="D15" s="391">
        <f t="shared" si="2"/>
        <v>26627</v>
      </c>
      <c r="E15" s="391">
        <f t="shared" si="3"/>
        <v>26379</v>
      </c>
      <c r="F15" s="391">
        <f t="shared" si="4"/>
        <v>52915</v>
      </c>
      <c r="G15" s="391">
        <f t="shared" si="5"/>
        <v>26607</v>
      </c>
      <c r="H15" s="391">
        <f t="shared" si="6"/>
        <v>26308</v>
      </c>
      <c r="I15" s="391">
        <f t="shared" si="7"/>
        <v>17719</v>
      </c>
      <c r="J15" s="391">
        <f>SUM(J17:J34)</f>
        <v>8912</v>
      </c>
      <c r="K15" s="391">
        <f>SUM(K17:K34)</f>
        <v>8807</v>
      </c>
      <c r="L15" s="391">
        <f>M15+N15</f>
        <v>17604</v>
      </c>
      <c r="M15" s="391">
        <f>SUM(M17:M34)</f>
        <v>8842</v>
      </c>
      <c r="N15" s="391">
        <f>SUM(N17:N34)</f>
        <v>8762</v>
      </c>
      <c r="O15" s="391">
        <f>P15+Q15</f>
        <v>17397</v>
      </c>
      <c r="P15" s="391">
        <f>SUM(P17:P34)</f>
        <v>8717</v>
      </c>
      <c r="Q15" s="391">
        <f>SUM(Q17:Q34)</f>
        <v>8680</v>
      </c>
      <c r="R15" s="391">
        <f>S15+T15</f>
        <v>195</v>
      </c>
      <c r="S15" s="391">
        <f>SUM(S17:S34)</f>
        <v>136</v>
      </c>
      <c r="T15" s="391">
        <f>SUM(T17:T33)</f>
        <v>59</v>
      </c>
      <c r="U15" s="391">
        <f>V15+W15</f>
        <v>91</v>
      </c>
      <c r="V15" s="391">
        <f aca="true" t="shared" si="8" ref="V15:AB15">SUM(V17:V34)</f>
        <v>20</v>
      </c>
      <c r="W15" s="391">
        <f t="shared" si="8"/>
        <v>71</v>
      </c>
      <c r="X15" s="391">
        <f t="shared" si="8"/>
        <v>0</v>
      </c>
      <c r="Y15" s="391">
        <f t="shared" si="8"/>
        <v>19335</v>
      </c>
      <c r="Z15" s="391">
        <f t="shared" si="8"/>
        <v>21776</v>
      </c>
      <c r="AA15" s="391">
        <f t="shared" si="8"/>
        <v>21182</v>
      </c>
      <c r="AB15" s="391">
        <f t="shared" si="8"/>
        <v>8884</v>
      </c>
      <c r="AC15" s="391">
        <f>SUM(AC17:AC34)</f>
        <v>8796</v>
      </c>
      <c r="AD15" s="548" t="s">
        <v>159</v>
      </c>
      <c r="AE15" s="549"/>
    </row>
    <row r="16" spans="1:31" s="333" customFormat="1" ht="16.5" customHeight="1">
      <c r="A16" s="334"/>
      <c r="B16" s="335" t="s">
        <v>160</v>
      </c>
      <c r="C16" s="390">
        <f t="shared" si="1"/>
        <v>31784</v>
      </c>
      <c r="D16" s="391">
        <f t="shared" si="2"/>
        <v>16090</v>
      </c>
      <c r="E16" s="391">
        <f t="shared" si="3"/>
        <v>15694</v>
      </c>
      <c r="F16" s="391">
        <f t="shared" si="4"/>
        <v>31784</v>
      </c>
      <c r="G16" s="391">
        <f t="shared" si="5"/>
        <v>16090</v>
      </c>
      <c r="H16" s="391">
        <f t="shared" si="6"/>
        <v>15694</v>
      </c>
      <c r="I16" s="391">
        <f t="shared" si="7"/>
        <v>10684</v>
      </c>
      <c r="J16" s="391">
        <f aca="true" t="shared" si="9" ref="J16:AC16">SUM(J17:J21)</f>
        <v>5448</v>
      </c>
      <c r="K16" s="391">
        <f t="shared" si="9"/>
        <v>5236</v>
      </c>
      <c r="L16" s="391">
        <f>M16+N16</f>
        <v>10541</v>
      </c>
      <c r="M16" s="391">
        <f t="shared" si="9"/>
        <v>5299</v>
      </c>
      <c r="N16" s="391">
        <f t="shared" si="9"/>
        <v>5242</v>
      </c>
      <c r="O16" s="391">
        <f>P16+Q16</f>
        <v>10479</v>
      </c>
      <c r="P16" s="391">
        <f t="shared" si="9"/>
        <v>5284</v>
      </c>
      <c r="Q16" s="391">
        <f t="shared" si="9"/>
        <v>5195</v>
      </c>
      <c r="R16" s="391">
        <f>S16+T16</f>
        <v>80</v>
      </c>
      <c r="S16" s="391">
        <f t="shared" si="9"/>
        <v>59</v>
      </c>
      <c r="T16" s="391">
        <f t="shared" si="9"/>
        <v>21</v>
      </c>
      <c r="U16" s="391">
        <f>V16+W16</f>
        <v>0</v>
      </c>
      <c r="V16" s="391">
        <f t="shared" si="9"/>
        <v>0</v>
      </c>
      <c r="W16" s="391">
        <f t="shared" si="9"/>
        <v>0</v>
      </c>
      <c r="X16" s="391">
        <f t="shared" si="9"/>
        <v>0</v>
      </c>
      <c r="Y16" s="391">
        <f t="shared" si="9"/>
        <v>11315</v>
      </c>
      <c r="Z16" s="391">
        <f t="shared" si="9"/>
        <v>16560</v>
      </c>
      <c r="AA16" s="391">
        <f t="shared" si="9"/>
        <v>16059</v>
      </c>
      <c r="AB16" s="391">
        <f t="shared" si="9"/>
        <v>5425</v>
      </c>
      <c r="AC16" s="391">
        <f t="shared" si="9"/>
        <v>5226</v>
      </c>
      <c r="AD16" s="336" t="s">
        <v>160</v>
      </c>
      <c r="AE16" s="334"/>
    </row>
    <row r="17" spans="1:31" s="341" customFormat="1" ht="16.5" customHeight="1">
      <c r="A17" s="337"/>
      <c r="B17" s="338" t="s">
        <v>19</v>
      </c>
      <c r="C17" s="392">
        <f t="shared" si="1"/>
        <v>9587</v>
      </c>
      <c r="D17" s="393">
        <f t="shared" si="2"/>
        <v>4370</v>
      </c>
      <c r="E17" s="393">
        <f t="shared" si="3"/>
        <v>5217</v>
      </c>
      <c r="F17" s="393">
        <f t="shared" si="4"/>
        <v>9587</v>
      </c>
      <c r="G17" s="394">
        <f t="shared" si="5"/>
        <v>4370</v>
      </c>
      <c r="H17" s="394">
        <f t="shared" si="6"/>
        <v>5217</v>
      </c>
      <c r="I17" s="393">
        <f t="shared" si="7"/>
        <v>3163</v>
      </c>
      <c r="J17" s="395">
        <v>1488</v>
      </c>
      <c r="K17" s="395">
        <v>1675</v>
      </c>
      <c r="L17" s="393">
        <f aca="true" t="shared" si="10" ref="L17:L33">M17+N17</f>
        <v>3193</v>
      </c>
      <c r="M17" s="395">
        <v>1421</v>
      </c>
      <c r="N17" s="395">
        <v>1772</v>
      </c>
      <c r="O17" s="393">
        <f aca="true" t="shared" si="11" ref="O17:O34">P17+Q17</f>
        <v>3218</v>
      </c>
      <c r="P17" s="395">
        <v>1449</v>
      </c>
      <c r="Q17" s="395">
        <v>1769</v>
      </c>
      <c r="R17" s="393">
        <f aca="true" t="shared" si="12" ref="R17:R34">S17+T17</f>
        <v>13</v>
      </c>
      <c r="S17" s="396">
        <v>12</v>
      </c>
      <c r="T17" s="393">
        <v>1</v>
      </c>
      <c r="U17" s="393">
        <f aca="true" t="shared" si="13" ref="U17:U34">V17+W17</f>
        <v>0</v>
      </c>
      <c r="V17" s="393">
        <v>0</v>
      </c>
      <c r="W17" s="394">
        <v>0</v>
      </c>
      <c r="X17" s="394">
        <v>0</v>
      </c>
      <c r="Y17" s="395">
        <v>3865</v>
      </c>
      <c r="Z17" s="395">
        <v>3954</v>
      </c>
      <c r="AA17" s="395">
        <v>5670</v>
      </c>
      <c r="AB17" s="395">
        <v>1481</v>
      </c>
      <c r="AC17" s="395">
        <v>1674</v>
      </c>
      <c r="AD17" s="339" t="s">
        <v>19</v>
      </c>
      <c r="AE17" s="340"/>
    </row>
    <row r="18" spans="1:31" s="341" customFormat="1" ht="16.5" customHeight="1">
      <c r="A18" s="337"/>
      <c r="B18" s="338" t="s">
        <v>20</v>
      </c>
      <c r="C18" s="392">
        <f t="shared" si="1"/>
        <v>6908</v>
      </c>
      <c r="D18" s="393">
        <f t="shared" si="2"/>
        <v>4557</v>
      </c>
      <c r="E18" s="393">
        <f t="shared" si="3"/>
        <v>2351</v>
      </c>
      <c r="F18" s="393">
        <f t="shared" si="4"/>
        <v>6908</v>
      </c>
      <c r="G18" s="394">
        <f t="shared" si="5"/>
        <v>4557</v>
      </c>
      <c r="H18" s="394">
        <f t="shared" si="6"/>
        <v>2351</v>
      </c>
      <c r="I18" s="393">
        <f t="shared" si="7"/>
        <v>2416</v>
      </c>
      <c r="J18" s="395">
        <v>1545</v>
      </c>
      <c r="K18" s="395">
        <v>871</v>
      </c>
      <c r="L18" s="393">
        <f t="shared" si="10"/>
        <v>2198</v>
      </c>
      <c r="M18" s="395">
        <v>1453</v>
      </c>
      <c r="N18" s="395">
        <v>745</v>
      </c>
      <c r="O18" s="393">
        <f t="shared" si="11"/>
        <v>2227</v>
      </c>
      <c r="P18" s="395">
        <v>1512</v>
      </c>
      <c r="Q18" s="395">
        <v>715</v>
      </c>
      <c r="R18" s="393">
        <f t="shared" si="12"/>
        <v>67</v>
      </c>
      <c r="S18" s="396">
        <v>47</v>
      </c>
      <c r="T18" s="396">
        <v>20</v>
      </c>
      <c r="U18" s="393">
        <f t="shared" si="13"/>
        <v>0</v>
      </c>
      <c r="V18" s="393">
        <v>0</v>
      </c>
      <c r="W18" s="394">
        <v>0</v>
      </c>
      <c r="X18" s="394">
        <v>0</v>
      </c>
      <c r="Y18" s="395">
        <v>2360</v>
      </c>
      <c r="Z18" s="395">
        <v>5567</v>
      </c>
      <c r="AA18" s="395">
        <v>3460</v>
      </c>
      <c r="AB18" s="395">
        <v>1531</v>
      </c>
      <c r="AC18" s="395">
        <v>866</v>
      </c>
      <c r="AD18" s="339" t="s">
        <v>20</v>
      </c>
      <c r="AE18" s="340"/>
    </row>
    <row r="19" spans="1:31" s="341" customFormat="1" ht="16.5" customHeight="1">
      <c r="A19" s="337"/>
      <c r="B19" s="338" t="s">
        <v>21</v>
      </c>
      <c r="C19" s="392">
        <f t="shared" si="1"/>
        <v>5221</v>
      </c>
      <c r="D19" s="393">
        <f t="shared" si="2"/>
        <v>2342</v>
      </c>
      <c r="E19" s="393">
        <f t="shared" si="3"/>
        <v>2879</v>
      </c>
      <c r="F19" s="393">
        <f t="shared" si="4"/>
        <v>5221</v>
      </c>
      <c r="G19" s="394">
        <f t="shared" si="5"/>
        <v>2342</v>
      </c>
      <c r="H19" s="394">
        <f t="shared" si="6"/>
        <v>2879</v>
      </c>
      <c r="I19" s="393">
        <f t="shared" si="7"/>
        <v>1776</v>
      </c>
      <c r="J19" s="395">
        <v>830</v>
      </c>
      <c r="K19" s="395">
        <v>946</v>
      </c>
      <c r="L19" s="393">
        <f t="shared" si="10"/>
        <v>1723</v>
      </c>
      <c r="M19" s="395">
        <v>771</v>
      </c>
      <c r="N19" s="395">
        <v>952</v>
      </c>
      <c r="O19" s="393">
        <f t="shared" si="11"/>
        <v>1722</v>
      </c>
      <c r="P19" s="395">
        <v>741</v>
      </c>
      <c r="Q19" s="395">
        <v>981</v>
      </c>
      <c r="R19" s="393">
        <f t="shared" si="12"/>
        <v>0</v>
      </c>
      <c r="S19" s="393">
        <v>0</v>
      </c>
      <c r="T19" s="393">
        <v>0</v>
      </c>
      <c r="U19" s="393">
        <f t="shared" si="13"/>
        <v>0</v>
      </c>
      <c r="V19" s="393">
        <v>0</v>
      </c>
      <c r="W19" s="394">
        <v>0</v>
      </c>
      <c r="X19" s="394">
        <v>0</v>
      </c>
      <c r="Y19" s="395">
        <v>1680</v>
      </c>
      <c r="Z19" s="395">
        <v>2689</v>
      </c>
      <c r="AA19" s="395">
        <v>3546</v>
      </c>
      <c r="AB19" s="395">
        <v>828</v>
      </c>
      <c r="AC19" s="395">
        <v>943</v>
      </c>
      <c r="AD19" s="339" t="s">
        <v>21</v>
      </c>
      <c r="AE19" s="340"/>
    </row>
    <row r="20" spans="1:31" s="341" customFormat="1" ht="16.5" customHeight="1">
      <c r="A20" s="337"/>
      <c r="B20" s="338" t="s">
        <v>22</v>
      </c>
      <c r="C20" s="392">
        <f t="shared" si="1"/>
        <v>4265</v>
      </c>
      <c r="D20" s="393">
        <f t="shared" si="2"/>
        <v>2132</v>
      </c>
      <c r="E20" s="393">
        <f t="shared" si="3"/>
        <v>2133</v>
      </c>
      <c r="F20" s="393">
        <f t="shared" si="4"/>
        <v>4265</v>
      </c>
      <c r="G20" s="394">
        <f t="shared" si="5"/>
        <v>2132</v>
      </c>
      <c r="H20" s="394">
        <f t="shared" si="6"/>
        <v>2133</v>
      </c>
      <c r="I20" s="393">
        <f t="shared" si="7"/>
        <v>1407</v>
      </c>
      <c r="J20" s="395">
        <v>698</v>
      </c>
      <c r="K20" s="395">
        <v>709</v>
      </c>
      <c r="L20" s="393">
        <f t="shared" si="10"/>
        <v>1447</v>
      </c>
      <c r="M20" s="395">
        <v>717</v>
      </c>
      <c r="N20" s="395">
        <v>730</v>
      </c>
      <c r="O20" s="393">
        <f t="shared" si="11"/>
        <v>1411</v>
      </c>
      <c r="P20" s="395">
        <v>717</v>
      </c>
      <c r="Q20" s="395">
        <v>694</v>
      </c>
      <c r="R20" s="393">
        <f t="shared" si="12"/>
        <v>0</v>
      </c>
      <c r="S20" s="393">
        <v>0</v>
      </c>
      <c r="T20" s="393">
        <v>0</v>
      </c>
      <c r="U20" s="393">
        <f t="shared" si="13"/>
        <v>0</v>
      </c>
      <c r="V20" s="393">
        <v>0</v>
      </c>
      <c r="W20" s="394">
        <v>0</v>
      </c>
      <c r="X20" s="394">
        <v>0</v>
      </c>
      <c r="Y20" s="395">
        <v>1405</v>
      </c>
      <c r="Z20" s="395">
        <v>2018</v>
      </c>
      <c r="AA20" s="395">
        <v>1165</v>
      </c>
      <c r="AB20" s="395">
        <v>698</v>
      </c>
      <c r="AC20" s="395">
        <v>708</v>
      </c>
      <c r="AD20" s="339" t="s">
        <v>22</v>
      </c>
      <c r="AE20" s="340"/>
    </row>
    <row r="21" spans="1:31" s="341" customFormat="1" ht="16.5" customHeight="1">
      <c r="A21" s="337"/>
      <c r="B21" s="338" t="s">
        <v>23</v>
      </c>
      <c r="C21" s="392">
        <f t="shared" si="1"/>
        <v>5803</v>
      </c>
      <c r="D21" s="393">
        <f t="shared" si="2"/>
        <v>2689</v>
      </c>
      <c r="E21" s="393">
        <f t="shared" si="3"/>
        <v>3114</v>
      </c>
      <c r="F21" s="393">
        <f t="shared" si="4"/>
        <v>5803</v>
      </c>
      <c r="G21" s="394">
        <f t="shared" si="5"/>
        <v>2689</v>
      </c>
      <c r="H21" s="394">
        <f t="shared" si="6"/>
        <v>3114</v>
      </c>
      <c r="I21" s="393">
        <f t="shared" si="7"/>
        <v>1922</v>
      </c>
      <c r="J21" s="395">
        <v>887</v>
      </c>
      <c r="K21" s="395">
        <v>1035</v>
      </c>
      <c r="L21" s="393">
        <f t="shared" si="10"/>
        <v>1980</v>
      </c>
      <c r="M21" s="395">
        <v>937</v>
      </c>
      <c r="N21" s="395">
        <v>1043</v>
      </c>
      <c r="O21" s="393">
        <f t="shared" si="11"/>
        <v>1901</v>
      </c>
      <c r="P21" s="395">
        <v>865</v>
      </c>
      <c r="Q21" s="395">
        <v>1036</v>
      </c>
      <c r="R21" s="393">
        <f t="shared" si="12"/>
        <v>0</v>
      </c>
      <c r="S21" s="393">
        <v>0</v>
      </c>
      <c r="T21" s="393">
        <v>0</v>
      </c>
      <c r="U21" s="393">
        <f t="shared" si="13"/>
        <v>0</v>
      </c>
      <c r="V21" s="393">
        <v>0</v>
      </c>
      <c r="W21" s="394">
        <v>0</v>
      </c>
      <c r="X21" s="394">
        <v>0</v>
      </c>
      <c r="Y21" s="395">
        <v>2005</v>
      </c>
      <c r="Z21" s="395">
        <v>2332</v>
      </c>
      <c r="AA21" s="395">
        <v>2218</v>
      </c>
      <c r="AB21" s="395">
        <v>887</v>
      </c>
      <c r="AC21" s="395">
        <v>1035</v>
      </c>
      <c r="AD21" s="339" t="s">
        <v>23</v>
      </c>
      <c r="AE21" s="340"/>
    </row>
    <row r="22" spans="1:31" s="341" customFormat="1" ht="16.5" customHeight="1">
      <c r="A22" s="337"/>
      <c r="B22" s="342" t="s">
        <v>24</v>
      </c>
      <c r="C22" s="392">
        <f t="shared" si="1"/>
        <v>4006</v>
      </c>
      <c r="D22" s="393">
        <f t="shared" si="2"/>
        <v>2044</v>
      </c>
      <c r="E22" s="393">
        <f t="shared" si="3"/>
        <v>1962</v>
      </c>
      <c r="F22" s="393">
        <f t="shared" si="4"/>
        <v>3995</v>
      </c>
      <c r="G22" s="394">
        <f t="shared" si="5"/>
        <v>2033</v>
      </c>
      <c r="H22" s="394">
        <f t="shared" si="6"/>
        <v>1962</v>
      </c>
      <c r="I22" s="393">
        <f t="shared" si="7"/>
        <v>1375</v>
      </c>
      <c r="J22" s="395">
        <v>691</v>
      </c>
      <c r="K22" s="395">
        <v>684</v>
      </c>
      <c r="L22" s="393">
        <f t="shared" si="10"/>
        <v>1348</v>
      </c>
      <c r="M22" s="395">
        <v>682</v>
      </c>
      <c r="N22" s="395">
        <v>666</v>
      </c>
      <c r="O22" s="393">
        <f t="shared" si="11"/>
        <v>1259</v>
      </c>
      <c r="P22" s="395">
        <v>651</v>
      </c>
      <c r="Q22" s="395">
        <v>608</v>
      </c>
      <c r="R22" s="393">
        <f t="shared" si="12"/>
        <v>13</v>
      </c>
      <c r="S22" s="396">
        <v>9</v>
      </c>
      <c r="T22" s="396">
        <v>4</v>
      </c>
      <c r="U22" s="393">
        <f t="shared" si="13"/>
        <v>11</v>
      </c>
      <c r="V22" s="393">
        <v>11</v>
      </c>
      <c r="W22" s="394">
        <v>0</v>
      </c>
      <c r="X22" s="394">
        <v>0</v>
      </c>
      <c r="Y22" s="395">
        <v>1480</v>
      </c>
      <c r="Z22" s="395">
        <v>821</v>
      </c>
      <c r="AA22" s="395">
        <v>848</v>
      </c>
      <c r="AB22" s="395">
        <v>692</v>
      </c>
      <c r="AC22" s="395">
        <v>684</v>
      </c>
      <c r="AD22" s="343" t="s">
        <v>24</v>
      </c>
      <c r="AE22" s="340"/>
    </row>
    <row r="23" spans="1:31" s="341" customFormat="1" ht="16.5" customHeight="1">
      <c r="A23" s="337"/>
      <c r="B23" s="342" t="s">
        <v>136</v>
      </c>
      <c r="C23" s="392">
        <f t="shared" si="1"/>
        <v>1139</v>
      </c>
      <c r="D23" s="393">
        <f t="shared" si="2"/>
        <v>451</v>
      </c>
      <c r="E23" s="393">
        <f t="shared" si="3"/>
        <v>688</v>
      </c>
      <c r="F23" s="393">
        <f t="shared" si="4"/>
        <v>1139</v>
      </c>
      <c r="G23" s="394">
        <f t="shared" si="5"/>
        <v>451</v>
      </c>
      <c r="H23" s="394">
        <f t="shared" si="6"/>
        <v>688</v>
      </c>
      <c r="I23" s="393">
        <f t="shared" si="7"/>
        <v>360</v>
      </c>
      <c r="J23" s="395">
        <v>141</v>
      </c>
      <c r="K23" s="395">
        <v>219</v>
      </c>
      <c r="L23" s="393">
        <f t="shared" si="10"/>
        <v>394</v>
      </c>
      <c r="M23" s="395">
        <v>143</v>
      </c>
      <c r="N23" s="395">
        <v>251</v>
      </c>
      <c r="O23" s="393">
        <f t="shared" si="11"/>
        <v>385</v>
      </c>
      <c r="P23" s="395">
        <v>167</v>
      </c>
      <c r="Q23" s="395">
        <v>218</v>
      </c>
      <c r="R23" s="393">
        <f t="shared" si="12"/>
        <v>0</v>
      </c>
      <c r="S23" s="393">
        <v>0</v>
      </c>
      <c r="T23" s="393">
        <v>0</v>
      </c>
      <c r="U23" s="393">
        <f t="shared" si="13"/>
        <v>0</v>
      </c>
      <c r="V23" s="393">
        <v>0</v>
      </c>
      <c r="W23" s="394">
        <v>0</v>
      </c>
      <c r="X23" s="394">
        <v>0</v>
      </c>
      <c r="Y23" s="395">
        <v>360</v>
      </c>
      <c r="Z23" s="395">
        <v>186</v>
      </c>
      <c r="AA23" s="395">
        <v>266</v>
      </c>
      <c r="AB23" s="395">
        <v>141</v>
      </c>
      <c r="AC23" s="395">
        <v>219</v>
      </c>
      <c r="AD23" s="343" t="s">
        <v>136</v>
      </c>
      <c r="AE23" s="340"/>
    </row>
    <row r="24" spans="1:31" s="341" customFormat="1" ht="16.5" customHeight="1">
      <c r="A24" s="337"/>
      <c r="B24" s="342" t="s">
        <v>25</v>
      </c>
      <c r="C24" s="392">
        <f t="shared" si="1"/>
        <v>1882</v>
      </c>
      <c r="D24" s="393">
        <f t="shared" si="2"/>
        <v>1054</v>
      </c>
      <c r="E24" s="393">
        <f t="shared" si="3"/>
        <v>828</v>
      </c>
      <c r="F24" s="393">
        <f t="shared" si="4"/>
        <v>1877</v>
      </c>
      <c r="G24" s="394">
        <f t="shared" si="5"/>
        <v>1049</v>
      </c>
      <c r="H24" s="394">
        <f t="shared" si="6"/>
        <v>828</v>
      </c>
      <c r="I24" s="393">
        <f t="shared" si="7"/>
        <v>632</v>
      </c>
      <c r="J24" s="395">
        <v>351</v>
      </c>
      <c r="K24" s="395">
        <v>281</v>
      </c>
      <c r="L24" s="393">
        <f t="shared" si="10"/>
        <v>630</v>
      </c>
      <c r="M24" s="395">
        <v>356</v>
      </c>
      <c r="N24" s="395">
        <v>274</v>
      </c>
      <c r="O24" s="393">
        <f t="shared" si="11"/>
        <v>615</v>
      </c>
      <c r="P24" s="395">
        <v>342</v>
      </c>
      <c r="Q24" s="395">
        <v>273</v>
      </c>
      <c r="R24" s="393">
        <f t="shared" si="12"/>
        <v>0</v>
      </c>
      <c r="S24" s="393">
        <v>0</v>
      </c>
      <c r="T24" s="393">
        <v>0</v>
      </c>
      <c r="U24" s="393">
        <f t="shared" si="13"/>
        <v>5</v>
      </c>
      <c r="V24" s="393">
        <v>5</v>
      </c>
      <c r="W24" s="394">
        <v>0</v>
      </c>
      <c r="X24" s="394">
        <v>0</v>
      </c>
      <c r="Y24" s="395">
        <v>640</v>
      </c>
      <c r="Z24" s="395">
        <v>565</v>
      </c>
      <c r="AA24" s="395">
        <v>497</v>
      </c>
      <c r="AB24" s="395">
        <v>351</v>
      </c>
      <c r="AC24" s="395">
        <v>281</v>
      </c>
      <c r="AD24" s="343" t="s">
        <v>25</v>
      </c>
      <c r="AE24" s="340"/>
    </row>
    <row r="25" spans="1:31" s="341" customFormat="1" ht="16.5" customHeight="1">
      <c r="A25" s="337"/>
      <c r="B25" s="342" t="s">
        <v>26</v>
      </c>
      <c r="C25" s="392">
        <f t="shared" si="1"/>
        <v>1571</v>
      </c>
      <c r="D25" s="393">
        <f t="shared" si="2"/>
        <v>949</v>
      </c>
      <c r="E25" s="393">
        <f t="shared" si="3"/>
        <v>622</v>
      </c>
      <c r="F25" s="393">
        <f t="shared" si="4"/>
        <v>1496</v>
      </c>
      <c r="G25" s="394">
        <f t="shared" si="5"/>
        <v>945</v>
      </c>
      <c r="H25" s="394">
        <f t="shared" si="6"/>
        <v>551</v>
      </c>
      <c r="I25" s="393">
        <f t="shared" si="7"/>
        <v>482</v>
      </c>
      <c r="J25" s="395">
        <v>310</v>
      </c>
      <c r="K25" s="395">
        <v>172</v>
      </c>
      <c r="L25" s="393">
        <f t="shared" si="10"/>
        <v>515</v>
      </c>
      <c r="M25" s="395">
        <v>314</v>
      </c>
      <c r="N25" s="395">
        <v>201</v>
      </c>
      <c r="O25" s="393">
        <f t="shared" si="11"/>
        <v>499</v>
      </c>
      <c r="P25" s="395">
        <v>321</v>
      </c>
      <c r="Q25" s="395">
        <v>178</v>
      </c>
      <c r="R25" s="393">
        <f t="shared" si="12"/>
        <v>0</v>
      </c>
      <c r="S25" s="393">
        <v>0</v>
      </c>
      <c r="T25" s="393">
        <v>0</v>
      </c>
      <c r="U25" s="393">
        <f t="shared" si="13"/>
        <v>75</v>
      </c>
      <c r="V25" s="393">
        <v>4</v>
      </c>
      <c r="W25" s="394">
        <v>71</v>
      </c>
      <c r="X25" s="394">
        <v>0</v>
      </c>
      <c r="Y25" s="395">
        <v>520</v>
      </c>
      <c r="Z25" s="395">
        <v>395</v>
      </c>
      <c r="AA25" s="395">
        <v>206</v>
      </c>
      <c r="AB25" s="395">
        <v>310</v>
      </c>
      <c r="AC25" s="395">
        <v>172</v>
      </c>
      <c r="AD25" s="343" t="s">
        <v>26</v>
      </c>
      <c r="AE25" s="340"/>
    </row>
    <row r="26" spans="1:31" s="341" customFormat="1" ht="16.5" customHeight="1">
      <c r="A26" s="337"/>
      <c r="B26" s="342" t="s">
        <v>27</v>
      </c>
      <c r="C26" s="392">
        <f t="shared" si="1"/>
        <v>1531</v>
      </c>
      <c r="D26" s="393">
        <f t="shared" si="2"/>
        <v>682</v>
      </c>
      <c r="E26" s="393">
        <f t="shared" si="3"/>
        <v>849</v>
      </c>
      <c r="F26" s="393">
        <f t="shared" si="4"/>
        <v>1531</v>
      </c>
      <c r="G26" s="394">
        <f t="shared" si="5"/>
        <v>682</v>
      </c>
      <c r="H26" s="394">
        <f t="shared" si="6"/>
        <v>849</v>
      </c>
      <c r="I26" s="393">
        <f t="shared" si="7"/>
        <v>520</v>
      </c>
      <c r="J26" s="395">
        <v>226</v>
      </c>
      <c r="K26" s="395">
        <v>294</v>
      </c>
      <c r="L26" s="393">
        <f t="shared" si="10"/>
        <v>509</v>
      </c>
      <c r="M26" s="395">
        <v>243</v>
      </c>
      <c r="N26" s="395">
        <v>266</v>
      </c>
      <c r="O26" s="393">
        <f t="shared" si="11"/>
        <v>502</v>
      </c>
      <c r="P26" s="395">
        <v>213</v>
      </c>
      <c r="Q26" s="395">
        <v>289</v>
      </c>
      <c r="R26" s="393">
        <f t="shared" si="12"/>
        <v>0</v>
      </c>
      <c r="S26" s="393">
        <v>0</v>
      </c>
      <c r="T26" s="393">
        <v>0</v>
      </c>
      <c r="U26" s="393">
        <f t="shared" si="13"/>
        <v>0</v>
      </c>
      <c r="V26" s="393">
        <v>0</v>
      </c>
      <c r="W26" s="394">
        <v>0</v>
      </c>
      <c r="X26" s="394">
        <v>0</v>
      </c>
      <c r="Y26" s="395">
        <v>520</v>
      </c>
      <c r="Z26" s="395">
        <v>458</v>
      </c>
      <c r="AA26" s="395">
        <v>486</v>
      </c>
      <c r="AB26" s="395">
        <v>225</v>
      </c>
      <c r="AC26" s="395">
        <v>294</v>
      </c>
      <c r="AD26" s="343" t="s">
        <v>27</v>
      </c>
      <c r="AE26" s="340"/>
    </row>
    <row r="27" spans="1:31" s="341" customFormat="1" ht="16.5" customHeight="1">
      <c r="A27" s="337"/>
      <c r="B27" s="342" t="s">
        <v>28</v>
      </c>
      <c r="C27" s="392">
        <f t="shared" si="1"/>
        <v>461</v>
      </c>
      <c r="D27" s="393">
        <f t="shared" si="2"/>
        <v>222</v>
      </c>
      <c r="E27" s="393">
        <f t="shared" si="3"/>
        <v>239</v>
      </c>
      <c r="F27" s="393">
        <f t="shared" si="4"/>
        <v>461</v>
      </c>
      <c r="G27" s="394">
        <f t="shared" si="5"/>
        <v>222</v>
      </c>
      <c r="H27" s="394">
        <f t="shared" si="6"/>
        <v>239</v>
      </c>
      <c r="I27" s="393">
        <f t="shared" si="7"/>
        <v>160</v>
      </c>
      <c r="J27" s="395">
        <v>72</v>
      </c>
      <c r="K27" s="395">
        <v>88</v>
      </c>
      <c r="L27" s="393">
        <f t="shared" si="10"/>
        <v>149</v>
      </c>
      <c r="M27" s="395">
        <v>74</v>
      </c>
      <c r="N27" s="395">
        <v>75</v>
      </c>
      <c r="O27" s="393">
        <f t="shared" si="11"/>
        <v>152</v>
      </c>
      <c r="P27" s="395">
        <v>76</v>
      </c>
      <c r="Q27" s="395">
        <v>76</v>
      </c>
      <c r="R27" s="393">
        <f t="shared" si="12"/>
        <v>0</v>
      </c>
      <c r="S27" s="393">
        <v>0</v>
      </c>
      <c r="T27" s="393">
        <v>0</v>
      </c>
      <c r="U27" s="393">
        <f t="shared" si="13"/>
        <v>0</v>
      </c>
      <c r="V27" s="393">
        <v>0</v>
      </c>
      <c r="W27" s="394">
        <v>0</v>
      </c>
      <c r="X27" s="394">
        <v>0</v>
      </c>
      <c r="Y27" s="395">
        <v>160</v>
      </c>
      <c r="Z27" s="395">
        <v>80</v>
      </c>
      <c r="AA27" s="395">
        <v>94</v>
      </c>
      <c r="AB27" s="395">
        <v>72</v>
      </c>
      <c r="AC27" s="395">
        <v>88</v>
      </c>
      <c r="AD27" s="343" t="s">
        <v>28</v>
      </c>
      <c r="AE27" s="340"/>
    </row>
    <row r="28" spans="1:31" s="341" customFormat="1" ht="16.5" customHeight="1">
      <c r="A28" s="337"/>
      <c r="B28" s="342" t="s">
        <v>29</v>
      </c>
      <c r="C28" s="392">
        <f t="shared" si="1"/>
        <v>1083</v>
      </c>
      <c r="D28" s="393">
        <f t="shared" si="2"/>
        <v>542</v>
      </c>
      <c r="E28" s="393">
        <f t="shared" si="3"/>
        <v>541</v>
      </c>
      <c r="F28" s="393">
        <f t="shared" si="4"/>
        <v>1083</v>
      </c>
      <c r="G28" s="394">
        <f t="shared" si="5"/>
        <v>542</v>
      </c>
      <c r="H28" s="394">
        <f t="shared" si="6"/>
        <v>541</v>
      </c>
      <c r="I28" s="393">
        <f t="shared" si="7"/>
        <v>341</v>
      </c>
      <c r="J28" s="395">
        <v>157</v>
      </c>
      <c r="K28" s="395">
        <v>184</v>
      </c>
      <c r="L28" s="393">
        <f t="shared" si="10"/>
        <v>358</v>
      </c>
      <c r="M28" s="395">
        <v>180</v>
      </c>
      <c r="N28" s="395">
        <v>178</v>
      </c>
      <c r="O28" s="393">
        <f t="shared" si="11"/>
        <v>352</v>
      </c>
      <c r="P28" s="395">
        <v>184</v>
      </c>
      <c r="Q28" s="395">
        <v>168</v>
      </c>
      <c r="R28" s="393">
        <f t="shared" si="12"/>
        <v>32</v>
      </c>
      <c r="S28" s="396">
        <v>21</v>
      </c>
      <c r="T28" s="396">
        <v>11</v>
      </c>
      <c r="U28" s="393">
        <f t="shared" si="13"/>
        <v>0</v>
      </c>
      <c r="V28" s="393">
        <v>0</v>
      </c>
      <c r="W28" s="394">
        <v>0</v>
      </c>
      <c r="X28" s="394">
        <v>0</v>
      </c>
      <c r="Y28" s="395">
        <v>440</v>
      </c>
      <c r="Z28" s="395">
        <v>277</v>
      </c>
      <c r="AA28" s="395">
        <v>294</v>
      </c>
      <c r="AB28" s="395">
        <v>157</v>
      </c>
      <c r="AC28" s="395">
        <v>184</v>
      </c>
      <c r="AD28" s="343" t="s">
        <v>29</v>
      </c>
      <c r="AE28" s="340"/>
    </row>
    <row r="29" spans="1:31" s="341" customFormat="1" ht="16.5" customHeight="1">
      <c r="A29" s="337"/>
      <c r="B29" s="342" t="s">
        <v>30</v>
      </c>
      <c r="C29" s="392">
        <f t="shared" si="1"/>
        <v>877</v>
      </c>
      <c r="D29" s="393">
        <f t="shared" si="2"/>
        <v>290</v>
      </c>
      <c r="E29" s="393">
        <f t="shared" si="3"/>
        <v>587</v>
      </c>
      <c r="F29" s="393">
        <f t="shared" si="4"/>
        <v>877</v>
      </c>
      <c r="G29" s="394">
        <f t="shared" si="5"/>
        <v>290</v>
      </c>
      <c r="H29" s="394">
        <f t="shared" si="6"/>
        <v>587</v>
      </c>
      <c r="I29" s="393">
        <f t="shared" si="7"/>
        <v>295</v>
      </c>
      <c r="J29" s="395">
        <v>92</v>
      </c>
      <c r="K29" s="395">
        <v>203</v>
      </c>
      <c r="L29" s="393">
        <f t="shared" si="10"/>
        <v>290</v>
      </c>
      <c r="M29" s="395">
        <v>106</v>
      </c>
      <c r="N29" s="395">
        <v>184</v>
      </c>
      <c r="O29" s="393">
        <f t="shared" si="11"/>
        <v>277</v>
      </c>
      <c r="P29" s="395">
        <v>82</v>
      </c>
      <c r="Q29" s="395">
        <v>195</v>
      </c>
      <c r="R29" s="393">
        <f t="shared" si="12"/>
        <v>15</v>
      </c>
      <c r="S29" s="396">
        <v>10</v>
      </c>
      <c r="T29" s="396">
        <v>5</v>
      </c>
      <c r="U29" s="393">
        <f t="shared" si="13"/>
        <v>0</v>
      </c>
      <c r="V29" s="393">
        <v>0</v>
      </c>
      <c r="W29" s="394">
        <v>0</v>
      </c>
      <c r="X29" s="394">
        <v>0</v>
      </c>
      <c r="Y29" s="395">
        <v>320</v>
      </c>
      <c r="Z29" s="395">
        <v>147</v>
      </c>
      <c r="AA29" s="395">
        <v>258</v>
      </c>
      <c r="AB29" s="395">
        <v>92</v>
      </c>
      <c r="AC29" s="395">
        <v>203</v>
      </c>
      <c r="AD29" s="343" t="s">
        <v>30</v>
      </c>
      <c r="AE29" s="340"/>
    </row>
    <row r="30" spans="1:31" s="341" customFormat="1" ht="16.5" customHeight="1">
      <c r="A30" s="337"/>
      <c r="B30" s="344" t="s">
        <v>60</v>
      </c>
      <c r="C30" s="392">
        <f t="shared" si="1"/>
        <v>1625</v>
      </c>
      <c r="D30" s="393">
        <f t="shared" si="2"/>
        <v>828</v>
      </c>
      <c r="E30" s="393">
        <f t="shared" si="3"/>
        <v>797</v>
      </c>
      <c r="F30" s="393">
        <f t="shared" si="4"/>
        <v>1625</v>
      </c>
      <c r="G30" s="394">
        <f t="shared" si="5"/>
        <v>828</v>
      </c>
      <c r="H30" s="394">
        <f t="shared" si="6"/>
        <v>797</v>
      </c>
      <c r="I30" s="393">
        <f t="shared" si="7"/>
        <v>535</v>
      </c>
      <c r="J30" s="395">
        <v>293</v>
      </c>
      <c r="K30" s="395">
        <v>242</v>
      </c>
      <c r="L30" s="393">
        <f t="shared" si="10"/>
        <v>528</v>
      </c>
      <c r="M30" s="395">
        <v>279</v>
      </c>
      <c r="N30" s="395">
        <v>249</v>
      </c>
      <c r="O30" s="393">
        <f t="shared" si="11"/>
        <v>557</v>
      </c>
      <c r="P30" s="395">
        <v>253</v>
      </c>
      <c r="Q30" s="395">
        <v>304</v>
      </c>
      <c r="R30" s="393">
        <f t="shared" si="12"/>
        <v>5</v>
      </c>
      <c r="S30" s="396">
        <v>3</v>
      </c>
      <c r="T30" s="396">
        <v>2</v>
      </c>
      <c r="U30" s="393">
        <f t="shared" si="13"/>
        <v>0</v>
      </c>
      <c r="V30" s="393">
        <v>0</v>
      </c>
      <c r="W30" s="394">
        <v>0</v>
      </c>
      <c r="X30" s="394">
        <v>0</v>
      </c>
      <c r="Y30" s="395">
        <v>640</v>
      </c>
      <c r="Z30" s="395">
        <v>396</v>
      </c>
      <c r="AA30" s="395">
        <v>303</v>
      </c>
      <c r="AB30" s="395">
        <v>292</v>
      </c>
      <c r="AC30" s="395">
        <v>241</v>
      </c>
      <c r="AD30" s="343" t="s">
        <v>76</v>
      </c>
      <c r="AE30" s="340"/>
    </row>
    <row r="31" spans="1:31" s="341" customFormat="1" ht="16.5" customHeight="1">
      <c r="A31" s="337"/>
      <c r="B31" s="344" t="s">
        <v>61</v>
      </c>
      <c r="C31" s="392">
        <f t="shared" si="1"/>
        <v>1428</v>
      </c>
      <c r="D31" s="393">
        <f t="shared" si="2"/>
        <v>684</v>
      </c>
      <c r="E31" s="393">
        <f t="shared" si="3"/>
        <v>744</v>
      </c>
      <c r="F31" s="393">
        <f t="shared" si="4"/>
        <v>1428</v>
      </c>
      <c r="G31" s="394">
        <f t="shared" si="5"/>
        <v>684</v>
      </c>
      <c r="H31" s="394">
        <f t="shared" si="6"/>
        <v>744</v>
      </c>
      <c r="I31" s="393">
        <f t="shared" si="7"/>
        <v>465</v>
      </c>
      <c r="J31" s="395">
        <v>213</v>
      </c>
      <c r="K31" s="395">
        <v>252</v>
      </c>
      <c r="L31" s="393">
        <f t="shared" si="10"/>
        <v>486</v>
      </c>
      <c r="M31" s="395">
        <v>237</v>
      </c>
      <c r="N31" s="395">
        <v>249</v>
      </c>
      <c r="O31" s="393">
        <f t="shared" si="11"/>
        <v>477</v>
      </c>
      <c r="P31" s="395">
        <v>234</v>
      </c>
      <c r="Q31" s="395">
        <v>243</v>
      </c>
      <c r="R31" s="393">
        <f t="shared" si="12"/>
        <v>0</v>
      </c>
      <c r="S31" s="393">
        <v>0</v>
      </c>
      <c r="T31" s="393">
        <v>0</v>
      </c>
      <c r="U31" s="393">
        <f t="shared" si="13"/>
        <v>0</v>
      </c>
      <c r="V31" s="393">
        <v>0</v>
      </c>
      <c r="W31" s="394">
        <v>0</v>
      </c>
      <c r="X31" s="394">
        <v>0</v>
      </c>
      <c r="Y31" s="395">
        <v>560</v>
      </c>
      <c r="Z31" s="395">
        <v>285</v>
      </c>
      <c r="AA31" s="395">
        <v>298</v>
      </c>
      <c r="AB31" s="395">
        <v>213</v>
      </c>
      <c r="AC31" s="395">
        <v>252</v>
      </c>
      <c r="AD31" s="343" t="s">
        <v>77</v>
      </c>
      <c r="AE31" s="340"/>
    </row>
    <row r="32" spans="1:31" s="341" customFormat="1" ht="16.5" customHeight="1">
      <c r="A32" s="337"/>
      <c r="B32" s="344" t="s">
        <v>62</v>
      </c>
      <c r="C32" s="392">
        <f t="shared" si="1"/>
        <v>765</v>
      </c>
      <c r="D32" s="393">
        <f t="shared" si="2"/>
        <v>326</v>
      </c>
      <c r="E32" s="393">
        <f t="shared" si="3"/>
        <v>439</v>
      </c>
      <c r="F32" s="393">
        <f t="shared" si="4"/>
        <v>765</v>
      </c>
      <c r="G32" s="394">
        <f t="shared" si="5"/>
        <v>326</v>
      </c>
      <c r="H32" s="394">
        <f t="shared" si="6"/>
        <v>439</v>
      </c>
      <c r="I32" s="393">
        <f t="shared" si="7"/>
        <v>227</v>
      </c>
      <c r="J32" s="395">
        <v>104</v>
      </c>
      <c r="K32" s="395">
        <v>123</v>
      </c>
      <c r="L32" s="393">
        <f t="shared" si="10"/>
        <v>258</v>
      </c>
      <c r="M32" s="395">
        <v>104</v>
      </c>
      <c r="N32" s="395">
        <v>154</v>
      </c>
      <c r="O32" s="393">
        <f t="shared" si="11"/>
        <v>249</v>
      </c>
      <c r="P32" s="395">
        <v>102</v>
      </c>
      <c r="Q32" s="395">
        <v>147</v>
      </c>
      <c r="R32" s="393">
        <f t="shared" si="12"/>
        <v>31</v>
      </c>
      <c r="S32" s="396">
        <v>16</v>
      </c>
      <c r="T32" s="396">
        <v>15</v>
      </c>
      <c r="U32" s="393">
        <f t="shared" si="13"/>
        <v>0</v>
      </c>
      <c r="V32" s="393">
        <v>0</v>
      </c>
      <c r="W32" s="394">
        <v>0</v>
      </c>
      <c r="X32" s="394">
        <v>0</v>
      </c>
      <c r="Y32" s="395">
        <v>280</v>
      </c>
      <c r="Z32" s="395">
        <v>137</v>
      </c>
      <c r="AA32" s="395">
        <v>179</v>
      </c>
      <c r="AB32" s="395">
        <v>104</v>
      </c>
      <c r="AC32" s="395">
        <v>123</v>
      </c>
      <c r="AD32" s="343" t="s">
        <v>78</v>
      </c>
      <c r="AE32" s="340"/>
    </row>
    <row r="33" spans="1:31" s="341" customFormat="1" ht="16.5" customHeight="1">
      <c r="A33" s="337"/>
      <c r="B33" s="344" t="s">
        <v>153</v>
      </c>
      <c r="C33" s="392">
        <f t="shared" si="1"/>
        <v>4024</v>
      </c>
      <c r="D33" s="393">
        <f t="shared" si="2"/>
        <v>2136</v>
      </c>
      <c r="E33" s="393">
        <f t="shared" si="3"/>
        <v>1888</v>
      </c>
      <c r="F33" s="393">
        <f t="shared" si="4"/>
        <v>4024</v>
      </c>
      <c r="G33" s="394">
        <f t="shared" si="5"/>
        <v>2136</v>
      </c>
      <c r="H33" s="394">
        <f t="shared" si="6"/>
        <v>1888</v>
      </c>
      <c r="I33" s="393">
        <f t="shared" si="7"/>
        <v>1363</v>
      </c>
      <c r="J33" s="395">
        <v>705</v>
      </c>
      <c r="K33" s="395">
        <v>658</v>
      </c>
      <c r="L33" s="393">
        <f t="shared" si="10"/>
        <v>1321</v>
      </c>
      <c r="M33" s="395">
        <v>717</v>
      </c>
      <c r="N33" s="395">
        <v>604</v>
      </c>
      <c r="O33" s="393">
        <f t="shared" si="11"/>
        <v>1321</v>
      </c>
      <c r="P33" s="395">
        <v>696</v>
      </c>
      <c r="Q33" s="395">
        <v>625</v>
      </c>
      <c r="R33" s="393">
        <f t="shared" si="12"/>
        <v>19</v>
      </c>
      <c r="S33" s="396">
        <v>18</v>
      </c>
      <c r="T33" s="396">
        <v>1</v>
      </c>
      <c r="U33" s="393">
        <f t="shared" si="13"/>
        <v>0</v>
      </c>
      <c r="V33" s="393">
        <v>0</v>
      </c>
      <c r="W33" s="394">
        <v>0</v>
      </c>
      <c r="X33" s="394">
        <v>0</v>
      </c>
      <c r="Y33" s="395">
        <v>1820</v>
      </c>
      <c r="Z33" s="395">
        <v>1319</v>
      </c>
      <c r="AA33" s="395">
        <v>1171</v>
      </c>
      <c r="AB33" s="395">
        <v>701</v>
      </c>
      <c r="AC33" s="395">
        <v>658</v>
      </c>
      <c r="AD33" s="343" t="s">
        <v>153</v>
      </c>
      <c r="AE33" s="340"/>
    </row>
    <row r="34" spans="1:31" s="341" customFormat="1" ht="16.5" customHeight="1">
      <c r="A34" s="337"/>
      <c r="B34" s="342" t="s">
        <v>222</v>
      </c>
      <c r="C34" s="392">
        <f>D34+E34</f>
        <v>830</v>
      </c>
      <c r="D34" s="393">
        <f>SUM(G34,V34)</f>
        <v>329</v>
      </c>
      <c r="E34" s="393">
        <f>SUM(H34,W34)</f>
        <v>501</v>
      </c>
      <c r="F34" s="393">
        <f>G34+H34</f>
        <v>830</v>
      </c>
      <c r="G34" s="394">
        <f>SUM(J34,M34,P34,S34)</f>
        <v>329</v>
      </c>
      <c r="H34" s="394">
        <f>SUM(K34,N34,Q34,T34)</f>
        <v>501</v>
      </c>
      <c r="I34" s="393">
        <f>J34+K34</f>
        <v>280</v>
      </c>
      <c r="J34" s="394">
        <v>109</v>
      </c>
      <c r="K34" s="394">
        <v>171</v>
      </c>
      <c r="L34" s="393">
        <f aca="true" t="shared" si="14" ref="L34:L65">M34+N34</f>
        <v>277</v>
      </c>
      <c r="M34" s="394">
        <v>108</v>
      </c>
      <c r="N34" s="394">
        <v>169</v>
      </c>
      <c r="O34" s="393">
        <f t="shared" si="11"/>
        <v>273</v>
      </c>
      <c r="P34" s="394">
        <v>112</v>
      </c>
      <c r="Q34" s="394">
        <v>161</v>
      </c>
      <c r="R34" s="393">
        <f t="shared" si="12"/>
        <v>0</v>
      </c>
      <c r="S34" s="394">
        <v>0</v>
      </c>
      <c r="T34" s="394">
        <v>0</v>
      </c>
      <c r="U34" s="393">
        <f t="shared" si="13"/>
        <v>0</v>
      </c>
      <c r="V34" s="393">
        <v>0</v>
      </c>
      <c r="W34" s="394">
        <v>0</v>
      </c>
      <c r="X34" s="394">
        <v>0</v>
      </c>
      <c r="Y34" s="394">
        <v>280</v>
      </c>
      <c r="Z34" s="394">
        <v>150</v>
      </c>
      <c r="AA34" s="394">
        <v>223</v>
      </c>
      <c r="AB34" s="394">
        <v>109</v>
      </c>
      <c r="AC34" s="394">
        <v>171</v>
      </c>
      <c r="AD34" s="343" t="s">
        <v>222</v>
      </c>
      <c r="AE34" s="340"/>
    </row>
    <row r="35" spans="1:31" s="333" customFormat="1" ht="20.25" customHeight="1">
      <c r="A35" s="546" t="s">
        <v>199</v>
      </c>
      <c r="B35" s="547"/>
      <c r="C35" s="390">
        <f t="shared" si="1"/>
        <v>232</v>
      </c>
      <c r="D35" s="397">
        <f t="shared" si="2"/>
        <v>136</v>
      </c>
      <c r="E35" s="397">
        <f t="shared" si="3"/>
        <v>96</v>
      </c>
      <c r="F35" s="391">
        <f t="shared" si="4"/>
        <v>232</v>
      </c>
      <c r="G35" s="397">
        <f t="shared" si="5"/>
        <v>136</v>
      </c>
      <c r="H35" s="397">
        <f t="shared" si="6"/>
        <v>96</v>
      </c>
      <c r="I35" s="391">
        <f t="shared" si="7"/>
        <v>65</v>
      </c>
      <c r="J35" s="391">
        <f aca="true" t="shared" si="15" ref="J35:X35">SUM(J36:J37)</f>
        <v>34</v>
      </c>
      <c r="K35" s="391">
        <f t="shared" si="15"/>
        <v>31</v>
      </c>
      <c r="L35" s="391">
        <f t="shared" si="14"/>
        <v>79</v>
      </c>
      <c r="M35" s="391">
        <f t="shared" si="15"/>
        <v>48</v>
      </c>
      <c r="N35" s="391">
        <f t="shared" si="15"/>
        <v>31</v>
      </c>
      <c r="O35" s="391">
        <f aca="true" t="shared" si="16" ref="O35:O65">P35+Q35</f>
        <v>88</v>
      </c>
      <c r="P35" s="391">
        <f t="shared" si="15"/>
        <v>54</v>
      </c>
      <c r="Q35" s="391">
        <f t="shared" si="15"/>
        <v>34</v>
      </c>
      <c r="R35" s="391">
        <f aca="true" t="shared" si="17" ref="R35:R65">S35+T35</f>
        <v>0</v>
      </c>
      <c r="S35" s="391">
        <f t="shared" si="15"/>
        <v>0</v>
      </c>
      <c r="T35" s="391">
        <f t="shared" si="15"/>
        <v>0</v>
      </c>
      <c r="U35" s="391">
        <f aca="true" t="shared" si="18" ref="U35:U65">V35+W35</f>
        <v>0</v>
      </c>
      <c r="V35" s="391">
        <f t="shared" si="15"/>
        <v>0</v>
      </c>
      <c r="W35" s="391">
        <f t="shared" si="15"/>
        <v>0</v>
      </c>
      <c r="X35" s="391">
        <f t="shared" si="15"/>
        <v>0</v>
      </c>
      <c r="Y35" s="391">
        <f>SUM(Y36:Y37)</f>
        <v>190</v>
      </c>
      <c r="Z35" s="391">
        <f>SUM(Z36:Z37)</f>
        <v>43</v>
      </c>
      <c r="AA35" s="391">
        <f>SUM(AA36:AA37)</f>
        <v>35</v>
      </c>
      <c r="AB35" s="391">
        <f>SUM(AB36:AB37)</f>
        <v>33</v>
      </c>
      <c r="AC35" s="391">
        <f>SUM(AC36:AC37)</f>
        <v>30</v>
      </c>
      <c r="AD35" s="548" t="s">
        <v>199</v>
      </c>
      <c r="AE35" s="550"/>
    </row>
    <row r="36" spans="1:31" s="341" customFormat="1" ht="16.5" customHeight="1">
      <c r="A36" s="337"/>
      <c r="B36" s="342" t="s">
        <v>31</v>
      </c>
      <c r="C36" s="392">
        <f t="shared" si="1"/>
        <v>138</v>
      </c>
      <c r="D36" s="393">
        <f t="shared" si="2"/>
        <v>73</v>
      </c>
      <c r="E36" s="393">
        <f t="shared" si="3"/>
        <v>65</v>
      </c>
      <c r="F36" s="393">
        <f t="shared" si="4"/>
        <v>138</v>
      </c>
      <c r="G36" s="394">
        <f t="shared" si="5"/>
        <v>73</v>
      </c>
      <c r="H36" s="394">
        <f t="shared" si="6"/>
        <v>65</v>
      </c>
      <c r="I36" s="393">
        <f t="shared" si="7"/>
        <v>43</v>
      </c>
      <c r="J36" s="394">
        <v>20</v>
      </c>
      <c r="K36" s="394">
        <v>23</v>
      </c>
      <c r="L36" s="393">
        <f t="shared" si="14"/>
        <v>45</v>
      </c>
      <c r="M36" s="394">
        <v>24</v>
      </c>
      <c r="N36" s="394">
        <v>21</v>
      </c>
      <c r="O36" s="393">
        <f t="shared" si="16"/>
        <v>50</v>
      </c>
      <c r="P36" s="394">
        <v>29</v>
      </c>
      <c r="Q36" s="394">
        <v>21</v>
      </c>
      <c r="R36" s="393">
        <f t="shared" si="17"/>
        <v>0</v>
      </c>
      <c r="S36" s="394">
        <v>0</v>
      </c>
      <c r="T36" s="394">
        <v>0</v>
      </c>
      <c r="U36" s="393">
        <f t="shared" si="18"/>
        <v>0</v>
      </c>
      <c r="V36" s="393">
        <v>0</v>
      </c>
      <c r="W36" s="394">
        <v>0</v>
      </c>
      <c r="X36" s="394">
        <v>0</v>
      </c>
      <c r="Y36" s="394">
        <v>80</v>
      </c>
      <c r="Z36" s="394">
        <v>24</v>
      </c>
      <c r="AA36" s="394">
        <v>24</v>
      </c>
      <c r="AB36" s="394">
        <v>19</v>
      </c>
      <c r="AC36" s="394">
        <v>22</v>
      </c>
      <c r="AD36" s="343" t="s">
        <v>31</v>
      </c>
      <c r="AE36" s="340"/>
    </row>
    <row r="37" spans="1:31" s="341" customFormat="1" ht="16.5" customHeight="1">
      <c r="A37" s="337"/>
      <c r="B37" s="342" t="s">
        <v>32</v>
      </c>
      <c r="C37" s="392">
        <f t="shared" si="1"/>
        <v>94</v>
      </c>
      <c r="D37" s="393">
        <f t="shared" si="2"/>
        <v>63</v>
      </c>
      <c r="E37" s="393">
        <f t="shared" si="3"/>
        <v>31</v>
      </c>
      <c r="F37" s="393">
        <f t="shared" si="4"/>
        <v>94</v>
      </c>
      <c r="G37" s="394">
        <f t="shared" si="5"/>
        <v>63</v>
      </c>
      <c r="H37" s="394">
        <f t="shared" si="6"/>
        <v>31</v>
      </c>
      <c r="I37" s="393">
        <f t="shared" si="7"/>
        <v>22</v>
      </c>
      <c r="J37" s="394">
        <v>14</v>
      </c>
      <c r="K37" s="394">
        <v>8</v>
      </c>
      <c r="L37" s="393">
        <f t="shared" si="14"/>
        <v>34</v>
      </c>
      <c r="M37" s="394">
        <v>24</v>
      </c>
      <c r="N37" s="394">
        <v>10</v>
      </c>
      <c r="O37" s="393">
        <f t="shared" si="16"/>
        <v>38</v>
      </c>
      <c r="P37" s="394">
        <v>25</v>
      </c>
      <c r="Q37" s="394">
        <v>13</v>
      </c>
      <c r="R37" s="393">
        <f t="shared" si="17"/>
        <v>0</v>
      </c>
      <c r="S37" s="394">
        <v>0</v>
      </c>
      <c r="T37" s="394">
        <v>0</v>
      </c>
      <c r="U37" s="393">
        <f t="shared" si="18"/>
        <v>0</v>
      </c>
      <c r="V37" s="393">
        <v>0</v>
      </c>
      <c r="W37" s="394">
        <v>0</v>
      </c>
      <c r="X37" s="394">
        <v>0</v>
      </c>
      <c r="Y37" s="394">
        <v>110</v>
      </c>
      <c r="Z37" s="394">
        <v>19</v>
      </c>
      <c r="AA37" s="394">
        <v>11</v>
      </c>
      <c r="AB37" s="394">
        <v>14</v>
      </c>
      <c r="AC37" s="394">
        <v>8</v>
      </c>
      <c r="AD37" s="343" t="s">
        <v>32</v>
      </c>
      <c r="AE37" s="340"/>
    </row>
    <row r="38" spans="1:31" s="333" customFormat="1" ht="20.25" customHeight="1">
      <c r="A38" s="542" t="s">
        <v>200</v>
      </c>
      <c r="B38" s="544"/>
      <c r="C38" s="390">
        <f t="shared" si="1"/>
        <v>1903</v>
      </c>
      <c r="D38" s="397">
        <f t="shared" si="2"/>
        <v>951</v>
      </c>
      <c r="E38" s="397">
        <f t="shared" si="3"/>
        <v>952</v>
      </c>
      <c r="F38" s="391">
        <f t="shared" si="4"/>
        <v>1903</v>
      </c>
      <c r="G38" s="397">
        <f t="shared" si="5"/>
        <v>951</v>
      </c>
      <c r="H38" s="397">
        <f t="shared" si="6"/>
        <v>952</v>
      </c>
      <c r="I38" s="391">
        <f t="shared" si="7"/>
        <v>639</v>
      </c>
      <c r="J38" s="391">
        <f aca="true" t="shared" si="19" ref="J38:AC38">SUM(J39:J42)</f>
        <v>335</v>
      </c>
      <c r="K38" s="391">
        <f t="shared" si="19"/>
        <v>304</v>
      </c>
      <c r="L38" s="391">
        <f t="shared" si="14"/>
        <v>629</v>
      </c>
      <c r="M38" s="391">
        <f t="shared" si="19"/>
        <v>300</v>
      </c>
      <c r="N38" s="391">
        <f t="shared" si="19"/>
        <v>329</v>
      </c>
      <c r="O38" s="391">
        <f t="shared" si="16"/>
        <v>622</v>
      </c>
      <c r="P38" s="391">
        <f t="shared" si="19"/>
        <v>310</v>
      </c>
      <c r="Q38" s="391">
        <f t="shared" si="19"/>
        <v>312</v>
      </c>
      <c r="R38" s="391">
        <f t="shared" si="17"/>
        <v>13</v>
      </c>
      <c r="S38" s="391">
        <f t="shared" si="19"/>
        <v>6</v>
      </c>
      <c r="T38" s="391">
        <f t="shared" si="19"/>
        <v>7</v>
      </c>
      <c r="U38" s="391">
        <f t="shared" si="18"/>
        <v>0</v>
      </c>
      <c r="V38" s="391">
        <f t="shared" si="19"/>
        <v>0</v>
      </c>
      <c r="W38" s="391">
        <f t="shared" si="19"/>
        <v>0</v>
      </c>
      <c r="X38" s="391">
        <f t="shared" si="19"/>
        <v>0</v>
      </c>
      <c r="Y38" s="391">
        <f t="shared" si="19"/>
        <v>720</v>
      </c>
      <c r="Z38" s="391">
        <f t="shared" si="19"/>
        <v>479</v>
      </c>
      <c r="AA38" s="391">
        <f t="shared" si="19"/>
        <v>361</v>
      </c>
      <c r="AB38" s="391">
        <f t="shared" si="19"/>
        <v>333</v>
      </c>
      <c r="AC38" s="391">
        <f t="shared" si="19"/>
        <v>304</v>
      </c>
      <c r="AD38" s="548" t="s">
        <v>200</v>
      </c>
      <c r="AE38" s="550"/>
    </row>
    <row r="39" spans="1:31" s="341" customFormat="1" ht="16.5" customHeight="1">
      <c r="A39" s="337"/>
      <c r="B39" s="342" t="s">
        <v>48</v>
      </c>
      <c r="C39" s="392">
        <f t="shared" si="1"/>
        <v>1033</v>
      </c>
      <c r="D39" s="393">
        <f t="shared" si="2"/>
        <v>454</v>
      </c>
      <c r="E39" s="393">
        <f t="shared" si="3"/>
        <v>579</v>
      </c>
      <c r="F39" s="393">
        <f t="shared" si="4"/>
        <v>1033</v>
      </c>
      <c r="G39" s="394">
        <f t="shared" si="5"/>
        <v>454</v>
      </c>
      <c r="H39" s="394">
        <f t="shared" si="6"/>
        <v>579</v>
      </c>
      <c r="I39" s="393">
        <f t="shared" si="7"/>
        <v>351</v>
      </c>
      <c r="J39" s="394">
        <v>155</v>
      </c>
      <c r="K39" s="394">
        <v>196</v>
      </c>
      <c r="L39" s="393">
        <f t="shared" si="14"/>
        <v>342</v>
      </c>
      <c r="M39" s="394">
        <v>152</v>
      </c>
      <c r="N39" s="394">
        <v>190</v>
      </c>
      <c r="O39" s="393">
        <f t="shared" si="16"/>
        <v>327</v>
      </c>
      <c r="P39" s="394">
        <v>141</v>
      </c>
      <c r="Q39" s="394">
        <v>186</v>
      </c>
      <c r="R39" s="393">
        <f t="shared" si="17"/>
        <v>13</v>
      </c>
      <c r="S39" s="394">
        <v>6</v>
      </c>
      <c r="T39" s="394">
        <v>7</v>
      </c>
      <c r="U39" s="393">
        <f t="shared" si="18"/>
        <v>0</v>
      </c>
      <c r="V39" s="393">
        <v>0</v>
      </c>
      <c r="W39" s="394">
        <v>0</v>
      </c>
      <c r="X39" s="394">
        <v>0</v>
      </c>
      <c r="Y39" s="394">
        <v>400</v>
      </c>
      <c r="Z39" s="394">
        <v>250</v>
      </c>
      <c r="AA39" s="394">
        <v>243</v>
      </c>
      <c r="AB39" s="394">
        <v>152</v>
      </c>
      <c r="AC39" s="394">
        <v>196</v>
      </c>
      <c r="AD39" s="343" t="s">
        <v>47</v>
      </c>
      <c r="AE39" s="340"/>
    </row>
    <row r="40" spans="1:31" s="341" customFormat="1" ht="16.5" customHeight="1">
      <c r="A40" s="337"/>
      <c r="B40" s="342" t="s">
        <v>50</v>
      </c>
      <c r="C40" s="392">
        <f t="shared" si="1"/>
        <v>317</v>
      </c>
      <c r="D40" s="393">
        <f t="shared" si="2"/>
        <v>188</v>
      </c>
      <c r="E40" s="393">
        <f t="shared" si="3"/>
        <v>129</v>
      </c>
      <c r="F40" s="393">
        <f t="shared" si="4"/>
        <v>317</v>
      </c>
      <c r="G40" s="394">
        <f t="shared" si="5"/>
        <v>188</v>
      </c>
      <c r="H40" s="394">
        <f t="shared" si="6"/>
        <v>129</v>
      </c>
      <c r="I40" s="393">
        <f t="shared" si="7"/>
        <v>98</v>
      </c>
      <c r="J40" s="394">
        <v>65</v>
      </c>
      <c r="K40" s="394">
        <v>33</v>
      </c>
      <c r="L40" s="393">
        <f t="shared" si="14"/>
        <v>109</v>
      </c>
      <c r="M40" s="394">
        <v>60</v>
      </c>
      <c r="N40" s="394">
        <v>49</v>
      </c>
      <c r="O40" s="393">
        <f t="shared" si="16"/>
        <v>110</v>
      </c>
      <c r="P40" s="394">
        <v>63</v>
      </c>
      <c r="Q40" s="394">
        <v>47</v>
      </c>
      <c r="R40" s="393">
        <f t="shared" si="17"/>
        <v>0</v>
      </c>
      <c r="S40" s="394">
        <v>0</v>
      </c>
      <c r="T40" s="394">
        <v>0</v>
      </c>
      <c r="U40" s="393">
        <f t="shared" si="18"/>
        <v>0</v>
      </c>
      <c r="V40" s="393">
        <v>0</v>
      </c>
      <c r="W40" s="394">
        <v>0</v>
      </c>
      <c r="X40" s="394">
        <v>0</v>
      </c>
      <c r="Y40" s="394">
        <v>120</v>
      </c>
      <c r="Z40" s="394">
        <v>72</v>
      </c>
      <c r="AA40" s="394">
        <v>35</v>
      </c>
      <c r="AB40" s="394">
        <v>66</v>
      </c>
      <c r="AC40" s="394">
        <v>33</v>
      </c>
      <c r="AD40" s="343" t="s">
        <v>49</v>
      </c>
      <c r="AE40" s="340"/>
    </row>
    <row r="41" spans="1:31" s="341" customFormat="1" ht="16.5" customHeight="1">
      <c r="A41" s="337"/>
      <c r="B41" s="342" t="s">
        <v>52</v>
      </c>
      <c r="C41" s="392">
        <f t="shared" si="1"/>
        <v>473</v>
      </c>
      <c r="D41" s="393">
        <f t="shared" si="2"/>
        <v>272</v>
      </c>
      <c r="E41" s="393">
        <f t="shared" si="3"/>
        <v>201</v>
      </c>
      <c r="F41" s="393">
        <f t="shared" si="4"/>
        <v>473</v>
      </c>
      <c r="G41" s="394">
        <f t="shared" si="5"/>
        <v>272</v>
      </c>
      <c r="H41" s="394">
        <f t="shared" si="6"/>
        <v>201</v>
      </c>
      <c r="I41" s="393">
        <f t="shared" si="7"/>
        <v>159</v>
      </c>
      <c r="J41" s="394">
        <v>99</v>
      </c>
      <c r="K41" s="394">
        <v>60</v>
      </c>
      <c r="L41" s="393">
        <f t="shared" si="14"/>
        <v>158</v>
      </c>
      <c r="M41" s="394">
        <v>78</v>
      </c>
      <c r="N41" s="394">
        <v>80</v>
      </c>
      <c r="O41" s="393">
        <f t="shared" si="16"/>
        <v>156</v>
      </c>
      <c r="P41" s="394">
        <v>95</v>
      </c>
      <c r="Q41" s="394">
        <v>61</v>
      </c>
      <c r="R41" s="393">
        <f t="shared" si="17"/>
        <v>0</v>
      </c>
      <c r="S41" s="394">
        <v>0</v>
      </c>
      <c r="T41" s="394">
        <v>0</v>
      </c>
      <c r="U41" s="393">
        <f t="shared" si="18"/>
        <v>0</v>
      </c>
      <c r="V41" s="393">
        <v>0</v>
      </c>
      <c r="W41" s="394">
        <v>0</v>
      </c>
      <c r="X41" s="394">
        <v>0</v>
      </c>
      <c r="Y41" s="394">
        <v>160</v>
      </c>
      <c r="Z41" s="394">
        <v>139</v>
      </c>
      <c r="AA41" s="394">
        <v>68</v>
      </c>
      <c r="AB41" s="394">
        <v>99</v>
      </c>
      <c r="AC41" s="394">
        <v>60</v>
      </c>
      <c r="AD41" s="343" t="s">
        <v>51</v>
      </c>
      <c r="AE41" s="340"/>
    </row>
    <row r="42" spans="1:31" s="341" customFormat="1" ht="16.5" customHeight="1">
      <c r="A42" s="337"/>
      <c r="B42" s="342" t="s">
        <v>54</v>
      </c>
      <c r="C42" s="392">
        <f t="shared" si="1"/>
        <v>80</v>
      </c>
      <c r="D42" s="393">
        <f t="shared" si="2"/>
        <v>37</v>
      </c>
      <c r="E42" s="393">
        <f t="shared" si="3"/>
        <v>43</v>
      </c>
      <c r="F42" s="393">
        <f t="shared" si="4"/>
        <v>80</v>
      </c>
      <c r="G42" s="394">
        <f t="shared" si="5"/>
        <v>37</v>
      </c>
      <c r="H42" s="394">
        <f t="shared" si="6"/>
        <v>43</v>
      </c>
      <c r="I42" s="393">
        <f t="shared" si="7"/>
        <v>31</v>
      </c>
      <c r="J42" s="394">
        <v>16</v>
      </c>
      <c r="K42" s="394">
        <v>15</v>
      </c>
      <c r="L42" s="393">
        <f t="shared" si="14"/>
        <v>20</v>
      </c>
      <c r="M42" s="394">
        <v>10</v>
      </c>
      <c r="N42" s="394">
        <v>10</v>
      </c>
      <c r="O42" s="393">
        <f t="shared" si="16"/>
        <v>29</v>
      </c>
      <c r="P42" s="394">
        <v>11</v>
      </c>
      <c r="Q42" s="394">
        <v>18</v>
      </c>
      <c r="R42" s="393">
        <f t="shared" si="17"/>
        <v>0</v>
      </c>
      <c r="S42" s="394">
        <v>0</v>
      </c>
      <c r="T42" s="394">
        <v>0</v>
      </c>
      <c r="U42" s="393">
        <f t="shared" si="18"/>
        <v>0</v>
      </c>
      <c r="V42" s="393">
        <v>0</v>
      </c>
      <c r="W42" s="394">
        <v>0</v>
      </c>
      <c r="X42" s="394">
        <v>0</v>
      </c>
      <c r="Y42" s="394">
        <v>40</v>
      </c>
      <c r="Z42" s="394">
        <v>18</v>
      </c>
      <c r="AA42" s="394">
        <v>15</v>
      </c>
      <c r="AB42" s="394">
        <v>16</v>
      </c>
      <c r="AC42" s="394">
        <v>15</v>
      </c>
      <c r="AD42" s="343" t="s">
        <v>53</v>
      </c>
      <c r="AE42" s="340"/>
    </row>
    <row r="43" spans="1:31" s="333" customFormat="1" ht="20.25" customHeight="1">
      <c r="A43" s="542" t="s">
        <v>201</v>
      </c>
      <c r="B43" s="544"/>
      <c r="C43" s="390">
        <f t="shared" si="1"/>
        <v>251</v>
      </c>
      <c r="D43" s="397">
        <f t="shared" si="2"/>
        <v>146</v>
      </c>
      <c r="E43" s="397">
        <f t="shared" si="3"/>
        <v>105</v>
      </c>
      <c r="F43" s="391">
        <f t="shared" si="4"/>
        <v>251</v>
      </c>
      <c r="G43" s="397">
        <f t="shared" si="5"/>
        <v>146</v>
      </c>
      <c r="H43" s="397">
        <f t="shared" si="6"/>
        <v>105</v>
      </c>
      <c r="I43" s="391">
        <f t="shared" si="7"/>
        <v>76</v>
      </c>
      <c r="J43" s="391">
        <f aca="true" t="shared" si="20" ref="J43:AC43">J44</f>
        <v>47</v>
      </c>
      <c r="K43" s="391">
        <f t="shared" si="20"/>
        <v>29</v>
      </c>
      <c r="L43" s="391">
        <f t="shared" si="14"/>
        <v>91</v>
      </c>
      <c r="M43" s="391">
        <f t="shared" si="20"/>
        <v>49</v>
      </c>
      <c r="N43" s="391">
        <f t="shared" si="20"/>
        <v>42</v>
      </c>
      <c r="O43" s="391">
        <f t="shared" si="16"/>
        <v>84</v>
      </c>
      <c r="P43" s="391">
        <f>P44</f>
        <v>50</v>
      </c>
      <c r="Q43" s="391">
        <f t="shared" si="20"/>
        <v>34</v>
      </c>
      <c r="R43" s="391">
        <f t="shared" si="17"/>
        <v>0</v>
      </c>
      <c r="S43" s="391">
        <f t="shared" si="20"/>
        <v>0</v>
      </c>
      <c r="T43" s="391">
        <f t="shared" si="20"/>
        <v>0</v>
      </c>
      <c r="U43" s="391">
        <f t="shared" si="18"/>
        <v>0</v>
      </c>
      <c r="V43" s="391">
        <f t="shared" si="20"/>
        <v>0</v>
      </c>
      <c r="W43" s="391">
        <f t="shared" si="20"/>
        <v>0</v>
      </c>
      <c r="X43" s="391">
        <f t="shared" si="20"/>
        <v>0</v>
      </c>
      <c r="Y43" s="391">
        <f t="shared" si="20"/>
        <v>120</v>
      </c>
      <c r="Z43" s="391">
        <f t="shared" si="20"/>
        <v>51</v>
      </c>
      <c r="AA43" s="391">
        <f t="shared" si="20"/>
        <v>30</v>
      </c>
      <c r="AB43" s="391">
        <f t="shared" si="20"/>
        <v>47</v>
      </c>
      <c r="AC43" s="391">
        <f t="shared" si="20"/>
        <v>29</v>
      </c>
      <c r="AD43" s="551" t="s">
        <v>33</v>
      </c>
      <c r="AE43" s="552"/>
    </row>
    <row r="44" spans="1:31" s="341" customFormat="1" ht="16.5" customHeight="1">
      <c r="A44" s="337"/>
      <c r="B44" s="342" t="s">
        <v>34</v>
      </c>
      <c r="C44" s="392">
        <f t="shared" si="1"/>
        <v>251</v>
      </c>
      <c r="D44" s="393">
        <f t="shared" si="2"/>
        <v>146</v>
      </c>
      <c r="E44" s="393">
        <f t="shared" si="3"/>
        <v>105</v>
      </c>
      <c r="F44" s="393">
        <f t="shared" si="4"/>
        <v>251</v>
      </c>
      <c r="G44" s="394">
        <f t="shared" si="5"/>
        <v>146</v>
      </c>
      <c r="H44" s="394">
        <f t="shared" si="6"/>
        <v>105</v>
      </c>
      <c r="I44" s="393">
        <f t="shared" si="7"/>
        <v>76</v>
      </c>
      <c r="J44" s="394">
        <v>47</v>
      </c>
      <c r="K44" s="394">
        <v>29</v>
      </c>
      <c r="L44" s="393">
        <f t="shared" si="14"/>
        <v>91</v>
      </c>
      <c r="M44" s="394">
        <v>49</v>
      </c>
      <c r="N44" s="394">
        <v>42</v>
      </c>
      <c r="O44" s="393">
        <f t="shared" si="16"/>
        <v>84</v>
      </c>
      <c r="P44" s="394">
        <v>50</v>
      </c>
      <c r="Q44" s="394">
        <v>34</v>
      </c>
      <c r="R44" s="393">
        <f t="shared" si="17"/>
        <v>0</v>
      </c>
      <c r="S44" s="394">
        <v>0</v>
      </c>
      <c r="T44" s="394">
        <v>0</v>
      </c>
      <c r="U44" s="393">
        <f t="shared" si="18"/>
        <v>0</v>
      </c>
      <c r="V44" s="393">
        <v>0</v>
      </c>
      <c r="W44" s="394">
        <v>0</v>
      </c>
      <c r="X44" s="394">
        <v>0</v>
      </c>
      <c r="Y44" s="394">
        <v>120</v>
      </c>
      <c r="Z44" s="394">
        <v>51</v>
      </c>
      <c r="AA44" s="394">
        <v>30</v>
      </c>
      <c r="AB44" s="394">
        <v>47</v>
      </c>
      <c r="AC44" s="394">
        <v>29</v>
      </c>
      <c r="AD44" s="343" t="s">
        <v>34</v>
      </c>
      <c r="AE44" s="340"/>
    </row>
    <row r="45" spans="1:31" s="333" customFormat="1" ht="20.25" customHeight="1">
      <c r="A45" s="542" t="s">
        <v>202</v>
      </c>
      <c r="B45" s="544"/>
      <c r="C45" s="390">
        <f t="shared" si="1"/>
        <v>561</v>
      </c>
      <c r="D45" s="391">
        <f t="shared" si="2"/>
        <v>271</v>
      </c>
      <c r="E45" s="391">
        <f t="shared" si="3"/>
        <v>290</v>
      </c>
      <c r="F45" s="391">
        <f t="shared" si="4"/>
        <v>561</v>
      </c>
      <c r="G45" s="391">
        <f t="shared" si="5"/>
        <v>271</v>
      </c>
      <c r="H45" s="391">
        <f t="shared" si="6"/>
        <v>290</v>
      </c>
      <c r="I45" s="391">
        <f t="shared" si="7"/>
        <v>196</v>
      </c>
      <c r="J45" s="391">
        <f aca="true" t="shared" si="21" ref="J45:AC45">SUM(J46:J47)</f>
        <v>95</v>
      </c>
      <c r="K45" s="391">
        <f t="shared" si="21"/>
        <v>101</v>
      </c>
      <c r="L45" s="391">
        <f t="shared" si="14"/>
        <v>191</v>
      </c>
      <c r="M45" s="391">
        <f t="shared" si="21"/>
        <v>88</v>
      </c>
      <c r="N45" s="391">
        <f t="shared" si="21"/>
        <v>103</v>
      </c>
      <c r="O45" s="391">
        <f t="shared" si="16"/>
        <v>174</v>
      </c>
      <c r="P45" s="391">
        <f t="shared" si="21"/>
        <v>88</v>
      </c>
      <c r="Q45" s="391">
        <f t="shared" si="21"/>
        <v>86</v>
      </c>
      <c r="R45" s="391">
        <f t="shared" si="17"/>
        <v>0</v>
      </c>
      <c r="S45" s="391">
        <f t="shared" si="21"/>
        <v>0</v>
      </c>
      <c r="T45" s="391">
        <f t="shared" si="21"/>
        <v>0</v>
      </c>
      <c r="U45" s="391">
        <f t="shared" si="18"/>
        <v>0</v>
      </c>
      <c r="V45" s="391">
        <f t="shared" si="21"/>
        <v>0</v>
      </c>
      <c r="W45" s="391">
        <f t="shared" si="21"/>
        <v>0</v>
      </c>
      <c r="X45" s="391">
        <f t="shared" si="21"/>
        <v>0</v>
      </c>
      <c r="Y45" s="391">
        <f t="shared" si="21"/>
        <v>200</v>
      </c>
      <c r="Z45" s="391">
        <f t="shared" si="21"/>
        <v>102</v>
      </c>
      <c r="AA45" s="391">
        <f t="shared" si="21"/>
        <v>106</v>
      </c>
      <c r="AB45" s="391">
        <f t="shared" si="21"/>
        <v>95</v>
      </c>
      <c r="AC45" s="391">
        <f t="shared" si="21"/>
        <v>100</v>
      </c>
      <c r="AD45" s="548" t="s">
        <v>202</v>
      </c>
      <c r="AE45" s="550"/>
    </row>
    <row r="46" spans="1:31" s="341" customFormat="1" ht="16.5" customHeight="1">
      <c r="A46" s="337"/>
      <c r="B46" s="342" t="s">
        <v>35</v>
      </c>
      <c r="C46" s="392">
        <f t="shared" si="1"/>
        <v>561</v>
      </c>
      <c r="D46" s="393">
        <f t="shared" si="2"/>
        <v>271</v>
      </c>
      <c r="E46" s="393">
        <f t="shared" si="3"/>
        <v>290</v>
      </c>
      <c r="F46" s="393">
        <f t="shared" si="4"/>
        <v>561</v>
      </c>
      <c r="G46" s="394">
        <f t="shared" si="5"/>
        <v>271</v>
      </c>
      <c r="H46" s="394">
        <f t="shared" si="6"/>
        <v>290</v>
      </c>
      <c r="I46" s="393">
        <f t="shared" si="7"/>
        <v>196</v>
      </c>
      <c r="J46" s="394">
        <v>95</v>
      </c>
      <c r="K46" s="394">
        <v>101</v>
      </c>
      <c r="L46" s="393">
        <f t="shared" si="14"/>
        <v>191</v>
      </c>
      <c r="M46" s="394">
        <v>88</v>
      </c>
      <c r="N46" s="394">
        <v>103</v>
      </c>
      <c r="O46" s="393">
        <f t="shared" si="16"/>
        <v>174</v>
      </c>
      <c r="P46" s="394">
        <v>88</v>
      </c>
      <c r="Q46" s="394">
        <v>86</v>
      </c>
      <c r="R46" s="393">
        <f t="shared" si="17"/>
        <v>0</v>
      </c>
      <c r="S46" s="394">
        <v>0</v>
      </c>
      <c r="T46" s="394">
        <v>0</v>
      </c>
      <c r="U46" s="393">
        <f t="shared" si="18"/>
        <v>0</v>
      </c>
      <c r="V46" s="393">
        <v>0</v>
      </c>
      <c r="W46" s="394">
        <v>0</v>
      </c>
      <c r="X46" s="394">
        <v>0</v>
      </c>
      <c r="Y46" s="394">
        <v>200</v>
      </c>
      <c r="Z46" s="394">
        <v>102</v>
      </c>
      <c r="AA46" s="394">
        <v>106</v>
      </c>
      <c r="AB46" s="394">
        <v>95</v>
      </c>
      <c r="AC46" s="394">
        <v>100</v>
      </c>
      <c r="AD46" s="343" t="s">
        <v>35</v>
      </c>
      <c r="AE46" s="340"/>
    </row>
    <row r="47" spans="1:31" s="341" customFormat="1" ht="16.5" customHeight="1">
      <c r="A47" s="337"/>
      <c r="B47" s="342" t="s">
        <v>36</v>
      </c>
      <c r="C47" s="392">
        <f t="shared" si="1"/>
        <v>0</v>
      </c>
      <c r="D47" s="393">
        <f t="shared" si="2"/>
        <v>0</v>
      </c>
      <c r="E47" s="393">
        <f t="shared" si="3"/>
        <v>0</v>
      </c>
      <c r="F47" s="393">
        <f t="shared" si="4"/>
        <v>0</v>
      </c>
      <c r="G47" s="394">
        <f t="shared" si="5"/>
        <v>0</v>
      </c>
      <c r="H47" s="394">
        <f t="shared" si="6"/>
        <v>0</v>
      </c>
      <c r="I47" s="393">
        <f t="shared" si="7"/>
        <v>0</v>
      </c>
      <c r="J47" s="394">
        <v>0</v>
      </c>
      <c r="K47" s="394">
        <v>0</v>
      </c>
      <c r="L47" s="393">
        <f t="shared" si="14"/>
        <v>0</v>
      </c>
      <c r="M47" s="394">
        <v>0</v>
      </c>
      <c r="N47" s="394">
        <v>0</v>
      </c>
      <c r="O47" s="393">
        <f t="shared" si="16"/>
        <v>0</v>
      </c>
      <c r="P47" s="394">
        <v>0</v>
      </c>
      <c r="Q47" s="394">
        <v>0</v>
      </c>
      <c r="R47" s="393">
        <f t="shared" si="17"/>
        <v>0</v>
      </c>
      <c r="S47" s="394">
        <v>0</v>
      </c>
      <c r="T47" s="394">
        <v>0</v>
      </c>
      <c r="U47" s="393">
        <f t="shared" si="18"/>
        <v>0</v>
      </c>
      <c r="V47" s="393">
        <v>0</v>
      </c>
      <c r="W47" s="394">
        <v>0</v>
      </c>
      <c r="X47" s="394">
        <v>0</v>
      </c>
      <c r="Y47" s="394">
        <v>0</v>
      </c>
      <c r="Z47" s="394">
        <v>0</v>
      </c>
      <c r="AA47" s="394">
        <v>0</v>
      </c>
      <c r="AB47" s="394">
        <v>0</v>
      </c>
      <c r="AC47" s="394">
        <v>0</v>
      </c>
      <c r="AD47" s="343" t="s">
        <v>36</v>
      </c>
      <c r="AE47" s="340"/>
    </row>
    <row r="48" spans="1:31" s="333" customFormat="1" ht="20.25" customHeight="1">
      <c r="A48" s="542" t="s">
        <v>203</v>
      </c>
      <c r="B48" s="544"/>
      <c r="C48" s="390">
        <f t="shared" si="1"/>
        <v>1407</v>
      </c>
      <c r="D48" s="391">
        <f t="shared" si="2"/>
        <v>707</v>
      </c>
      <c r="E48" s="391">
        <f t="shared" si="3"/>
        <v>700</v>
      </c>
      <c r="F48" s="391">
        <f t="shared" si="4"/>
        <v>1407</v>
      </c>
      <c r="G48" s="391">
        <f t="shared" si="5"/>
        <v>707</v>
      </c>
      <c r="H48" s="391">
        <f t="shared" si="6"/>
        <v>700</v>
      </c>
      <c r="I48" s="391">
        <f t="shared" si="7"/>
        <v>480</v>
      </c>
      <c r="J48" s="391">
        <f aca="true" t="shared" si="22" ref="J48:AC48">SUM(J49:J51)</f>
        <v>248</v>
      </c>
      <c r="K48" s="391">
        <f t="shared" si="22"/>
        <v>232</v>
      </c>
      <c r="L48" s="391">
        <f t="shared" si="14"/>
        <v>466</v>
      </c>
      <c r="M48" s="391">
        <f t="shared" si="22"/>
        <v>241</v>
      </c>
      <c r="N48" s="391">
        <f t="shared" si="22"/>
        <v>225</v>
      </c>
      <c r="O48" s="391">
        <f t="shared" si="16"/>
        <v>461</v>
      </c>
      <c r="P48" s="391">
        <f t="shared" si="22"/>
        <v>218</v>
      </c>
      <c r="Q48" s="391">
        <f t="shared" si="22"/>
        <v>243</v>
      </c>
      <c r="R48" s="391">
        <f t="shared" si="17"/>
        <v>0</v>
      </c>
      <c r="S48" s="391">
        <f t="shared" si="22"/>
        <v>0</v>
      </c>
      <c r="T48" s="391">
        <f t="shared" si="22"/>
        <v>0</v>
      </c>
      <c r="U48" s="391">
        <f t="shared" si="18"/>
        <v>0</v>
      </c>
      <c r="V48" s="391">
        <f t="shared" si="22"/>
        <v>0</v>
      </c>
      <c r="W48" s="391">
        <f t="shared" si="22"/>
        <v>0</v>
      </c>
      <c r="X48" s="391">
        <f t="shared" si="22"/>
        <v>0</v>
      </c>
      <c r="Y48" s="391">
        <f t="shared" si="22"/>
        <v>480</v>
      </c>
      <c r="Z48" s="391">
        <f t="shared" si="22"/>
        <v>398</v>
      </c>
      <c r="AA48" s="391">
        <f t="shared" si="22"/>
        <v>348</v>
      </c>
      <c r="AB48" s="391">
        <f t="shared" si="22"/>
        <v>248</v>
      </c>
      <c r="AC48" s="391">
        <f t="shared" si="22"/>
        <v>232</v>
      </c>
      <c r="AD48" s="548" t="s">
        <v>203</v>
      </c>
      <c r="AE48" s="550"/>
    </row>
    <row r="49" spans="1:31" s="341" customFormat="1" ht="16.5" customHeight="1">
      <c r="A49" s="337"/>
      <c r="B49" s="342" t="s">
        <v>37</v>
      </c>
      <c r="C49" s="392">
        <f t="shared" si="1"/>
        <v>586</v>
      </c>
      <c r="D49" s="393">
        <f t="shared" si="2"/>
        <v>243</v>
      </c>
      <c r="E49" s="393">
        <f t="shared" si="3"/>
        <v>343</v>
      </c>
      <c r="F49" s="393">
        <f t="shared" si="4"/>
        <v>586</v>
      </c>
      <c r="G49" s="394">
        <f t="shared" si="5"/>
        <v>243</v>
      </c>
      <c r="H49" s="394">
        <f t="shared" si="6"/>
        <v>343</v>
      </c>
      <c r="I49" s="393">
        <f t="shared" si="7"/>
        <v>200</v>
      </c>
      <c r="J49" s="394">
        <v>88</v>
      </c>
      <c r="K49" s="394">
        <v>112</v>
      </c>
      <c r="L49" s="393">
        <f t="shared" si="14"/>
        <v>195</v>
      </c>
      <c r="M49" s="394">
        <v>93</v>
      </c>
      <c r="N49" s="394">
        <v>102</v>
      </c>
      <c r="O49" s="393">
        <f t="shared" si="16"/>
        <v>191</v>
      </c>
      <c r="P49" s="394">
        <v>62</v>
      </c>
      <c r="Q49" s="394">
        <v>129</v>
      </c>
      <c r="R49" s="393">
        <f t="shared" si="17"/>
        <v>0</v>
      </c>
      <c r="S49" s="394">
        <v>0</v>
      </c>
      <c r="T49" s="394">
        <v>0</v>
      </c>
      <c r="U49" s="393">
        <f t="shared" si="18"/>
        <v>0</v>
      </c>
      <c r="V49" s="393">
        <v>0</v>
      </c>
      <c r="W49" s="394">
        <v>0</v>
      </c>
      <c r="X49" s="394">
        <v>0</v>
      </c>
      <c r="Y49" s="394">
        <v>200</v>
      </c>
      <c r="Z49" s="394">
        <v>178</v>
      </c>
      <c r="AA49" s="394">
        <v>197</v>
      </c>
      <c r="AB49" s="394">
        <v>88</v>
      </c>
      <c r="AC49" s="394">
        <v>112</v>
      </c>
      <c r="AD49" s="343" t="s">
        <v>37</v>
      </c>
      <c r="AE49" s="340"/>
    </row>
    <row r="50" spans="1:31" s="341" customFormat="1" ht="16.5" customHeight="1">
      <c r="A50" s="337"/>
      <c r="B50" s="342" t="s">
        <v>38</v>
      </c>
      <c r="C50" s="392">
        <f t="shared" si="1"/>
        <v>0</v>
      </c>
      <c r="D50" s="393">
        <f t="shared" si="2"/>
        <v>0</v>
      </c>
      <c r="E50" s="393">
        <f t="shared" si="3"/>
        <v>0</v>
      </c>
      <c r="F50" s="393">
        <f t="shared" si="4"/>
        <v>0</v>
      </c>
      <c r="G50" s="394">
        <f t="shared" si="5"/>
        <v>0</v>
      </c>
      <c r="H50" s="394">
        <f t="shared" si="6"/>
        <v>0</v>
      </c>
      <c r="I50" s="393">
        <f t="shared" si="7"/>
        <v>0</v>
      </c>
      <c r="J50" s="394">
        <v>0</v>
      </c>
      <c r="K50" s="394">
        <v>0</v>
      </c>
      <c r="L50" s="393">
        <f t="shared" si="14"/>
        <v>0</v>
      </c>
      <c r="M50" s="394">
        <v>0</v>
      </c>
      <c r="N50" s="394">
        <v>0</v>
      </c>
      <c r="O50" s="393">
        <f t="shared" si="16"/>
        <v>0</v>
      </c>
      <c r="P50" s="394">
        <v>0</v>
      </c>
      <c r="Q50" s="394">
        <v>0</v>
      </c>
      <c r="R50" s="393">
        <f t="shared" si="17"/>
        <v>0</v>
      </c>
      <c r="S50" s="394">
        <v>0</v>
      </c>
      <c r="T50" s="394">
        <v>0</v>
      </c>
      <c r="U50" s="393">
        <f t="shared" si="18"/>
        <v>0</v>
      </c>
      <c r="V50" s="393">
        <v>0</v>
      </c>
      <c r="W50" s="394">
        <v>0</v>
      </c>
      <c r="X50" s="394">
        <v>0</v>
      </c>
      <c r="Y50" s="394">
        <v>0</v>
      </c>
      <c r="Z50" s="394">
        <v>0</v>
      </c>
      <c r="AA50" s="394">
        <v>0</v>
      </c>
      <c r="AB50" s="394">
        <v>0</v>
      </c>
      <c r="AC50" s="394">
        <v>0</v>
      </c>
      <c r="AD50" s="343" t="s">
        <v>38</v>
      </c>
      <c r="AE50" s="340"/>
    </row>
    <row r="51" spans="1:31" s="341" customFormat="1" ht="16.5" customHeight="1">
      <c r="A51" s="337"/>
      <c r="B51" s="342" t="s">
        <v>39</v>
      </c>
      <c r="C51" s="392">
        <f t="shared" si="1"/>
        <v>821</v>
      </c>
      <c r="D51" s="393">
        <f t="shared" si="2"/>
        <v>464</v>
      </c>
      <c r="E51" s="393">
        <f t="shared" si="3"/>
        <v>357</v>
      </c>
      <c r="F51" s="393">
        <f t="shared" si="4"/>
        <v>821</v>
      </c>
      <c r="G51" s="394">
        <f t="shared" si="5"/>
        <v>464</v>
      </c>
      <c r="H51" s="394">
        <f t="shared" si="6"/>
        <v>357</v>
      </c>
      <c r="I51" s="393">
        <f t="shared" si="7"/>
        <v>280</v>
      </c>
      <c r="J51" s="394">
        <v>160</v>
      </c>
      <c r="K51" s="394">
        <v>120</v>
      </c>
      <c r="L51" s="393">
        <f t="shared" si="14"/>
        <v>271</v>
      </c>
      <c r="M51" s="394">
        <v>148</v>
      </c>
      <c r="N51" s="394">
        <v>123</v>
      </c>
      <c r="O51" s="393">
        <f t="shared" si="16"/>
        <v>270</v>
      </c>
      <c r="P51" s="394">
        <v>156</v>
      </c>
      <c r="Q51" s="394">
        <v>114</v>
      </c>
      <c r="R51" s="393">
        <f t="shared" si="17"/>
        <v>0</v>
      </c>
      <c r="S51" s="394">
        <v>0</v>
      </c>
      <c r="T51" s="394">
        <v>0</v>
      </c>
      <c r="U51" s="393">
        <f t="shared" si="18"/>
        <v>0</v>
      </c>
      <c r="V51" s="393">
        <v>0</v>
      </c>
      <c r="W51" s="394">
        <v>0</v>
      </c>
      <c r="X51" s="394">
        <v>0</v>
      </c>
      <c r="Y51" s="394">
        <v>280</v>
      </c>
      <c r="Z51" s="394">
        <v>220</v>
      </c>
      <c r="AA51" s="394">
        <v>151</v>
      </c>
      <c r="AB51" s="394">
        <v>160</v>
      </c>
      <c r="AC51" s="394">
        <v>120</v>
      </c>
      <c r="AD51" s="343" t="s">
        <v>39</v>
      </c>
      <c r="AE51" s="340"/>
    </row>
    <row r="52" spans="1:31" s="333" customFormat="1" ht="20.25" customHeight="1">
      <c r="A52" s="542" t="s">
        <v>204</v>
      </c>
      <c r="B52" s="544"/>
      <c r="C52" s="390">
        <f t="shared" si="1"/>
        <v>678</v>
      </c>
      <c r="D52" s="391">
        <f t="shared" si="2"/>
        <v>443</v>
      </c>
      <c r="E52" s="391">
        <f t="shared" si="3"/>
        <v>235</v>
      </c>
      <c r="F52" s="391">
        <f t="shared" si="4"/>
        <v>678</v>
      </c>
      <c r="G52" s="391">
        <f t="shared" si="5"/>
        <v>443</v>
      </c>
      <c r="H52" s="391">
        <f t="shared" si="6"/>
        <v>235</v>
      </c>
      <c r="I52" s="391">
        <f t="shared" si="7"/>
        <v>237</v>
      </c>
      <c r="J52" s="391">
        <f>SUM(J53:J55)</f>
        <v>153</v>
      </c>
      <c r="K52" s="391">
        <f>SUM(K53:K55)</f>
        <v>84</v>
      </c>
      <c r="L52" s="391">
        <f t="shared" si="14"/>
        <v>229</v>
      </c>
      <c r="M52" s="391">
        <f>SUM(M53:M55)</f>
        <v>149</v>
      </c>
      <c r="N52" s="391">
        <f>SUM(N53:N55)</f>
        <v>80</v>
      </c>
      <c r="O52" s="391">
        <f t="shared" si="16"/>
        <v>212</v>
      </c>
      <c r="P52" s="391">
        <f>SUM(P53:P55)</f>
        <v>141</v>
      </c>
      <c r="Q52" s="391">
        <f>SUM(Q53:Q55)</f>
        <v>71</v>
      </c>
      <c r="R52" s="391">
        <f t="shared" si="17"/>
        <v>0</v>
      </c>
      <c r="S52" s="391">
        <f>SUM(S53:S55)</f>
        <v>0</v>
      </c>
      <c r="T52" s="391">
        <f>SUM(T53:T55)</f>
        <v>0</v>
      </c>
      <c r="U52" s="391">
        <f t="shared" si="18"/>
        <v>0</v>
      </c>
      <c r="V52" s="391">
        <f aca="true" t="shared" si="23" ref="V52:AC52">SUM(V53:V55)</f>
        <v>0</v>
      </c>
      <c r="W52" s="391">
        <f t="shared" si="23"/>
        <v>0</v>
      </c>
      <c r="X52" s="391">
        <f t="shared" si="23"/>
        <v>0</v>
      </c>
      <c r="Y52" s="391">
        <f t="shared" si="23"/>
        <v>240</v>
      </c>
      <c r="Z52" s="391">
        <f t="shared" si="23"/>
        <v>165</v>
      </c>
      <c r="AA52" s="391">
        <f t="shared" si="23"/>
        <v>89</v>
      </c>
      <c r="AB52" s="391">
        <f t="shared" si="23"/>
        <v>152</v>
      </c>
      <c r="AC52" s="391">
        <f t="shared" si="23"/>
        <v>84</v>
      </c>
      <c r="AD52" s="548" t="s">
        <v>204</v>
      </c>
      <c r="AE52" s="550"/>
    </row>
    <row r="53" spans="1:31" s="341" customFormat="1" ht="16.5" customHeight="1">
      <c r="A53" s="337"/>
      <c r="B53" s="342" t="s">
        <v>40</v>
      </c>
      <c r="C53" s="392">
        <f t="shared" si="1"/>
        <v>678</v>
      </c>
      <c r="D53" s="393">
        <f t="shared" si="2"/>
        <v>443</v>
      </c>
      <c r="E53" s="393">
        <f t="shared" si="3"/>
        <v>235</v>
      </c>
      <c r="F53" s="393">
        <f t="shared" si="4"/>
        <v>678</v>
      </c>
      <c r="G53" s="394">
        <f t="shared" si="5"/>
        <v>443</v>
      </c>
      <c r="H53" s="394">
        <f t="shared" si="6"/>
        <v>235</v>
      </c>
      <c r="I53" s="393">
        <f t="shared" si="7"/>
        <v>237</v>
      </c>
      <c r="J53" s="394">
        <v>153</v>
      </c>
      <c r="K53" s="394">
        <v>84</v>
      </c>
      <c r="L53" s="393">
        <f t="shared" si="14"/>
        <v>229</v>
      </c>
      <c r="M53" s="394">
        <v>149</v>
      </c>
      <c r="N53" s="394">
        <v>80</v>
      </c>
      <c r="O53" s="393">
        <f t="shared" si="16"/>
        <v>212</v>
      </c>
      <c r="P53" s="394">
        <v>141</v>
      </c>
      <c r="Q53" s="394">
        <v>71</v>
      </c>
      <c r="R53" s="393">
        <f t="shared" si="17"/>
        <v>0</v>
      </c>
      <c r="S53" s="394">
        <v>0</v>
      </c>
      <c r="T53" s="394">
        <v>0</v>
      </c>
      <c r="U53" s="393">
        <f t="shared" si="18"/>
        <v>0</v>
      </c>
      <c r="V53" s="393">
        <v>0</v>
      </c>
      <c r="W53" s="394">
        <v>0</v>
      </c>
      <c r="X53" s="394">
        <v>0</v>
      </c>
      <c r="Y53" s="394">
        <v>240</v>
      </c>
      <c r="Z53" s="394">
        <v>165</v>
      </c>
      <c r="AA53" s="394">
        <v>89</v>
      </c>
      <c r="AB53" s="394">
        <v>152</v>
      </c>
      <c r="AC53" s="394">
        <v>84</v>
      </c>
      <c r="AD53" s="343" t="s">
        <v>40</v>
      </c>
      <c r="AE53" s="340"/>
    </row>
    <row r="54" spans="1:31" s="341" customFormat="1" ht="16.5" customHeight="1">
      <c r="A54" s="337"/>
      <c r="B54" s="342" t="s">
        <v>41</v>
      </c>
      <c r="C54" s="392">
        <f t="shared" si="1"/>
        <v>0</v>
      </c>
      <c r="D54" s="393">
        <f t="shared" si="2"/>
        <v>0</v>
      </c>
      <c r="E54" s="393">
        <f t="shared" si="3"/>
        <v>0</v>
      </c>
      <c r="F54" s="393">
        <f t="shared" si="4"/>
        <v>0</v>
      </c>
      <c r="G54" s="394">
        <f t="shared" si="5"/>
        <v>0</v>
      </c>
      <c r="H54" s="394">
        <f t="shared" si="6"/>
        <v>0</v>
      </c>
      <c r="I54" s="393">
        <f t="shared" si="7"/>
        <v>0</v>
      </c>
      <c r="J54" s="394">
        <v>0</v>
      </c>
      <c r="K54" s="394">
        <v>0</v>
      </c>
      <c r="L54" s="393">
        <f t="shared" si="14"/>
        <v>0</v>
      </c>
      <c r="M54" s="394">
        <v>0</v>
      </c>
      <c r="N54" s="394">
        <v>0</v>
      </c>
      <c r="O54" s="393">
        <f t="shared" si="16"/>
        <v>0</v>
      </c>
      <c r="P54" s="394">
        <v>0</v>
      </c>
      <c r="Q54" s="394">
        <v>0</v>
      </c>
      <c r="R54" s="393">
        <f t="shared" si="17"/>
        <v>0</v>
      </c>
      <c r="S54" s="394">
        <v>0</v>
      </c>
      <c r="T54" s="394">
        <v>0</v>
      </c>
      <c r="U54" s="393">
        <f t="shared" si="18"/>
        <v>0</v>
      </c>
      <c r="V54" s="393">
        <v>0</v>
      </c>
      <c r="W54" s="394">
        <v>0</v>
      </c>
      <c r="X54" s="394">
        <v>0</v>
      </c>
      <c r="Y54" s="394">
        <v>0</v>
      </c>
      <c r="Z54" s="394">
        <v>0</v>
      </c>
      <c r="AA54" s="394">
        <v>0</v>
      </c>
      <c r="AB54" s="394">
        <v>0</v>
      </c>
      <c r="AC54" s="394">
        <v>0</v>
      </c>
      <c r="AD54" s="343" t="s">
        <v>41</v>
      </c>
      <c r="AE54" s="340"/>
    </row>
    <row r="55" spans="1:31" s="341" customFormat="1" ht="16.5" customHeight="1">
      <c r="A55" s="337"/>
      <c r="B55" s="342" t="s">
        <v>43</v>
      </c>
      <c r="C55" s="392">
        <f t="shared" si="1"/>
        <v>0</v>
      </c>
      <c r="D55" s="393">
        <f t="shared" si="2"/>
        <v>0</v>
      </c>
      <c r="E55" s="393">
        <f t="shared" si="3"/>
        <v>0</v>
      </c>
      <c r="F55" s="393">
        <f t="shared" si="4"/>
        <v>0</v>
      </c>
      <c r="G55" s="394">
        <f t="shared" si="5"/>
        <v>0</v>
      </c>
      <c r="H55" s="394">
        <f t="shared" si="6"/>
        <v>0</v>
      </c>
      <c r="I55" s="393">
        <f t="shared" si="7"/>
        <v>0</v>
      </c>
      <c r="J55" s="394">
        <v>0</v>
      </c>
      <c r="K55" s="394">
        <v>0</v>
      </c>
      <c r="L55" s="393">
        <f t="shared" si="14"/>
        <v>0</v>
      </c>
      <c r="M55" s="394">
        <v>0</v>
      </c>
      <c r="N55" s="394">
        <v>0</v>
      </c>
      <c r="O55" s="393">
        <f t="shared" si="16"/>
        <v>0</v>
      </c>
      <c r="P55" s="394">
        <v>0</v>
      </c>
      <c r="Q55" s="394">
        <v>0</v>
      </c>
      <c r="R55" s="393">
        <f t="shared" si="17"/>
        <v>0</v>
      </c>
      <c r="S55" s="394">
        <v>0</v>
      </c>
      <c r="T55" s="394">
        <v>0</v>
      </c>
      <c r="U55" s="393">
        <f t="shared" si="18"/>
        <v>0</v>
      </c>
      <c r="V55" s="393">
        <v>0</v>
      </c>
      <c r="W55" s="394">
        <v>0</v>
      </c>
      <c r="X55" s="394">
        <v>0</v>
      </c>
      <c r="Y55" s="394">
        <v>0</v>
      </c>
      <c r="Z55" s="394">
        <v>0</v>
      </c>
      <c r="AA55" s="394">
        <v>0</v>
      </c>
      <c r="AB55" s="394">
        <v>0</v>
      </c>
      <c r="AC55" s="394">
        <v>0</v>
      </c>
      <c r="AD55" s="343" t="s">
        <v>43</v>
      </c>
      <c r="AE55" s="340"/>
    </row>
    <row r="56" spans="1:31" s="345" customFormat="1" ht="20.25" customHeight="1">
      <c r="A56" s="542" t="s">
        <v>205</v>
      </c>
      <c r="B56" s="544"/>
      <c r="C56" s="390">
        <f t="shared" si="1"/>
        <v>561</v>
      </c>
      <c r="D56" s="391">
        <f t="shared" si="2"/>
        <v>291</v>
      </c>
      <c r="E56" s="391">
        <f t="shared" si="3"/>
        <v>270</v>
      </c>
      <c r="F56" s="391">
        <f t="shared" si="4"/>
        <v>561</v>
      </c>
      <c r="G56" s="391">
        <f t="shared" si="5"/>
        <v>291</v>
      </c>
      <c r="H56" s="391">
        <f t="shared" si="6"/>
        <v>270</v>
      </c>
      <c r="I56" s="391">
        <f t="shared" si="7"/>
        <v>193</v>
      </c>
      <c r="J56" s="391">
        <f aca="true" t="shared" si="24" ref="J56:AC56">SUM(J57:J58)</f>
        <v>98</v>
      </c>
      <c r="K56" s="391">
        <f t="shared" si="24"/>
        <v>95</v>
      </c>
      <c r="L56" s="391">
        <f t="shared" si="14"/>
        <v>188</v>
      </c>
      <c r="M56" s="391">
        <f t="shared" si="24"/>
        <v>101</v>
      </c>
      <c r="N56" s="391">
        <f t="shared" si="24"/>
        <v>87</v>
      </c>
      <c r="O56" s="391">
        <f t="shared" si="16"/>
        <v>180</v>
      </c>
      <c r="P56" s="391">
        <f t="shared" si="24"/>
        <v>92</v>
      </c>
      <c r="Q56" s="391">
        <f t="shared" si="24"/>
        <v>88</v>
      </c>
      <c r="R56" s="391">
        <f t="shared" si="17"/>
        <v>0</v>
      </c>
      <c r="S56" s="391">
        <f t="shared" si="24"/>
        <v>0</v>
      </c>
      <c r="T56" s="391">
        <f t="shared" si="24"/>
        <v>0</v>
      </c>
      <c r="U56" s="391">
        <f t="shared" si="18"/>
        <v>0</v>
      </c>
      <c r="V56" s="391">
        <f t="shared" si="24"/>
        <v>0</v>
      </c>
      <c r="W56" s="391">
        <f t="shared" si="24"/>
        <v>0</v>
      </c>
      <c r="X56" s="391">
        <f t="shared" si="24"/>
        <v>0</v>
      </c>
      <c r="Y56" s="391">
        <f t="shared" si="24"/>
        <v>240</v>
      </c>
      <c r="Z56" s="391">
        <f t="shared" si="24"/>
        <v>123</v>
      </c>
      <c r="AA56" s="391">
        <f t="shared" si="24"/>
        <v>116</v>
      </c>
      <c r="AB56" s="391">
        <f t="shared" si="24"/>
        <v>98</v>
      </c>
      <c r="AC56" s="391">
        <f t="shared" si="24"/>
        <v>94</v>
      </c>
      <c r="AD56" s="548" t="s">
        <v>205</v>
      </c>
      <c r="AE56" s="550"/>
    </row>
    <row r="57" spans="1:31" s="341" customFormat="1" ht="16.5" customHeight="1">
      <c r="A57" s="337"/>
      <c r="B57" s="342" t="s">
        <v>44</v>
      </c>
      <c r="C57" s="392">
        <f t="shared" si="1"/>
        <v>223</v>
      </c>
      <c r="D57" s="393">
        <f t="shared" si="2"/>
        <v>144</v>
      </c>
      <c r="E57" s="393">
        <f t="shared" si="3"/>
        <v>79</v>
      </c>
      <c r="F57" s="393">
        <f t="shared" si="4"/>
        <v>223</v>
      </c>
      <c r="G57" s="394">
        <f t="shared" si="5"/>
        <v>144</v>
      </c>
      <c r="H57" s="394">
        <f t="shared" si="6"/>
        <v>79</v>
      </c>
      <c r="I57" s="393">
        <f t="shared" si="7"/>
        <v>81</v>
      </c>
      <c r="J57" s="394">
        <v>46</v>
      </c>
      <c r="K57" s="394">
        <v>35</v>
      </c>
      <c r="L57" s="393">
        <f t="shared" si="14"/>
        <v>77</v>
      </c>
      <c r="M57" s="394">
        <v>53</v>
      </c>
      <c r="N57" s="394">
        <v>24</v>
      </c>
      <c r="O57" s="393">
        <f t="shared" si="16"/>
        <v>65</v>
      </c>
      <c r="P57" s="394">
        <v>45</v>
      </c>
      <c r="Q57" s="394">
        <v>20</v>
      </c>
      <c r="R57" s="393">
        <f t="shared" si="17"/>
        <v>0</v>
      </c>
      <c r="S57" s="394">
        <v>0</v>
      </c>
      <c r="T57" s="394">
        <v>0</v>
      </c>
      <c r="U57" s="393">
        <f t="shared" si="18"/>
        <v>0</v>
      </c>
      <c r="V57" s="393">
        <v>0</v>
      </c>
      <c r="W57" s="394">
        <v>0</v>
      </c>
      <c r="X57" s="394">
        <v>0</v>
      </c>
      <c r="Y57" s="394">
        <v>120</v>
      </c>
      <c r="Z57" s="394">
        <v>54</v>
      </c>
      <c r="AA57" s="394">
        <v>38</v>
      </c>
      <c r="AB57" s="394">
        <v>46</v>
      </c>
      <c r="AC57" s="394">
        <v>35</v>
      </c>
      <c r="AD57" s="343" t="s">
        <v>44</v>
      </c>
      <c r="AE57" s="340"/>
    </row>
    <row r="58" spans="1:31" s="346" customFormat="1" ht="16.5" customHeight="1">
      <c r="A58" s="337"/>
      <c r="B58" s="342" t="s">
        <v>56</v>
      </c>
      <c r="C58" s="392">
        <f t="shared" si="1"/>
        <v>338</v>
      </c>
      <c r="D58" s="393">
        <f t="shared" si="2"/>
        <v>147</v>
      </c>
      <c r="E58" s="393">
        <f t="shared" si="3"/>
        <v>191</v>
      </c>
      <c r="F58" s="393">
        <f t="shared" si="4"/>
        <v>338</v>
      </c>
      <c r="G58" s="394">
        <f t="shared" si="5"/>
        <v>147</v>
      </c>
      <c r="H58" s="394">
        <f t="shared" si="6"/>
        <v>191</v>
      </c>
      <c r="I58" s="393">
        <f t="shared" si="7"/>
        <v>112</v>
      </c>
      <c r="J58" s="394">
        <v>52</v>
      </c>
      <c r="K58" s="394">
        <v>60</v>
      </c>
      <c r="L58" s="393">
        <f t="shared" si="14"/>
        <v>111</v>
      </c>
      <c r="M58" s="394">
        <v>48</v>
      </c>
      <c r="N58" s="394">
        <v>63</v>
      </c>
      <c r="O58" s="393">
        <f t="shared" si="16"/>
        <v>115</v>
      </c>
      <c r="P58" s="394">
        <v>47</v>
      </c>
      <c r="Q58" s="394">
        <v>68</v>
      </c>
      <c r="R58" s="393">
        <f t="shared" si="17"/>
        <v>0</v>
      </c>
      <c r="S58" s="394">
        <v>0</v>
      </c>
      <c r="T58" s="394">
        <v>0</v>
      </c>
      <c r="U58" s="393">
        <f t="shared" si="18"/>
        <v>0</v>
      </c>
      <c r="V58" s="393">
        <v>0</v>
      </c>
      <c r="W58" s="394">
        <v>0</v>
      </c>
      <c r="X58" s="394">
        <v>0</v>
      </c>
      <c r="Y58" s="394">
        <v>120</v>
      </c>
      <c r="Z58" s="394">
        <v>69</v>
      </c>
      <c r="AA58" s="394">
        <v>78</v>
      </c>
      <c r="AB58" s="394">
        <v>52</v>
      </c>
      <c r="AC58" s="394">
        <v>59</v>
      </c>
      <c r="AD58" s="343" t="s">
        <v>56</v>
      </c>
      <c r="AE58" s="340"/>
    </row>
    <row r="59" spans="1:31" s="333" customFormat="1" ht="16.5" customHeight="1">
      <c r="A59" s="542" t="s">
        <v>206</v>
      </c>
      <c r="B59" s="543"/>
      <c r="C59" s="390">
        <f t="shared" si="1"/>
        <v>1142</v>
      </c>
      <c r="D59" s="391">
        <f t="shared" si="2"/>
        <v>589</v>
      </c>
      <c r="E59" s="391">
        <f t="shared" si="3"/>
        <v>553</v>
      </c>
      <c r="F59" s="391">
        <f t="shared" si="4"/>
        <v>1142</v>
      </c>
      <c r="G59" s="391">
        <f t="shared" si="5"/>
        <v>589</v>
      </c>
      <c r="H59" s="391">
        <f t="shared" si="6"/>
        <v>553</v>
      </c>
      <c r="I59" s="391">
        <f t="shared" si="7"/>
        <v>370</v>
      </c>
      <c r="J59" s="391">
        <f aca="true" t="shared" si="25" ref="J59:AC59">SUM(J60:J61)</f>
        <v>200</v>
      </c>
      <c r="K59" s="391">
        <f t="shared" si="25"/>
        <v>170</v>
      </c>
      <c r="L59" s="391">
        <f t="shared" si="14"/>
        <v>389</v>
      </c>
      <c r="M59" s="391">
        <f t="shared" si="25"/>
        <v>194</v>
      </c>
      <c r="N59" s="391">
        <f t="shared" si="25"/>
        <v>195</v>
      </c>
      <c r="O59" s="391">
        <f t="shared" si="16"/>
        <v>383</v>
      </c>
      <c r="P59" s="391">
        <f t="shared" si="25"/>
        <v>195</v>
      </c>
      <c r="Q59" s="391">
        <f t="shared" si="25"/>
        <v>188</v>
      </c>
      <c r="R59" s="391">
        <f t="shared" si="17"/>
        <v>0</v>
      </c>
      <c r="S59" s="391">
        <f t="shared" si="25"/>
        <v>0</v>
      </c>
      <c r="T59" s="391">
        <f t="shared" si="25"/>
        <v>0</v>
      </c>
      <c r="U59" s="391">
        <f t="shared" si="18"/>
        <v>0</v>
      </c>
      <c r="V59" s="391">
        <f t="shared" si="25"/>
        <v>0</v>
      </c>
      <c r="W59" s="391">
        <f t="shared" si="25"/>
        <v>0</v>
      </c>
      <c r="X59" s="391">
        <f t="shared" si="25"/>
        <v>0</v>
      </c>
      <c r="Y59" s="391">
        <f t="shared" si="25"/>
        <v>440</v>
      </c>
      <c r="Z59" s="391">
        <f t="shared" si="25"/>
        <v>259</v>
      </c>
      <c r="AA59" s="391">
        <f t="shared" si="25"/>
        <v>220</v>
      </c>
      <c r="AB59" s="391">
        <f t="shared" si="25"/>
        <v>196</v>
      </c>
      <c r="AC59" s="391">
        <f t="shared" si="25"/>
        <v>170</v>
      </c>
      <c r="AD59" s="548" t="s">
        <v>206</v>
      </c>
      <c r="AE59" s="549"/>
    </row>
    <row r="60" spans="1:31" s="341" customFormat="1" ht="16.5" customHeight="1">
      <c r="A60" s="347"/>
      <c r="B60" s="342" t="s">
        <v>45</v>
      </c>
      <c r="C60" s="392">
        <f t="shared" si="1"/>
        <v>393</v>
      </c>
      <c r="D60" s="393">
        <f t="shared" si="2"/>
        <v>221</v>
      </c>
      <c r="E60" s="393">
        <f t="shared" si="3"/>
        <v>172</v>
      </c>
      <c r="F60" s="393">
        <f t="shared" si="4"/>
        <v>393</v>
      </c>
      <c r="G60" s="394">
        <f t="shared" si="5"/>
        <v>221</v>
      </c>
      <c r="H60" s="394">
        <f t="shared" si="6"/>
        <v>172</v>
      </c>
      <c r="I60" s="393">
        <f t="shared" si="7"/>
        <v>125</v>
      </c>
      <c r="J60" s="394">
        <v>76</v>
      </c>
      <c r="K60" s="394">
        <v>49</v>
      </c>
      <c r="L60" s="393">
        <f t="shared" si="14"/>
        <v>137</v>
      </c>
      <c r="M60" s="394">
        <v>74</v>
      </c>
      <c r="N60" s="394">
        <v>63</v>
      </c>
      <c r="O60" s="393">
        <f t="shared" si="16"/>
        <v>131</v>
      </c>
      <c r="P60" s="394">
        <v>71</v>
      </c>
      <c r="Q60" s="394">
        <v>60</v>
      </c>
      <c r="R60" s="393">
        <f t="shared" si="17"/>
        <v>0</v>
      </c>
      <c r="S60" s="394">
        <v>0</v>
      </c>
      <c r="T60" s="394">
        <v>0</v>
      </c>
      <c r="U60" s="393">
        <f t="shared" si="18"/>
        <v>0</v>
      </c>
      <c r="V60" s="393">
        <v>0</v>
      </c>
      <c r="W60" s="394">
        <v>0</v>
      </c>
      <c r="X60" s="394">
        <v>0</v>
      </c>
      <c r="Y60" s="394">
        <v>160</v>
      </c>
      <c r="Z60" s="394">
        <v>102</v>
      </c>
      <c r="AA60" s="394">
        <v>56</v>
      </c>
      <c r="AB60" s="394">
        <v>76</v>
      </c>
      <c r="AC60" s="394">
        <v>49</v>
      </c>
      <c r="AD60" s="343" t="s">
        <v>45</v>
      </c>
      <c r="AE60" s="340"/>
    </row>
    <row r="61" spans="1:31" s="341" customFormat="1" ht="16.5" customHeight="1">
      <c r="A61" s="347"/>
      <c r="B61" s="342" t="s">
        <v>154</v>
      </c>
      <c r="C61" s="392">
        <f t="shared" si="1"/>
        <v>749</v>
      </c>
      <c r="D61" s="393">
        <f t="shared" si="2"/>
        <v>368</v>
      </c>
      <c r="E61" s="393">
        <f t="shared" si="3"/>
        <v>381</v>
      </c>
      <c r="F61" s="393">
        <f t="shared" si="4"/>
        <v>749</v>
      </c>
      <c r="G61" s="394">
        <f t="shared" si="5"/>
        <v>368</v>
      </c>
      <c r="H61" s="394">
        <f t="shared" si="6"/>
        <v>381</v>
      </c>
      <c r="I61" s="393">
        <f t="shared" si="7"/>
        <v>245</v>
      </c>
      <c r="J61" s="394">
        <v>124</v>
      </c>
      <c r="K61" s="394">
        <v>121</v>
      </c>
      <c r="L61" s="393">
        <f t="shared" si="14"/>
        <v>252</v>
      </c>
      <c r="M61" s="394">
        <v>120</v>
      </c>
      <c r="N61" s="394">
        <v>132</v>
      </c>
      <c r="O61" s="393">
        <f t="shared" si="16"/>
        <v>252</v>
      </c>
      <c r="P61" s="394">
        <v>124</v>
      </c>
      <c r="Q61" s="394">
        <v>128</v>
      </c>
      <c r="R61" s="393">
        <f t="shared" si="17"/>
        <v>0</v>
      </c>
      <c r="S61" s="394">
        <v>0</v>
      </c>
      <c r="T61" s="394">
        <v>0</v>
      </c>
      <c r="U61" s="393">
        <f t="shared" si="18"/>
        <v>0</v>
      </c>
      <c r="V61" s="393">
        <v>0</v>
      </c>
      <c r="W61" s="394">
        <v>0</v>
      </c>
      <c r="X61" s="394">
        <v>0</v>
      </c>
      <c r="Y61" s="394">
        <v>280</v>
      </c>
      <c r="Z61" s="394">
        <v>157</v>
      </c>
      <c r="AA61" s="394">
        <v>164</v>
      </c>
      <c r="AB61" s="394">
        <v>120</v>
      </c>
      <c r="AC61" s="394">
        <v>121</v>
      </c>
      <c r="AD61" s="343" t="s">
        <v>154</v>
      </c>
      <c r="AE61" s="340"/>
    </row>
    <row r="62" spans="1:31" s="333" customFormat="1" ht="20.25" customHeight="1">
      <c r="A62" s="542" t="s">
        <v>207</v>
      </c>
      <c r="B62" s="544"/>
      <c r="C62" s="390">
        <f t="shared" si="1"/>
        <v>0</v>
      </c>
      <c r="D62" s="391">
        <f t="shared" si="2"/>
        <v>0</v>
      </c>
      <c r="E62" s="391">
        <f t="shared" si="3"/>
        <v>0</v>
      </c>
      <c r="F62" s="391">
        <f t="shared" si="4"/>
        <v>0</v>
      </c>
      <c r="G62" s="391">
        <f t="shared" si="5"/>
        <v>0</v>
      </c>
      <c r="H62" s="391">
        <f t="shared" si="6"/>
        <v>0</v>
      </c>
      <c r="I62" s="391">
        <f t="shared" si="7"/>
        <v>0</v>
      </c>
      <c r="J62" s="391">
        <f aca="true" t="shared" si="26" ref="J62:AC62">J63</f>
        <v>0</v>
      </c>
      <c r="K62" s="391">
        <f t="shared" si="26"/>
        <v>0</v>
      </c>
      <c r="L62" s="391">
        <f t="shared" si="14"/>
        <v>0</v>
      </c>
      <c r="M62" s="391">
        <f t="shared" si="26"/>
        <v>0</v>
      </c>
      <c r="N62" s="391">
        <f t="shared" si="26"/>
        <v>0</v>
      </c>
      <c r="O62" s="391">
        <f t="shared" si="16"/>
        <v>0</v>
      </c>
      <c r="P62" s="391">
        <f t="shared" si="26"/>
        <v>0</v>
      </c>
      <c r="Q62" s="391">
        <f>Q63</f>
        <v>0</v>
      </c>
      <c r="R62" s="391">
        <f t="shared" si="17"/>
        <v>0</v>
      </c>
      <c r="S62" s="391">
        <f t="shared" si="26"/>
        <v>0</v>
      </c>
      <c r="T62" s="391">
        <f t="shared" si="26"/>
        <v>0</v>
      </c>
      <c r="U62" s="391">
        <f t="shared" si="18"/>
        <v>0</v>
      </c>
      <c r="V62" s="391">
        <f t="shared" si="26"/>
        <v>0</v>
      </c>
      <c r="W62" s="391">
        <f t="shared" si="26"/>
        <v>0</v>
      </c>
      <c r="X62" s="391">
        <f t="shared" si="26"/>
        <v>0</v>
      </c>
      <c r="Y62" s="391">
        <f t="shared" si="26"/>
        <v>0</v>
      </c>
      <c r="Z62" s="391">
        <f t="shared" si="26"/>
        <v>0</v>
      </c>
      <c r="AA62" s="391">
        <f t="shared" si="26"/>
        <v>0</v>
      </c>
      <c r="AB62" s="391">
        <f t="shared" si="26"/>
        <v>0</v>
      </c>
      <c r="AC62" s="391">
        <f t="shared" si="26"/>
        <v>0</v>
      </c>
      <c r="AD62" s="548" t="s">
        <v>207</v>
      </c>
      <c r="AE62" s="550"/>
    </row>
    <row r="63" spans="1:31" s="341" customFormat="1" ht="16.5" customHeight="1">
      <c r="A63" s="347"/>
      <c r="B63" s="342" t="s">
        <v>46</v>
      </c>
      <c r="C63" s="392">
        <f t="shared" si="1"/>
        <v>0</v>
      </c>
      <c r="D63" s="393">
        <f t="shared" si="2"/>
        <v>0</v>
      </c>
      <c r="E63" s="393">
        <f t="shared" si="3"/>
        <v>0</v>
      </c>
      <c r="F63" s="393">
        <f t="shared" si="4"/>
        <v>0</v>
      </c>
      <c r="G63" s="394">
        <f t="shared" si="5"/>
        <v>0</v>
      </c>
      <c r="H63" s="394">
        <f t="shared" si="6"/>
        <v>0</v>
      </c>
      <c r="I63" s="393">
        <f t="shared" si="7"/>
        <v>0</v>
      </c>
      <c r="J63" s="394">
        <v>0</v>
      </c>
      <c r="K63" s="394">
        <v>0</v>
      </c>
      <c r="L63" s="393">
        <f t="shared" si="14"/>
        <v>0</v>
      </c>
      <c r="M63" s="394">
        <v>0</v>
      </c>
      <c r="N63" s="394">
        <v>0</v>
      </c>
      <c r="O63" s="393">
        <f t="shared" si="16"/>
        <v>0</v>
      </c>
      <c r="P63" s="394">
        <v>0</v>
      </c>
      <c r="Q63" s="394">
        <v>0</v>
      </c>
      <c r="R63" s="393">
        <f t="shared" si="17"/>
        <v>0</v>
      </c>
      <c r="S63" s="394">
        <v>0</v>
      </c>
      <c r="T63" s="394">
        <v>0</v>
      </c>
      <c r="U63" s="393">
        <f t="shared" si="18"/>
        <v>0</v>
      </c>
      <c r="V63" s="393">
        <v>0</v>
      </c>
      <c r="W63" s="394">
        <v>0</v>
      </c>
      <c r="X63" s="394">
        <v>0</v>
      </c>
      <c r="Y63" s="394">
        <v>0</v>
      </c>
      <c r="Z63" s="394">
        <v>0</v>
      </c>
      <c r="AA63" s="394">
        <v>0</v>
      </c>
      <c r="AB63" s="394">
        <v>0</v>
      </c>
      <c r="AC63" s="394">
        <v>0</v>
      </c>
      <c r="AD63" s="343" t="s">
        <v>46</v>
      </c>
      <c r="AE63" s="340"/>
    </row>
    <row r="64" spans="1:31" s="345" customFormat="1" ht="20.25" customHeight="1">
      <c r="A64" s="542" t="s">
        <v>208</v>
      </c>
      <c r="B64" s="543"/>
      <c r="C64" s="390">
        <f t="shared" si="1"/>
        <v>201</v>
      </c>
      <c r="D64" s="391">
        <f t="shared" si="2"/>
        <v>115</v>
      </c>
      <c r="E64" s="391">
        <f t="shared" si="3"/>
        <v>86</v>
      </c>
      <c r="F64" s="391">
        <f t="shared" si="4"/>
        <v>201</v>
      </c>
      <c r="G64" s="391">
        <f t="shared" si="5"/>
        <v>115</v>
      </c>
      <c r="H64" s="391">
        <f t="shared" si="6"/>
        <v>86</v>
      </c>
      <c r="I64" s="391">
        <f t="shared" si="7"/>
        <v>63</v>
      </c>
      <c r="J64" s="391">
        <f aca="true" t="shared" si="27" ref="J64:AC64">J65</f>
        <v>31</v>
      </c>
      <c r="K64" s="391">
        <f t="shared" si="27"/>
        <v>32</v>
      </c>
      <c r="L64" s="391">
        <f t="shared" si="14"/>
        <v>69</v>
      </c>
      <c r="M64" s="391">
        <f t="shared" si="27"/>
        <v>38</v>
      </c>
      <c r="N64" s="391">
        <f t="shared" si="27"/>
        <v>31</v>
      </c>
      <c r="O64" s="391">
        <f t="shared" si="16"/>
        <v>69</v>
      </c>
      <c r="P64" s="391">
        <f t="shared" si="27"/>
        <v>46</v>
      </c>
      <c r="Q64" s="391">
        <f t="shared" si="27"/>
        <v>23</v>
      </c>
      <c r="R64" s="391">
        <f t="shared" si="17"/>
        <v>0</v>
      </c>
      <c r="S64" s="391">
        <f t="shared" si="27"/>
        <v>0</v>
      </c>
      <c r="T64" s="391">
        <f t="shared" si="27"/>
        <v>0</v>
      </c>
      <c r="U64" s="391">
        <f t="shared" si="18"/>
        <v>0</v>
      </c>
      <c r="V64" s="391">
        <f t="shared" si="27"/>
        <v>0</v>
      </c>
      <c r="W64" s="391">
        <f t="shared" si="27"/>
        <v>0</v>
      </c>
      <c r="X64" s="391">
        <f t="shared" si="27"/>
        <v>0</v>
      </c>
      <c r="Y64" s="391">
        <f t="shared" si="27"/>
        <v>120</v>
      </c>
      <c r="Z64" s="391">
        <f t="shared" si="27"/>
        <v>34</v>
      </c>
      <c r="AA64" s="391">
        <f t="shared" si="27"/>
        <v>33</v>
      </c>
      <c r="AB64" s="391">
        <f t="shared" si="27"/>
        <v>31</v>
      </c>
      <c r="AC64" s="391">
        <f t="shared" si="27"/>
        <v>32</v>
      </c>
      <c r="AD64" s="548" t="s">
        <v>208</v>
      </c>
      <c r="AE64" s="549"/>
    </row>
    <row r="65" spans="1:31" s="346" customFormat="1" ht="16.5" customHeight="1">
      <c r="A65" s="347"/>
      <c r="B65" s="342" t="s">
        <v>155</v>
      </c>
      <c r="C65" s="392">
        <f t="shared" si="1"/>
        <v>201</v>
      </c>
      <c r="D65" s="393">
        <f t="shared" si="2"/>
        <v>115</v>
      </c>
      <c r="E65" s="393">
        <f t="shared" si="3"/>
        <v>86</v>
      </c>
      <c r="F65" s="393">
        <f t="shared" si="4"/>
        <v>201</v>
      </c>
      <c r="G65" s="394">
        <f t="shared" si="5"/>
        <v>115</v>
      </c>
      <c r="H65" s="394">
        <f t="shared" si="6"/>
        <v>86</v>
      </c>
      <c r="I65" s="393">
        <f t="shared" si="7"/>
        <v>63</v>
      </c>
      <c r="J65" s="394">
        <v>31</v>
      </c>
      <c r="K65" s="394">
        <v>32</v>
      </c>
      <c r="L65" s="393">
        <f t="shared" si="14"/>
        <v>69</v>
      </c>
      <c r="M65" s="394">
        <v>38</v>
      </c>
      <c r="N65" s="394">
        <v>31</v>
      </c>
      <c r="O65" s="393">
        <f t="shared" si="16"/>
        <v>69</v>
      </c>
      <c r="P65" s="394">
        <v>46</v>
      </c>
      <c r="Q65" s="394">
        <v>23</v>
      </c>
      <c r="R65" s="393">
        <f t="shared" si="17"/>
        <v>0</v>
      </c>
      <c r="S65" s="394">
        <v>0</v>
      </c>
      <c r="T65" s="394">
        <v>0</v>
      </c>
      <c r="U65" s="393">
        <f t="shared" si="18"/>
        <v>0</v>
      </c>
      <c r="V65" s="393">
        <v>0</v>
      </c>
      <c r="W65" s="394">
        <v>0</v>
      </c>
      <c r="X65" s="394">
        <v>0</v>
      </c>
      <c r="Y65" s="394">
        <v>120</v>
      </c>
      <c r="Z65" s="394">
        <v>34</v>
      </c>
      <c r="AA65" s="394">
        <v>33</v>
      </c>
      <c r="AB65" s="394">
        <v>31</v>
      </c>
      <c r="AC65" s="394">
        <v>32</v>
      </c>
      <c r="AD65" s="343" t="s">
        <v>155</v>
      </c>
      <c r="AE65" s="340"/>
    </row>
    <row r="66" spans="1:31" s="286" customFormat="1" ht="12.75" customHeight="1">
      <c r="A66" s="283"/>
      <c r="B66" s="284"/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3"/>
      <c r="AA66" s="283"/>
      <c r="AB66" s="283"/>
      <c r="AC66" s="283"/>
      <c r="AD66" s="285"/>
      <c r="AE66" s="283"/>
    </row>
    <row r="67" spans="2:29" ht="11.25" customHeight="1">
      <c r="B67" s="323"/>
      <c r="C67" s="323"/>
      <c r="D67" s="323"/>
      <c r="E67" s="323"/>
      <c r="F67" s="323"/>
      <c r="G67" s="323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67"/>
      <c r="T67" s="367"/>
      <c r="U67" s="367"/>
      <c r="V67" s="367"/>
      <c r="W67" s="367"/>
      <c r="X67" s="367"/>
      <c r="Y67" s="367"/>
      <c r="Z67" s="367"/>
      <c r="AA67" s="367"/>
      <c r="AB67" s="367"/>
      <c r="AC67" s="367"/>
    </row>
    <row r="68" spans="2:7" ht="11.25" customHeight="1">
      <c r="B68" s="323"/>
      <c r="C68" s="323"/>
      <c r="D68" s="323"/>
      <c r="E68" s="323"/>
      <c r="F68" s="286"/>
      <c r="G68" s="286"/>
    </row>
    <row r="69" spans="2:5" ht="11.25" customHeight="1">
      <c r="B69" s="367"/>
      <c r="C69" s="367"/>
      <c r="D69" s="367"/>
      <c r="E69" s="367"/>
    </row>
    <row r="70" spans="2:5" ht="11.25" customHeight="1">
      <c r="B70" s="367"/>
      <c r="C70" s="367"/>
      <c r="D70" s="367"/>
      <c r="E70" s="367"/>
    </row>
    <row r="71" spans="2:5" ht="11.25" customHeight="1">
      <c r="B71" s="367"/>
      <c r="C71" s="367"/>
      <c r="D71" s="367"/>
      <c r="E71" s="367"/>
    </row>
    <row r="72" spans="2:5" ht="11.25" customHeight="1">
      <c r="B72" s="367"/>
      <c r="C72" s="367"/>
      <c r="D72" s="367"/>
      <c r="E72" s="367"/>
    </row>
    <row r="73" spans="2:5" ht="11.25" customHeight="1">
      <c r="B73" s="367"/>
      <c r="C73" s="367"/>
      <c r="D73" s="367"/>
      <c r="E73" s="367"/>
    </row>
    <row r="74" spans="2:5" ht="11.25" customHeight="1">
      <c r="B74" s="367"/>
      <c r="C74" s="367"/>
      <c r="D74" s="367"/>
      <c r="E74" s="367"/>
    </row>
    <row r="75" spans="2:5" ht="11.25" customHeight="1">
      <c r="B75" s="367"/>
      <c r="C75" s="367"/>
      <c r="D75" s="367"/>
      <c r="E75" s="367"/>
    </row>
    <row r="76" spans="2:5" ht="11.25" customHeight="1">
      <c r="B76" s="367"/>
      <c r="C76" s="367"/>
      <c r="D76" s="367"/>
      <c r="E76" s="367"/>
    </row>
    <row r="77" spans="2:5" ht="11.25" customHeight="1">
      <c r="B77" s="367"/>
      <c r="C77" s="367"/>
      <c r="D77" s="367"/>
      <c r="E77" s="367"/>
    </row>
    <row r="78" spans="2:5" ht="11.25" customHeight="1">
      <c r="B78" s="367"/>
      <c r="C78" s="367"/>
      <c r="D78" s="367"/>
      <c r="E78" s="367"/>
    </row>
    <row r="79" spans="2:5" ht="11.25" customHeight="1">
      <c r="B79" s="367"/>
      <c r="C79" s="367"/>
      <c r="D79" s="367"/>
      <c r="E79" s="367"/>
    </row>
    <row r="80" spans="2:5" ht="11.25" customHeight="1">
      <c r="B80" s="367"/>
      <c r="C80" s="367"/>
      <c r="D80" s="367"/>
      <c r="E80" s="367"/>
    </row>
    <row r="81" spans="2:5" ht="11.25" customHeight="1">
      <c r="B81" s="367"/>
      <c r="C81" s="367"/>
      <c r="D81" s="367"/>
      <c r="E81" s="367"/>
    </row>
  </sheetData>
  <sheetProtection/>
  <mergeCells count="41">
    <mergeCell ref="A4:B7"/>
    <mergeCell ref="AD4:AE7"/>
    <mergeCell ref="Y4:AC4"/>
    <mergeCell ref="Y5:Y7"/>
    <mergeCell ref="Z5:AA6"/>
    <mergeCell ref="AB5:AC6"/>
    <mergeCell ref="X5:X7"/>
    <mergeCell ref="C4:X4"/>
    <mergeCell ref="F6:H6"/>
    <mergeCell ref="I6:K6"/>
    <mergeCell ref="AD52:AE52"/>
    <mergeCell ref="AD15:AE15"/>
    <mergeCell ref="AD35:AE35"/>
    <mergeCell ref="AD38:AE38"/>
    <mergeCell ref="AD43:AE43"/>
    <mergeCell ref="AD45:AE45"/>
    <mergeCell ref="AD48:AE48"/>
    <mergeCell ref="A64:B64"/>
    <mergeCell ref="AD64:AE64"/>
    <mergeCell ref="AD56:AE56"/>
    <mergeCell ref="AD59:AE59"/>
    <mergeCell ref="A62:B62"/>
    <mergeCell ref="AD62:AE62"/>
    <mergeCell ref="A1:N1"/>
    <mergeCell ref="A59:B59"/>
    <mergeCell ref="A45:B45"/>
    <mergeCell ref="A48:B48"/>
    <mergeCell ref="A52:B52"/>
    <mergeCell ref="A56:B56"/>
    <mergeCell ref="A15:B15"/>
    <mergeCell ref="A35:B35"/>
    <mergeCell ref="A38:B38"/>
    <mergeCell ref="A43:B43"/>
    <mergeCell ref="C6:C7"/>
    <mergeCell ref="D6:D7"/>
    <mergeCell ref="E6:E7"/>
    <mergeCell ref="U5:W6"/>
    <mergeCell ref="L6:N6"/>
    <mergeCell ref="O6:Q6"/>
    <mergeCell ref="R6:T6"/>
    <mergeCell ref="F5:T5"/>
  </mergeCells>
  <conditionalFormatting sqref="A8:AE65">
    <cfRule type="expression" priority="2" dxfId="0" stopIfTrue="1">
      <formula>MOD(ROW(),2)=1</formula>
    </cfRule>
  </conditionalFormatting>
  <conditionalFormatting sqref="A9:AE65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4" r:id="rId1"/>
  <colBreaks count="1" manualBreakCount="1">
    <brk id="14" max="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B80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M1"/>
    </sheetView>
  </sheetViews>
  <sheetFormatPr defaultColWidth="8.75" defaultRowHeight="11.25" customHeight="1"/>
  <cols>
    <col min="1" max="1" width="1.328125" style="288" customWidth="1"/>
    <col min="2" max="2" width="9.08203125" style="288" customWidth="1"/>
    <col min="3" max="17" width="8.58203125" style="288" customWidth="1"/>
    <col min="18" max="21" width="5.58203125" style="288" customWidth="1"/>
    <col min="22" max="26" width="7.58203125" style="288" customWidth="1"/>
    <col min="27" max="27" width="9" style="288" customWidth="1"/>
    <col min="28" max="28" width="1.328125" style="288" customWidth="1"/>
    <col min="29" max="16384" width="8.75" style="288" customWidth="1"/>
  </cols>
  <sheetData>
    <row r="1" spans="1:26" s="291" customFormat="1" ht="16.5" customHeight="1">
      <c r="A1" s="541" t="s">
        <v>232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418"/>
      <c r="O1" s="307"/>
      <c r="P1" s="307"/>
      <c r="Q1" s="307"/>
      <c r="R1" s="307"/>
      <c r="S1" s="307"/>
      <c r="T1" s="308" t="s">
        <v>156</v>
      </c>
      <c r="U1" s="307"/>
      <c r="V1" s="350"/>
      <c r="W1" s="350"/>
      <c r="X1" s="350"/>
      <c r="Y1" s="350"/>
      <c r="Z1" s="350"/>
    </row>
    <row r="2" spans="1:26" s="291" customFormat="1" ht="16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7"/>
      <c r="P2" s="307"/>
      <c r="Q2" s="307"/>
      <c r="R2" s="307"/>
      <c r="S2" s="307"/>
      <c r="T2" s="308"/>
      <c r="U2" s="307"/>
      <c r="V2" s="350"/>
      <c r="W2" s="350"/>
      <c r="X2" s="350"/>
      <c r="Y2" s="350"/>
      <c r="Z2" s="350"/>
    </row>
    <row r="3" spans="1:28" s="291" customFormat="1" ht="16.5" customHeight="1">
      <c r="A3" s="308" t="s">
        <v>224</v>
      </c>
      <c r="C3" s="310"/>
      <c r="D3" s="310"/>
      <c r="E3" s="310"/>
      <c r="F3" s="311"/>
      <c r="G3" s="311"/>
      <c r="H3" s="311"/>
      <c r="I3" s="311"/>
      <c r="J3" s="311"/>
      <c r="K3" s="311"/>
      <c r="L3" s="311"/>
      <c r="M3" s="283"/>
      <c r="N3" s="311" t="s">
        <v>119</v>
      </c>
      <c r="O3" s="311"/>
      <c r="P3" s="311"/>
      <c r="Q3" s="311"/>
      <c r="R3" s="311"/>
      <c r="S3" s="311"/>
      <c r="T3" s="283"/>
      <c r="U3" s="311"/>
      <c r="V3" s="312"/>
      <c r="W3" s="312"/>
      <c r="X3" s="312"/>
      <c r="Y3" s="312"/>
      <c r="Z3" s="312"/>
      <c r="AA3" s="286"/>
      <c r="AB3" s="313" t="s">
        <v>0</v>
      </c>
    </row>
    <row r="4" spans="1:28" s="291" customFormat="1" ht="16.5" customHeight="1">
      <c r="A4" s="553" t="s">
        <v>249</v>
      </c>
      <c r="B4" s="554"/>
      <c r="C4" s="538" t="s">
        <v>144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40"/>
      <c r="V4" s="538" t="s">
        <v>146</v>
      </c>
      <c r="W4" s="539"/>
      <c r="X4" s="539"/>
      <c r="Y4" s="539"/>
      <c r="Z4" s="540"/>
      <c r="AA4" s="559" t="s">
        <v>249</v>
      </c>
      <c r="AB4" s="553"/>
    </row>
    <row r="5" spans="1:28" s="291" customFormat="1" ht="16.5" customHeight="1">
      <c r="A5" s="555"/>
      <c r="B5" s="556"/>
      <c r="C5" s="314"/>
      <c r="D5" s="315" t="s">
        <v>4</v>
      </c>
      <c r="E5" s="311"/>
      <c r="F5" s="532" t="s">
        <v>138</v>
      </c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4"/>
      <c r="R5" s="565" t="s">
        <v>117</v>
      </c>
      <c r="S5" s="566"/>
      <c r="T5" s="567"/>
      <c r="U5" s="563" t="s">
        <v>118</v>
      </c>
      <c r="V5" s="572" t="s">
        <v>145</v>
      </c>
      <c r="W5" s="564" t="s">
        <v>125</v>
      </c>
      <c r="X5" s="554"/>
      <c r="Y5" s="564" t="s">
        <v>127</v>
      </c>
      <c r="Z5" s="554"/>
      <c r="AA5" s="568"/>
      <c r="AB5" s="569"/>
    </row>
    <row r="6" spans="1:28" s="291" customFormat="1" ht="16.5" customHeight="1">
      <c r="A6" s="555"/>
      <c r="B6" s="556"/>
      <c r="C6" s="527" t="s">
        <v>4</v>
      </c>
      <c r="D6" s="527" t="s">
        <v>2</v>
      </c>
      <c r="E6" s="527" t="s">
        <v>3</v>
      </c>
      <c r="F6" s="535" t="s">
        <v>57</v>
      </c>
      <c r="G6" s="536"/>
      <c r="H6" s="537"/>
      <c r="I6" s="535" t="s">
        <v>13</v>
      </c>
      <c r="J6" s="536"/>
      <c r="K6" s="537"/>
      <c r="L6" s="535" t="s">
        <v>14</v>
      </c>
      <c r="M6" s="536"/>
      <c r="N6" s="537"/>
      <c r="O6" s="535" t="s">
        <v>15</v>
      </c>
      <c r="P6" s="536"/>
      <c r="Q6" s="537"/>
      <c r="R6" s="532"/>
      <c r="S6" s="533"/>
      <c r="T6" s="534"/>
      <c r="U6" s="563"/>
      <c r="V6" s="573"/>
      <c r="W6" s="562"/>
      <c r="X6" s="558"/>
      <c r="Y6" s="562"/>
      <c r="Z6" s="558"/>
      <c r="AA6" s="568"/>
      <c r="AB6" s="569"/>
    </row>
    <row r="7" spans="1:28" s="291" customFormat="1" ht="16.5" customHeight="1">
      <c r="A7" s="557"/>
      <c r="B7" s="558"/>
      <c r="C7" s="528"/>
      <c r="D7" s="528"/>
      <c r="E7" s="528"/>
      <c r="F7" s="316" t="s">
        <v>4</v>
      </c>
      <c r="G7" s="316" t="s">
        <v>2</v>
      </c>
      <c r="H7" s="316" t="s">
        <v>3</v>
      </c>
      <c r="I7" s="316" t="s">
        <v>4</v>
      </c>
      <c r="J7" s="316" t="s">
        <v>2</v>
      </c>
      <c r="K7" s="316" t="s">
        <v>3</v>
      </c>
      <c r="L7" s="317" t="s">
        <v>4</v>
      </c>
      <c r="M7" s="369" t="s">
        <v>2</v>
      </c>
      <c r="N7" s="369" t="s">
        <v>3</v>
      </c>
      <c r="O7" s="316" t="s">
        <v>4</v>
      </c>
      <c r="P7" s="316" t="s">
        <v>2</v>
      </c>
      <c r="Q7" s="316" t="s">
        <v>3</v>
      </c>
      <c r="R7" s="316" t="s">
        <v>4</v>
      </c>
      <c r="S7" s="316" t="s">
        <v>2</v>
      </c>
      <c r="T7" s="316" t="s">
        <v>3</v>
      </c>
      <c r="U7" s="528"/>
      <c r="V7" s="574"/>
      <c r="W7" s="316" t="s">
        <v>2</v>
      </c>
      <c r="X7" s="316" t="s">
        <v>3</v>
      </c>
      <c r="Y7" s="316" t="s">
        <v>2</v>
      </c>
      <c r="Z7" s="316" t="s">
        <v>3</v>
      </c>
      <c r="AA7" s="570"/>
      <c r="AB7" s="571"/>
    </row>
    <row r="8" spans="1:28" s="291" customFormat="1" ht="16.5" customHeight="1">
      <c r="A8" s="286"/>
      <c r="B8" s="318"/>
      <c r="C8" s="319"/>
      <c r="D8" s="320"/>
      <c r="E8" s="320"/>
      <c r="F8" s="312"/>
      <c r="G8" s="320"/>
      <c r="H8" s="320"/>
      <c r="I8" s="312"/>
      <c r="J8" s="320"/>
      <c r="K8" s="320"/>
      <c r="L8" s="312"/>
      <c r="M8" s="320"/>
      <c r="N8" s="320"/>
      <c r="O8" s="312"/>
      <c r="P8" s="320"/>
      <c r="Q8" s="320"/>
      <c r="R8" s="320"/>
      <c r="S8" s="312"/>
      <c r="T8" s="320"/>
      <c r="U8" s="320"/>
      <c r="V8" s="320"/>
      <c r="W8" s="320"/>
      <c r="X8" s="320"/>
      <c r="Y8" s="320"/>
      <c r="Z8" s="320"/>
      <c r="AA8" s="321"/>
      <c r="AB8" s="322"/>
    </row>
    <row r="9" spans="1:28" s="291" customFormat="1" ht="16.5" customHeight="1">
      <c r="A9" s="323"/>
      <c r="B9" s="324" t="s">
        <v>228</v>
      </c>
      <c r="C9" s="381">
        <v>42191</v>
      </c>
      <c r="D9" s="382">
        <v>20812</v>
      </c>
      <c r="E9" s="382">
        <v>21379</v>
      </c>
      <c r="F9" s="382">
        <v>42095</v>
      </c>
      <c r="G9" s="382">
        <v>20784</v>
      </c>
      <c r="H9" s="382">
        <v>21311</v>
      </c>
      <c r="I9" s="382">
        <v>14231</v>
      </c>
      <c r="J9" s="382">
        <v>7039</v>
      </c>
      <c r="K9" s="382">
        <v>7192</v>
      </c>
      <c r="L9" s="382">
        <v>13968</v>
      </c>
      <c r="M9" s="382">
        <v>6859</v>
      </c>
      <c r="N9" s="382">
        <v>7109</v>
      </c>
      <c r="O9" s="382">
        <v>13896</v>
      </c>
      <c r="P9" s="382">
        <v>6886</v>
      </c>
      <c r="Q9" s="382">
        <v>7010</v>
      </c>
      <c r="R9" s="382">
        <v>96</v>
      </c>
      <c r="S9" s="382">
        <v>28</v>
      </c>
      <c r="T9" s="382">
        <v>68</v>
      </c>
      <c r="U9" s="382">
        <v>0</v>
      </c>
      <c r="V9" s="382">
        <v>14720</v>
      </c>
      <c r="W9" s="382">
        <v>10275</v>
      </c>
      <c r="X9" s="382">
        <v>9855</v>
      </c>
      <c r="Y9" s="382">
        <v>7013</v>
      </c>
      <c r="Z9" s="382">
        <v>7177</v>
      </c>
      <c r="AA9" s="351" t="s">
        <v>228</v>
      </c>
      <c r="AB9" s="326"/>
    </row>
    <row r="10" spans="1:28" s="293" customFormat="1" ht="16.5" customHeight="1">
      <c r="A10" s="327"/>
      <c r="B10" s="328" t="s">
        <v>229</v>
      </c>
      <c r="C10" s="383">
        <f>SUM(C12,C32,C35,C40,C42,C45,C49,C53,C56,C59,C61)</f>
        <v>41598</v>
      </c>
      <c r="D10" s="384">
        <f aca="true" t="shared" si="0" ref="D10:Z10">SUM(D12,D32,D35,D40,D42,D45,D49,D53,D56,D59,D61)</f>
        <v>20425</v>
      </c>
      <c r="E10" s="384">
        <f t="shared" si="0"/>
        <v>21173</v>
      </c>
      <c r="F10" s="384">
        <f t="shared" si="0"/>
        <v>41507</v>
      </c>
      <c r="G10" s="384">
        <f t="shared" si="0"/>
        <v>20405</v>
      </c>
      <c r="H10" s="384">
        <f t="shared" si="0"/>
        <v>21102</v>
      </c>
      <c r="I10" s="384">
        <f t="shared" si="0"/>
        <v>13857</v>
      </c>
      <c r="J10" s="384">
        <f t="shared" si="0"/>
        <v>6807</v>
      </c>
      <c r="K10" s="384">
        <f t="shared" si="0"/>
        <v>7050</v>
      </c>
      <c r="L10" s="384">
        <f t="shared" si="0"/>
        <v>13955</v>
      </c>
      <c r="M10" s="384">
        <f t="shared" si="0"/>
        <v>6874</v>
      </c>
      <c r="N10" s="384">
        <f t="shared" si="0"/>
        <v>7081</v>
      </c>
      <c r="O10" s="384">
        <f t="shared" si="0"/>
        <v>13695</v>
      </c>
      <c r="P10" s="384">
        <f t="shared" si="0"/>
        <v>6724</v>
      </c>
      <c r="Q10" s="384">
        <f t="shared" si="0"/>
        <v>6971</v>
      </c>
      <c r="R10" s="384">
        <f t="shared" si="0"/>
        <v>91</v>
      </c>
      <c r="S10" s="384">
        <f t="shared" si="0"/>
        <v>20</v>
      </c>
      <c r="T10" s="384">
        <f t="shared" si="0"/>
        <v>71</v>
      </c>
      <c r="U10" s="384">
        <f t="shared" si="0"/>
        <v>0</v>
      </c>
      <c r="V10" s="384">
        <f t="shared" si="0"/>
        <v>14560</v>
      </c>
      <c r="W10" s="384">
        <f t="shared" si="0"/>
        <v>9921</v>
      </c>
      <c r="X10" s="384">
        <f t="shared" si="0"/>
        <v>9616</v>
      </c>
      <c r="Y10" s="384">
        <f t="shared" si="0"/>
        <v>6789</v>
      </c>
      <c r="Z10" s="384">
        <f t="shared" si="0"/>
        <v>7042</v>
      </c>
      <c r="AA10" s="352" t="s">
        <v>229</v>
      </c>
      <c r="AB10" s="330"/>
    </row>
    <row r="11" spans="1:28" s="291" customFormat="1" ht="16.5" customHeight="1">
      <c r="A11" s="286"/>
      <c r="B11" s="318"/>
      <c r="C11" s="398" t="s">
        <v>210</v>
      </c>
      <c r="D11" s="399" t="s">
        <v>210</v>
      </c>
      <c r="E11" s="399" t="s">
        <v>210</v>
      </c>
      <c r="F11" s="399" t="s">
        <v>210</v>
      </c>
      <c r="G11" s="399" t="s">
        <v>210</v>
      </c>
      <c r="H11" s="399" t="s">
        <v>210</v>
      </c>
      <c r="I11" s="399" t="s">
        <v>210</v>
      </c>
      <c r="J11" s="399" t="s">
        <v>210</v>
      </c>
      <c r="K11" s="399" t="s">
        <v>210</v>
      </c>
      <c r="L11" s="399" t="s">
        <v>210</v>
      </c>
      <c r="M11" s="399" t="s">
        <v>210</v>
      </c>
      <c r="N11" s="399" t="s">
        <v>210</v>
      </c>
      <c r="O11" s="399" t="s">
        <v>210</v>
      </c>
      <c r="P11" s="399" t="s">
        <v>210</v>
      </c>
      <c r="Q11" s="399" t="s">
        <v>210</v>
      </c>
      <c r="R11" s="399" t="s">
        <v>210</v>
      </c>
      <c r="S11" s="399" t="s">
        <v>210</v>
      </c>
      <c r="T11" s="399" t="s">
        <v>210</v>
      </c>
      <c r="U11" s="399" t="s">
        <v>210</v>
      </c>
      <c r="V11" s="399" t="s">
        <v>210</v>
      </c>
      <c r="W11" s="399" t="s">
        <v>210</v>
      </c>
      <c r="X11" s="399" t="s">
        <v>210</v>
      </c>
      <c r="Y11" s="399" t="s">
        <v>210</v>
      </c>
      <c r="Z11" s="399" t="s">
        <v>210</v>
      </c>
      <c r="AA11" s="332"/>
      <c r="AB11" s="326"/>
    </row>
    <row r="12" spans="1:28" s="333" customFormat="1" ht="20.25" customHeight="1">
      <c r="A12" s="542" t="s">
        <v>159</v>
      </c>
      <c r="B12" s="545"/>
      <c r="C12" s="390">
        <f>D12+E12</f>
        <v>34810</v>
      </c>
      <c r="D12" s="391">
        <f>SUM(G12,S12)</f>
        <v>16869</v>
      </c>
      <c r="E12" s="391">
        <f>SUM(H12,T12)</f>
        <v>17941</v>
      </c>
      <c r="F12" s="391">
        <f>G12+H12</f>
        <v>34719</v>
      </c>
      <c r="G12" s="391">
        <f>SUM(J12,M12,P12)</f>
        <v>16849</v>
      </c>
      <c r="H12" s="391">
        <f>SUM(K12,N12,Q12)</f>
        <v>17870</v>
      </c>
      <c r="I12" s="391">
        <f>J12+K12</f>
        <v>11581</v>
      </c>
      <c r="J12" s="391">
        <f>SUM(J14:J31)</f>
        <v>5592</v>
      </c>
      <c r="K12" s="391">
        <f>SUM(K14:K31)</f>
        <v>5989</v>
      </c>
      <c r="L12" s="391">
        <f>M12+N12</f>
        <v>11671</v>
      </c>
      <c r="M12" s="391">
        <f>SUM(M14:M31)</f>
        <v>5699</v>
      </c>
      <c r="N12" s="391">
        <f>SUM(N14:N31)</f>
        <v>5972</v>
      </c>
      <c r="O12" s="391">
        <f>P12+Q12</f>
        <v>11467</v>
      </c>
      <c r="P12" s="391">
        <f>SUM(P14:P31)</f>
        <v>5558</v>
      </c>
      <c r="Q12" s="391">
        <f>SUM(Q14:Q31)</f>
        <v>5909</v>
      </c>
      <c r="R12" s="391">
        <f>S12+T12</f>
        <v>91</v>
      </c>
      <c r="S12" s="391">
        <f aca="true" t="shared" si="1" ref="S12:Y12">SUM(S14:S31)</f>
        <v>20</v>
      </c>
      <c r="T12" s="391">
        <f t="shared" si="1"/>
        <v>71</v>
      </c>
      <c r="U12" s="391">
        <f t="shared" si="1"/>
        <v>0</v>
      </c>
      <c r="V12" s="391">
        <f t="shared" si="1"/>
        <v>11960</v>
      </c>
      <c r="W12" s="391">
        <f t="shared" si="1"/>
        <v>8301</v>
      </c>
      <c r="X12" s="391">
        <f t="shared" si="1"/>
        <v>8302</v>
      </c>
      <c r="Y12" s="391">
        <f t="shared" si="1"/>
        <v>5582</v>
      </c>
      <c r="Z12" s="391">
        <f>SUM(Z14:Z31)</f>
        <v>5985</v>
      </c>
      <c r="AA12" s="548" t="s">
        <v>159</v>
      </c>
      <c r="AB12" s="550"/>
    </row>
    <row r="13" spans="1:28" s="333" customFormat="1" ht="16.5" customHeight="1">
      <c r="A13" s="334"/>
      <c r="B13" s="335" t="s">
        <v>160</v>
      </c>
      <c r="C13" s="390">
        <f aca="true" t="shared" si="2" ref="C13:C62">D13+E13</f>
        <v>15783</v>
      </c>
      <c r="D13" s="391">
        <f aca="true" t="shared" si="3" ref="D13:D62">SUM(G13,S13)</f>
        <v>7644</v>
      </c>
      <c r="E13" s="391">
        <f aca="true" t="shared" si="4" ref="E13:E62">SUM(H13,T13)</f>
        <v>8139</v>
      </c>
      <c r="F13" s="391">
        <f aca="true" t="shared" si="5" ref="F13:F62">G13+H13</f>
        <v>15783</v>
      </c>
      <c r="G13" s="391">
        <f aca="true" t="shared" si="6" ref="G13:G62">SUM(J13,M13,P13)</f>
        <v>7644</v>
      </c>
      <c r="H13" s="391">
        <f aca="true" t="shared" si="7" ref="H13:H62">SUM(K13,N13,Q13)</f>
        <v>8139</v>
      </c>
      <c r="I13" s="391">
        <f aca="true" t="shared" si="8" ref="I13:I62">J13+K13</f>
        <v>5291</v>
      </c>
      <c r="J13" s="391">
        <f aca="true" t="shared" si="9" ref="J13:Z13">SUM(J14:J18)</f>
        <v>2553</v>
      </c>
      <c r="K13" s="391">
        <f t="shared" si="9"/>
        <v>2738</v>
      </c>
      <c r="L13" s="391">
        <f aca="true" t="shared" si="10" ref="L13:L62">M13+N13</f>
        <v>5293</v>
      </c>
      <c r="M13" s="391">
        <f t="shared" si="9"/>
        <v>2569</v>
      </c>
      <c r="N13" s="391">
        <f t="shared" si="9"/>
        <v>2724</v>
      </c>
      <c r="O13" s="391">
        <f aca="true" t="shared" si="11" ref="O13:O62">P13+Q13</f>
        <v>5199</v>
      </c>
      <c r="P13" s="391">
        <f t="shared" si="9"/>
        <v>2522</v>
      </c>
      <c r="Q13" s="391">
        <f t="shared" si="9"/>
        <v>2677</v>
      </c>
      <c r="R13" s="391">
        <f aca="true" t="shared" si="12" ref="R13:R62">S13+T13</f>
        <v>0</v>
      </c>
      <c r="S13" s="391">
        <f t="shared" si="9"/>
        <v>0</v>
      </c>
      <c r="T13" s="391">
        <f t="shared" si="9"/>
        <v>0</v>
      </c>
      <c r="U13" s="391">
        <f t="shared" si="9"/>
        <v>0</v>
      </c>
      <c r="V13" s="391">
        <f t="shared" si="9"/>
        <v>5280</v>
      </c>
      <c r="W13" s="391">
        <f>SUM(W14:W18)</f>
        <v>4152</v>
      </c>
      <c r="X13" s="391">
        <f t="shared" si="9"/>
        <v>4043</v>
      </c>
      <c r="Y13" s="391">
        <f t="shared" si="9"/>
        <v>2545</v>
      </c>
      <c r="Z13" s="391">
        <f t="shared" si="9"/>
        <v>2734</v>
      </c>
      <c r="AA13" s="336" t="s">
        <v>160</v>
      </c>
      <c r="AB13" s="334"/>
    </row>
    <row r="14" spans="1:28" s="341" customFormat="1" ht="16.5" customHeight="1">
      <c r="A14" s="337"/>
      <c r="B14" s="338" t="s">
        <v>19</v>
      </c>
      <c r="C14" s="392">
        <f t="shared" si="2"/>
        <v>4376</v>
      </c>
      <c r="D14" s="393">
        <f t="shared" si="3"/>
        <v>2234</v>
      </c>
      <c r="E14" s="393">
        <f t="shared" si="4"/>
        <v>2142</v>
      </c>
      <c r="F14" s="393">
        <f t="shared" si="5"/>
        <v>4376</v>
      </c>
      <c r="G14" s="394">
        <f t="shared" si="6"/>
        <v>2234</v>
      </c>
      <c r="H14" s="394">
        <f t="shared" si="7"/>
        <v>2142</v>
      </c>
      <c r="I14" s="393">
        <f t="shared" si="8"/>
        <v>1482</v>
      </c>
      <c r="J14" s="396">
        <v>773</v>
      </c>
      <c r="K14" s="396">
        <v>709</v>
      </c>
      <c r="L14" s="393">
        <f t="shared" si="10"/>
        <v>1461</v>
      </c>
      <c r="M14" s="396">
        <v>726</v>
      </c>
      <c r="N14" s="396">
        <v>735</v>
      </c>
      <c r="O14" s="393">
        <f t="shared" si="11"/>
        <v>1433</v>
      </c>
      <c r="P14" s="396">
        <v>735</v>
      </c>
      <c r="Q14" s="396">
        <v>698</v>
      </c>
      <c r="R14" s="393">
        <f t="shared" si="12"/>
        <v>0</v>
      </c>
      <c r="S14" s="393">
        <v>0</v>
      </c>
      <c r="T14" s="394">
        <v>0</v>
      </c>
      <c r="U14" s="394">
        <v>0</v>
      </c>
      <c r="V14" s="395">
        <v>1480</v>
      </c>
      <c r="W14" s="395">
        <v>1162</v>
      </c>
      <c r="X14" s="395">
        <v>1058</v>
      </c>
      <c r="Y14" s="396">
        <v>767</v>
      </c>
      <c r="Z14" s="396">
        <v>708</v>
      </c>
      <c r="AA14" s="339" t="s">
        <v>19</v>
      </c>
      <c r="AB14" s="340"/>
    </row>
    <row r="15" spans="1:28" s="341" customFormat="1" ht="16.5" customHeight="1">
      <c r="A15" s="337"/>
      <c r="B15" s="338" t="s">
        <v>20</v>
      </c>
      <c r="C15" s="392">
        <f t="shared" si="2"/>
        <v>2390</v>
      </c>
      <c r="D15" s="393">
        <f t="shared" si="3"/>
        <v>1507</v>
      </c>
      <c r="E15" s="393">
        <f t="shared" si="4"/>
        <v>883</v>
      </c>
      <c r="F15" s="393">
        <f t="shared" si="5"/>
        <v>2390</v>
      </c>
      <c r="G15" s="394">
        <f t="shared" si="6"/>
        <v>1507</v>
      </c>
      <c r="H15" s="394">
        <f t="shared" si="7"/>
        <v>883</v>
      </c>
      <c r="I15" s="393">
        <f t="shared" si="8"/>
        <v>801</v>
      </c>
      <c r="J15" s="396">
        <v>488</v>
      </c>
      <c r="K15" s="396">
        <v>313</v>
      </c>
      <c r="L15" s="393">
        <f t="shared" si="10"/>
        <v>801</v>
      </c>
      <c r="M15" s="396">
        <v>499</v>
      </c>
      <c r="N15" s="396">
        <v>302</v>
      </c>
      <c r="O15" s="393">
        <f t="shared" si="11"/>
        <v>788</v>
      </c>
      <c r="P15" s="396">
        <v>520</v>
      </c>
      <c r="Q15" s="396">
        <v>268</v>
      </c>
      <c r="R15" s="393">
        <f t="shared" si="12"/>
        <v>0</v>
      </c>
      <c r="S15" s="393">
        <v>0</v>
      </c>
      <c r="T15" s="394">
        <v>0</v>
      </c>
      <c r="U15" s="394">
        <v>0</v>
      </c>
      <c r="V15" s="395">
        <v>800</v>
      </c>
      <c r="W15" s="395">
        <v>851</v>
      </c>
      <c r="X15" s="395">
        <v>509</v>
      </c>
      <c r="Y15" s="396">
        <v>488</v>
      </c>
      <c r="Z15" s="396">
        <v>313</v>
      </c>
      <c r="AA15" s="339" t="s">
        <v>20</v>
      </c>
      <c r="AB15" s="340"/>
    </row>
    <row r="16" spans="1:28" s="341" customFormat="1" ht="16.5" customHeight="1">
      <c r="A16" s="337"/>
      <c r="B16" s="338" t="s">
        <v>21</v>
      </c>
      <c r="C16" s="392">
        <f t="shared" si="2"/>
        <v>2522</v>
      </c>
      <c r="D16" s="393">
        <f t="shared" si="3"/>
        <v>1234</v>
      </c>
      <c r="E16" s="393">
        <f t="shared" si="4"/>
        <v>1288</v>
      </c>
      <c r="F16" s="393">
        <f t="shared" si="5"/>
        <v>2522</v>
      </c>
      <c r="G16" s="394">
        <f t="shared" si="6"/>
        <v>1234</v>
      </c>
      <c r="H16" s="394">
        <f t="shared" si="7"/>
        <v>1288</v>
      </c>
      <c r="I16" s="393">
        <f t="shared" si="8"/>
        <v>847</v>
      </c>
      <c r="J16" s="396">
        <v>426</v>
      </c>
      <c r="K16" s="396">
        <v>421</v>
      </c>
      <c r="L16" s="393">
        <f t="shared" si="10"/>
        <v>851</v>
      </c>
      <c r="M16" s="396">
        <v>428</v>
      </c>
      <c r="N16" s="396">
        <v>423</v>
      </c>
      <c r="O16" s="393">
        <f t="shared" si="11"/>
        <v>824</v>
      </c>
      <c r="P16" s="396">
        <v>380</v>
      </c>
      <c r="Q16" s="396">
        <v>444</v>
      </c>
      <c r="R16" s="393">
        <f t="shared" si="12"/>
        <v>0</v>
      </c>
      <c r="S16" s="393">
        <v>0</v>
      </c>
      <c r="T16" s="394">
        <v>0</v>
      </c>
      <c r="U16" s="394">
        <v>0</v>
      </c>
      <c r="V16" s="395">
        <v>840</v>
      </c>
      <c r="W16" s="395">
        <v>855</v>
      </c>
      <c r="X16" s="395">
        <v>756</v>
      </c>
      <c r="Y16" s="396">
        <v>424</v>
      </c>
      <c r="Z16" s="396">
        <v>419</v>
      </c>
      <c r="AA16" s="339" t="s">
        <v>21</v>
      </c>
      <c r="AB16" s="340"/>
    </row>
    <row r="17" spans="1:28" s="341" customFormat="1" ht="16.5" customHeight="1">
      <c r="A17" s="337"/>
      <c r="B17" s="338" t="s">
        <v>22</v>
      </c>
      <c r="C17" s="392">
        <f t="shared" si="2"/>
        <v>3084</v>
      </c>
      <c r="D17" s="393">
        <f t="shared" si="3"/>
        <v>1142</v>
      </c>
      <c r="E17" s="393">
        <f t="shared" si="4"/>
        <v>1942</v>
      </c>
      <c r="F17" s="393">
        <f t="shared" si="5"/>
        <v>3084</v>
      </c>
      <c r="G17" s="394">
        <f t="shared" si="6"/>
        <v>1142</v>
      </c>
      <c r="H17" s="394">
        <f>SUM(K17,N17,Q17)</f>
        <v>1942</v>
      </c>
      <c r="I17" s="393">
        <f t="shared" si="8"/>
        <v>1041</v>
      </c>
      <c r="J17" s="396">
        <v>385</v>
      </c>
      <c r="K17" s="396">
        <v>656</v>
      </c>
      <c r="L17" s="393">
        <f t="shared" si="10"/>
        <v>1027</v>
      </c>
      <c r="M17" s="396">
        <v>379</v>
      </c>
      <c r="N17" s="396">
        <v>648</v>
      </c>
      <c r="O17" s="393">
        <f t="shared" si="11"/>
        <v>1016</v>
      </c>
      <c r="P17" s="396">
        <v>378</v>
      </c>
      <c r="Q17" s="396">
        <v>638</v>
      </c>
      <c r="R17" s="393">
        <f t="shared" si="12"/>
        <v>0</v>
      </c>
      <c r="S17" s="393">
        <v>0</v>
      </c>
      <c r="T17" s="394">
        <v>0</v>
      </c>
      <c r="U17" s="394">
        <v>0</v>
      </c>
      <c r="V17" s="395">
        <v>1040</v>
      </c>
      <c r="W17" s="395">
        <v>578</v>
      </c>
      <c r="X17" s="395">
        <v>856</v>
      </c>
      <c r="Y17" s="396">
        <v>385</v>
      </c>
      <c r="Z17" s="396">
        <v>655</v>
      </c>
      <c r="AA17" s="339" t="s">
        <v>22</v>
      </c>
      <c r="AB17" s="340"/>
    </row>
    <row r="18" spans="1:28" s="341" customFormat="1" ht="16.5" customHeight="1">
      <c r="A18" s="337"/>
      <c r="B18" s="338" t="s">
        <v>23</v>
      </c>
      <c r="C18" s="392">
        <f t="shared" si="2"/>
        <v>3411</v>
      </c>
      <c r="D18" s="393">
        <f t="shared" si="3"/>
        <v>1527</v>
      </c>
      <c r="E18" s="393">
        <f t="shared" si="4"/>
        <v>1884</v>
      </c>
      <c r="F18" s="393">
        <f t="shared" si="5"/>
        <v>3411</v>
      </c>
      <c r="G18" s="394">
        <f t="shared" si="6"/>
        <v>1527</v>
      </c>
      <c r="H18" s="394">
        <f t="shared" si="7"/>
        <v>1884</v>
      </c>
      <c r="I18" s="393">
        <f t="shared" si="8"/>
        <v>1120</v>
      </c>
      <c r="J18" s="396">
        <v>481</v>
      </c>
      <c r="K18" s="396">
        <v>639</v>
      </c>
      <c r="L18" s="393">
        <f t="shared" si="10"/>
        <v>1153</v>
      </c>
      <c r="M18" s="396">
        <v>537</v>
      </c>
      <c r="N18" s="396">
        <v>616</v>
      </c>
      <c r="O18" s="393">
        <f t="shared" si="11"/>
        <v>1138</v>
      </c>
      <c r="P18" s="396">
        <v>509</v>
      </c>
      <c r="Q18" s="396">
        <v>629</v>
      </c>
      <c r="R18" s="393">
        <f t="shared" si="12"/>
        <v>0</v>
      </c>
      <c r="S18" s="393">
        <v>0</v>
      </c>
      <c r="T18" s="394">
        <v>0</v>
      </c>
      <c r="U18" s="394">
        <v>0</v>
      </c>
      <c r="V18" s="395">
        <v>1120</v>
      </c>
      <c r="W18" s="395">
        <v>706</v>
      </c>
      <c r="X18" s="395">
        <v>864</v>
      </c>
      <c r="Y18" s="396">
        <v>481</v>
      </c>
      <c r="Z18" s="396">
        <v>639</v>
      </c>
      <c r="AA18" s="339" t="s">
        <v>23</v>
      </c>
      <c r="AB18" s="340"/>
    </row>
    <row r="19" spans="1:28" s="341" customFormat="1" ht="16.5" customHeight="1">
      <c r="A19" s="337"/>
      <c r="B19" s="342" t="s">
        <v>24</v>
      </c>
      <c r="C19" s="392">
        <f t="shared" si="2"/>
        <v>3927</v>
      </c>
      <c r="D19" s="393">
        <f t="shared" si="3"/>
        <v>1989</v>
      </c>
      <c r="E19" s="393">
        <f t="shared" si="4"/>
        <v>1938</v>
      </c>
      <c r="F19" s="393">
        <f t="shared" si="5"/>
        <v>3916</v>
      </c>
      <c r="G19" s="394">
        <f t="shared" si="6"/>
        <v>1978</v>
      </c>
      <c r="H19" s="394">
        <f t="shared" si="7"/>
        <v>1938</v>
      </c>
      <c r="I19" s="393">
        <f t="shared" si="8"/>
        <v>1349</v>
      </c>
      <c r="J19" s="396">
        <v>675</v>
      </c>
      <c r="K19" s="396">
        <v>674</v>
      </c>
      <c r="L19" s="393">
        <f t="shared" si="10"/>
        <v>1324</v>
      </c>
      <c r="M19" s="396">
        <v>665</v>
      </c>
      <c r="N19" s="396">
        <v>659</v>
      </c>
      <c r="O19" s="393">
        <f t="shared" si="11"/>
        <v>1243</v>
      </c>
      <c r="P19" s="396">
        <v>638</v>
      </c>
      <c r="Q19" s="396">
        <v>605</v>
      </c>
      <c r="R19" s="393">
        <f t="shared" si="12"/>
        <v>11</v>
      </c>
      <c r="S19" s="393">
        <v>11</v>
      </c>
      <c r="T19" s="394">
        <v>0</v>
      </c>
      <c r="U19" s="394">
        <v>0</v>
      </c>
      <c r="V19" s="395">
        <v>1440</v>
      </c>
      <c r="W19" s="395">
        <v>802</v>
      </c>
      <c r="X19" s="395">
        <v>838</v>
      </c>
      <c r="Y19" s="396">
        <v>676</v>
      </c>
      <c r="Z19" s="396">
        <v>674</v>
      </c>
      <c r="AA19" s="343" t="s">
        <v>24</v>
      </c>
      <c r="AB19" s="340"/>
    </row>
    <row r="20" spans="1:28" s="341" customFormat="1" ht="16.5" customHeight="1">
      <c r="A20" s="337"/>
      <c r="B20" s="342" t="s">
        <v>136</v>
      </c>
      <c r="C20" s="392">
        <f t="shared" si="2"/>
        <v>1139</v>
      </c>
      <c r="D20" s="393">
        <f t="shared" si="3"/>
        <v>451</v>
      </c>
      <c r="E20" s="393">
        <f t="shared" si="4"/>
        <v>688</v>
      </c>
      <c r="F20" s="393">
        <f t="shared" si="5"/>
        <v>1139</v>
      </c>
      <c r="G20" s="394">
        <f t="shared" si="6"/>
        <v>451</v>
      </c>
      <c r="H20" s="394">
        <f t="shared" si="7"/>
        <v>688</v>
      </c>
      <c r="I20" s="393">
        <f t="shared" si="8"/>
        <v>360</v>
      </c>
      <c r="J20" s="396">
        <v>141</v>
      </c>
      <c r="K20" s="396">
        <v>219</v>
      </c>
      <c r="L20" s="393">
        <f t="shared" si="10"/>
        <v>394</v>
      </c>
      <c r="M20" s="396">
        <v>143</v>
      </c>
      <c r="N20" s="396">
        <v>251</v>
      </c>
      <c r="O20" s="393">
        <f t="shared" si="11"/>
        <v>385</v>
      </c>
      <c r="P20" s="396">
        <v>167</v>
      </c>
      <c r="Q20" s="396">
        <v>218</v>
      </c>
      <c r="R20" s="393">
        <f t="shared" si="12"/>
        <v>0</v>
      </c>
      <c r="S20" s="393">
        <v>0</v>
      </c>
      <c r="T20" s="394">
        <v>0</v>
      </c>
      <c r="U20" s="394">
        <v>0</v>
      </c>
      <c r="V20" s="395">
        <v>360</v>
      </c>
      <c r="W20" s="395">
        <v>186</v>
      </c>
      <c r="X20" s="395">
        <v>266</v>
      </c>
      <c r="Y20" s="396">
        <v>141</v>
      </c>
      <c r="Z20" s="396">
        <v>219</v>
      </c>
      <c r="AA20" s="343" t="s">
        <v>136</v>
      </c>
      <c r="AB20" s="340"/>
    </row>
    <row r="21" spans="1:28" s="341" customFormat="1" ht="16.5" customHeight="1">
      <c r="A21" s="337"/>
      <c r="B21" s="342" t="s">
        <v>25</v>
      </c>
      <c r="C21" s="392">
        <f t="shared" si="2"/>
        <v>1514</v>
      </c>
      <c r="D21" s="393">
        <f t="shared" si="3"/>
        <v>778</v>
      </c>
      <c r="E21" s="393">
        <f t="shared" si="4"/>
        <v>736</v>
      </c>
      <c r="F21" s="393">
        <f t="shared" si="5"/>
        <v>1509</v>
      </c>
      <c r="G21" s="394">
        <f t="shared" si="6"/>
        <v>773</v>
      </c>
      <c r="H21" s="394">
        <f t="shared" si="7"/>
        <v>736</v>
      </c>
      <c r="I21" s="393">
        <f t="shared" si="8"/>
        <v>472</v>
      </c>
      <c r="J21" s="396">
        <v>244</v>
      </c>
      <c r="K21" s="396">
        <v>228</v>
      </c>
      <c r="L21" s="393">
        <f t="shared" si="10"/>
        <v>503</v>
      </c>
      <c r="M21" s="396">
        <v>255</v>
      </c>
      <c r="N21" s="396">
        <v>248</v>
      </c>
      <c r="O21" s="393">
        <f t="shared" si="11"/>
        <v>534</v>
      </c>
      <c r="P21" s="396">
        <v>274</v>
      </c>
      <c r="Q21" s="396">
        <v>260</v>
      </c>
      <c r="R21" s="393">
        <f t="shared" si="12"/>
        <v>5</v>
      </c>
      <c r="S21" s="393">
        <v>5</v>
      </c>
      <c r="T21" s="394">
        <v>0</v>
      </c>
      <c r="U21" s="394">
        <v>0</v>
      </c>
      <c r="V21" s="395">
        <v>480</v>
      </c>
      <c r="W21" s="395">
        <v>318</v>
      </c>
      <c r="X21" s="395">
        <v>305</v>
      </c>
      <c r="Y21" s="396">
        <v>244</v>
      </c>
      <c r="Z21" s="396">
        <v>228</v>
      </c>
      <c r="AA21" s="343" t="s">
        <v>25</v>
      </c>
      <c r="AB21" s="340"/>
    </row>
    <row r="22" spans="1:28" s="341" customFormat="1" ht="16.5" customHeight="1">
      <c r="A22" s="337"/>
      <c r="B22" s="342" t="s">
        <v>26</v>
      </c>
      <c r="C22" s="392">
        <f t="shared" si="2"/>
        <v>1571</v>
      </c>
      <c r="D22" s="393">
        <f t="shared" si="3"/>
        <v>949</v>
      </c>
      <c r="E22" s="393">
        <f t="shared" si="4"/>
        <v>622</v>
      </c>
      <c r="F22" s="393">
        <f t="shared" si="5"/>
        <v>1496</v>
      </c>
      <c r="G22" s="394">
        <f t="shared" si="6"/>
        <v>945</v>
      </c>
      <c r="H22" s="394">
        <f t="shared" si="7"/>
        <v>551</v>
      </c>
      <c r="I22" s="393">
        <f t="shared" si="8"/>
        <v>482</v>
      </c>
      <c r="J22" s="396">
        <v>310</v>
      </c>
      <c r="K22" s="396">
        <v>172</v>
      </c>
      <c r="L22" s="393">
        <f t="shared" si="10"/>
        <v>515</v>
      </c>
      <c r="M22" s="396">
        <v>314</v>
      </c>
      <c r="N22" s="396">
        <v>201</v>
      </c>
      <c r="O22" s="393">
        <f t="shared" si="11"/>
        <v>499</v>
      </c>
      <c r="P22" s="396">
        <v>321</v>
      </c>
      <c r="Q22" s="396">
        <v>178</v>
      </c>
      <c r="R22" s="393">
        <f t="shared" si="12"/>
        <v>75</v>
      </c>
      <c r="S22" s="393">
        <v>4</v>
      </c>
      <c r="T22" s="394">
        <v>71</v>
      </c>
      <c r="U22" s="394">
        <v>0</v>
      </c>
      <c r="V22" s="395">
        <v>520</v>
      </c>
      <c r="W22" s="395">
        <v>395</v>
      </c>
      <c r="X22" s="395">
        <v>206</v>
      </c>
      <c r="Y22" s="396">
        <v>310</v>
      </c>
      <c r="Z22" s="396">
        <v>172</v>
      </c>
      <c r="AA22" s="343" t="s">
        <v>26</v>
      </c>
      <c r="AB22" s="340"/>
    </row>
    <row r="23" spans="1:28" s="341" customFormat="1" ht="16.5" customHeight="1">
      <c r="A23" s="337"/>
      <c r="B23" s="342" t="s">
        <v>27</v>
      </c>
      <c r="C23" s="392">
        <f t="shared" si="2"/>
        <v>1531</v>
      </c>
      <c r="D23" s="393">
        <f t="shared" si="3"/>
        <v>682</v>
      </c>
      <c r="E23" s="393">
        <f t="shared" si="4"/>
        <v>849</v>
      </c>
      <c r="F23" s="393">
        <f t="shared" si="5"/>
        <v>1531</v>
      </c>
      <c r="G23" s="394">
        <f t="shared" si="6"/>
        <v>682</v>
      </c>
      <c r="H23" s="394">
        <f t="shared" si="7"/>
        <v>849</v>
      </c>
      <c r="I23" s="393">
        <f t="shared" si="8"/>
        <v>520</v>
      </c>
      <c r="J23" s="396">
        <v>226</v>
      </c>
      <c r="K23" s="396">
        <v>294</v>
      </c>
      <c r="L23" s="393">
        <f t="shared" si="10"/>
        <v>509</v>
      </c>
      <c r="M23" s="396">
        <v>243</v>
      </c>
      <c r="N23" s="396">
        <v>266</v>
      </c>
      <c r="O23" s="393">
        <f t="shared" si="11"/>
        <v>502</v>
      </c>
      <c r="P23" s="396">
        <v>213</v>
      </c>
      <c r="Q23" s="396">
        <v>289</v>
      </c>
      <c r="R23" s="393">
        <f t="shared" si="12"/>
        <v>0</v>
      </c>
      <c r="S23" s="393">
        <v>0</v>
      </c>
      <c r="T23" s="394">
        <v>0</v>
      </c>
      <c r="U23" s="394">
        <v>0</v>
      </c>
      <c r="V23" s="395">
        <v>520</v>
      </c>
      <c r="W23" s="395">
        <v>458</v>
      </c>
      <c r="X23" s="395">
        <v>486</v>
      </c>
      <c r="Y23" s="396">
        <v>225</v>
      </c>
      <c r="Z23" s="396">
        <v>294</v>
      </c>
      <c r="AA23" s="343" t="s">
        <v>27</v>
      </c>
      <c r="AB23" s="340"/>
    </row>
    <row r="24" spans="1:28" s="341" customFormat="1" ht="16.5" customHeight="1">
      <c r="A24" s="337"/>
      <c r="B24" s="342" t="s">
        <v>28</v>
      </c>
      <c r="C24" s="392">
        <f t="shared" si="2"/>
        <v>461</v>
      </c>
      <c r="D24" s="393">
        <f t="shared" si="3"/>
        <v>222</v>
      </c>
      <c r="E24" s="393">
        <f t="shared" si="4"/>
        <v>239</v>
      </c>
      <c r="F24" s="393">
        <f t="shared" si="5"/>
        <v>461</v>
      </c>
      <c r="G24" s="394">
        <f t="shared" si="6"/>
        <v>222</v>
      </c>
      <c r="H24" s="394">
        <f t="shared" si="7"/>
        <v>239</v>
      </c>
      <c r="I24" s="393">
        <f t="shared" si="8"/>
        <v>160</v>
      </c>
      <c r="J24" s="396">
        <v>72</v>
      </c>
      <c r="K24" s="396">
        <v>88</v>
      </c>
      <c r="L24" s="393">
        <f t="shared" si="10"/>
        <v>149</v>
      </c>
      <c r="M24" s="396">
        <v>74</v>
      </c>
      <c r="N24" s="396">
        <v>75</v>
      </c>
      <c r="O24" s="393">
        <f t="shared" si="11"/>
        <v>152</v>
      </c>
      <c r="P24" s="396">
        <v>76</v>
      </c>
      <c r="Q24" s="396">
        <v>76</v>
      </c>
      <c r="R24" s="393">
        <f t="shared" si="12"/>
        <v>0</v>
      </c>
      <c r="S24" s="393">
        <v>0</v>
      </c>
      <c r="T24" s="394">
        <v>0</v>
      </c>
      <c r="U24" s="394">
        <v>0</v>
      </c>
      <c r="V24" s="395">
        <v>160</v>
      </c>
      <c r="W24" s="395">
        <v>80</v>
      </c>
      <c r="X24" s="395">
        <v>94</v>
      </c>
      <c r="Y24" s="396">
        <v>72</v>
      </c>
      <c r="Z24" s="396">
        <v>88</v>
      </c>
      <c r="AA24" s="343" t="s">
        <v>28</v>
      </c>
      <c r="AB24" s="340"/>
    </row>
    <row r="25" spans="1:28" s="341" customFormat="1" ht="16.5" customHeight="1">
      <c r="A25" s="337"/>
      <c r="B25" s="342" t="s">
        <v>29</v>
      </c>
      <c r="C25" s="392">
        <f t="shared" si="2"/>
        <v>811</v>
      </c>
      <c r="D25" s="393">
        <f t="shared" si="3"/>
        <v>379</v>
      </c>
      <c r="E25" s="393">
        <f t="shared" si="4"/>
        <v>432</v>
      </c>
      <c r="F25" s="393">
        <f t="shared" si="5"/>
        <v>811</v>
      </c>
      <c r="G25" s="394">
        <f t="shared" si="6"/>
        <v>379</v>
      </c>
      <c r="H25" s="394">
        <f t="shared" si="7"/>
        <v>432</v>
      </c>
      <c r="I25" s="393">
        <f t="shared" si="8"/>
        <v>265</v>
      </c>
      <c r="J25" s="396">
        <v>115</v>
      </c>
      <c r="K25" s="396">
        <v>150</v>
      </c>
      <c r="L25" s="393">
        <f t="shared" si="10"/>
        <v>277</v>
      </c>
      <c r="M25" s="396">
        <v>131</v>
      </c>
      <c r="N25" s="396">
        <v>146</v>
      </c>
      <c r="O25" s="393">
        <f t="shared" si="11"/>
        <v>269</v>
      </c>
      <c r="P25" s="396">
        <v>133</v>
      </c>
      <c r="Q25" s="396">
        <v>136</v>
      </c>
      <c r="R25" s="393">
        <f t="shared" si="12"/>
        <v>0</v>
      </c>
      <c r="S25" s="393">
        <v>0</v>
      </c>
      <c r="T25" s="394">
        <v>0</v>
      </c>
      <c r="U25" s="394">
        <v>0</v>
      </c>
      <c r="V25" s="395">
        <v>280</v>
      </c>
      <c r="W25" s="395">
        <v>232</v>
      </c>
      <c r="X25" s="395">
        <v>256</v>
      </c>
      <c r="Y25" s="396">
        <v>115</v>
      </c>
      <c r="Z25" s="396">
        <v>150</v>
      </c>
      <c r="AA25" s="343" t="s">
        <v>29</v>
      </c>
      <c r="AB25" s="340"/>
    </row>
    <row r="26" spans="1:28" s="341" customFormat="1" ht="16.5" customHeight="1">
      <c r="A26" s="337"/>
      <c r="B26" s="342" t="s">
        <v>30</v>
      </c>
      <c r="C26" s="392">
        <f t="shared" si="2"/>
        <v>827</v>
      </c>
      <c r="D26" s="393">
        <f t="shared" si="3"/>
        <v>255</v>
      </c>
      <c r="E26" s="393">
        <f t="shared" si="4"/>
        <v>572</v>
      </c>
      <c r="F26" s="393">
        <f t="shared" si="5"/>
        <v>827</v>
      </c>
      <c r="G26" s="394">
        <f t="shared" si="6"/>
        <v>255</v>
      </c>
      <c r="H26" s="394">
        <f t="shared" si="7"/>
        <v>572</v>
      </c>
      <c r="I26" s="393">
        <f t="shared" si="8"/>
        <v>280</v>
      </c>
      <c r="J26" s="396">
        <v>82</v>
      </c>
      <c r="K26" s="396">
        <v>198</v>
      </c>
      <c r="L26" s="393">
        <f t="shared" si="10"/>
        <v>277</v>
      </c>
      <c r="M26" s="396">
        <v>96</v>
      </c>
      <c r="N26" s="396">
        <v>181</v>
      </c>
      <c r="O26" s="393">
        <f t="shared" si="11"/>
        <v>270</v>
      </c>
      <c r="P26" s="396">
        <v>77</v>
      </c>
      <c r="Q26" s="396">
        <v>193</v>
      </c>
      <c r="R26" s="393">
        <f t="shared" si="12"/>
        <v>0</v>
      </c>
      <c r="S26" s="393">
        <v>0</v>
      </c>
      <c r="T26" s="394">
        <v>0</v>
      </c>
      <c r="U26" s="394">
        <v>0</v>
      </c>
      <c r="V26" s="395">
        <v>280</v>
      </c>
      <c r="W26" s="395">
        <v>129</v>
      </c>
      <c r="X26" s="395">
        <v>253</v>
      </c>
      <c r="Y26" s="396">
        <v>82</v>
      </c>
      <c r="Z26" s="396">
        <v>198</v>
      </c>
      <c r="AA26" s="343" t="s">
        <v>30</v>
      </c>
      <c r="AB26" s="340"/>
    </row>
    <row r="27" spans="1:28" s="341" customFormat="1" ht="16.5" customHeight="1">
      <c r="A27" s="337"/>
      <c r="B27" s="344" t="s">
        <v>60</v>
      </c>
      <c r="C27" s="392">
        <f t="shared" si="2"/>
        <v>1587</v>
      </c>
      <c r="D27" s="393">
        <f t="shared" si="3"/>
        <v>809</v>
      </c>
      <c r="E27" s="393">
        <f t="shared" si="4"/>
        <v>778</v>
      </c>
      <c r="F27" s="393">
        <f t="shared" si="5"/>
        <v>1587</v>
      </c>
      <c r="G27" s="394">
        <f t="shared" si="6"/>
        <v>809</v>
      </c>
      <c r="H27" s="394">
        <f t="shared" si="7"/>
        <v>778</v>
      </c>
      <c r="I27" s="393">
        <f t="shared" si="8"/>
        <v>522</v>
      </c>
      <c r="J27" s="396">
        <v>288</v>
      </c>
      <c r="K27" s="396">
        <v>234</v>
      </c>
      <c r="L27" s="393">
        <f t="shared" si="10"/>
        <v>518</v>
      </c>
      <c r="M27" s="396">
        <v>273</v>
      </c>
      <c r="N27" s="396">
        <v>245</v>
      </c>
      <c r="O27" s="393">
        <f t="shared" si="11"/>
        <v>547</v>
      </c>
      <c r="P27" s="396">
        <v>248</v>
      </c>
      <c r="Q27" s="396">
        <v>299</v>
      </c>
      <c r="R27" s="393">
        <f t="shared" si="12"/>
        <v>0</v>
      </c>
      <c r="S27" s="393">
        <v>0</v>
      </c>
      <c r="T27" s="394">
        <v>0</v>
      </c>
      <c r="U27" s="394">
        <v>0</v>
      </c>
      <c r="V27" s="395">
        <v>600</v>
      </c>
      <c r="W27" s="395">
        <v>391</v>
      </c>
      <c r="X27" s="395">
        <v>296</v>
      </c>
      <c r="Y27" s="396">
        <v>287</v>
      </c>
      <c r="Z27" s="396">
        <v>234</v>
      </c>
      <c r="AA27" s="343" t="s">
        <v>76</v>
      </c>
      <c r="AB27" s="340"/>
    </row>
    <row r="28" spans="1:28" s="341" customFormat="1" ht="16.5" customHeight="1">
      <c r="A28" s="337"/>
      <c r="B28" s="344" t="s">
        <v>61</v>
      </c>
      <c r="C28" s="392">
        <f t="shared" si="2"/>
        <v>1428</v>
      </c>
      <c r="D28" s="393">
        <f t="shared" si="3"/>
        <v>684</v>
      </c>
      <c r="E28" s="393">
        <f t="shared" si="4"/>
        <v>744</v>
      </c>
      <c r="F28" s="393">
        <f t="shared" si="5"/>
        <v>1428</v>
      </c>
      <c r="G28" s="394">
        <f t="shared" si="6"/>
        <v>684</v>
      </c>
      <c r="H28" s="394">
        <f t="shared" si="7"/>
        <v>744</v>
      </c>
      <c r="I28" s="393">
        <f t="shared" si="8"/>
        <v>465</v>
      </c>
      <c r="J28" s="396">
        <v>213</v>
      </c>
      <c r="K28" s="396">
        <v>252</v>
      </c>
      <c r="L28" s="393">
        <f t="shared" si="10"/>
        <v>486</v>
      </c>
      <c r="M28" s="396">
        <v>237</v>
      </c>
      <c r="N28" s="396">
        <v>249</v>
      </c>
      <c r="O28" s="393">
        <f t="shared" si="11"/>
        <v>477</v>
      </c>
      <c r="P28" s="396">
        <v>234</v>
      </c>
      <c r="Q28" s="396">
        <v>243</v>
      </c>
      <c r="R28" s="393">
        <f t="shared" si="12"/>
        <v>0</v>
      </c>
      <c r="S28" s="393">
        <v>0</v>
      </c>
      <c r="T28" s="394">
        <v>0</v>
      </c>
      <c r="U28" s="394">
        <v>0</v>
      </c>
      <c r="V28" s="395">
        <v>560</v>
      </c>
      <c r="W28" s="395">
        <v>285</v>
      </c>
      <c r="X28" s="395">
        <v>298</v>
      </c>
      <c r="Y28" s="396">
        <v>213</v>
      </c>
      <c r="Z28" s="396">
        <v>252</v>
      </c>
      <c r="AA28" s="343" t="s">
        <v>77</v>
      </c>
      <c r="AB28" s="340"/>
    </row>
    <row r="29" spans="1:28" s="341" customFormat="1" ht="16.5" customHeight="1">
      <c r="A29" s="337"/>
      <c r="B29" s="344" t="s">
        <v>62</v>
      </c>
      <c r="C29" s="392">
        <f t="shared" si="2"/>
        <v>536</v>
      </c>
      <c r="D29" s="393">
        <f t="shared" si="3"/>
        <v>208</v>
      </c>
      <c r="E29" s="393">
        <f t="shared" si="4"/>
        <v>328</v>
      </c>
      <c r="F29" s="393">
        <f t="shared" si="5"/>
        <v>536</v>
      </c>
      <c r="G29" s="394">
        <f t="shared" si="6"/>
        <v>208</v>
      </c>
      <c r="H29" s="394">
        <f t="shared" si="7"/>
        <v>328</v>
      </c>
      <c r="I29" s="393">
        <f t="shared" si="8"/>
        <v>160</v>
      </c>
      <c r="J29" s="396">
        <v>72</v>
      </c>
      <c r="K29" s="396">
        <v>88</v>
      </c>
      <c r="L29" s="393">
        <f t="shared" si="10"/>
        <v>198</v>
      </c>
      <c r="M29" s="396">
        <v>76</v>
      </c>
      <c r="N29" s="396">
        <v>122</v>
      </c>
      <c r="O29" s="393">
        <f t="shared" si="11"/>
        <v>178</v>
      </c>
      <c r="P29" s="396">
        <v>60</v>
      </c>
      <c r="Q29" s="396">
        <v>118</v>
      </c>
      <c r="R29" s="393">
        <f t="shared" si="12"/>
        <v>0</v>
      </c>
      <c r="S29" s="393">
        <v>0</v>
      </c>
      <c r="T29" s="394">
        <v>0</v>
      </c>
      <c r="U29" s="394">
        <v>0</v>
      </c>
      <c r="V29" s="395">
        <v>160</v>
      </c>
      <c r="W29" s="395">
        <v>88</v>
      </c>
      <c r="X29" s="395">
        <v>122</v>
      </c>
      <c r="Y29" s="396">
        <v>72</v>
      </c>
      <c r="Z29" s="396">
        <v>88</v>
      </c>
      <c r="AA29" s="343" t="s">
        <v>78</v>
      </c>
      <c r="AB29" s="340"/>
    </row>
    <row r="30" spans="1:28" s="341" customFormat="1" ht="16.5" customHeight="1">
      <c r="A30" s="337"/>
      <c r="B30" s="344" t="s">
        <v>153</v>
      </c>
      <c r="C30" s="392">
        <f t="shared" si="2"/>
        <v>2865</v>
      </c>
      <c r="D30" s="393">
        <f t="shared" si="3"/>
        <v>1490</v>
      </c>
      <c r="E30" s="393">
        <f t="shared" si="4"/>
        <v>1375</v>
      </c>
      <c r="F30" s="393">
        <f t="shared" si="5"/>
        <v>2865</v>
      </c>
      <c r="G30" s="394">
        <f t="shared" si="6"/>
        <v>1490</v>
      </c>
      <c r="H30" s="394">
        <f t="shared" si="7"/>
        <v>1375</v>
      </c>
      <c r="I30" s="393">
        <f t="shared" si="8"/>
        <v>975</v>
      </c>
      <c r="J30" s="396">
        <v>492</v>
      </c>
      <c r="K30" s="396">
        <v>483</v>
      </c>
      <c r="L30" s="393">
        <f t="shared" si="10"/>
        <v>951</v>
      </c>
      <c r="M30" s="396">
        <v>515</v>
      </c>
      <c r="N30" s="396">
        <v>436</v>
      </c>
      <c r="O30" s="393">
        <f t="shared" si="11"/>
        <v>939</v>
      </c>
      <c r="P30" s="396">
        <v>483</v>
      </c>
      <c r="Q30" s="396">
        <v>456</v>
      </c>
      <c r="R30" s="393">
        <f t="shared" si="12"/>
        <v>0</v>
      </c>
      <c r="S30" s="393">
        <v>0</v>
      </c>
      <c r="T30" s="394">
        <v>0</v>
      </c>
      <c r="U30" s="394">
        <v>0</v>
      </c>
      <c r="V30" s="395">
        <v>1040</v>
      </c>
      <c r="W30" s="395">
        <v>635</v>
      </c>
      <c r="X30" s="395">
        <v>616</v>
      </c>
      <c r="Y30" s="396">
        <v>491</v>
      </c>
      <c r="Z30" s="396">
        <v>483</v>
      </c>
      <c r="AA30" s="343" t="s">
        <v>153</v>
      </c>
      <c r="AB30" s="340"/>
    </row>
    <row r="31" spans="1:28" s="341" customFormat="1" ht="16.5" customHeight="1">
      <c r="A31" s="337"/>
      <c r="B31" s="342" t="s">
        <v>222</v>
      </c>
      <c r="C31" s="392">
        <f>D31+E31</f>
        <v>830</v>
      </c>
      <c r="D31" s="393">
        <f>SUM(G31,S31)</f>
        <v>329</v>
      </c>
      <c r="E31" s="393">
        <f>SUM(H31,T31)</f>
        <v>501</v>
      </c>
      <c r="F31" s="393">
        <f>G31+H31</f>
        <v>830</v>
      </c>
      <c r="G31" s="394">
        <f>SUM(J31,M31,P31)</f>
        <v>329</v>
      </c>
      <c r="H31" s="394">
        <f>SUM(K31,N31,Q31)</f>
        <v>501</v>
      </c>
      <c r="I31" s="393">
        <f>J31+K31</f>
        <v>280</v>
      </c>
      <c r="J31" s="394">
        <v>109</v>
      </c>
      <c r="K31" s="394">
        <v>171</v>
      </c>
      <c r="L31" s="393">
        <f>M31+N31</f>
        <v>277</v>
      </c>
      <c r="M31" s="394">
        <v>108</v>
      </c>
      <c r="N31" s="394">
        <v>169</v>
      </c>
      <c r="O31" s="393">
        <f>P31+Q31</f>
        <v>273</v>
      </c>
      <c r="P31" s="394">
        <v>112</v>
      </c>
      <c r="Q31" s="394">
        <v>161</v>
      </c>
      <c r="R31" s="393">
        <f>S31+T31</f>
        <v>0</v>
      </c>
      <c r="S31" s="393">
        <v>0</v>
      </c>
      <c r="T31" s="394">
        <v>0</v>
      </c>
      <c r="U31" s="394">
        <v>0</v>
      </c>
      <c r="V31" s="394">
        <v>280</v>
      </c>
      <c r="W31" s="394">
        <v>150</v>
      </c>
      <c r="X31" s="394">
        <v>223</v>
      </c>
      <c r="Y31" s="394">
        <v>109</v>
      </c>
      <c r="Z31" s="394">
        <v>171</v>
      </c>
      <c r="AA31" s="343" t="s">
        <v>222</v>
      </c>
      <c r="AB31" s="340"/>
    </row>
    <row r="32" spans="1:28" s="333" customFormat="1" ht="20.25" customHeight="1">
      <c r="A32" s="546" t="s">
        <v>199</v>
      </c>
      <c r="B32" s="547"/>
      <c r="C32" s="390">
        <f t="shared" si="2"/>
        <v>138</v>
      </c>
      <c r="D32" s="397">
        <f t="shared" si="3"/>
        <v>73</v>
      </c>
      <c r="E32" s="397">
        <f t="shared" si="4"/>
        <v>65</v>
      </c>
      <c r="F32" s="391">
        <f t="shared" si="5"/>
        <v>138</v>
      </c>
      <c r="G32" s="397">
        <f t="shared" si="6"/>
        <v>73</v>
      </c>
      <c r="H32" s="397">
        <f t="shared" si="7"/>
        <v>65</v>
      </c>
      <c r="I32" s="391">
        <f t="shared" si="8"/>
        <v>43</v>
      </c>
      <c r="J32" s="391">
        <f aca="true" t="shared" si="13" ref="J32:Z32">SUM(J33:J34)</f>
        <v>20</v>
      </c>
      <c r="K32" s="391">
        <f t="shared" si="13"/>
        <v>23</v>
      </c>
      <c r="L32" s="391">
        <f t="shared" si="10"/>
        <v>45</v>
      </c>
      <c r="M32" s="391">
        <f t="shared" si="13"/>
        <v>24</v>
      </c>
      <c r="N32" s="391">
        <f t="shared" si="13"/>
        <v>21</v>
      </c>
      <c r="O32" s="391">
        <f t="shared" si="11"/>
        <v>50</v>
      </c>
      <c r="P32" s="391">
        <f t="shared" si="13"/>
        <v>29</v>
      </c>
      <c r="Q32" s="391">
        <f t="shared" si="13"/>
        <v>21</v>
      </c>
      <c r="R32" s="391">
        <f t="shared" si="12"/>
        <v>0</v>
      </c>
      <c r="S32" s="391">
        <f t="shared" si="13"/>
        <v>0</v>
      </c>
      <c r="T32" s="391">
        <f t="shared" si="13"/>
        <v>0</v>
      </c>
      <c r="U32" s="391">
        <f t="shared" si="13"/>
        <v>0</v>
      </c>
      <c r="V32" s="391">
        <f t="shared" si="13"/>
        <v>80</v>
      </c>
      <c r="W32" s="391">
        <f t="shared" si="13"/>
        <v>24</v>
      </c>
      <c r="X32" s="391">
        <f t="shared" si="13"/>
        <v>24</v>
      </c>
      <c r="Y32" s="391">
        <f t="shared" si="13"/>
        <v>19</v>
      </c>
      <c r="Z32" s="391">
        <f t="shared" si="13"/>
        <v>22</v>
      </c>
      <c r="AA32" s="548" t="s">
        <v>199</v>
      </c>
      <c r="AB32" s="550"/>
    </row>
    <row r="33" spans="1:28" s="341" customFormat="1" ht="16.5" customHeight="1">
      <c r="A33" s="337"/>
      <c r="B33" s="342" t="s">
        <v>31</v>
      </c>
      <c r="C33" s="392">
        <f t="shared" si="2"/>
        <v>138</v>
      </c>
      <c r="D33" s="393">
        <f t="shared" si="3"/>
        <v>73</v>
      </c>
      <c r="E33" s="393">
        <f t="shared" si="4"/>
        <v>65</v>
      </c>
      <c r="F33" s="393">
        <f t="shared" si="5"/>
        <v>138</v>
      </c>
      <c r="G33" s="394">
        <f t="shared" si="6"/>
        <v>73</v>
      </c>
      <c r="H33" s="394">
        <f t="shared" si="7"/>
        <v>65</v>
      </c>
      <c r="I33" s="393">
        <f t="shared" si="8"/>
        <v>43</v>
      </c>
      <c r="J33" s="394">
        <v>20</v>
      </c>
      <c r="K33" s="394">
        <v>23</v>
      </c>
      <c r="L33" s="393">
        <f t="shared" si="10"/>
        <v>45</v>
      </c>
      <c r="M33" s="394">
        <v>24</v>
      </c>
      <c r="N33" s="394">
        <v>21</v>
      </c>
      <c r="O33" s="393">
        <f t="shared" si="11"/>
        <v>50</v>
      </c>
      <c r="P33" s="394">
        <v>29</v>
      </c>
      <c r="Q33" s="394">
        <v>21</v>
      </c>
      <c r="R33" s="393">
        <f t="shared" si="12"/>
        <v>0</v>
      </c>
      <c r="S33" s="393">
        <v>0</v>
      </c>
      <c r="T33" s="394">
        <v>0</v>
      </c>
      <c r="U33" s="394">
        <v>0</v>
      </c>
      <c r="V33" s="394">
        <v>80</v>
      </c>
      <c r="W33" s="394">
        <v>24</v>
      </c>
      <c r="X33" s="394">
        <v>24</v>
      </c>
      <c r="Y33" s="394">
        <v>19</v>
      </c>
      <c r="Z33" s="394">
        <v>22</v>
      </c>
      <c r="AA33" s="343" t="s">
        <v>31</v>
      </c>
      <c r="AB33" s="340"/>
    </row>
    <row r="34" spans="1:28" s="341" customFormat="1" ht="16.5" customHeight="1">
      <c r="A34" s="337"/>
      <c r="B34" s="342" t="s">
        <v>32</v>
      </c>
      <c r="C34" s="392">
        <f t="shared" si="2"/>
        <v>0</v>
      </c>
      <c r="D34" s="393">
        <f t="shared" si="3"/>
        <v>0</v>
      </c>
      <c r="E34" s="393">
        <f t="shared" si="4"/>
        <v>0</v>
      </c>
      <c r="F34" s="393">
        <f t="shared" si="5"/>
        <v>0</v>
      </c>
      <c r="G34" s="394">
        <f t="shared" si="6"/>
        <v>0</v>
      </c>
      <c r="H34" s="394">
        <f t="shared" si="7"/>
        <v>0</v>
      </c>
      <c r="I34" s="393">
        <f t="shared" si="8"/>
        <v>0</v>
      </c>
      <c r="J34" s="394">
        <v>0</v>
      </c>
      <c r="K34" s="394">
        <v>0</v>
      </c>
      <c r="L34" s="393">
        <f t="shared" si="10"/>
        <v>0</v>
      </c>
      <c r="M34" s="394">
        <v>0</v>
      </c>
      <c r="N34" s="394">
        <v>0</v>
      </c>
      <c r="O34" s="393">
        <f t="shared" si="11"/>
        <v>0</v>
      </c>
      <c r="P34" s="394">
        <v>0</v>
      </c>
      <c r="Q34" s="394">
        <v>0</v>
      </c>
      <c r="R34" s="393">
        <f t="shared" si="12"/>
        <v>0</v>
      </c>
      <c r="S34" s="393">
        <v>0</v>
      </c>
      <c r="T34" s="394">
        <v>0</v>
      </c>
      <c r="U34" s="394">
        <v>0</v>
      </c>
      <c r="V34" s="394">
        <v>0</v>
      </c>
      <c r="W34" s="394">
        <v>0</v>
      </c>
      <c r="X34" s="394">
        <v>0</v>
      </c>
      <c r="Y34" s="394">
        <v>0</v>
      </c>
      <c r="Z34" s="394">
        <v>0</v>
      </c>
      <c r="AA34" s="343" t="s">
        <v>32</v>
      </c>
      <c r="AB34" s="340"/>
    </row>
    <row r="35" spans="1:28" s="333" customFormat="1" ht="20.25" customHeight="1">
      <c r="A35" s="542" t="s">
        <v>200</v>
      </c>
      <c r="B35" s="544"/>
      <c r="C35" s="390">
        <f t="shared" si="2"/>
        <v>1849</v>
      </c>
      <c r="D35" s="397">
        <f t="shared" si="3"/>
        <v>921</v>
      </c>
      <c r="E35" s="397">
        <f t="shared" si="4"/>
        <v>928</v>
      </c>
      <c r="F35" s="391">
        <f t="shared" si="5"/>
        <v>1849</v>
      </c>
      <c r="G35" s="397">
        <f t="shared" si="6"/>
        <v>921</v>
      </c>
      <c r="H35" s="397">
        <f t="shared" si="7"/>
        <v>928</v>
      </c>
      <c r="I35" s="391">
        <f t="shared" si="8"/>
        <v>618</v>
      </c>
      <c r="J35" s="391">
        <f aca="true" t="shared" si="14" ref="J35:Z35">SUM(J36:J39)</f>
        <v>323</v>
      </c>
      <c r="K35" s="391">
        <f t="shared" si="14"/>
        <v>295</v>
      </c>
      <c r="L35" s="391">
        <f t="shared" si="10"/>
        <v>616</v>
      </c>
      <c r="M35" s="391">
        <f t="shared" si="14"/>
        <v>291</v>
      </c>
      <c r="N35" s="391">
        <f t="shared" si="14"/>
        <v>325</v>
      </c>
      <c r="O35" s="391">
        <f t="shared" si="11"/>
        <v>615</v>
      </c>
      <c r="P35" s="391">
        <f t="shared" si="14"/>
        <v>307</v>
      </c>
      <c r="Q35" s="391">
        <f t="shared" si="14"/>
        <v>308</v>
      </c>
      <c r="R35" s="391">
        <f t="shared" si="12"/>
        <v>0</v>
      </c>
      <c r="S35" s="391">
        <f t="shared" si="14"/>
        <v>0</v>
      </c>
      <c r="T35" s="391">
        <f t="shared" si="14"/>
        <v>0</v>
      </c>
      <c r="U35" s="391">
        <f t="shared" si="14"/>
        <v>0</v>
      </c>
      <c r="V35" s="391">
        <f t="shared" si="14"/>
        <v>680</v>
      </c>
      <c r="W35" s="391">
        <f t="shared" si="14"/>
        <v>464</v>
      </c>
      <c r="X35" s="391">
        <f t="shared" si="14"/>
        <v>348</v>
      </c>
      <c r="Y35" s="391">
        <f>SUM(Y36:Y39)</f>
        <v>321</v>
      </c>
      <c r="Z35" s="391">
        <f t="shared" si="14"/>
        <v>294</v>
      </c>
      <c r="AA35" s="548" t="s">
        <v>200</v>
      </c>
      <c r="AB35" s="550"/>
    </row>
    <row r="36" spans="1:28" s="341" customFormat="1" ht="16.5" customHeight="1">
      <c r="A36" s="337"/>
      <c r="B36" s="342" t="s">
        <v>48</v>
      </c>
      <c r="C36" s="392">
        <f t="shared" si="2"/>
        <v>979</v>
      </c>
      <c r="D36" s="393">
        <f t="shared" si="3"/>
        <v>424</v>
      </c>
      <c r="E36" s="393">
        <f t="shared" si="4"/>
        <v>555</v>
      </c>
      <c r="F36" s="393">
        <f t="shared" si="5"/>
        <v>979</v>
      </c>
      <c r="G36" s="394">
        <f t="shared" si="6"/>
        <v>424</v>
      </c>
      <c r="H36" s="394">
        <f t="shared" si="7"/>
        <v>555</v>
      </c>
      <c r="I36" s="393">
        <f t="shared" si="8"/>
        <v>330</v>
      </c>
      <c r="J36" s="394">
        <v>143</v>
      </c>
      <c r="K36" s="394">
        <v>187</v>
      </c>
      <c r="L36" s="393">
        <f t="shared" si="10"/>
        <v>329</v>
      </c>
      <c r="M36" s="394">
        <v>143</v>
      </c>
      <c r="N36" s="394">
        <v>186</v>
      </c>
      <c r="O36" s="393">
        <f t="shared" si="11"/>
        <v>320</v>
      </c>
      <c r="P36" s="394">
        <v>138</v>
      </c>
      <c r="Q36" s="394">
        <v>182</v>
      </c>
      <c r="R36" s="393">
        <f t="shared" si="12"/>
        <v>0</v>
      </c>
      <c r="S36" s="393">
        <v>0</v>
      </c>
      <c r="T36" s="394">
        <v>0</v>
      </c>
      <c r="U36" s="394">
        <v>0</v>
      </c>
      <c r="V36" s="394">
        <v>360</v>
      </c>
      <c r="W36" s="394">
        <v>235</v>
      </c>
      <c r="X36" s="394">
        <v>230</v>
      </c>
      <c r="Y36" s="394">
        <v>140</v>
      </c>
      <c r="Z36" s="394">
        <v>186</v>
      </c>
      <c r="AA36" s="343" t="s">
        <v>47</v>
      </c>
      <c r="AB36" s="340"/>
    </row>
    <row r="37" spans="1:28" s="341" customFormat="1" ht="16.5" customHeight="1">
      <c r="A37" s="337"/>
      <c r="B37" s="342" t="s">
        <v>50</v>
      </c>
      <c r="C37" s="392">
        <f t="shared" si="2"/>
        <v>317</v>
      </c>
      <c r="D37" s="393">
        <f t="shared" si="3"/>
        <v>188</v>
      </c>
      <c r="E37" s="393">
        <f t="shared" si="4"/>
        <v>129</v>
      </c>
      <c r="F37" s="393">
        <f t="shared" si="5"/>
        <v>317</v>
      </c>
      <c r="G37" s="394">
        <f t="shared" si="6"/>
        <v>188</v>
      </c>
      <c r="H37" s="394">
        <f t="shared" si="7"/>
        <v>129</v>
      </c>
      <c r="I37" s="393">
        <f t="shared" si="8"/>
        <v>98</v>
      </c>
      <c r="J37" s="394">
        <v>65</v>
      </c>
      <c r="K37" s="394">
        <v>33</v>
      </c>
      <c r="L37" s="393">
        <f t="shared" si="10"/>
        <v>109</v>
      </c>
      <c r="M37" s="394">
        <v>60</v>
      </c>
      <c r="N37" s="394">
        <v>49</v>
      </c>
      <c r="O37" s="393">
        <f t="shared" si="11"/>
        <v>110</v>
      </c>
      <c r="P37" s="394">
        <v>63</v>
      </c>
      <c r="Q37" s="394">
        <v>47</v>
      </c>
      <c r="R37" s="393">
        <f t="shared" si="12"/>
        <v>0</v>
      </c>
      <c r="S37" s="393">
        <v>0</v>
      </c>
      <c r="T37" s="394">
        <v>0</v>
      </c>
      <c r="U37" s="394">
        <v>0</v>
      </c>
      <c r="V37" s="394">
        <v>120</v>
      </c>
      <c r="W37" s="394">
        <v>72</v>
      </c>
      <c r="X37" s="394">
        <v>35</v>
      </c>
      <c r="Y37" s="394">
        <v>66</v>
      </c>
      <c r="Z37" s="394">
        <v>33</v>
      </c>
      <c r="AA37" s="343" t="s">
        <v>49</v>
      </c>
      <c r="AB37" s="340"/>
    </row>
    <row r="38" spans="1:28" s="341" customFormat="1" ht="16.5" customHeight="1">
      <c r="A38" s="337"/>
      <c r="B38" s="342" t="s">
        <v>52</v>
      </c>
      <c r="C38" s="392">
        <f t="shared" si="2"/>
        <v>473</v>
      </c>
      <c r="D38" s="393">
        <f t="shared" si="3"/>
        <v>272</v>
      </c>
      <c r="E38" s="393">
        <f t="shared" si="4"/>
        <v>201</v>
      </c>
      <c r="F38" s="393">
        <f t="shared" si="5"/>
        <v>473</v>
      </c>
      <c r="G38" s="394">
        <f t="shared" si="6"/>
        <v>272</v>
      </c>
      <c r="H38" s="394">
        <f t="shared" si="7"/>
        <v>201</v>
      </c>
      <c r="I38" s="393">
        <f t="shared" si="8"/>
        <v>159</v>
      </c>
      <c r="J38" s="394">
        <v>99</v>
      </c>
      <c r="K38" s="394">
        <v>60</v>
      </c>
      <c r="L38" s="393">
        <f t="shared" si="10"/>
        <v>158</v>
      </c>
      <c r="M38" s="394">
        <v>78</v>
      </c>
      <c r="N38" s="394">
        <v>80</v>
      </c>
      <c r="O38" s="393">
        <f t="shared" si="11"/>
        <v>156</v>
      </c>
      <c r="P38" s="394">
        <v>95</v>
      </c>
      <c r="Q38" s="394">
        <v>61</v>
      </c>
      <c r="R38" s="393">
        <f t="shared" si="12"/>
        <v>0</v>
      </c>
      <c r="S38" s="393">
        <v>0</v>
      </c>
      <c r="T38" s="394">
        <v>0</v>
      </c>
      <c r="U38" s="394">
        <v>0</v>
      </c>
      <c r="V38" s="394">
        <v>160</v>
      </c>
      <c r="W38" s="394">
        <v>139</v>
      </c>
      <c r="X38" s="394">
        <v>68</v>
      </c>
      <c r="Y38" s="394">
        <v>99</v>
      </c>
      <c r="Z38" s="394">
        <v>60</v>
      </c>
      <c r="AA38" s="343" t="s">
        <v>51</v>
      </c>
      <c r="AB38" s="340"/>
    </row>
    <row r="39" spans="1:28" s="341" customFormat="1" ht="16.5" customHeight="1">
      <c r="A39" s="337"/>
      <c r="B39" s="342" t="s">
        <v>54</v>
      </c>
      <c r="C39" s="392">
        <f t="shared" si="2"/>
        <v>80</v>
      </c>
      <c r="D39" s="393">
        <f t="shared" si="3"/>
        <v>37</v>
      </c>
      <c r="E39" s="393">
        <f t="shared" si="4"/>
        <v>43</v>
      </c>
      <c r="F39" s="393">
        <f t="shared" si="5"/>
        <v>80</v>
      </c>
      <c r="G39" s="394">
        <f t="shared" si="6"/>
        <v>37</v>
      </c>
      <c r="H39" s="394">
        <f t="shared" si="7"/>
        <v>43</v>
      </c>
      <c r="I39" s="393">
        <f t="shared" si="8"/>
        <v>31</v>
      </c>
      <c r="J39" s="394">
        <v>16</v>
      </c>
      <c r="K39" s="394">
        <v>15</v>
      </c>
      <c r="L39" s="393">
        <f t="shared" si="10"/>
        <v>20</v>
      </c>
      <c r="M39" s="394">
        <v>10</v>
      </c>
      <c r="N39" s="394">
        <v>10</v>
      </c>
      <c r="O39" s="393">
        <f t="shared" si="11"/>
        <v>29</v>
      </c>
      <c r="P39" s="394">
        <v>11</v>
      </c>
      <c r="Q39" s="394">
        <v>18</v>
      </c>
      <c r="R39" s="393">
        <f t="shared" si="12"/>
        <v>0</v>
      </c>
      <c r="S39" s="393">
        <v>0</v>
      </c>
      <c r="T39" s="394">
        <v>0</v>
      </c>
      <c r="U39" s="394">
        <v>0</v>
      </c>
      <c r="V39" s="394">
        <v>40</v>
      </c>
      <c r="W39" s="394">
        <v>18</v>
      </c>
      <c r="X39" s="394">
        <v>15</v>
      </c>
      <c r="Y39" s="394">
        <v>16</v>
      </c>
      <c r="Z39" s="394">
        <v>15</v>
      </c>
      <c r="AA39" s="343" t="s">
        <v>53</v>
      </c>
      <c r="AB39" s="340"/>
    </row>
    <row r="40" spans="1:28" s="333" customFormat="1" ht="20.25" customHeight="1">
      <c r="A40" s="542" t="s">
        <v>201</v>
      </c>
      <c r="B40" s="544"/>
      <c r="C40" s="390">
        <f t="shared" si="2"/>
        <v>251</v>
      </c>
      <c r="D40" s="397">
        <f t="shared" si="3"/>
        <v>146</v>
      </c>
      <c r="E40" s="397">
        <f t="shared" si="4"/>
        <v>105</v>
      </c>
      <c r="F40" s="391">
        <f t="shared" si="5"/>
        <v>251</v>
      </c>
      <c r="G40" s="397">
        <f t="shared" si="6"/>
        <v>146</v>
      </c>
      <c r="H40" s="397">
        <f t="shared" si="7"/>
        <v>105</v>
      </c>
      <c r="I40" s="391">
        <f t="shared" si="8"/>
        <v>76</v>
      </c>
      <c r="J40" s="391">
        <f aca="true" t="shared" si="15" ref="J40:Z40">J41</f>
        <v>47</v>
      </c>
      <c r="K40" s="391">
        <f t="shared" si="15"/>
        <v>29</v>
      </c>
      <c r="L40" s="391">
        <f t="shared" si="10"/>
        <v>91</v>
      </c>
      <c r="M40" s="391">
        <f t="shared" si="15"/>
        <v>49</v>
      </c>
      <c r="N40" s="391">
        <f t="shared" si="15"/>
        <v>42</v>
      </c>
      <c r="O40" s="391">
        <f t="shared" si="11"/>
        <v>84</v>
      </c>
      <c r="P40" s="391">
        <f t="shared" si="15"/>
        <v>50</v>
      </c>
      <c r="Q40" s="391">
        <f t="shared" si="15"/>
        <v>34</v>
      </c>
      <c r="R40" s="391">
        <f t="shared" si="12"/>
        <v>0</v>
      </c>
      <c r="S40" s="391">
        <f t="shared" si="15"/>
        <v>0</v>
      </c>
      <c r="T40" s="391">
        <f t="shared" si="15"/>
        <v>0</v>
      </c>
      <c r="U40" s="391">
        <f t="shared" si="15"/>
        <v>0</v>
      </c>
      <c r="V40" s="391">
        <f t="shared" si="15"/>
        <v>120</v>
      </c>
      <c r="W40" s="391">
        <f t="shared" si="15"/>
        <v>51</v>
      </c>
      <c r="X40" s="391">
        <f t="shared" si="15"/>
        <v>30</v>
      </c>
      <c r="Y40" s="391">
        <f t="shared" si="15"/>
        <v>47</v>
      </c>
      <c r="Z40" s="391">
        <f t="shared" si="15"/>
        <v>29</v>
      </c>
      <c r="AA40" s="551" t="s">
        <v>33</v>
      </c>
      <c r="AB40" s="552"/>
    </row>
    <row r="41" spans="1:28" s="341" customFormat="1" ht="16.5" customHeight="1">
      <c r="A41" s="337"/>
      <c r="B41" s="342" t="s">
        <v>34</v>
      </c>
      <c r="C41" s="392">
        <f t="shared" si="2"/>
        <v>251</v>
      </c>
      <c r="D41" s="393">
        <f t="shared" si="3"/>
        <v>146</v>
      </c>
      <c r="E41" s="393">
        <f t="shared" si="4"/>
        <v>105</v>
      </c>
      <c r="F41" s="393">
        <f t="shared" si="5"/>
        <v>251</v>
      </c>
      <c r="G41" s="394">
        <f t="shared" si="6"/>
        <v>146</v>
      </c>
      <c r="H41" s="394">
        <f t="shared" si="7"/>
        <v>105</v>
      </c>
      <c r="I41" s="393">
        <f t="shared" si="8"/>
        <v>76</v>
      </c>
      <c r="J41" s="394">
        <v>47</v>
      </c>
      <c r="K41" s="394">
        <v>29</v>
      </c>
      <c r="L41" s="393">
        <f t="shared" si="10"/>
        <v>91</v>
      </c>
      <c r="M41" s="394">
        <v>49</v>
      </c>
      <c r="N41" s="394">
        <v>42</v>
      </c>
      <c r="O41" s="393">
        <f t="shared" si="11"/>
        <v>84</v>
      </c>
      <c r="P41" s="394">
        <v>50</v>
      </c>
      <c r="Q41" s="394">
        <v>34</v>
      </c>
      <c r="R41" s="393">
        <f t="shared" si="12"/>
        <v>0</v>
      </c>
      <c r="S41" s="393">
        <v>0</v>
      </c>
      <c r="T41" s="394">
        <v>0</v>
      </c>
      <c r="U41" s="394">
        <v>0</v>
      </c>
      <c r="V41" s="394">
        <v>120</v>
      </c>
      <c r="W41" s="394">
        <v>51</v>
      </c>
      <c r="X41" s="394">
        <v>30</v>
      </c>
      <c r="Y41" s="394">
        <v>47</v>
      </c>
      <c r="Z41" s="394">
        <v>29</v>
      </c>
      <c r="AA41" s="343" t="s">
        <v>34</v>
      </c>
      <c r="AB41" s="340"/>
    </row>
    <row r="42" spans="1:28" s="333" customFormat="1" ht="20.25" customHeight="1">
      <c r="A42" s="542" t="s">
        <v>202</v>
      </c>
      <c r="B42" s="544"/>
      <c r="C42" s="390">
        <f t="shared" si="2"/>
        <v>561</v>
      </c>
      <c r="D42" s="391">
        <f t="shared" si="3"/>
        <v>271</v>
      </c>
      <c r="E42" s="391">
        <f t="shared" si="4"/>
        <v>290</v>
      </c>
      <c r="F42" s="391">
        <f t="shared" si="5"/>
        <v>561</v>
      </c>
      <c r="G42" s="391">
        <f t="shared" si="6"/>
        <v>271</v>
      </c>
      <c r="H42" s="391">
        <f t="shared" si="7"/>
        <v>290</v>
      </c>
      <c r="I42" s="391">
        <f t="shared" si="8"/>
        <v>196</v>
      </c>
      <c r="J42" s="391">
        <f aca="true" t="shared" si="16" ref="J42:Z42">SUM(J43:J44)</f>
        <v>95</v>
      </c>
      <c r="K42" s="391">
        <f t="shared" si="16"/>
        <v>101</v>
      </c>
      <c r="L42" s="391">
        <f t="shared" si="10"/>
        <v>191</v>
      </c>
      <c r="M42" s="391">
        <f t="shared" si="16"/>
        <v>88</v>
      </c>
      <c r="N42" s="391">
        <f t="shared" si="16"/>
        <v>103</v>
      </c>
      <c r="O42" s="391">
        <f t="shared" si="11"/>
        <v>174</v>
      </c>
      <c r="P42" s="391">
        <f t="shared" si="16"/>
        <v>88</v>
      </c>
      <c r="Q42" s="391">
        <f t="shared" si="16"/>
        <v>86</v>
      </c>
      <c r="R42" s="391">
        <f t="shared" si="12"/>
        <v>0</v>
      </c>
      <c r="S42" s="391">
        <f t="shared" si="16"/>
        <v>0</v>
      </c>
      <c r="T42" s="391">
        <f t="shared" si="16"/>
        <v>0</v>
      </c>
      <c r="U42" s="391">
        <f t="shared" si="16"/>
        <v>0</v>
      </c>
      <c r="V42" s="391">
        <f t="shared" si="16"/>
        <v>200</v>
      </c>
      <c r="W42" s="391">
        <f t="shared" si="16"/>
        <v>102</v>
      </c>
      <c r="X42" s="391">
        <f t="shared" si="16"/>
        <v>106</v>
      </c>
      <c r="Y42" s="391">
        <f t="shared" si="16"/>
        <v>95</v>
      </c>
      <c r="Z42" s="391">
        <f t="shared" si="16"/>
        <v>100</v>
      </c>
      <c r="AA42" s="548" t="s">
        <v>202</v>
      </c>
      <c r="AB42" s="550"/>
    </row>
    <row r="43" spans="1:28" s="341" customFormat="1" ht="16.5" customHeight="1">
      <c r="A43" s="337"/>
      <c r="B43" s="342" t="s">
        <v>35</v>
      </c>
      <c r="C43" s="392">
        <f t="shared" si="2"/>
        <v>561</v>
      </c>
      <c r="D43" s="393">
        <f t="shared" si="3"/>
        <v>271</v>
      </c>
      <c r="E43" s="393">
        <f t="shared" si="4"/>
        <v>290</v>
      </c>
      <c r="F43" s="393">
        <f t="shared" si="5"/>
        <v>561</v>
      </c>
      <c r="G43" s="394">
        <f t="shared" si="6"/>
        <v>271</v>
      </c>
      <c r="H43" s="394">
        <f t="shared" si="7"/>
        <v>290</v>
      </c>
      <c r="I43" s="393">
        <f t="shared" si="8"/>
        <v>196</v>
      </c>
      <c r="J43" s="394">
        <v>95</v>
      </c>
      <c r="K43" s="394">
        <v>101</v>
      </c>
      <c r="L43" s="393">
        <f t="shared" si="10"/>
        <v>191</v>
      </c>
      <c r="M43" s="394">
        <v>88</v>
      </c>
      <c r="N43" s="394">
        <v>103</v>
      </c>
      <c r="O43" s="393">
        <f t="shared" si="11"/>
        <v>174</v>
      </c>
      <c r="P43" s="394">
        <v>88</v>
      </c>
      <c r="Q43" s="394">
        <v>86</v>
      </c>
      <c r="R43" s="393">
        <f t="shared" si="12"/>
        <v>0</v>
      </c>
      <c r="S43" s="393">
        <v>0</v>
      </c>
      <c r="T43" s="394">
        <v>0</v>
      </c>
      <c r="U43" s="394">
        <v>0</v>
      </c>
      <c r="V43" s="394">
        <v>200</v>
      </c>
      <c r="W43" s="394">
        <v>102</v>
      </c>
      <c r="X43" s="394">
        <v>106</v>
      </c>
      <c r="Y43" s="394">
        <v>95</v>
      </c>
      <c r="Z43" s="394">
        <v>100</v>
      </c>
      <c r="AA43" s="343" t="s">
        <v>35</v>
      </c>
      <c r="AB43" s="340"/>
    </row>
    <row r="44" spans="1:28" s="341" customFormat="1" ht="16.5" customHeight="1">
      <c r="A44" s="337"/>
      <c r="B44" s="342" t="s">
        <v>36</v>
      </c>
      <c r="C44" s="392">
        <f t="shared" si="2"/>
        <v>0</v>
      </c>
      <c r="D44" s="393">
        <f t="shared" si="3"/>
        <v>0</v>
      </c>
      <c r="E44" s="393">
        <f t="shared" si="4"/>
        <v>0</v>
      </c>
      <c r="F44" s="393">
        <f t="shared" si="5"/>
        <v>0</v>
      </c>
      <c r="G44" s="394">
        <f t="shared" si="6"/>
        <v>0</v>
      </c>
      <c r="H44" s="394">
        <f t="shared" si="7"/>
        <v>0</v>
      </c>
      <c r="I44" s="393">
        <f t="shared" si="8"/>
        <v>0</v>
      </c>
      <c r="J44" s="394">
        <v>0</v>
      </c>
      <c r="K44" s="394">
        <v>0</v>
      </c>
      <c r="L44" s="393">
        <f t="shared" si="10"/>
        <v>0</v>
      </c>
      <c r="M44" s="394">
        <v>0</v>
      </c>
      <c r="N44" s="394">
        <v>0</v>
      </c>
      <c r="O44" s="393">
        <f t="shared" si="11"/>
        <v>0</v>
      </c>
      <c r="P44" s="394">
        <v>0</v>
      </c>
      <c r="Q44" s="394">
        <v>0</v>
      </c>
      <c r="R44" s="393">
        <f t="shared" si="12"/>
        <v>0</v>
      </c>
      <c r="S44" s="393">
        <v>0</v>
      </c>
      <c r="T44" s="394">
        <v>0</v>
      </c>
      <c r="U44" s="394">
        <v>0</v>
      </c>
      <c r="V44" s="394">
        <v>0</v>
      </c>
      <c r="W44" s="394">
        <v>0</v>
      </c>
      <c r="X44" s="394">
        <v>0</v>
      </c>
      <c r="Y44" s="394">
        <v>0</v>
      </c>
      <c r="Z44" s="394">
        <v>0</v>
      </c>
      <c r="AA44" s="343" t="s">
        <v>36</v>
      </c>
      <c r="AB44" s="340"/>
    </row>
    <row r="45" spans="1:28" s="333" customFormat="1" ht="20.25" customHeight="1">
      <c r="A45" s="542" t="s">
        <v>203</v>
      </c>
      <c r="B45" s="544"/>
      <c r="C45" s="390">
        <f t="shared" si="2"/>
        <v>1407</v>
      </c>
      <c r="D45" s="391">
        <f t="shared" si="3"/>
        <v>707</v>
      </c>
      <c r="E45" s="391">
        <f t="shared" si="4"/>
        <v>700</v>
      </c>
      <c r="F45" s="391">
        <f t="shared" si="5"/>
        <v>1407</v>
      </c>
      <c r="G45" s="391">
        <f t="shared" si="6"/>
        <v>707</v>
      </c>
      <c r="H45" s="391">
        <f t="shared" si="7"/>
        <v>700</v>
      </c>
      <c r="I45" s="391">
        <f t="shared" si="8"/>
        <v>480</v>
      </c>
      <c r="J45" s="391">
        <f aca="true" t="shared" si="17" ref="J45:Z45">SUM(J46:J48)</f>
        <v>248</v>
      </c>
      <c r="K45" s="391">
        <f t="shared" si="17"/>
        <v>232</v>
      </c>
      <c r="L45" s="391">
        <f t="shared" si="10"/>
        <v>466</v>
      </c>
      <c r="M45" s="391">
        <f t="shared" si="17"/>
        <v>241</v>
      </c>
      <c r="N45" s="391">
        <f t="shared" si="17"/>
        <v>225</v>
      </c>
      <c r="O45" s="391">
        <f t="shared" si="11"/>
        <v>461</v>
      </c>
      <c r="P45" s="391">
        <f t="shared" si="17"/>
        <v>218</v>
      </c>
      <c r="Q45" s="391">
        <f t="shared" si="17"/>
        <v>243</v>
      </c>
      <c r="R45" s="391">
        <f t="shared" si="12"/>
        <v>0</v>
      </c>
      <c r="S45" s="391">
        <f t="shared" si="17"/>
        <v>0</v>
      </c>
      <c r="T45" s="391">
        <f t="shared" si="17"/>
        <v>0</v>
      </c>
      <c r="U45" s="391">
        <f t="shared" si="17"/>
        <v>0</v>
      </c>
      <c r="V45" s="391">
        <f t="shared" si="17"/>
        <v>480</v>
      </c>
      <c r="W45" s="391">
        <f t="shared" si="17"/>
        <v>398</v>
      </c>
      <c r="X45" s="391">
        <f t="shared" si="17"/>
        <v>348</v>
      </c>
      <c r="Y45" s="391">
        <f t="shared" si="17"/>
        <v>248</v>
      </c>
      <c r="Z45" s="391">
        <f t="shared" si="17"/>
        <v>232</v>
      </c>
      <c r="AA45" s="548" t="s">
        <v>203</v>
      </c>
      <c r="AB45" s="550"/>
    </row>
    <row r="46" spans="1:28" s="341" customFormat="1" ht="16.5" customHeight="1">
      <c r="A46" s="337"/>
      <c r="B46" s="342" t="s">
        <v>37</v>
      </c>
      <c r="C46" s="392">
        <f t="shared" si="2"/>
        <v>586</v>
      </c>
      <c r="D46" s="393">
        <f t="shared" si="3"/>
        <v>243</v>
      </c>
      <c r="E46" s="393">
        <f t="shared" si="4"/>
        <v>343</v>
      </c>
      <c r="F46" s="393">
        <f t="shared" si="5"/>
        <v>586</v>
      </c>
      <c r="G46" s="394">
        <f t="shared" si="6"/>
        <v>243</v>
      </c>
      <c r="H46" s="394">
        <f t="shared" si="7"/>
        <v>343</v>
      </c>
      <c r="I46" s="393">
        <f t="shared" si="8"/>
        <v>200</v>
      </c>
      <c r="J46" s="394">
        <v>88</v>
      </c>
      <c r="K46" s="394">
        <v>112</v>
      </c>
      <c r="L46" s="393">
        <f t="shared" si="10"/>
        <v>195</v>
      </c>
      <c r="M46" s="394">
        <v>93</v>
      </c>
      <c r="N46" s="394">
        <v>102</v>
      </c>
      <c r="O46" s="393">
        <f t="shared" si="11"/>
        <v>191</v>
      </c>
      <c r="P46" s="394">
        <v>62</v>
      </c>
      <c r="Q46" s="394">
        <v>129</v>
      </c>
      <c r="R46" s="393">
        <f t="shared" si="12"/>
        <v>0</v>
      </c>
      <c r="S46" s="393">
        <v>0</v>
      </c>
      <c r="T46" s="394">
        <v>0</v>
      </c>
      <c r="U46" s="394">
        <v>0</v>
      </c>
      <c r="V46" s="394">
        <v>200</v>
      </c>
      <c r="W46" s="394">
        <v>178</v>
      </c>
      <c r="X46" s="394">
        <v>197</v>
      </c>
      <c r="Y46" s="394">
        <v>88</v>
      </c>
      <c r="Z46" s="394">
        <v>112</v>
      </c>
      <c r="AA46" s="343" t="s">
        <v>37</v>
      </c>
      <c r="AB46" s="340"/>
    </row>
    <row r="47" spans="1:28" s="341" customFormat="1" ht="16.5" customHeight="1">
      <c r="A47" s="337"/>
      <c r="B47" s="342" t="s">
        <v>38</v>
      </c>
      <c r="C47" s="392">
        <f t="shared" si="2"/>
        <v>0</v>
      </c>
      <c r="D47" s="393">
        <f t="shared" si="3"/>
        <v>0</v>
      </c>
      <c r="E47" s="393">
        <f t="shared" si="4"/>
        <v>0</v>
      </c>
      <c r="F47" s="393">
        <f t="shared" si="5"/>
        <v>0</v>
      </c>
      <c r="G47" s="394">
        <f t="shared" si="6"/>
        <v>0</v>
      </c>
      <c r="H47" s="394">
        <f t="shared" si="7"/>
        <v>0</v>
      </c>
      <c r="I47" s="393">
        <f t="shared" si="8"/>
        <v>0</v>
      </c>
      <c r="J47" s="394">
        <v>0</v>
      </c>
      <c r="K47" s="394">
        <v>0</v>
      </c>
      <c r="L47" s="393">
        <f t="shared" si="10"/>
        <v>0</v>
      </c>
      <c r="M47" s="394">
        <v>0</v>
      </c>
      <c r="N47" s="394">
        <v>0</v>
      </c>
      <c r="O47" s="393">
        <f t="shared" si="11"/>
        <v>0</v>
      </c>
      <c r="P47" s="394">
        <v>0</v>
      </c>
      <c r="Q47" s="394">
        <v>0</v>
      </c>
      <c r="R47" s="393">
        <f t="shared" si="12"/>
        <v>0</v>
      </c>
      <c r="S47" s="393">
        <v>0</v>
      </c>
      <c r="T47" s="394">
        <v>0</v>
      </c>
      <c r="U47" s="394">
        <v>0</v>
      </c>
      <c r="V47" s="394">
        <v>0</v>
      </c>
      <c r="W47" s="394">
        <v>0</v>
      </c>
      <c r="X47" s="394">
        <v>0</v>
      </c>
      <c r="Y47" s="394">
        <v>0</v>
      </c>
      <c r="Z47" s="394">
        <v>0</v>
      </c>
      <c r="AA47" s="343" t="s">
        <v>38</v>
      </c>
      <c r="AB47" s="340"/>
    </row>
    <row r="48" spans="1:28" s="341" customFormat="1" ht="16.5" customHeight="1">
      <c r="A48" s="337"/>
      <c r="B48" s="342" t="s">
        <v>39</v>
      </c>
      <c r="C48" s="392">
        <f t="shared" si="2"/>
        <v>821</v>
      </c>
      <c r="D48" s="393">
        <f t="shared" si="3"/>
        <v>464</v>
      </c>
      <c r="E48" s="393">
        <f t="shared" si="4"/>
        <v>357</v>
      </c>
      <c r="F48" s="393">
        <f t="shared" si="5"/>
        <v>821</v>
      </c>
      <c r="G48" s="394">
        <f t="shared" si="6"/>
        <v>464</v>
      </c>
      <c r="H48" s="394">
        <f t="shared" si="7"/>
        <v>357</v>
      </c>
      <c r="I48" s="393">
        <f t="shared" si="8"/>
        <v>280</v>
      </c>
      <c r="J48" s="394">
        <v>160</v>
      </c>
      <c r="K48" s="394">
        <v>120</v>
      </c>
      <c r="L48" s="393">
        <f t="shared" si="10"/>
        <v>271</v>
      </c>
      <c r="M48" s="394">
        <v>148</v>
      </c>
      <c r="N48" s="394">
        <v>123</v>
      </c>
      <c r="O48" s="393">
        <f t="shared" si="11"/>
        <v>270</v>
      </c>
      <c r="P48" s="394">
        <v>156</v>
      </c>
      <c r="Q48" s="394">
        <v>114</v>
      </c>
      <c r="R48" s="393">
        <f t="shared" si="12"/>
        <v>0</v>
      </c>
      <c r="S48" s="393">
        <v>0</v>
      </c>
      <c r="T48" s="394">
        <v>0</v>
      </c>
      <c r="U48" s="394">
        <v>0</v>
      </c>
      <c r="V48" s="394">
        <v>280</v>
      </c>
      <c r="W48" s="394">
        <v>220</v>
      </c>
      <c r="X48" s="394">
        <v>151</v>
      </c>
      <c r="Y48" s="394">
        <v>160</v>
      </c>
      <c r="Z48" s="394">
        <v>120</v>
      </c>
      <c r="AA48" s="343" t="s">
        <v>39</v>
      </c>
      <c r="AB48" s="340"/>
    </row>
    <row r="49" spans="1:28" s="333" customFormat="1" ht="20.25" customHeight="1">
      <c r="A49" s="542" t="s">
        <v>204</v>
      </c>
      <c r="B49" s="544"/>
      <c r="C49" s="390">
        <f t="shared" si="2"/>
        <v>678</v>
      </c>
      <c r="D49" s="391">
        <f t="shared" si="3"/>
        <v>443</v>
      </c>
      <c r="E49" s="391">
        <f t="shared" si="4"/>
        <v>235</v>
      </c>
      <c r="F49" s="391">
        <f t="shared" si="5"/>
        <v>678</v>
      </c>
      <c r="G49" s="391">
        <f t="shared" si="6"/>
        <v>443</v>
      </c>
      <c r="H49" s="391">
        <f t="shared" si="7"/>
        <v>235</v>
      </c>
      <c r="I49" s="391">
        <f t="shared" si="8"/>
        <v>237</v>
      </c>
      <c r="J49" s="391">
        <f>SUM(J50:J52)</f>
        <v>153</v>
      </c>
      <c r="K49" s="391">
        <f>SUM(K50:K52)</f>
        <v>84</v>
      </c>
      <c r="L49" s="391">
        <f t="shared" si="10"/>
        <v>229</v>
      </c>
      <c r="M49" s="391">
        <f>SUM(M50:M52)</f>
        <v>149</v>
      </c>
      <c r="N49" s="391">
        <f>SUM(N50:N52)</f>
        <v>80</v>
      </c>
      <c r="O49" s="391">
        <f t="shared" si="11"/>
        <v>212</v>
      </c>
      <c r="P49" s="391">
        <f>SUM(P50:P52)</f>
        <v>141</v>
      </c>
      <c r="Q49" s="391">
        <f>SUM(Q50:Q52)</f>
        <v>71</v>
      </c>
      <c r="R49" s="391">
        <f t="shared" si="12"/>
        <v>0</v>
      </c>
      <c r="S49" s="391">
        <f aca="true" t="shared" si="18" ref="S49:Z49">SUM(S50:S52)</f>
        <v>0</v>
      </c>
      <c r="T49" s="391">
        <f t="shared" si="18"/>
        <v>0</v>
      </c>
      <c r="U49" s="391">
        <f t="shared" si="18"/>
        <v>0</v>
      </c>
      <c r="V49" s="391">
        <f t="shared" si="18"/>
        <v>240</v>
      </c>
      <c r="W49" s="391">
        <f t="shared" si="18"/>
        <v>165</v>
      </c>
      <c r="X49" s="391">
        <f t="shared" si="18"/>
        <v>89</v>
      </c>
      <c r="Y49" s="391">
        <f t="shared" si="18"/>
        <v>152</v>
      </c>
      <c r="Z49" s="391">
        <f t="shared" si="18"/>
        <v>84</v>
      </c>
      <c r="AA49" s="548" t="s">
        <v>204</v>
      </c>
      <c r="AB49" s="550"/>
    </row>
    <row r="50" spans="1:28" s="341" customFormat="1" ht="16.5" customHeight="1">
      <c r="A50" s="337"/>
      <c r="B50" s="342" t="s">
        <v>40</v>
      </c>
      <c r="C50" s="392">
        <f t="shared" si="2"/>
        <v>678</v>
      </c>
      <c r="D50" s="393">
        <f t="shared" si="3"/>
        <v>443</v>
      </c>
      <c r="E50" s="393">
        <f t="shared" si="4"/>
        <v>235</v>
      </c>
      <c r="F50" s="393">
        <f t="shared" si="5"/>
        <v>678</v>
      </c>
      <c r="G50" s="394">
        <f t="shared" si="6"/>
        <v>443</v>
      </c>
      <c r="H50" s="394">
        <f t="shared" si="7"/>
        <v>235</v>
      </c>
      <c r="I50" s="393">
        <f t="shared" si="8"/>
        <v>237</v>
      </c>
      <c r="J50" s="394">
        <v>153</v>
      </c>
      <c r="K50" s="394">
        <v>84</v>
      </c>
      <c r="L50" s="393">
        <f t="shared" si="10"/>
        <v>229</v>
      </c>
      <c r="M50" s="394">
        <v>149</v>
      </c>
      <c r="N50" s="394">
        <v>80</v>
      </c>
      <c r="O50" s="393">
        <f t="shared" si="11"/>
        <v>212</v>
      </c>
      <c r="P50" s="394">
        <v>141</v>
      </c>
      <c r="Q50" s="394">
        <v>71</v>
      </c>
      <c r="R50" s="393">
        <f t="shared" si="12"/>
        <v>0</v>
      </c>
      <c r="S50" s="393">
        <v>0</v>
      </c>
      <c r="T50" s="394">
        <v>0</v>
      </c>
      <c r="U50" s="394">
        <v>0</v>
      </c>
      <c r="V50" s="394">
        <v>240</v>
      </c>
      <c r="W50" s="394">
        <v>165</v>
      </c>
      <c r="X50" s="394">
        <v>89</v>
      </c>
      <c r="Y50" s="394">
        <v>152</v>
      </c>
      <c r="Z50" s="394">
        <v>84</v>
      </c>
      <c r="AA50" s="343" t="s">
        <v>40</v>
      </c>
      <c r="AB50" s="340"/>
    </row>
    <row r="51" spans="1:28" s="341" customFormat="1" ht="16.5" customHeight="1">
      <c r="A51" s="337"/>
      <c r="B51" s="342" t="s">
        <v>41</v>
      </c>
      <c r="C51" s="392">
        <f t="shared" si="2"/>
        <v>0</v>
      </c>
      <c r="D51" s="393">
        <f t="shared" si="3"/>
        <v>0</v>
      </c>
      <c r="E51" s="393">
        <f t="shared" si="4"/>
        <v>0</v>
      </c>
      <c r="F51" s="393">
        <f t="shared" si="5"/>
        <v>0</v>
      </c>
      <c r="G51" s="394">
        <f t="shared" si="6"/>
        <v>0</v>
      </c>
      <c r="H51" s="394">
        <f t="shared" si="7"/>
        <v>0</v>
      </c>
      <c r="I51" s="393">
        <f t="shared" si="8"/>
        <v>0</v>
      </c>
      <c r="J51" s="394">
        <v>0</v>
      </c>
      <c r="K51" s="394">
        <v>0</v>
      </c>
      <c r="L51" s="393">
        <f t="shared" si="10"/>
        <v>0</v>
      </c>
      <c r="M51" s="394">
        <v>0</v>
      </c>
      <c r="N51" s="394">
        <v>0</v>
      </c>
      <c r="O51" s="393">
        <f t="shared" si="11"/>
        <v>0</v>
      </c>
      <c r="P51" s="394">
        <v>0</v>
      </c>
      <c r="Q51" s="394">
        <v>0</v>
      </c>
      <c r="R51" s="393">
        <f t="shared" si="12"/>
        <v>0</v>
      </c>
      <c r="S51" s="393">
        <v>0</v>
      </c>
      <c r="T51" s="394">
        <v>0</v>
      </c>
      <c r="U51" s="394">
        <v>0</v>
      </c>
      <c r="V51" s="394">
        <v>0</v>
      </c>
      <c r="W51" s="394">
        <v>0</v>
      </c>
      <c r="X51" s="394">
        <v>0</v>
      </c>
      <c r="Y51" s="394">
        <v>0</v>
      </c>
      <c r="Z51" s="394">
        <v>0</v>
      </c>
      <c r="AA51" s="343" t="s">
        <v>41</v>
      </c>
      <c r="AB51" s="340"/>
    </row>
    <row r="52" spans="1:28" s="341" customFormat="1" ht="16.5" customHeight="1">
      <c r="A52" s="337"/>
      <c r="B52" s="342" t="s">
        <v>43</v>
      </c>
      <c r="C52" s="392">
        <f t="shared" si="2"/>
        <v>0</v>
      </c>
      <c r="D52" s="393">
        <f t="shared" si="3"/>
        <v>0</v>
      </c>
      <c r="E52" s="393">
        <f t="shared" si="4"/>
        <v>0</v>
      </c>
      <c r="F52" s="393">
        <f t="shared" si="5"/>
        <v>0</v>
      </c>
      <c r="G52" s="394">
        <f t="shared" si="6"/>
        <v>0</v>
      </c>
      <c r="H52" s="394">
        <f t="shared" si="7"/>
        <v>0</v>
      </c>
      <c r="I52" s="393">
        <f t="shared" si="8"/>
        <v>0</v>
      </c>
      <c r="J52" s="394">
        <v>0</v>
      </c>
      <c r="K52" s="394">
        <v>0</v>
      </c>
      <c r="L52" s="393">
        <f t="shared" si="10"/>
        <v>0</v>
      </c>
      <c r="M52" s="394">
        <v>0</v>
      </c>
      <c r="N52" s="394">
        <v>0</v>
      </c>
      <c r="O52" s="393">
        <f t="shared" si="11"/>
        <v>0</v>
      </c>
      <c r="P52" s="394">
        <v>0</v>
      </c>
      <c r="Q52" s="394">
        <v>0</v>
      </c>
      <c r="R52" s="393">
        <f t="shared" si="12"/>
        <v>0</v>
      </c>
      <c r="S52" s="393">
        <v>0</v>
      </c>
      <c r="T52" s="394">
        <v>0</v>
      </c>
      <c r="U52" s="394">
        <v>0</v>
      </c>
      <c r="V52" s="394">
        <v>0</v>
      </c>
      <c r="W52" s="394">
        <v>0</v>
      </c>
      <c r="X52" s="394">
        <v>0</v>
      </c>
      <c r="Y52" s="394">
        <v>0</v>
      </c>
      <c r="Z52" s="394">
        <v>0</v>
      </c>
      <c r="AA52" s="343" t="s">
        <v>43</v>
      </c>
      <c r="AB52" s="340"/>
    </row>
    <row r="53" spans="1:28" s="345" customFormat="1" ht="20.25" customHeight="1">
      <c r="A53" s="542" t="s">
        <v>205</v>
      </c>
      <c r="B53" s="544"/>
      <c r="C53" s="390">
        <f t="shared" si="2"/>
        <v>561</v>
      </c>
      <c r="D53" s="391">
        <f t="shared" si="3"/>
        <v>291</v>
      </c>
      <c r="E53" s="391">
        <f t="shared" si="4"/>
        <v>270</v>
      </c>
      <c r="F53" s="391">
        <f t="shared" si="5"/>
        <v>561</v>
      </c>
      <c r="G53" s="391">
        <f t="shared" si="6"/>
        <v>291</v>
      </c>
      <c r="H53" s="391">
        <f t="shared" si="7"/>
        <v>270</v>
      </c>
      <c r="I53" s="391">
        <f t="shared" si="8"/>
        <v>193</v>
      </c>
      <c r="J53" s="391">
        <f aca="true" t="shared" si="19" ref="J53:Z53">SUM(J54:J55)</f>
        <v>98</v>
      </c>
      <c r="K53" s="391">
        <f t="shared" si="19"/>
        <v>95</v>
      </c>
      <c r="L53" s="391">
        <f t="shared" si="10"/>
        <v>188</v>
      </c>
      <c r="M53" s="391">
        <f t="shared" si="19"/>
        <v>101</v>
      </c>
      <c r="N53" s="391">
        <f t="shared" si="19"/>
        <v>87</v>
      </c>
      <c r="O53" s="391">
        <f t="shared" si="11"/>
        <v>180</v>
      </c>
      <c r="P53" s="391">
        <f t="shared" si="19"/>
        <v>92</v>
      </c>
      <c r="Q53" s="391">
        <f t="shared" si="19"/>
        <v>88</v>
      </c>
      <c r="R53" s="391">
        <f t="shared" si="12"/>
        <v>0</v>
      </c>
      <c r="S53" s="391">
        <f t="shared" si="19"/>
        <v>0</v>
      </c>
      <c r="T53" s="391">
        <f t="shared" si="19"/>
        <v>0</v>
      </c>
      <c r="U53" s="391">
        <f t="shared" si="19"/>
        <v>0</v>
      </c>
      <c r="V53" s="391">
        <f t="shared" si="19"/>
        <v>240</v>
      </c>
      <c r="W53" s="391">
        <f t="shared" si="19"/>
        <v>123</v>
      </c>
      <c r="X53" s="391">
        <f t="shared" si="19"/>
        <v>116</v>
      </c>
      <c r="Y53" s="391">
        <f t="shared" si="19"/>
        <v>98</v>
      </c>
      <c r="Z53" s="391">
        <f t="shared" si="19"/>
        <v>94</v>
      </c>
      <c r="AA53" s="548" t="s">
        <v>205</v>
      </c>
      <c r="AB53" s="550"/>
    </row>
    <row r="54" spans="1:28" s="341" customFormat="1" ht="16.5" customHeight="1">
      <c r="A54" s="337"/>
      <c r="B54" s="342" t="s">
        <v>44</v>
      </c>
      <c r="C54" s="392">
        <f t="shared" si="2"/>
        <v>223</v>
      </c>
      <c r="D54" s="393">
        <f t="shared" si="3"/>
        <v>144</v>
      </c>
      <c r="E54" s="393">
        <f t="shared" si="4"/>
        <v>79</v>
      </c>
      <c r="F54" s="393">
        <f t="shared" si="5"/>
        <v>223</v>
      </c>
      <c r="G54" s="394">
        <f t="shared" si="6"/>
        <v>144</v>
      </c>
      <c r="H54" s="394">
        <f t="shared" si="7"/>
        <v>79</v>
      </c>
      <c r="I54" s="393">
        <f t="shared" si="8"/>
        <v>81</v>
      </c>
      <c r="J54" s="394">
        <v>46</v>
      </c>
      <c r="K54" s="394">
        <v>35</v>
      </c>
      <c r="L54" s="393">
        <f t="shared" si="10"/>
        <v>77</v>
      </c>
      <c r="M54" s="394">
        <v>53</v>
      </c>
      <c r="N54" s="394">
        <v>24</v>
      </c>
      <c r="O54" s="393">
        <f t="shared" si="11"/>
        <v>65</v>
      </c>
      <c r="P54" s="394">
        <v>45</v>
      </c>
      <c r="Q54" s="394">
        <v>20</v>
      </c>
      <c r="R54" s="393">
        <f t="shared" si="12"/>
        <v>0</v>
      </c>
      <c r="S54" s="393">
        <v>0</v>
      </c>
      <c r="T54" s="394">
        <v>0</v>
      </c>
      <c r="U54" s="394">
        <v>0</v>
      </c>
      <c r="V54" s="394">
        <v>120</v>
      </c>
      <c r="W54" s="394">
        <v>54</v>
      </c>
      <c r="X54" s="394">
        <v>38</v>
      </c>
      <c r="Y54" s="394">
        <v>46</v>
      </c>
      <c r="Z54" s="394">
        <v>35</v>
      </c>
      <c r="AA54" s="343" t="s">
        <v>44</v>
      </c>
      <c r="AB54" s="340"/>
    </row>
    <row r="55" spans="1:28" s="346" customFormat="1" ht="16.5" customHeight="1">
      <c r="A55" s="337"/>
      <c r="B55" s="342" t="s">
        <v>56</v>
      </c>
      <c r="C55" s="392">
        <f t="shared" si="2"/>
        <v>338</v>
      </c>
      <c r="D55" s="393">
        <f t="shared" si="3"/>
        <v>147</v>
      </c>
      <c r="E55" s="393">
        <f t="shared" si="4"/>
        <v>191</v>
      </c>
      <c r="F55" s="393">
        <f t="shared" si="5"/>
        <v>338</v>
      </c>
      <c r="G55" s="394">
        <f t="shared" si="6"/>
        <v>147</v>
      </c>
      <c r="H55" s="394">
        <f t="shared" si="7"/>
        <v>191</v>
      </c>
      <c r="I55" s="393">
        <f t="shared" si="8"/>
        <v>112</v>
      </c>
      <c r="J55" s="394">
        <v>52</v>
      </c>
      <c r="K55" s="394">
        <v>60</v>
      </c>
      <c r="L55" s="393">
        <f t="shared" si="10"/>
        <v>111</v>
      </c>
      <c r="M55" s="394">
        <v>48</v>
      </c>
      <c r="N55" s="394">
        <v>63</v>
      </c>
      <c r="O55" s="393">
        <f t="shared" si="11"/>
        <v>115</v>
      </c>
      <c r="P55" s="394">
        <v>47</v>
      </c>
      <c r="Q55" s="394">
        <v>68</v>
      </c>
      <c r="R55" s="393">
        <f t="shared" si="12"/>
        <v>0</v>
      </c>
      <c r="S55" s="393">
        <v>0</v>
      </c>
      <c r="T55" s="394">
        <v>0</v>
      </c>
      <c r="U55" s="394">
        <v>0</v>
      </c>
      <c r="V55" s="394">
        <v>120</v>
      </c>
      <c r="W55" s="394">
        <v>69</v>
      </c>
      <c r="X55" s="394">
        <v>78</v>
      </c>
      <c r="Y55" s="394">
        <v>52</v>
      </c>
      <c r="Z55" s="394">
        <v>59</v>
      </c>
      <c r="AA55" s="343" t="s">
        <v>56</v>
      </c>
      <c r="AB55" s="340"/>
    </row>
    <row r="56" spans="1:28" s="333" customFormat="1" ht="20.25" customHeight="1">
      <c r="A56" s="542" t="s">
        <v>206</v>
      </c>
      <c r="B56" s="543"/>
      <c r="C56" s="390">
        <f t="shared" si="2"/>
        <v>1142</v>
      </c>
      <c r="D56" s="391">
        <f t="shared" si="3"/>
        <v>589</v>
      </c>
      <c r="E56" s="391">
        <f t="shared" si="4"/>
        <v>553</v>
      </c>
      <c r="F56" s="391">
        <f t="shared" si="5"/>
        <v>1142</v>
      </c>
      <c r="G56" s="391">
        <f t="shared" si="6"/>
        <v>589</v>
      </c>
      <c r="H56" s="391">
        <f t="shared" si="7"/>
        <v>553</v>
      </c>
      <c r="I56" s="391">
        <f t="shared" si="8"/>
        <v>370</v>
      </c>
      <c r="J56" s="391">
        <f aca="true" t="shared" si="20" ref="J56:Z56">SUM(J57:J58)</f>
        <v>200</v>
      </c>
      <c r="K56" s="391">
        <f t="shared" si="20"/>
        <v>170</v>
      </c>
      <c r="L56" s="391">
        <f t="shared" si="10"/>
        <v>389</v>
      </c>
      <c r="M56" s="391">
        <f t="shared" si="20"/>
        <v>194</v>
      </c>
      <c r="N56" s="391">
        <f t="shared" si="20"/>
        <v>195</v>
      </c>
      <c r="O56" s="391">
        <f t="shared" si="11"/>
        <v>383</v>
      </c>
      <c r="P56" s="391">
        <f t="shared" si="20"/>
        <v>195</v>
      </c>
      <c r="Q56" s="391">
        <f t="shared" si="20"/>
        <v>188</v>
      </c>
      <c r="R56" s="391">
        <f t="shared" si="12"/>
        <v>0</v>
      </c>
      <c r="S56" s="391">
        <f t="shared" si="20"/>
        <v>0</v>
      </c>
      <c r="T56" s="391">
        <f t="shared" si="20"/>
        <v>0</v>
      </c>
      <c r="U56" s="391">
        <f t="shared" si="20"/>
        <v>0</v>
      </c>
      <c r="V56" s="391">
        <f t="shared" si="20"/>
        <v>440</v>
      </c>
      <c r="W56" s="391">
        <f t="shared" si="20"/>
        <v>259</v>
      </c>
      <c r="X56" s="391">
        <f t="shared" si="20"/>
        <v>220</v>
      </c>
      <c r="Y56" s="391">
        <f t="shared" si="20"/>
        <v>196</v>
      </c>
      <c r="Z56" s="391">
        <f t="shared" si="20"/>
        <v>170</v>
      </c>
      <c r="AA56" s="548" t="s">
        <v>206</v>
      </c>
      <c r="AB56" s="549"/>
    </row>
    <row r="57" spans="1:28" s="341" customFormat="1" ht="16.5" customHeight="1">
      <c r="A57" s="347"/>
      <c r="B57" s="342" t="s">
        <v>45</v>
      </c>
      <c r="C57" s="392">
        <f t="shared" si="2"/>
        <v>393</v>
      </c>
      <c r="D57" s="393">
        <f t="shared" si="3"/>
        <v>221</v>
      </c>
      <c r="E57" s="393">
        <f t="shared" si="4"/>
        <v>172</v>
      </c>
      <c r="F57" s="393">
        <f t="shared" si="5"/>
        <v>393</v>
      </c>
      <c r="G57" s="394">
        <f t="shared" si="6"/>
        <v>221</v>
      </c>
      <c r="H57" s="394">
        <f t="shared" si="7"/>
        <v>172</v>
      </c>
      <c r="I57" s="393">
        <f t="shared" si="8"/>
        <v>125</v>
      </c>
      <c r="J57" s="394">
        <v>76</v>
      </c>
      <c r="K57" s="394">
        <v>49</v>
      </c>
      <c r="L57" s="393">
        <f t="shared" si="10"/>
        <v>137</v>
      </c>
      <c r="M57" s="394">
        <v>74</v>
      </c>
      <c r="N57" s="394">
        <v>63</v>
      </c>
      <c r="O57" s="393">
        <f t="shared" si="11"/>
        <v>131</v>
      </c>
      <c r="P57" s="394">
        <v>71</v>
      </c>
      <c r="Q57" s="394">
        <v>60</v>
      </c>
      <c r="R57" s="393">
        <f t="shared" si="12"/>
        <v>0</v>
      </c>
      <c r="S57" s="393">
        <v>0</v>
      </c>
      <c r="T57" s="394">
        <v>0</v>
      </c>
      <c r="U57" s="394">
        <v>0</v>
      </c>
      <c r="V57" s="394">
        <v>160</v>
      </c>
      <c r="W57" s="394">
        <v>102</v>
      </c>
      <c r="X57" s="394">
        <v>56</v>
      </c>
      <c r="Y57" s="394">
        <v>76</v>
      </c>
      <c r="Z57" s="394">
        <v>49</v>
      </c>
      <c r="AA57" s="343" t="s">
        <v>45</v>
      </c>
      <c r="AB57" s="340"/>
    </row>
    <row r="58" spans="1:28" s="341" customFormat="1" ht="16.5" customHeight="1">
      <c r="A58" s="347"/>
      <c r="B58" s="342" t="s">
        <v>154</v>
      </c>
      <c r="C58" s="392">
        <f t="shared" si="2"/>
        <v>749</v>
      </c>
      <c r="D58" s="393">
        <f t="shared" si="3"/>
        <v>368</v>
      </c>
      <c r="E58" s="393">
        <f t="shared" si="4"/>
        <v>381</v>
      </c>
      <c r="F58" s="393">
        <f t="shared" si="5"/>
        <v>749</v>
      </c>
      <c r="G58" s="394">
        <f t="shared" si="6"/>
        <v>368</v>
      </c>
      <c r="H58" s="394">
        <f t="shared" si="7"/>
        <v>381</v>
      </c>
      <c r="I58" s="393">
        <f t="shared" si="8"/>
        <v>245</v>
      </c>
      <c r="J58" s="394">
        <v>124</v>
      </c>
      <c r="K58" s="394">
        <v>121</v>
      </c>
      <c r="L58" s="393">
        <f t="shared" si="10"/>
        <v>252</v>
      </c>
      <c r="M58" s="394">
        <v>120</v>
      </c>
      <c r="N58" s="394">
        <v>132</v>
      </c>
      <c r="O58" s="393">
        <f t="shared" si="11"/>
        <v>252</v>
      </c>
      <c r="P58" s="394">
        <v>124</v>
      </c>
      <c r="Q58" s="394">
        <v>128</v>
      </c>
      <c r="R58" s="393">
        <f t="shared" si="12"/>
        <v>0</v>
      </c>
      <c r="S58" s="393">
        <v>0</v>
      </c>
      <c r="T58" s="394">
        <v>0</v>
      </c>
      <c r="U58" s="394">
        <v>0</v>
      </c>
      <c r="V58" s="394">
        <v>280</v>
      </c>
      <c r="W58" s="394">
        <v>157</v>
      </c>
      <c r="X58" s="394">
        <v>164</v>
      </c>
      <c r="Y58" s="394">
        <v>120</v>
      </c>
      <c r="Z58" s="394">
        <v>121</v>
      </c>
      <c r="AA58" s="343" t="s">
        <v>154</v>
      </c>
      <c r="AB58" s="340"/>
    </row>
    <row r="59" spans="1:28" s="333" customFormat="1" ht="20.25" customHeight="1">
      <c r="A59" s="542" t="s">
        <v>207</v>
      </c>
      <c r="B59" s="544"/>
      <c r="C59" s="390">
        <f t="shared" si="2"/>
        <v>0</v>
      </c>
      <c r="D59" s="391">
        <f t="shared" si="3"/>
        <v>0</v>
      </c>
      <c r="E59" s="391">
        <f t="shared" si="4"/>
        <v>0</v>
      </c>
      <c r="F59" s="391">
        <f t="shared" si="5"/>
        <v>0</v>
      </c>
      <c r="G59" s="391">
        <f t="shared" si="6"/>
        <v>0</v>
      </c>
      <c r="H59" s="391">
        <f t="shared" si="7"/>
        <v>0</v>
      </c>
      <c r="I59" s="391">
        <f t="shared" si="8"/>
        <v>0</v>
      </c>
      <c r="J59" s="391">
        <f aca="true" t="shared" si="21" ref="J59:Z59">J60</f>
        <v>0</v>
      </c>
      <c r="K59" s="391">
        <f t="shared" si="21"/>
        <v>0</v>
      </c>
      <c r="L59" s="391">
        <f t="shared" si="10"/>
        <v>0</v>
      </c>
      <c r="M59" s="391">
        <f t="shared" si="21"/>
        <v>0</v>
      </c>
      <c r="N59" s="391">
        <f t="shared" si="21"/>
        <v>0</v>
      </c>
      <c r="O59" s="391">
        <f t="shared" si="11"/>
        <v>0</v>
      </c>
      <c r="P59" s="391">
        <f t="shared" si="21"/>
        <v>0</v>
      </c>
      <c r="Q59" s="391">
        <f t="shared" si="21"/>
        <v>0</v>
      </c>
      <c r="R59" s="391">
        <f t="shared" si="12"/>
        <v>0</v>
      </c>
      <c r="S59" s="391">
        <f t="shared" si="21"/>
        <v>0</v>
      </c>
      <c r="T59" s="391">
        <f t="shared" si="21"/>
        <v>0</v>
      </c>
      <c r="U59" s="391">
        <f t="shared" si="21"/>
        <v>0</v>
      </c>
      <c r="V59" s="391">
        <f t="shared" si="21"/>
        <v>0</v>
      </c>
      <c r="W59" s="391">
        <f t="shared" si="21"/>
        <v>0</v>
      </c>
      <c r="X59" s="391">
        <f t="shared" si="21"/>
        <v>0</v>
      </c>
      <c r="Y59" s="391">
        <f t="shared" si="21"/>
        <v>0</v>
      </c>
      <c r="Z59" s="391">
        <f t="shared" si="21"/>
        <v>0</v>
      </c>
      <c r="AA59" s="548" t="s">
        <v>207</v>
      </c>
      <c r="AB59" s="550"/>
    </row>
    <row r="60" spans="1:28" s="341" customFormat="1" ht="16.5" customHeight="1">
      <c r="A60" s="347"/>
      <c r="B60" s="342" t="s">
        <v>46</v>
      </c>
      <c r="C60" s="392">
        <f t="shared" si="2"/>
        <v>0</v>
      </c>
      <c r="D60" s="393">
        <f t="shared" si="3"/>
        <v>0</v>
      </c>
      <c r="E60" s="393">
        <f t="shared" si="4"/>
        <v>0</v>
      </c>
      <c r="F60" s="393">
        <f t="shared" si="5"/>
        <v>0</v>
      </c>
      <c r="G60" s="394">
        <f t="shared" si="6"/>
        <v>0</v>
      </c>
      <c r="H60" s="394">
        <f t="shared" si="7"/>
        <v>0</v>
      </c>
      <c r="I60" s="393">
        <f t="shared" si="8"/>
        <v>0</v>
      </c>
      <c r="J60" s="394">
        <v>0</v>
      </c>
      <c r="K60" s="394">
        <v>0</v>
      </c>
      <c r="L60" s="393">
        <f t="shared" si="10"/>
        <v>0</v>
      </c>
      <c r="M60" s="394">
        <v>0</v>
      </c>
      <c r="N60" s="394">
        <v>0</v>
      </c>
      <c r="O60" s="393">
        <f t="shared" si="11"/>
        <v>0</v>
      </c>
      <c r="P60" s="394">
        <v>0</v>
      </c>
      <c r="Q60" s="394">
        <v>0</v>
      </c>
      <c r="R60" s="393">
        <f t="shared" si="12"/>
        <v>0</v>
      </c>
      <c r="S60" s="393">
        <v>0</v>
      </c>
      <c r="T60" s="394">
        <v>0</v>
      </c>
      <c r="U60" s="394">
        <v>0</v>
      </c>
      <c r="V60" s="394">
        <v>0</v>
      </c>
      <c r="W60" s="394">
        <v>0</v>
      </c>
      <c r="X60" s="394">
        <v>0</v>
      </c>
      <c r="Y60" s="394">
        <v>0</v>
      </c>
      <c r="Z60" s="394">
        <v>0</v>
      </c>
      <c r="AA60" s="343" t="s">
        <v>46</v>
      </c>
      <c r="AB60" s="340"/>
    </row>
    <row r="61" spans="1:28" s="345" customFormat="1" ht="20.25" customHeight="1">
      <c r="A61" s="542" t="s">
        <v>208</v>
      </c>
      <c r="B61" s="543"/>
      <c r="C61" s="390">
        <f t="shared" si="2"/>
        <v>201</v>
      </c>
      <c r="D61" s="391">
        <f t="shared" si="3"/>
        <v>115</v>
      </c>
      <c r="E61" s="391">
        <f t="shared" si="4"/>
        <v>86</v>
      </c>
      <c r="F61" s="391">
        <f t="shared" si="5"/>
        <v>201</v>
      </c>
      <c r="G61" s="391">
        <f t="shared" si="6"/>
        <v>115</v>
      </c>
      <c r="H61" s="391">
        <f t="shared" si="7"/>
        <v>86</v>
      </c>
      <c r="I61" s="391">
        <f t="shared" si="8"/>
        <v>63</v>
      </c>
      <c r="J61" s="391">
        <f aca="true" t="shared" si="22" ref="J61:Z61">J62</f>
        <v>31</v>
      </c>
      <c r="K61" s="391">
        <f t="shared" si="22"/>
        <v>32</v>
      </c>
      <c r="L61" s="391">
        <f t="shared" si="10"/>
        <v>69</v>
      </c>
      <c r="M61" s="391">
        <f t="shared" si="22"/>
        <v>38</v>
      </c>
      <c r="N61" s="391">
        <f t="shared" si="22"/>
        <v>31</v>
      </c>
      <c r="O61" s="391">
        <f t="shared" si="11"/>
        <v>69</v>
      </c>
      <c r="P61" s="391">
        <f t="shared" si="22"/>
        <v>46</v>
      </c>
      <c r="Q61" s="391">
        <f t="shared" si="22"/>
        <v>23</v>
      </c>
      <c r="R61" s="391">
        <f t="shared" si="12"/>
        <v>0</v>
      </c>
      <c r="S61" s="391">
        <f t="shared" si="22"/>
        <v>0</v>
      </c>
      <c r="T61" s="391">
        <f t="shared" si="22"/>
        <v>0</v>
      </c>
      <c r="U61" s="391">
        <f t="shared" si="22"/>
        <v>0</v>
      </c>
      <c r="V61" s="391">
        <f t="shared" si="22"/>
        <v>120</v>
      </c>
      <c r="W61" s="391">
        <f t="shared" si="22"/>
        <v>34</v>
      </c>
      <c r="X61" s="391">
        <f t="shared" si="22"/>
        <v>33</v>
      </c>
      <c r="Y61" s="391">
        <f t="shared" si="22"/>
        <v>31</v>
      </c>
      <c r="Z61" s="391">
        <f t="shared" si="22"/>
        <v>32</v>
      </c>
      <c r="AA61" s="548" t="s">
        <v>208</v>
      </c>
      <c r="AB61" s="549"/>
    </row>
    <row r="62" spans="1:28" s="346" customFormat="1" ht="16.5" customHeight="1">
      <c r="A62" s="347"/>
      <c r="B62" s="342" t="s">
        <v>155</v>
      </c>
      <c r="C62" s="392">
        <f t="shared" si="2"/>
        <v>201</v>
      </c>
      <c r="D62" s="393">
        <f t="shared" si="3"/>
        <v>115</v>
      </c>
      <c r="E62" s="393">
        <f t="shared" si="4"/>
        <v>86</v>
      </c>
      <c r="F62" s="393">
        <f t="shared" si="5"/>
        <v>201</v>
      </c>
      <c r="G62" s="394">
        <f t="shared" si="6"/>
        <v>115</v>
      </c>
      <c r="H62" s="394">
        <f t="shared" si="7"/>
        <v>86</v>
      </c>
      <c r="I62" s="393">
        <f t="shared" si="8"/>
        <v>63</v>
      </c>
      <c r="J62" s="394">
        <v>31</v>
      </c>
      <c r="K62" s="394">
        <v>32</v>
      </c>
      <c r="L62" s="393">
        <f t="shared" si="10"/>
        <v>69</v>
      </c>
      <c r="M62" s="394">
        <v>38</v>
      </c>
      <c r="N62" s="394">
        <v>31</v>
      </c>
      <c r="O62" s="393">
        <f t="shared" si="11"/>
        <v>69</v>
      </c>
      <c r="P62" s="394">
        <v>46</v>
      </c>
      <c r="Q62" s="394">
        <v>23</v>
      </c>
      <c r="R62" s="393">
        <f t="shared" si="12"/>
        <v>0</v>
      </c>
      <c r="S62" s="393">
        <v>0</v>
      </c>
      <c r="T62" s="394">
        <v>0</v>
      </c>
      <c r="U62" s="394">
        <v>0</v>
      </c>
      <c r="V62" s="394">
        <v>120</v>
      </c>
      <c r="W62" s="394">
        <v>34</v>
      </c>
      <c r="X62" s="394">
        <v>33</v>
      </c>
      <c r="Y62" s="394">
        <v>31</v>
      </c>
      <c r="Z62" s="394">
        <v>32</v>
      </c>
      <c r="AA62" s="343" t="s">
        <v>155</v>
      </c>
      <c r="AB62" s="340"/>
    </row>
    <row r="63" spans="1:28" s="346" customFormat="1" ht="16.5" customHeight="1">
      <c r="A63" s="353"/>
      <c r="B63" s="354"/>
      <c r="C63" s="353"/>
      <c r="D63" s="353"/>
      <c r="E63" s="353"/>
      <c r="F63" s="353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3"/>
      <c r="S63" s="353"/>
      <c r="T63" s="353"/>
      <c r="U63" s="353"/>
      <c r="V63" s="353"/>
      <c r="W63" s="353"/>
      <c r="X63" s="353"/>
      <c r="Y63" s="353"/>
      <c r="Z63" s="353"/>
      <c r="AA63" s="355"/>
      <c r="AB63" s="353"/>
    </row>
    <row r="64" s="292" customFormat="1" ht="14.25" customHeight="1"/>
    <row r="65" spans="3:26" s="292" customFormat="1" ht="14.25" customHeight="1"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X65" s="348"/>
      <c r="Y65" s="348"/>
      <c r="Z65" s="348"/>
    </row>
    <row r="66" spans="2:26" ht="11.25" customHeight="1">
      <c r="B66" s="289"/>
      <c r="C66" s="289"/>
      <c r="D66" s="289"/>
      <c r="E66" s="289"/>
      <c r="F66" s="289"/>
      <c r="G66" s="289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</row>
    <row r="67" spans="2:7" ht="11.25" customHeight="1">
      <c r="B67" s="289"/>
      <c r="C67" s="289"/>
      <c r="D67" s="289"/>
      <c r="E67" s="289"/>
      <c r="F67" s="292"/>
      <c r="G67" s="292"/>
    </row>
    <row r="68" spans="2:5" ht="11.25" customHeight="1">
      <c r="B68" s="290"/>
      <c r="C68" s="290"/>
      <c r="D68" s="290"/>
      <c r="E68" s="290"/>
    </row>
    <row r="69" spans="2:5" ht="11.25" customHeight="1">
      <c r="B69" s="290"/>
      <c r="C69" s="290"/>
      <c r="D69" s="290"/>
      <c r="E69" s="290"/>
    </row>
    <row r="70" spans="2:5" ht="11.25" customHeight="1">
      <c r="B70" s="290"/>
      <c r="C70" s="290"/>
      <c r="D70" s="290"/>
      <c r="E70" s="290"/>
    </row>
    <row r="71" spans="2:5" ht="11.25" customHeight="1">
      <c r="B71" s="290"/>
      <c r="C71" s="290"/>
      <c r="D71" s="290"/>
      <c r="E71" s="290"/>
    </row>
    <row r="72" spans="2:5" ht="11.25" customHeight="1">
      <c r="B72" s="290"/>
      <c r="C72" s="290"/>
      <c r="D72" s="290"/>
      <c r="E72" s="290"/>
    </row>
    <row r="73" spans="2:5" ht="11.25" customHeight="1">
      <c r="B73" s="290"/>
      <c r="C73" s="290"/>
      <c r="D73" s="290"/>
      <c r="E73" s="290"/>
    </row>
    <row r="74" spans="2:5" ht="11.25" customHeight="1">
      <c r="B74" s="290"/>
      <c r="C74" s="290"/>
      <c r="D74" s="290"/>
      <c r="E74" s="290"/>
    </row>
    <row r="75" spans="2:5" ht="11.25" customHeight="1">
      <c r="B75" s="290"/>
      <c r="C75" s="290"/>
      <c r="D75" s="290"/>
      <c r="E75" s="290"/>
    </row>
    <row r="76" spans="2:5" ht="11.25" customHeight="1">
      <c r="B76" s="290"/>
      <c r="C76" s="290"/>
      <c r="D76" s="290"/>
      <c r="E76" s="290"/>
    </row>
    <row r="77" spans="2:5" ht="11.25" customHeight="1">
      <c r="B77" s="290"/>
      <c r="C77" s="290"/>
      <c r="D77" s="290"/>
      <c r="E77" s="290"/>
    </row>
    <row r="78" spans="2:5" ht="11.25" customHeight="1">
      <c r="B78" s="290"/>
      <c r="C78" s="290"/>
      <c r="D78" s="290"/>
      <c r="E78" s="290"/>
    </row>
    <row r="79" spans="2:5" ht="11.25" customHeight="1">
      <c r="B79" s="290"/>
      <c r="C79" s="290"/>
      <c r="D79" s="290"/>
      <c r="E79" s="290"/>
    </row>
    <row r="80" spans="2:5" ht="11.25" customHeight="1">
      <c r="B80" s="290"/>
      <c r="C80" s="290"/>
      <c r="D80" s="290"/>
      <c r="E80" s="290"/>
    </row>
  </sheetData>
  <sheetProtection/>
  <mergeCells count="40">
    <mergeCell ref="A1:M1"/>
    <mergeCell ref="AA4:AB7"/>
    <mergeCell ref="U5:U7"/>
    <mergeCell ref="C4:U4"/>
    <mergeCell ref="V4:Z4"/>
    <mergeCell ref="V5:V7"/>
    <mergeCell ref="W5:X6"/>
    <mergeCell ref="Y5:Z6"/>
    <mergeCell ref="L6:N6"/>
    <mergeCell ref="O6:Q6"/>
    <mergeCell ref="F5:Q5"/>
    <mergeCell ref="R5:T6"/>
    <mergeCell ref="A56:B56"/>
    <mergeCell ref="A42:B42"/>
    <mergeCell ref="A45:B45"/>
    <mergeCell ref="A49:B49"/>
    <mergeCell ref="A53:B53"/>
    <mergeCell ref="A12:B12"/>
    <mergeCell ref="A32:B32"/>
    <mergeCell ref="F6:H6"/>
    <mergeCell ref="I6:K6"/>
    <mergeCell ref="A61:B61"/>
    <mergeCell ref="AA61:AB61"/>
    <mergeCell ref="AA53:AB53"/>
    <mergeCell ref="AA56:AB56"/>
    <mergeCell ref="A59:B59"/>
    <mergeCell ref="A35:B35"/>
    <mergeCell ref="AA59:AB59"/>
    <mergeCell ref="AA49:AB49"/>
    <mergeCell ref="AA42:AB42"/>
    <mergeCell ref="A40:B40"/>
    <mergeCell ref="A4:B7"/>
    <mergeCell ref="AA45:AB45"/>
    <mergeCell ref="AA12:AB12"/>
    <mergeCell ref="AA32:AB32"/>
    <mergeCell ref="AA35:AB35"/>
    <mergeCell ref="AA40:AB40"/>
    <mergeCell ref="C6:C7"/>
    <mergeCell ref="D6:D7"/>
    <mergeCell ref="E6:E7"/>
  </mergeCells>
  <conditionalFormatting sqref="A8:AB62">
    <cfRule type="expression" priority="2" dxfId="0" stopIfTrue="1">
      <formula>MOD(ROW(),2)=1</formula>
    </cfRule>
  </conditionalFormatting>
  <conditionalFormatting sqref="A9:AB62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3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E80"/>
  <sheetViews>
    <sheetView showGridLines="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N1"/>
    </sheetView>
  </sheetViews>
  <sheetFormatPr defaultColWidth="8.75" defaultRowHeight="11.25" customHeight="1"/>
  <cols>
    <col min="1" max="1" width="1.328125" style="288" customWidth="1"/>
    <col min="2" max="2" width="9.33203125" style="288" customWidth="1"/>
    <col min="3" max="14" width="7.58203125" style="288" customWidth="1"/>
    <col min="15" max="20" width="6.75" style="288" customWidth="1"/>
    <col min="21" max="24" width="5.08203125" style="288" customWidth="1"/>
    <col min="25" max="25" width="7.58203125" style="288" customWidth="1"/>
    <col min="26" max="29" width="7" style="288" customWidth="1"/>
    <col min="30" max="30" width="9.33203125" style="288" customWidth="1"/>
    <col min="31" max="31" width="1.328125" style="288" customWidth="1"/>
    <col min="32" max="16384" width="8.75" style="288" customWidth="1"/>
  </cols>
  <sheetData>
    <row r="1" spans="1:29" s="291" customFormat="1" ht="16.5" customHeight="1">
      <c r="A1" s="541" t="s">
        <v>233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307"/>
      <c r="P1" s="307"/>
      <c r="Q1" s="307"/>
      <c r="R1" s="307"/>
      <c r="S1" s="307"/>
      <c r="T1" s="307"/>
      <c r="U1" s="307"/>
      <c r="V1" s="307"/>
      <c r="W1" s="308" t="s">
        <v>156</v>
      </c>
      <c r="X1" s="307"/>
      <c r="Y1" s="307"/>
      <c r="Z1" s="307"/>
      <c r="AA1" s="307"/>
      <c r="AB1" s="307"/>
      <c r="AC1" s="307"/>
    </row>
    <row r="2" spans="1:29" s="291" customFormat="1" ht="16.5" customHeight="1">
      <c r="A2" s="309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7"/>
      <c r="P2" s="307"/>
      <c r="Q2" s="307"/>
      <c r="R2" s="307"/>
      <c r="S2" s="307"/>
      <c r="T2" s="307"/>
      <c r="U2" s="307"/>
      <c r="V2" s="307"/>
      <c r="W2" s="308"/>
      <c r="X2" s="307"/>
      <c r="Y2" s="307"/>
      <c r="Z2" s="307"/>
      <c r="AA2" s="307"/>
      <c r="AB2" s="307"/>
      <c r="AC2" s="307"/>
    </row>
    <row r="3" spans="1:31" s="291" customFormat="1" ht="16.5" customHeight="1">
      <c r="A3" s="308" t="s">
        <v>225</v>
      </c>
      <c r="C3" s="310"/>
      <c r="D3" s="310"/>
      <c r="E3" s="310"/>
      <c r="F3" s="311"/>
      <c r="G3" s="311"/>
      <c r="H3" s="311"/>
      <c r="I3" s="311"/>
      <c r="J3" s="311"/>
      <c r="K3" s="311"/>
      <c r="L3" s="311"/>
      <c r="M3" s="283"/>
      <c r="N3" s="311"/>
      <c r="O3" s="311" t="s">
        <v>119</v>
      </c>
      <c r="P3" s="311"/>
      <c r="Q3" s="311"/>
      <c r="R3" s="311"/>
      <c r="S3" s="311"/>
      <c r="T3" s="311"/>
      <c r="U3" s="311"/>
      <c r="V3" s="311"/>
      <c r="W3" s="283"/>
      <c r="X3" s="311"/>
      <c r="Y3" s="312"/>
      <c r="Z3" s="312"/>
      <c r="AA3" s="312"/>
      <c r="AB3" s="312"/>
      <c r="AC3" s="312"/>
      <c r="AD3" s="286"/>
      <c r="AE3" s="313" t="s">
        <v>0</v>
      </c>
    </row>
    <row r="4" spans="1:31" s="291" customFormat="1" ht="16.5" customHeight="1">
      <c r="A4" s="553" t="s">
        <v>249</v>
      </c>
      <c r="B4" s="554"/>
      <c r="C4" s="538" t="s">
        <v>144</v>
      </c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40"/>
      <c r="Y4" s="538" t="s">
        <v>146</v>
      </c>
      <c r="Z4" s="539"/>
      <c r="AA4" s="539"/>
      <c r="AB4" s="539"/>
      <c r="AC4" s="540"/>
      <c r="AD4" s="559" t="s">
        <v>249</v>
      </c>
      <c r="AE4" s="560"/>
    </row>
    <row r="5" spans="1:31" s="291" customFormat="1" ht="16.5" customHeight="1">
      <c r="A5" s="555"/>
      <c r="B5" s="556"/>
      <c r="C5" s="314"/>
      <c r="D5" s="315" t="s">
        <v>4</v>
      </c>
      <c r="E5" s="311"/>
      <c r="F5" s="538" t="s">
        <v>138</v>
      </c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40"/>
      <c r="U5" s="529" t="s">
        <v>117</v>
      </c>
      <c r="V5" s="530"/>
      <c r="W5" s="531"/>
      <c r="X5" s="563" t="s">
        <v>118</v>
      </c>
      <c r="Y5" s="572" t="s">
        <v>145</v>
      </c>
      <c r="Z5" s="564" t="s">
        <v>125</v>
      </c>
      <c r="AA5" s="554"/>
      <c r="AB5" s="564" t="s">
        <v>127</v>
      </c>
      <c r="AC5" s="554"/>
      <c r="AD5" s="561"/>
      <c r="AE5" s="555"/>
    </row>
    <row r="6" spans="1:31" s="291" customFormat="1" ht="16.5" customHeight="1">
      <c r="A6" s="555"/>
      <c r="B6" s="556"/>
      <c r="C6" s="527" t="s">
        <v>4</v>
      </c>
      <c r="D6" s="527" t="s">
        <v>2</v>
      </c>
      <c r="E6" s="527" t="s">
        <v>3</v>
      </c>
      <c r="F6" s="535" t="s">
        <v>57</v>
      </c>
      <c r="G6" s="536"/>
      <c r="H6" s="537"/>
      <c r="I6" s="535" t="s">
        <v>13</v>
      </c>
      <c r="J6" s="536"/>
      <c r="K6" s="537"/>
      <c r="L6" s="535" t="s">
        <v>14</v>
      </c>
      <c r="M6" s="536"/>
      <c r="N6" s="537"/>
      <c r="O6" s="535" t="s">
        <v>15</v>
      </c>
      <c r="P6" s="536"/>
      <c r="Q6" s="537"/>
      <c r="R6" s="535" t="s">
        <v>116</v>
      </c>
      <c r="S6" s="536"/>
      <c r="T6" s="537"/>
      <c r="U6" s="532"/>
      <c r="V6" s="533"/>
      <c r="W6" s="534"/>
      <c r="X6" s="563"/>
      <c r="Y6" s="573"/>
      <c r="Z6" s="562"/>
      <c r="AA6" s="558"/>
      <c r="AB6" s="562"/>
      <c r="AC6" s="558"/>
      <c r="AD6" s="561"/>
      <c r="AE6" s="555"/>
    </row>
    <row r="7" spans="1:31" s="291" customFormat="1" ht="16.5" customHeight="1">
      <c r="A7" s="557"/>
      <c r="B7" s="558"/>
      <c r="C7" s="528"/>
      <c r="D7" s="528"/>
      <c r="E7" s="528"/>
      <c r="F7" s="316" t="s">
        <v>4</v>
      </c>
      <c r="G7" s="316" t="s">
        <v>2</v>
      </c>
      <c r="H7" s="316" t="s">
        <v>3</v>
      </c>
      <c r="I7" s="316" t="s">
        <v>4</v>
      </c>
      <c r="J7" s="316" t="s">
        <v>2</v>
      </c>
      <c r="K7" s="316" t="s">
        <v>3</v>
      </c>
      <c r="L7" s="317" t="s">
        <v>4</v>
      </c>
      <c r="M7" s="315" t="s">
        <v>2</v>
      </c>
      <c r="N7" s="317" t="s">
        <v>3</v>
      </c>
      <c r="O7" s="316" t="s">
        <v>4</v>
      </c>
      <c r="P7" s="316" t="s">
        <v>2</v>
      </c>
      <c r="Q7" s="316" t="s">
        <v>3</v>
      </c>
      <c r="R7" s="316" t="s">
        <v>4</v>
      </c>
      <c r="S7" s="316" t="s">
        <v>2</v>
      </c>
      <c r="T7" s="316" t="s">
        <v>3</v>
      </c>
      <c r="U7" s="316" t="s">
        <v>4</v>
      </c>
      <c r="V7" s="316" t="s">
        <v>2</v>
      </c>
      <c r="W7" s="316" t="s">
        <v>3</v>
      </c>
      <c r="X7" s="528"/>
      <c r="Y7" s="574"/>
      <c r="Z7" s="316" t="s">
        <v>2</v>
      </c>
      <c r="AA7" s="316" t="s">
        <v>3</v>
      </c>
      <c r="AB7" s="316" t="s">
        <v>2</v>
      </c>
      <c r="AC7" s="316" t="s">
        <v>3</v>
      </c>
      <c r="AD7" s="562"/>
      <c r="AE7" s="557"/>
    </row>
    <row r="8" spans="1:31" s="291" customFormat="1" ht="12" customHeight="1">
      <c r="A8" s="286"/>
      <c r="B8" s="318"/>
      <c r="C8" s="319"/>
      <c r="D8" s="320"/>
      <c r="E8" s="320"/>
      <c r="F8" s="312"/>
      <c r="G8" s="320"/>
      <c r="H8" s="320"/>
      <c r="I8" s="312"/>
      <c r="J8" s="320"/>
      <c r="K8" s="320"/>
      <c r="L8" s="312"/>
      <c r="M8" s="320"/>
      <c r="N8" s="320"/>
      <c r="O8" s="312"/>
      <c r="P8" s="320"/>
      <c r="Q8" s="320"/>
      <c r="R8" s="312"/>
      <c r="S8" s="320"/>
      <c r="T8" s="320"/>
      <c r="U8" s="320"/>
      <c r="V8" s="312"/>
      <c r="W8" s="320"/>
      <c r="X8" s="320"/>
      <c r="Y8" s="320"/>
      <c r="Z8" s="320"/>
      <c r="AA8" s="320"/>
      <c r="AB8" s="320"/>
      <c r="AC8" s="320"/>
      <c r="AD8" s="321"/>
      <c r="AE8" s="322"/>
    </row>
    <row r="9" spans="1:31" s="291" customFormat="1" ht="16.5" customHeight="1">
      <c r="A9" s="323"/>
      <c r="B9" s="324" t="s">
        <v>228</v>
      </c>
      <c r="C9" s="381">
        <v>1500</v>
      </c>
      <c r="D9" s="382">
        <v>919</v>
      </c>
      <c r="E9" s="382">
        <v>581</v>
      </c>
      <c r="F9" s="382">
        <v>1500</v>
      </c>
      <c r="G9" s="382">
        <v>919</v>
      </c>
      <c r="H9" s="382">
        <v>581</v>
      </c>
      <c r="I9" s="382">
        <v>458</v>
      </c>
      <c r="J9" s="382">
        <v>284</v>
      </c>
      <c r="K9" s="382">
        <v>174</v>
      </c>
      <c r="L9" s="382">
        <v>433</v>
      </c>
      <c r="M9" s="382">
        <v>268</v>
      </c>
      <c r="N9" s="382">
        <v>165</v>
      </c>
      <c r="O9" s="382">
        <v>416</v>
      </c>
      <c r="P9" s="382">
        <v>243</v>
      </c>
      <c r="Q9" s="382">
        <v>173</v>
      </c>
      <c r="R9" s="382">
        <v>193</v>
      </c>
      <c r="S9" s="382">
        <v>124</v>
      </c>
      <c r="T9" s="382">
        <v>69</v>
      </c>
      <c r="U9" s="382">
        <v>0</v>
      </c>
      <c r="V9" s="382">
        <v>0</v>
      </c>
      <c r="W9" s="382">
        <v>0</v>
      </c>
      <c r="X9" s="382">
        <v>0</v>
      </c>
      <c r="Y9" s="382">
        <v>1000</v>
      </c>
      <c r="Z9" s="382">
        <v>367</v>
      </c>
      <c r="AA9" s="382">
        <v>209</v>
      </c>
      <c r="AB9" s="382">
        <v>281</v>
      </c>
      <c r="AC9" s="382">
        <v>174</v>
      </c>
      <c r="AD9" s="325" t="s">
        <v>228</v>
      </c>
      <c r="AE9" s="326"/>
    </row>
    <row r="10" spans="1:31" s="293" customFormat="1" ht="16.5" customHeight="1">
      <c r="A10" s="327"/>
      <c r="B10" s="328" t="s">
        <v>229</v>
      </c>
      <c r="C10" s="383">
        <f aca="true" t="shared" si="0" ref="C10:AC10">SUM(C12,C32,C35,C40,C42,C45,C49,C53,C56,C59,C61)</f>
        <v>1437</v>
      </c>
      <c r="D10" s="384">
        <f t="shared" si="0"/>
        <v>870</v>
      </c>
      <c r="E10" s="384">
        <f t="shared" si="0"/>
        <v>567</v>
      </c>
      <c r="F10" s="384">
        <f t="shared" si="0"/>
        <v>1437</v>
      </c>
      <c r="G10" s="384">
        <f t="shared" si="0"/>
        <v>870</v>
      </c>
      <c r="H10" s="384">
        <f t="shared" si="0"/>
        <v>567</v>
      </c>
      <c r="I10" s="384">
        <f t="shared" si="0"/>
        <v>421</v>
      </c>
      <c r="J10" s="384">
        <f t="shared" si="0"/>
        <v>227</v>
      </c>
      <c r="K10" s="384">
        <f t="shared" si="0"/>
        <v>194</v>
      </c>
      <c r="L10" s="384">
        <f t="shared" si="0"/>
        <v>412</v>
      </c>
      <c r="M10" s="384">
        <f t="shared" si="0"/>
        <v>253</v>
      </c>
      <c r="N10" s="384">
        <f t="shared" si="0"/>
        <v>159</v>
      </c>
      <c r="O10" s="384">
        <f t="shared" si="0"/>
        <v>396</v>
      </c>
      <c r="P10" s="384">
        <f t="shared" si="0"/>
        <v>248</v>
      </c>
      <c r="Q10" s="384">
        <f t="shared" si="0"/>
        <v>148</v>
      </c>
      <c r="R10" s="384">
        <f t="shared" si="0"/>
        <v>208</v>
      </c>
      <c r="S10" s="384">
        <f t="shared" si="0"/>
        <v>142</v>
      </c>
      <c r="T10" s="384">
        <f t="shared" si="0"/>
        <v>66</v>
      </c>
      <c r="U10" s="384">
        <f t="shared" si="0"/>
        <v>0</v>
      </c>
      <c r="V10" s="384">
        <f t="shared" si="0"/>
        <v>0</v>
      </c>
      <c r="W10" s="384">
        <f t="shared" si="0"/>
        <v>0</v>
      </c>
      <c r="X10" s="384">
        <f t="shared" si="0"/>
        <v>0</v>
      </c>
      <c r="Y10" s="384">
        <f t="shared" si="0"/>
        <v>1000</v>
      </c>
      <c r="Z10" s="384">
        <f t="shared" si="0"/>
        <v>299</v>
      </c>
      <c r="AA10" s="384">
        <f t="shared" si="0"/>
        <v>249</v>
      </c>
      <c r="AB10" s="384">
        <f t="shared" si="0"/>
        <v>225</v>
      </c>
      <c r="AC10" s="384">
        <f t="shared" si="0"/>
        <v>196</v>
      </c>
      <c r="AD10" s="329" t="s">
        <v>229</v>
      </c>
      <c r="AE10" s="330"/>
    </row>
    <row r="11" spans="1:31" s="291" customFormat="1" ht="9" customHeight="1">
      <c r="A11" s="286"/>
      <c r="B11" s="331"/>
      <c r="C11" s="400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332"/>
      <c r="AE11" s="326"/>
    </row>
    <row r="12" spans="1:31" s="333" customFormat="1" ht="18" customHeight="1">
      <c r="A12" s="542" t="s">
        <v>159</v>
      </c>
      <c r="B12" s="545"/>
      <c r="C12" s="390">
        <f>D12+E12</f>
        <v>1333</v>
      </c>
      <c r="D12" s="391">
        <f>SUM(G12,V12)</f>
        <v>806</v>
      </c>
      <c r="E12" s="391">
        <f>SUM(H12,W12)</f>
        <v>527</v>
      </c>
      <c r="F12" s="391">
        <f>G12+H12</f>
        <v>1333</v>
      </c>
      <c r="G12" s="391">
        <f>SUM(J12,M12,P12,S12)</f>
        <v>806</v>
      </c>
      <c r="H12" s="391">
        <f>SUM(K12,N12,Q12,T12)</f>
        <v>527</v>
      </c>
      <c r="I12" s="391">
        <f>J12+K12</f>
        <v>389</v>
      </c>
      <c r="J12" s="391">
        <f>SUM(J14:J31)</f>
        <v>209</v>
      </c>
      <c r="K12" s="391">
        <f>SUM(K14:K31)</f>
        <v>180</v>
      </c>
      <c r="L12" s="391">
        <f>M12+N12</f>
        <v>379</v>
      </c>
      <c r="M12" s="391">
        <f>SUM(M14:M31)</f>
        <v>228</v>
      </c>
      <c r="N12" s="391">
        <f>SUM(N14:N31)</f>
        <v>151</v>
      </c>
      <c r="O12" s="391">
        <f>P12+Q12</f>
        <v>370</v>
      </c>
      <c r="P12" s="391">
        <f>SUM(P14:P31)</f>
        <v>233</v>
      </c>
      <c r="Q12" s="391">
        <f>SUM(Q14:Q31)</f>
        <v>137</v>
      </c>
      <c r="R12" s="391">
        <f>S12+T12</f>
        <v>195</v>
      </c>
      <c r="S12" s="391">
        <f>SUM(S14:S31)</f>
        <v>136</v>
      </c>
      <c r="T12" s="391">
        <f>SUM(T14:T31)</f>
        <v>59</v>
      </c>
      <c r="U12" s="391">
        <f>V12+W12</f>
        <v>0</v>
      </c>
      <c r="V12" s="391">
        <f aca="true" t="shared" si="1" ref="V12:AC12">SUM(V14:V31)</f>
        <v>0</v>
      </c>
      <c r="W12" s="391">
        <f t="shared" si="1"/>
        <v>0</v>
      </c>
      <c r="X12" s="391">
        <f t="shared" si="1"/>
        <v>0</v>
      </c>
      <c r="Y12" s="391">
        <f t="shared" si="1"/>
        <v>920</v>
      </c>
      <c r="Z12" s="391">
        <f t="shared" si="1"/>
        <v>277</v>
      </c>
      <c r="AA12" s="391">
        <f t="shared" si="1"/>
        <v>228</v>
      </c>
      <c r="AB12" s="391">
        <f t="shared" si="1"/>
        <v>207</v>
      </c>
      <c r="AC12" s="391">
        <f t="shared" si="1"/>
        <v>181</v>
      </c>
      <c r="AD12" s="548" t="s">
        <v>159</v>
      </c>
      <c r="AE12" s="549"/>
    </row>
    <row r="13" spans="1:31" s="333" customFormat="1" ht="16.5" customHeight="1">
      <c r="A13" s="334"/>
      <c r="B13" s="335" t="s">
        <v>160</v>
      </c>
      <c r="C13" s="390">
        <f aca="true" t="shared" si="2" ref="C13:C62">D13+E13</f>
        <v>466</v>
      </c>
      <c r="D13" s="391">
        <f aca="true" t="shared" si="3" ref="D13:D62">SUM(G13,V13)</f>
        <v>299</v>
      </c>
      <c r="E13" s="391">
        <f aca="true" t="shared" si="4" ref="E13:E62">SUM(H13,W13)</f>
        <v>167</v>
      </c>
      <c r="F13" s="391">
        <f aca="true" t="shared" si="5" ref="F13:F62">G13+H13</f>
        <v>466</v>
      </c>
      <c r="G13" s="391">
        <f aca="true" t="shared" si="6" ref="G13:G62">SUM(J13,M13,P13,S13)</f>
        <v>299</v>
      </c>
      <c r="H13" s="391">
        <f aca="true" t="shared" si="7" ref="H13:H62">SUM(K13,N13,Q13,T13)</f>
        <v>167</v>
      </c>
      <c r="I13" s="391">
        <f aca="true" t="shared" si="8" ref="I13:I62">J13+K13</f>
        <v>132</v>
      </c>
      <c r="J13" s="391">
        <f aca="true" t="shared" si="9" ref="J13:AC13">SUM(J14:J18)</f>
        <v>74</v>
      </c>
      <c r="K13" s="391">
        <f t="shared" si="9"/>
        <v>58</v>
      </c>
      <c r="L13" s="391">
        <f aca="true" t="shared" si="10" ref="L13:L62">M13+N13</f>
        <v>127</v>
      </c>
      <c r="M13" s="391">
        <f t="shared" si="9"/>
        <v>85</v>
      </c>
      <c r="N13" s="391">
        <f t="shared" si="9"/>
        <v>42</v>
      </c>
      <c r="O13" s="391">
        <f aca="true" t="shared" si="11" ref="O13:O62">P13+Q13</f>
        <v>127</v>
      </c>
      <c r="P13" s="391">
        <f t="shared" si="9"/>
        <v>81</v>
      </c>
      <c r="Q13" s="391">
        <f t="shared" si="9"/>
        <v>46</v>
      </c>
      <c r="R13" s="391">
        <f aca="true" t="shared" si="12" ref="R13:R62">S13+T13</f>
        <v>80</v>
      </c>
      <c r="S13" s="391">
        <f t="shared" si="9"/>
        <v>59</v>
      </c>
      <c r="T13" s="391">
        <f t="shared" si="9"/>
        <v>21</v>
      </c>
      <c r="U13" s="391">
        <f aca="true" t="shared" si="13" ref="U13:U62">V13+W13</f>
        <v>0</v>
      </c>
      <c r="V13" s="391">
        <f t="shared" si="9"/>
        <v>0</v>
      </c>
      <c r="W13" s="391">
        <f t="shared" si="9"/>
        <v>0</v>
      </c>
      <c r="X13" s="391">
        <f t="shared" si="9"/>
        <v>0</v>
      </c>
      <c r="Y13" s="391">
        <f t="shared" si="9"/>
        <v>280</v>
      </c>
      <c r="Z13" s="391">
        <f t="shared" si="9"/>
        <v>109</v>
      </c>
      <c r="AA13" s="391">
        <f t="shared" si="9"/>
        <v>79</v>
      </c>
      <c r="AB13" s="391">
        <f t="shared" si="9"/>
        <v>73</v>
      </c>
      <c r="AC13" s="391">
        <f t="shared" si="9"/>
        <v>58</v>
      </c>
      <c r="AD13" s="336" t="s">
        <v>160</v>
      </c>
      <c r="AE13" s="334"/>
    </row>
    <row r="14" spans="1:31" s="341" customFormat="1" ht="16.5" customHeight="1">
      <c r="A14" s="337"/>
      <c r="B14" s="338" t="s">
        <v>19</v>
      </c>
      <c r="C14" s="392">
        <f t="shared" si="2"/>
        <v>61</v>
      </c>
      <c r="D14" s="393">
        <f t="shared" si="3"/>
        <v>59</v>
      </c>
      <c r="E14" s="393">
        <f t="shared" si="4"/>
        <v>2</v>
      </c>
      <c r="F14" s="393">
        <f t="shared" si="5"/>
        <v>61</v>
      </c>
      <c r="G14" s="394">
        <f t="shared" si="6"/>
        <v>59</v>
      </c>
      <c r="H14" s="394">
        <f t="shared" si="7"/>
        <v>2</v>
      </c>
      <c r="I14" s="393">
        <f t="shared" si="8"/>
        <v>15</v>
      </c>
      <c r="J14" s="394">
        <v>15</v>
      </c>
      <c r="K14" s="394">
        <v>0</v>
      </c>
      <c r="L14" s="393">
        <f t="shared" si="10"/>
        <v>17</v>
      </c>
      <c r="M14" s="394">
        <v>16</v>
      </c>
      <c r="N14" s="394">
        <v>1</v>
      </c>
      <c r="O14" s="393">
        <f t="shared" si="11"/>
        <v>16</v>
      </c>
      <c r="P14" s="394">
        <v>16</v>
      </c>
      <c r="Q14" s="394">
        <v>0</v>
      </c>
      <c r="R14" s="393">
        <f t="shared" si="12"/>
        <v>13</v>
      </c>
      <c r="S14" s="394">
        <v>12</v>
      </c>
      <c r="T14" s="394">
        <v>1</v>
      </c>
      <c r="U14" s="393">
        <f t="shared" si="13"/>
        <v>0</v>
      </c>
      <c r="V14" s="393">
        <v>0</v>
      </c>
      <c r="W14" s="394">
        <v>0</v>
      </c>
      <c r="X14" s="394">
        <v>0</v>
      </c>
      <c r="Y14" s="394">
        <v>80</v>
      </c>
      <c r="Z14" s="394">
        <v>17</v>
      </c>
      <c r="AA14" s="394">
        <v>0</v>
      </c>
      <c r="AB14" s="394">
        <v>14</v>
      </c>
      <c r="AC14" s="394">
        <v>0</v>
      </c>
      <c r="AD14" s="339" t="s">
        <v>19</v>
      </c>
      <c r="AE14" s="340"/>
    </row>
    <row r="15" spans="1:31" s="341" customFormat="1" ht="16.5" customHeight="1">
      <c r="A15" s="337"/>
      <c r="B15" s="338" t="s">
        <v>20</v>
      </c>
      <c r="C15" s="392">
        <f t="shared" si="2"/>
        <v>405</v>
      </c>
      <c r="D15" s="393">
        <f t="shared" si="3"/>
        <v>240</v>
      </c>
      <c r="E15" s="393">
        <f t="shared" si="4"/>
        <v>165</v>
      </c>
      <c r="F15" s="393">
        <f t="shared" si="5"/>
        <v>405</v>
      </c>
      <c r="G15" s="394">
        <f t="shared" si="6"/>
        <v>240</v>
      </c>
      <c r="H15" s="394">
        <f t="shared" si="7"/>
        <v>165</v>
      </c>
      <c r="I15" s="393">
        <f t="shared" si="8"/>
        <v>117</v>
      </c>
      <c r="J15" s="394">
        <v>59</v>
      </c>
      <c r="K15" s="394">
        <v>58</v>
      </c>
      <c r="L15" s="393">
        <f t="shared" si="10"/>
        <v>110</v>
      </c>
      <c r="M15" s="394">
        <v>69</v>
      </c>
      <c r="N15" s="394">
        <v>41</v>
      </c>
      <c r="O15" s="393">
        <f t="shared" si="11"/>
        <v>111</v>
      </c>
      <c r="P15" s="394">
        <v>65</v>
      </c>
      <c r="Q15" s="394">
        <v>46</v>
      </c>
      <c r="R15" s="393">
        <f t="shared" si="12"/>
        <v>67</v>
      </c>
      <c r="S15" s="394">
        <v>47</v>
      </c>
      <c r="T15" s="394">
        <v>20</v>
      </c>
      <c r="U15" s="393">
        <f t="shared" si="13"/>
        <v>0</v>
      </c>
      <c r="V15" s="393">
        <v>0</v>
      </c>
      <c r="W15" s="394">
        <v>0</v>
      </c>
      <c r="X15" s="394">
        <v>0</v>
      </c>
      <c r="Y15" s="394">
        <v>200</v>
      </c>
      <c r="Z15" s="394">
        <v>92</v>
      </c>
      <c r="AA15" s="394">
        <v>79</v>
      </c>
      <c r="AB15" s="394">
        <v>59</v>
      </c>
      <c r="AC15" s="394">
        <v>58</v>
      </c>
      <c r="AD15" s="339" t="s">
        <v>20</v>
      </c>
      <c r="AE15" s="340"/>
    </row>
    <row r="16" spans="1:31" s="341" customFormat="1" ht="16.5" customHeight="1">
      <c r="A16" s="337"/>
      <c r="B16" s="338" t="s">
        <v>21</v>
      </c>
      <c r="C16" s="392">
        <f t="shared" si="2"/>
        <v>0</v>
      </c>
      <c r="D16" s="393">
        <f t="shared" si="3"/>
        <v>0</v>
      </c>
      <c r="E16" s="393">
        <f t="shared" si="4"/>
        <v>0</v>
      </c>
      <c r="F16" s="393">
        <f t="shared" si="5"/>
        <v>0</v>
      </c>
      <c r="G16" s="394">
        <f t="shared" si="6"/>
        <v>0</v>
      </c>
      <c r="H16" s="394">
        <f t="shared" si="7"/>
        <v>0</v>
      </c>
      <c r="I16" s="393">
        <f t="shared" si="8"/>
        <v>0</v>
      </c>
      <c r="J16" s="394">
        <v>0</v>
      </c>
      <c r="K16" s="394">
        <v>0</v>
      </c>
      <c r="L16" s="393">
        <f t="shared" si="10"/>
        <v>0</v>
      </c>
      <c r="M16" s="394">
        <v>0</v>
      </c>
      <c r="N16" s="394">
        <v>0</v>
      </c>
      <c r="O16" s="393">
        <f t="shared" si="11"/>
        <v>0</v>
      </c>
      <c r="P16" s="394">
        <v>0</v>
      </c>
      <c r="Q16" s="394">
        <v>0</v>
      </c>
      <c r="R16" s="393">
        <f t="shared" si="12"/>
        <v>0</v>
      </c>
      <c r="S16" s="393">
        <v>0</v>
      </c>
      <c r="T16" s="393">
        <v>0</v>
      </c>
      <c r="U16" s="393">
        <f t="shared" si="13"/>
        <v>0</v>
      </c>
      <c r="V16" s="393">
        <v>0</v>
      </c>
      <c r="W16" s="394">
        <v>0</v>
      </c>
      <c r="X16" s="394">
        <v>0</v>
      </c>
      <c r="Y16" s="394">
        <v>0</v>
      </c>
      <c r="Z16" s="394">
        <v>0</v>
      </c>
      <c r="AA16" s="394">
        <v>0</v>
      </c>
      <c r="AB16" s="394">
        <v>0</v>
      </c>
      <c r="AC16" s="394">
        <v>0</v>
      </c>
      <c r="AD16" s="339" t="s">
        <v>21</v>
      </c>
      <c r="AE16" s="340"/>
    </row>
    <row r="17" spans="1:31" s="341" customFormat="1" ht="16.5" customHeight="1">
      <c r="A17" s="337"/>
      <c r="B17" s="338" t="s">
        <v>22</v>
      </c>
      <c r="C17" s="392">
        <f t="shared" si="2"/>
        <v>0</v>
      </c>
      <c r="D17" s="393">
        <f t="shared" si="3"/>
        <v>0</v>
      </c>
      <c r="E17" s="393">
        <f t="shared" si="4"/>
        <v>0</v>
      </c>
      <c r="F17" s="393">
        <f t="shared" si="5"/>
        <v>0</v>
      </c>
      <c r="G17" s="394">
        <f t="shared" si="6"/>
        <v>0</v>
      </c>
      <c r="H17" s="394">
        <f t="shared" si="7"/>
        <v>0</v>
      </c>
      <c r="I17" s="393">
        <f t="shared" si="8"/>
        <v>0</v>
      </c>
      <c r="J17" s="394">
        <v>0</v>
      </c>
      <c r="K17" s="394">
        <v>0</v>
      </c>
      <c r="L17" s="393">
        <f t="shared" si="10"/>
        <v>0</v>
      </c>
      <c r="M17" s="394">
        <v>0</v>
      </c>
      <c r="N17" s="394">
        <v>0</v>
      </c>
      <c r="O17" s="393">
        <f t="shared" si="11"/>
        <v>0</v>
      </c>
      <c r="P17" s="394">
        <v>0</v>
      </c>
      <c r="Q17" s="394">
        <v>0</v>
      </c>
      <c r="R17" s="393">
        <f t="shared" si="12"/>
        <v>0</v>
      </c>
      <c r="S17" s="393">
        <v>0</v>
      </c>
      <c r="T17" s="393">
        <v>0</v>
      </c>
      <c r="U17" s="393">
        <f t="shared" si="13"/>
        <v>0</v>
      </c>
      <c r="V17" s="393">
        <v>0</v>
      </c>
      <c r="W17" s="394">
        <v>0</v>
      </c>
      <c r="X17" s="394">
        <v>0</v>
      </c>
      <c r="Y17" s="394">
        <v>0</v>
      </c>
      <c r="Z17" s="394">
        <v>0</v>
      </c>
      <c r="AA17" s="394">
        <v>0</v>
      </c>
      <c r="AB17" s="394">
        <v>0</v>
      </c>
      <c r="AC17" s="394">
        <v>0</v>
      </c>
      <c r="AD17" s="339" t="s">
        <v>22</v>
      </c>
      <c r="AE17" s="340"/>
    </row>
    <row r="18" spans="1:31" s="341" customFormat="1" ht="16.5" customHeight="1">
      <c r="A18" s="337"/>
      <c r="B18" s="338" t="s">
        <v>23</v>
      </c>
      <c r="C18" s="392">
        <f t="shared" si="2"/>
        <v>0</v>
      </c>
      <c r="D18" s="393">
        <f t="shared" si="3"/>
        <v>0</v>
      </c>
      <c r="E18" s="393">
        <f t="shared" si="4"/>
        <v>0</v>
      </c>
      <c r="F18" s="393">
        <f t="shared" si="5"/>
        <v>0</v>
      </c>
      <c r="G18" s="394">
        <f t="shared" si="6"/>
        <v>0</v>
      </c>
      <c r="H18" s="394">
        <f t="shared" si="7"/>
        <v>0</v>
      </c>
      <c r="I18" s="393">
        <f t="shared" si="8"/>
        <v>0</v>
      </c>
      <c r="J18" s="394">
        <v>0</v>
      </c>
      <c r="K18" s="394">
        <v>0</v>
      </c>
      <c r="L18" s="393">
        <f t="shared" si="10"/>
        <v>0</v>
      </c>
      <c r="M18" s="394">
        <v>0</v>
      </c>
      <c r="N18" s="394">
        <v>0</v>
      </c>
      <c r="O18" s="393">
        <f t="shared" si="11"/>
        <v>0</v>
      </c>
      <c r="P18" s="394">
        <v>0</v>
      </c>
      <c r="Q18" s="394">
        <v>0</v>
      </c>
      <c r="R18" s="393">
        <f t="shared" si="12"/>
        <v>0</v>
      </c>
      <c r="S18" s="393">
        <v>0</v>
      </c>
      <c r="T18" s="393">
        <v>0</v>
      </c>
      <c r="U18" s="393">
        <f t="shared" si="13"/>
        <v>0</v>
      </c>
      <c r="V18" s="393">
        <v>0</v>
      </c>
      <c r="W18" s="394">
        <v>0</v>
      </c>
      <c r="X18" s="394">
        <v>0</v>
      </c>
      <c r="Y18" s="394">
        <v>0</v>
      </c>
      <c r="Z18" s="394">
        <v>0</v>
      </c>
      <c r="AA18" s="394">
        <v>0</v>
      </c>
      <c r="AB18" s="394">
        <v>0</v>
      </c>
      <c r="AC18" s="394">
        <v>0</v>
      </c>
      <c r="AD18" s="339" t="s">
        <v>23</v>
      </c>
      <c r="AE18" s="340"/>
    </row>
    <row r="19" spans="1:31" s="341" customFormat="1" ht="16.5" customHeight="1">
      <c r="A19" s="337"/>
      <c r="B19" s="342" t="s">
        <v>24</v>
      </c>
      <c r="C19" s="392">
        <f t="shared" si="2"/>
        <v>79</v>
      </c>
      <c r="D19" s="393">
        <f t="shared" si="3"/>
        <v>55</v>
      </c>
      <c r="E19" s="393">
        <f t="shared" si="4"/>
        <v>24</v>
      </c>
      <c r="F19" s="393">
        <f t="shared" si="5"/>
        <v>79</v>
      </c>
      <c r="G19" s="394">
        <f t="shared" si="6"/>
        <v>55</v>
      </c>
      <c r="H19" s="394">
        <f t="shared" si="7"/>
        <v>24</v>
      </c>
      <c r="I19" s="393">
        <f t="shared" si="8"/>
        <v>26</v>
      </c>
      <c r="J19" s="394">
        <v>16</v>
      </c>
      <c r="K19" s="394">
        <v>10</v>
      </c>
      <c r="L19" s="393">
        <f t="shared" si="10"/>
        <v>24</v>
      </c>
      <c r="M19" s="394">
        <v>17</v>
      </c>
      <c r="N19" s="394">
        <v>7</v>
      </c>
      <c r="O19" s="393">
        <f t="shared" si="11"/>
        <v>16</v>
      </c>
      <c r="P19" s="394">
        <v>13</v>
      </c>
      <c r="Q19" s="394">
        <v>3</v>
      </c>
      <c r="R19" s="393">
        <f t="shared" si="12"/>
        <v>13</v>
      </c>
      <c r="S19" s="394">
        <v>9</v>
      </c>
      <c r="T19" s="394">
        <v>4</v>
      </c>
      <c r="U19" s="393">
        <f t="shared" si="13"/>
        <v>0</v>
      </c>
      <c r="V19" s="393">
        <v>0</v>
      </c>
      <c r="W19" s="394">
        <v>0</v>
      </c>
      <c r="X19" s="394">
        <v>0</v>
      </c>
      <c r="Y19" s="394">
        <v>40</v>
      </c>
      <c r="Z19" s="394">
        <v>19</v>
      </c>
      <c r="AA19" s="394">
        <v>10</v>
      </c>
      <c r="AB19" s="394">
        <v>16</v>
      </c>
      <c r="AC19" s="394">
        <v>10</v>
      </c>
      <c r="AD19" s="343" t="s">
        <v>24</v>
      </c>
      <c r="AE19" s="340"/>
    </row>
    <row r="20" spans="1:31" s="341" customFormat="1" ht="16.5" customHeight="1">
      <c r="A20" s="337"/>
      <c r="B20" s="342" t="s">
        <v>136</v>
      </c>
      <c r="C20" s="392">
        <f t="shared" si="2"/>
        <v>0</v>
      </c>
      <c r="D20" s="393">
        <f t="shared" si="3"/>
        <v>0</v>
      </c>
      <c r="E20" s="393">
        <f t="shared" si="4"/>
        <v>0</v>
      </c>
      <c r="F20" s="393">
        <f t="shared" si="5"/>
        <v>0</v>
      </c>
      <c r="G20" s="394">
        <f t="shared" si="6"/>
        <v>0</v>
      </c>
      <c r="H20" s="394">
        <f t="shared" si="7"/>
        <v>0</v>
      </c>
      <c r="I20" s="393">
        <f t="shared" si="8"/>
        <v>0</v>
      </c>
      <c r="J20" s="394">
        <v>0</v>
      </c>
      <c r="K20" s="394">
        <v>0</v>
      </c>
      <c r="L20" s="393">
        <f t="shared" si="10"/>
        <v>0</v>
      </c>
      <c r="M20" s="394">
        <v>0</v>
      </c>
      <c r="N20" s="394">
        <v>0</v>
      </c>
      <c r="O20" s="393">
        <f t="shared" si="11"/>
        <v>0</v>
      </c>
      <c r="P20" s="394">
        <v>0</v>
      </c>
      <c r="Q20" s="394">
        <v>0</v>
      </c>
      <c r="R20" s="393">
        <f t="shared" si="12"/>
        <v>0</v>
      </c>
      <c r="S20" s="393">
        <v>0</v>
      </c>
      <c r="T20" s="393">
        <v>0</v>
      </c>
      <c r="U20" s="393">
        <f t="shared" si="13"/>
        <v>0</v>
      </c>
      <c r="V20" s="393">
        <v>0</v>
      </c>
      <c r="W20" s="394">
        <v>0</v>
      </c>
      <c r="X20" s="394">
        <v>0</v>
      </c>
      <c r="Y20" s="394">
        <v>0</v>
      </c>
      <c r="Z20" s="394">
        <v>0</v>
      </c>
      <c r="AA20" s="394">
        <v>0</v>
      </c>
      <c r="AB20" s="394">
        <v>0</v>
      </c>
      <c r="AC20" s="394">
        <v>0</v>
      </c>
      <c r="AD20" s="343" t="s">
        <v>136</v>
      </c>
      <c r="AE20" s="340"/>
    </row>
    <row r="21" spans="1:31" s="341" customFormat="1" ht="16.5" customHeight="1">
      <c r="A21" s="337"/>
      <c r="B21" s="342" t="s">
        <v>25</v>
      </c>
      <c r="C21" s="392">
        <f t="shared" si="2"/>
        <v>23</v>
      </c>
      <c r="D21" s="393">
        <f t="shared" si="3"/>
        <v>14</v>
      </c>
      <c r="E21" s="393">
        <f t="shared" si="4"/>
        <v>9</v>
      </c>
      <c r="F21" s="393">
        <f t="shared" si="5"/>
        <v>23</v>
      </c>
      <c r="G21" s="394">
        <f t="shared" si="6"/>
        <v>14</v>
      </c>
      <c r="H21" s="394">
        <f t="shared" si="7"/>
        <v>9</v>
      </c>
      <c r="I21" s="393">
        <f t="shared" si="8"/>
        <v>9</v>
      </c>
      <c r="J21" s="394">
        <v>5</v>
      </c>
      <c r="K21" s="394">
        <v>4</v>
      </c>
      <c r="L21" s="393">
        <f t="shared" si="10"/>
        <v>5</v>
      </c>
      <c r="M21" s="394">
        <v>2</v>
      </c>
      <c r="N21" s="394">
        <v>3</v>
      </c>
      <c r="O21" s="393">
        <f t="shared" si="11"/>
        <v>9</v>
      </c>
      <c r="P21" s="394">
        <v>7</v>
      </c>
      <c r="Q21" s="394">
        <v>2</v>
      </c>
      <c r="R21" s="393">
        <f t="shared" si="12"/>
        <v>0</v>
      </c>
      <c r="S21" s="394">
        <v>0</v>
      </c>
      <c r="T21" s="394">
        <v>0</v>
      </c>
      <c r="U21" s="393">
        <f t="shared" si="13"/>
        <v>0</v>
      </c>
      <c r="V21" s="393">
        <v>0</v>
      </c>
      <c r="W21" s="394">
        <v>0</v>
      </c>
      <c r="X21" s="394">
        <v>0</v>
      </c>
      <c r="Y21" s="394">
        <v>40</v>
      </c>
      <c r="Z21" s="394">
        <v>5</v>
      </c>
      <c r="AA21" s="394">
        <v>4</v>
      </c>
      <c r="AB21" s="394">
        <v>5</v>
      </c>
      <c r="AC21" s="394">
        <v>4</v>
      </c>
      <c r="AD21" s="343" t="s">
        <v>25</v>
      </c>
      <c r="AE21" s="340"/>
    </row>
    <row r="22" spans="1:31" s="341" customFormat="1" ht="16.5" customHeight="1">
      <c r="A22" s="337"/>
      <c r="B22" s="342" t="s">
        <v>26</v>
      </c>
      <c r="C22" s="392">
        <f t="shared" si="2"/>
        <v>0</v>
      </c>
      <c r="D22" s="393">
        <f t="shared" si="3"/>
        <v>0</v>
      </c>
      <c r="E22" s="393">
        <f t="shared" si="4"/>
        <v>0</v>
      </c>
      <c r="F22" s="393">
        <f t="shared" si="5"/>
        <v>0</v>
      </c>
      <c r="G22" s="394">
        <f t="shared" si="6"/>
        <v>0</v>
      </c>
      <c r="H22" s="394">
        <f t="shared" si="7"/>
        <v>0</v>
      </c>
      <c r="I22" s="393">
        <f t="shared" si="8"/>
        <v>0</v>
      </c>
      <c r="J22" s="394">
        <v>0</v>
      </c>
      <c r="K22" s="394">
        <v>0</v>
      </c>
      <c r="L22" s="393">
        <f t="shared" si="10"/>
        <v>0</v>
      </c>
      <c r="M22" s="394">
        <v>0</v>
      </c>
      <c r="N22" s="394">
        <v>0</v>
      </c>
      <c r="O22" s="393">
        <f t="shared" si="11"/>
        <v>0</v>
      </c>
      <c r="P22" s="394">
        <v>0</v>
      </c>
      <c r="Q22" s="394">
        <v>0</v>
      </c>
      <c r="R22" s="393">
        <f t="shared" si="12"/>
        <v>0</v>
      </c>
      <c r="S22" s="393">
        <v>0</v>
      </c>
      <c r="T22" s="393">
        <v>0</v>
      </c>
      <c r="U22" s="393">
        <f t="shared" si="13"/>
        <v>0</v>
      </c>
      <c r="V22" s="393">
        <v>0</v>
      </c>
      <c r="W22" s="394">
        <v>0</v>
      </c>
      <c r="X22" s="394">
        <v>0</v>
      </c>
      <c r="Y22" s="394">
        <v>0</v>
      </c>
      <c r="Z22" s="394">
        <v>0</v>
      </c>
      <c r="AA22" s="394">
        <v>0</v>
      </c>
      <c r="AB22" s="394">
        <v>0</v>
      </c>
      <c r="AC22" s="394">
        <v>0</v>
      </c>
      <c r="AD22" s="343" t="s">
        <v>26</v>
      </c>
      <c r="AE22" s="340"/>
    </row>
    <row r="23" spans="1:31" s="341" customFormat="1" ht="16.5" customHeight="1">
      <c r="A23" s="337"/>
      <c r="B23" s="342" t="s">
        <v>27</v>
      </c>
      <c r="C23" s="392">
        <f t="shared" si="2"/>
        <v>0</v>
      </c>
      <c r="D23" s="393">
        <f t="shared" si="3"/>
        <v>0</v>
      </c>
      <c r="E23" s="393">
        <f t="shared" si="4"/>
        <v>0</v>
      </c>
      <c r="F23" s="393">
        <f t="shared" si="5"/>
        <v>0</v>
      </c>
      <c r="G23" s="394">
        <f t="shared" si="6"/>
        <v>0</v>
      </c>
      <c r="H23" s="394">
        <f t="shared" si="7"/>
        <v>0</v>
      </c>
      <c r="I23" s="393">
        <f t="shared" si="8"/>
        <v>0</v>
      </c>
      <c r="J23" s="394">
        <v>0</v>
      </c>
      <c r="K23" s="394">
        <v>0</v>
      </c>
      <c r="L23" s="393">
        <f t="shared" si="10"/>
        <v>0</v>
      </c>
      <c r="M23" s="394">
        <v>0</v>
      </c>
      <c r="N23" s="394">
        <v>0</v>
      </c>
      <c r="O23" s="393">
        <f t="shared" si="11"/>
        <v>0</v>
      </c>
      <c r="P23" s="394">
        <v>0</v>
      </c>
      <c r="Q23" s="394">
        <v>0</v>
      </c>
      <c r="R23" s="393">
        <f t="shared" si="12"/>
        <v>0</v>
      </c>
      <c r="S23" s="393">
        <v>0</v>
      </c>
      <c r="T23" s="393">
        <v>0</v>
      </c>
      <c r="U23" s="393">
        <f t="shared" si="13"/>
        <v>0</v>
      </c>
      <c r="V23" s="393">
        <v>0</v>
      </c>
      <c r="W23" s="394">
        <v>0</v>
      </c>
      <c r="X23" s="394">
        <v>0</v>
      </c>
      <c r="Y23" s="394">
        <v>0</v>
      </c>
      <c r="Z23" s="394">
        <v>0</v>
      </c>
      <c r="AA23" s="394">
        <v>0</v>
      </c>
      <c r="AB23" s="394">
        <v>0</v>
      </c>
      <c r="AC23" s="394">
        <v>0</v>
      </c>
      <c r="AD23" s="343" t="s">
        <v>27</v>
      </c>
      <c r="AE23" s="340"/>
    </row>
    <row r="24" spans="1:31" s="341" customFormat="1" ht="16.5" customHeight="1">
      <c r="A24" s="337"/>
      <c r="B24" s="342" t="s">
        <v>28</v>
      </c>
      <c r="C24" s="392">
        <f t="shared" si="2"/>
        <v>0</v>
      </c>
      <c r="D24" s="393">
        <f t="shared" si="3"/>
        <v>0</v>
      </c>
      <c r="E24" s="393">
        <f t="shared" si="4"/>
        <v>0</v>
      </c>
      <c r="F24" s="393">
        <f t="shared" si="5"/>
        <v>0</v>
      </c>
      <c r="G24" s="394">
        <f t="shared" si="6"/>
        <v>0</v>
      </c>
      <c r="H24" s="394">
        <f t="shared" si="7"/>
        <v>0</v>
      </c>
      <c r="I24" s="393">
        <f t="shared" si="8"/>
        <v>0</v>
      </c>
      <c r="J24" s="394">
        <v>0</v>
      </c>
      <c r="K24" s="394">
        <v>0</v>
      </c>
      <c r="L24" s="393">
        <f t="shared" si="10"/>
        <v>0</v>
      </c>
      <c r="M24" s="394">
        <v>0</v>
      </c>
      <c r="N24" s="394">
        <v>0</v>
      </c>
      <c r="O24" s="393">
        <f t="shared" si="11"/>
        <v>0</v>
      </c>
      <c r="P24" s="394">
        <v>0</v>
      </c>
      <c r="Q24" s="394">
        <v>0</v>
      </c>
      <c r="R24" s="393">
        <f t="shared" si="12"/>
        <v>0</v>
      </c>
      <c r="S24" s="393">
        <v>0</v>
      </c>
      <c r="T24" s="393">
        <v>0</v>
      </c>
      <c r="U24" s="393">
        <f t="shared" si="13"/>
        <v>0</v>
      </c>
      <c r="V24" s="393">
        <v>0</v>
      </c>
      <c r="W24" s="394">
        <v>0</v>
      </c>
      <c r="X24" s="394">
        <v>0</v>
      </c>
      <c r="Y24" s="394">
        <v>0</v>
      </c>
      <c r="Z24" s="394">
        <v>0</v>
      </c>
      <c r="AA24" s="394">
        <v>0</v>
      </c>
      <c r="AB24" s="394">
        <v>0</v>
      </c>
      <c r="AC24" s="394">
        <v>0</v>
      </c>
      <c r="AD24" s="343" t="s">
        <v>28</v>
      </c>
      <c r="AE24" s="340"/>
    </row>
    <row r="25" spans="1:31" s="341" customFormat="1" ht="16.5" customHeight="1">
      <c r="A25" s="337"/>
      <c r="B25" s="342" t="s">
        <v>29</v>
      </c>
      <c r="C25" s="392">
        <f t="shared" si="2"/>
        <v>272</v>
      </c>
      <c r="D25" s="393">
        <f t="shared" si="3"/>
        <v>163</v>
      </c>
      <c r="E25" s="393">
        <f t="shared" si="4"/>
        <v>109</v>
      </c>
      <c r="F25" s="393">
        <f t="shared" si="5"/>
        <v>272</v>
      </c>
      <c r="G25" s="394">
        <f t="shared" si="6"/>
        <v>163</v>
      </c>
      <c r="H25" s="394">
        <f t="shared" si="7"/>
        <v>109</v>
      </c>
      <c r="I25" s="393">
        <f t="shared" si="8"/>
        <v>76</v>
      </c>
      <c r="J25" s="394">
        <v>42</v>
      </c>
      <c r="K25" s="394">
        <v>34</v>
      </c>
      <c r="L25" s="393">
        <f t="shared" si="10"/>
        <v>81</v>
      </c>
      <c r="M25" s="394">
        <v>49</v>
      </c>
      <c r="N25" s="394">
        <v>32</v>
      </c>
      <c r="O25" s="393">
        <f t="shared" si="11"/>
        <v>83</v>
      </c>
      <c r="P25" s="394">
        <v>51</v>
      </c>
      <c r="Q25" s="394">
        <v>32</v>
      </c>
      <c r="R25" s="393">
        <f t="shared" si="12"/>
        <v>32</v>
      </c>
      <c r="S25" s="394">
        <v>21</v>
      </c>
      <c r="T25" s="394">
        <v>11</v>
      </c>
      <c r="U25" s="393">
        <f t="shared" si="13"/>
        <v>0</v>
      </c>
      <c r="V25" s="393">
        <v>0</v>
      </c>
      <c r="W25" s="394">
        <v>0</v>
      </c>
      <c r="X25" s="394">
        <v>0</v>
      </c>
      <c r="Y25" s="394">
        <v>160</v>
      </c>
      <c r="Z25" s="394">
        <v>45</v>
      </c>
      <c r="AA25" s="394">
        <v>38</v>
      </c>
      <c r="AB25" s="394">
        <v>42</v>
      </c>
      <c r="AC25" s="394">
        <v>34</v>
      </c>
      <c r="AD25" s="343" t="s">
        <v>29</v>
      </c>
      <c r="AE25" s="340"/>
    </row>
    <row r="26" spans="1:31" s="341" customFormat="1" ht="16.5" customHeight="1">
      <c r="A26" s="337"/>
      <c r="B26" s="342" t="s">
        <v>30</v>
      </c>
      <c r="C26" s="392">
        <f t="shared" si="2"/>
        <v>50</v>
      </c>
      <c r="D26" s="393">
        <f t="shared" si="3"/>
        <v>35</v>
      </c>
      <c r="E26" s="393">
        <f t="shared" si="4"/>
        <v>15</v>
      </c>
      <c r="F26" s="393">
        <f t="shared" si="5"/>
        <v>50</v>
      </c>
      <c r="G26" s="394">
        <f t="shared" si="6"/>
        <v>35</v>
      </c>
      <c r="H26" s="394">
        <f t="shared" si="7"/>
        <v>15</v>
      </c>
      <c r="I26" s="393">
        <f t="shared" si="8"/>
        <v>15</v>
      </c>
      <c r="J26" s="394">
        <v>10</v>
      </c>
      <c r="K26" s="394">
        <v>5</v>
      </c>
      <c r="L26" s="393">
        <f t="shared" si="10"/>
        <v>13</v>
      </c>
      <c r="M26" s="394">
        <v>10</v>
      </c>
      <c r="N26" s="394">
        <v>3</v>
      </c>
      <c r="O26" s="393">
        <f t="shared" si="11"/>
        <v>7</v>
      </c>
      <c r="P26" s="394">
        <v>5</v>
      </c>
      <c r="Q26" s="394">
        <v>2</v>
      </c>
      <c r="R26" s="393">
        <f t="shared" si="12"/>
        <v>15</v>
      </c>
      <c r="S26" s="394">
        <v>10</v>
      </c>
      <c r="T26" s="394">
        <v>5</v>
      </c>
      <c r="U26" s="393">
        <f t="shared" si="13"/>
        <v>0</v>
      </c>
      <c r="V26" s="393">
        <v>0</v>
      </c>
      <c r="W26" s="394">
        <v>0</v>
      </c>
      <c r="X26" s="394">
        <v>0</v>
      </c>
      <c r="Y26" s="394">
        <v>40</v>
      </c>
      <c r="Z26" s="394">
        <v>18</v>
      </c>
      <c r="AA26" s="394">
        <v>5</v>
      </c>
      <c r="AB26" s="394">
        <v>10</v>
      </c>
      <c r="AC26" s="394">
        <v>5</v>
      </c>
      <c r="AD26" s="343" t="s">
        <v>30</v>
      </c>
      <c r="AE26" s="340"/>
    </row>
    <row r="27" spans="1:31" s="341" customFormat="1" ht="16.5" customHeight="1">
      <c r="A27" s="337"/>
      <c r="B27" s="344" t="s">
        <v>60</v>
      </c>
      <c r="C27" s="392">
        <f t="shared" si="2"/>
        <v>38</v>
      </c>
      <c r="D27" s="393">
        <f t="shared" si="3"/>
        <v>19</v>
      </c>
      <c r="E27" s="393">
        <f t="shared" si="4"/>
        <v>19</v>
      </c>
      <c r="F27" s="393">
        <f t="shared" si="5"/>
        <v>38</v>
      </c>
      <c r="G27" s="394">
        <f t="shared" si="6"/>
        <v>19</v>
      </c>
      <c r="H27" s="394">
        <f t="shared" si="7"/>
        <v>19</v>
      </c>
      <c r="I27" s="393">
        <f t="shared" si="8"/>
        <v>13</v>
      </c>
      <c r="J27" s="394">
        <v>5</v>
      </c>
      <c r="K27" s="394">
        <v>8</v>
      </c>
      <c r="L27" s="393">
        <f t="shared" si="10"/>
        <v>10</v>
      </c>
      <c r="M27" s="394">
        <v>6</v>
      </c>
      <c r="N27" s="394">
        <v>4</v>
      </c>
      <c r="O27" s="393">
        <f t="shared" si="11"/>
        <v>10</v>
      </c>
      <c r="P27" s="394">
        <v>5</v>
      </c>
      <c r="Q27" s="394">
        <v>5</v>
      </c>
      <c r="R27" s="393">
        <f t="shared" si="12"/>
        <v>5</v>
      </c>
      <c r="S27" s="394">
        <v>3</v>
      </c>
      <c r="T27" s="394">
        <v>2</v>
      </c>
      <c r="U27" s="393">
        <f t="shared" si="13"/>
        <v>0</v>
      </c>
      <c r="V27" s="393">
        <v>0</v>
      </c>
      <c r="W27" s="394">
        <v>0</v>
      </c>
      <c r="X27" s="394">
        <v>0</v>
      </c>
      <c r="Y27" s="394">
        <v>40</v>
      </c>
      <c r="Z27" s="394">
        <v>5</v>
      </c>
      <c r="AA27" s="394">
        <v>7</v>
      </c>
      <c r="AB27" s="394">
        <v>5</v>
      </c>
      <c r="AC27" s="394">
        <v>7</v>
      </c>
      <c r="AD27" s="343" t="s">
        <v>76</v>
      </c>
      <c r="AE27" s="340"/>
    </row>
    <row r="28" spans="1:31" s="341" customFormat="1" ht="16.5" customHeight="1">
      <c r="A28" s="337"/>
      <c r="B28" s="344" t="s">
        <v>61</v>
      </c>
      <c r="C28" s="392">
        <f t="shared" si="2"/>
        <v>0</v>
      </c>
      <c r="D28" s="393">
        <f t="shared" si="3"/>
        <v>0</v>
      </c>
      <c r="E28" s="393">
        <f t="shared" si="4"/>
        <v>0</v>
      </c>
      <c r="F28" s="393">
        <f t="shared" si="5"/>
        <v>0</v>
      </c>
      <c r="G28" s="394">
        <f t="shared" si="6"/>
        <v>0</v>
      </c>
      <c r="H28" s="394">
        <f t="shared" si="7"/>
        <v>0</v>
      </c>
      <c r="I28" s="393">
        <f t="shared" si="8"/>
        <v>0</v>
      </c>
      <c r="J28" s="394">
        <v>0</v>
      </c>
      <c r="K28" s="394">
        <v>0</v>
      </c>
      <c r="L28" s="393">
        <f t="shared" si="10"/>
        <v>0</v>
      </c>
      <c r="M28" s="394">
        <v>0</v>
      </c>
      <c r="N28" s="394">
        <v>0</v>
      </c>
      <c r="O28" s="393">
        <f t="shared" si="11"/>
        <v>0</v>
      </c>
      <c r="P28" s="394">
        <v>0</v>
      </c>
      <c r="Q28" s="394">
        <v>0</v>
      </c>
      <c r="R28" s="393">
        <f t="shared" si="12"/>
        <v>0</v>
      </c>
      <c r="S28" s="393">
        <v>0</v>
      </c>
      <c r="T28" s="393">
        <v>0</v>
      </c>
      <c r="U28" s="393">
        <f t="shared" si="13"/>
        <v>0</v>
      </c>
      <c r="V28" s="393">
        <v>0</v>
      </c>
      <c r="W28" s="394">
        <v>0</v>
      </c>
      <c r="X28" s="394">
        <v>0</v>
      </c>
      <c r="Y28" s="394">
        <v>0</v>
      </c>
      <c r="Z28" s="394">
        <v>0</v>
      </c>
      <c r="AA28" s="394">
        <v>0</v>
      </c>
      <c r="AB28" s="394">
        <v>0</v>
      </c>
      <c r="AC28" s="394">
        <v>0</v>
      </c>
      <c r="AD28" s="343" t="s">
        <v>77</v>
      </c>
      <c r="AE28" s="340"/>
    </row>
    <row r="29" spans="1:31" s="341" customFormat="1" ht="16.5" customHeight="1">
      <c r="A29" s="337"/>
      <c r="B29" s="344" t="s">
        <v>62</v>
      </c>
      <c r="C29" s="392">
        <f t="shared" si="2"/>
        <v>229</v>
      </c>
      <c r="D29" s="393">
        <f t="shared" si="3"/>
        <v>118</v>
      </c>
      <c r="E29" s="393">
        <f t="shared" si="4"/>
        <v>111</v>
      </c>
      <c r="F29" s="393">
        <f t="shared" si="5"/>
        <v>229</v>
      </c>
      <c r="G29" s="394">
        <f t="shared" si="6"/>
        <v>118</v>
      </c>
      <c r="H29" s="394">
        <f t="shared" si="7"/>
        <v>111</v>
      </c>
      <c r="I29" s="393">
        <f t="shared" si="8"/>
        <v>67</v>
      </c>
      <c r="J29" s="394">
        <v>32</v>
      </c>
      <c r="K29" s="394">
        <v>35</v>
      </c>
      <c r="L29" s="393">
        <f t="shared" si="10"/>
        <v>60</v>
      </c>
      <c r="M29" s="394">
        <v>28</v>
      </c>
      <c r="N29" s="394">
        <v>32</v>
      </c>
      <c r="O29" s="393">
        <f t="shared" si="11"/>
        <v>71</v>
      </c>
      <c r="P29" s="394">
        <v>42</v>
      </c>
      <c r="Q29" s="394">
        <v>29</v>
      </c>
      <c r="R29" s="393">
        <f t="shared" si="12"/>
        <v>31</v>
      </c>
      <c r="S29" s="394">
        <v>16</v>
      </c>
      <c r="T29" s="394">
        <v>15</v>
      </c>
      <c r="U29" s="393">
        <f t="shared" si="13"/>
        <v>0</v>
      </c>
      <c r="V29" s="393">
        <v>0</v>
      </c>
      <c r="W29" s="394">
        <v>0</v>
      </c>
      <c r="X29" s="394">
        <v>0</v>
      </c>
      <c r="Y29" s="394">
        <v>120</v>
      </c>
      <c r="Z29" s="394">
        <v>49</v>
      </c>
      <c r="AA29" s="394">
        <v>57</v>
      </c>
      <c r="AB29" s="394">
        <v>32</v>
      </c>
      <c r="AC29" s="394">
        <v>35</v>
      </c>
      <c r="AD29" s="343" t="s">
        <v>78</v>
      </c>
      <c r="AE29" s="340"/>
    </row>
    <row r="30" spans="1:31" s="341" customFormat="1" ht="16.5" customHeight="1">
      <c r="A30" s="337"/>
      <c r="B30" s="344" t="s">
        <v>153</v>
      </c>
      <c r="C30" s="392">
        <f t="shared" si="2"/>
        <v>176</v>
      </c>
      <c r="D30" s="393">
        <f t="shared" si="3"/>
        <v>103</v>
      </c>
      <c r="E30" s="393">
        <f t="shared" si="4"/>
        <v>73</v>
      </c>
      <c r="F30" s="393">
        <f t="shared" si="5"/>
        <v>176</v>
      </c>
      <c r="G30" s="394">
        <f t="shared" si="6"/>
        <v>103</v>
      </c>
      <c r="H30" s="394">
        <f t="shared" si="7"/>
        <v>73</v>
      </c>
      <c r="I30" s="393">
        <f t="shared" si="8"/>
        <v>51</v>
      </c>
      <c r="J30" s="394">
        <v>25</v>
      </c>
      <c r="K30" s="394">
        <v>26</v>
      </c>
      <c r="L30" s="393">
        <f t="shared" si="10"/>
        <v>59</v>
      </c>
      <c r="M30" s="394">
        <v>31</v>
      </c>
      <c r="N30" s="394">
        <v>28</v>
      </c>
      <c r="O30" s="393">
        <f t="shared" si="11"/>
        <v>47</v>
      </c>
      <c r="P30" s="394">
        <v>29</v>
      </c>
      <c r="Q30" s="394">
        <v>18</v>
      </c>
      <c r="R30" s="393">
        <f t="shared" si="12"/>
        <v>19</v>
      </c>
      <c r="S30" s="394">
        <v>18</v>
      </c>
      <c r="T30" s="394">
        <v>1</v>
      </c>
      <c r="U30" s="393">
        <f t="shared" si="13"/>
        <v>0</v>
      </c>
      <c r="V30" s="393">
        <v>0</v>
      </c>
      <c r="W30" s="394">
        <v>0</v>
      </c>
      <c r="X30" s="394">
        <v>0</v>
      </c>
      <c r="Y30" s="394">
        <v>200</v>
      </c>
      <c r="Z30" s="394">
        <v>27</v>
      </c>
      <c r="AA30" s="394">
        <v>28</v>
      </c>
      <c r="AB30" s="394">
        <v>24</v>
      </c>
      <c r="AC30" s="394">
        <v>28</v>
      </c>
      <c r="AD30" s="343" t="s">
        <v>153</v>
      </c>
      <c r="AE30" s="340"/>
    </row>
    <row r="31" spans="1:31" s="341" customFormat="1" ht="16.5" customHeight="1">
      <c r="A31" s="337"/>
      <c r="B31" s="342" t="s">
        <v>222</v>
      </c>
      <c r="C31" s="392">
        <f>D31+E31</f>
        <v>0</v>
      </c>
      <c r="D31" s="393">
        <f>SUM(G31,V31)</f>
        <v>0</v>
      </c>
      <c r="E31" s="393">
        <f>SUM(H31,W31)</f>
        <v>0</v>
      </c>
      <c r="F31" s="393">
        <f>G31+H31</f>
        <v>0</v>
      </c>
      <c r="G31" s="394">
        <f>SUM(J31,M31,P31,S31)</f>
        <v>0</v>
      </c>
      <c r="H31" s="394">
        <f>SUM(K31,N31,Q31,T31)</f>
        <v>0</v>
      </c>
      <c r="I31" s="393">
        <f>J31+K31</f>
        <v>0</v>
      </c>
      <c r="J31" s="394">
        <v>0</v>
      </c>
      <c r="K31" s="394">
        <v>0</v>
      </c>
      <c r="L31" s="393">
        <f>M31+N31</f>
        <v>0</v>
      </c>
      <c r="M31" s="394">
        <v>0</v>
      </c>
      <c r="N31" s="394">
        <v>0</v>
      </c>
      <c r="O31" s="393">
        <f>P31+Q31</f>
        <v>0</v>
      </c>
      <c r="P31" s="394">
        <v>0</v>
      </c>
      <c r="Q31" s="394">
        <v>0</v>
      </c>
      <c r="R31" s="393">
        <f>S31+T31</f>
        <v>0</v>
      </c>
      <c r="S31" s="394">
        <v>0</v>
      </c>
      <c r="T31" s="394">
        <v>0</v>
      </c>
      <c r="U31" s="393">
        <f>V31+W31</f>
        <v>0</v>
      </c>
      <c r="V31" s="393">
        <v>0</v>
      </c>
      <c r="W31" s="394">
        <v>0</v>
      </c>
      <c r="X31" s="394">
        <v>0</v>
      </c>
      <c r="Y31" s="394">
        <v>0</v>
      </c>
      <c r="Z31" s="394">
        <v>0</v>
      </c>
      <c r="AA31" s="394">
        <v>0</v>
      </c>
      <c r="AB31" s="394">
        <v>0</v>
      </c>
      <c r="AC31" s="394">
        <v>0</v>
      </c>
      <c r="AD31" s="343" t="s">
        <v>222</v>
      </c>
      <c r="AE31" s="340"/>
    </row>
    <row r="32" spans="1:31" s="333" customFormat="1" ht="21" customHeight="1">
      <c r="A32" s="546" t="s">
        <v>199</v>
      </c>
      <c r="B32" s="547"/>
      <c r="C32" s="390">
        <f t="shared" si="2"/>
        <v>50</v>
      </c>
      <c r="D32" s="397">
        <f t="shared" si="3"/>
        <v>34</v>
      </c>
      <c r="E32" s="397">
        <f t="shared" si="4"/>
        <v>16</v>
      </c>
      <c r="F32" s="391">
        <f t="shared" si="5"/>
        <v>50</v>
      </c>
      <c r="G32" s="397">
        <f t="shared" si="6"/>
        <v>34</v>
      </c>
      <c r="H32" s="397">
        <f t="shared" si="7"/>
        <v>16</v>
      </c>
      <c r="I32" s="391">
        <f t="shared" si="8"/>
        <v>11</v>
      </c>
      <c r="J32" s="391">
        <f aca="true" t="shared" si="14" ref="J32:AC32">SUM(J33:J34)</f>
        <v>6</v>
      </c>
      <c r="K32" s="391">
        <f t="shared" si="14"/>
        <v>5</v>
      </c>
      <c r="L32" s="391">
        <f t="shared" si="10"/>
        <v>20</v>
      </c>
      <c r="M32" s="391">
        <f t="shared" si="14"/>
        <v>16</v>
      </c>
      <c r="N32" s="391">
        <f t="shared" si="14"/>
        <v>4</v>
      </c>
      <c r="O32" s="391">
        <f t="shared" si="11"/>
        <v>19</v>
      </c>
      <c r="P32" s="391">
        <f t="shared" si="14"/>
        <v>12</v>
      </c>
      <c r="Q32" s="391">
        <f t="shared" si="14"/>
        <v>7</v>
      </c>
      <c r="R32" s="391">
        <f t="shared" si="12"/>
        <v>0</v>
      </c>
      <c r="S32" s="391">
        <f t="shared" si="14"/>
        <v>0</v>
      </c>
      <c r="T32" s="391">
        <f t="shared" si="14"/>
        <v>0</v>
      </c>
      <c r="U32" s="391">
        <f t="shared" si="13"/>
        <v>0</v>
      </c>
      <c r="V32" s="391">
        <f t="shared" si="14"/>
        <v>0</v>
      </c>
      <c r="W32" s="391">
        <f t="shared" si="14"/>
        <v>0</v>
      </c>
      <c r="X32" s="391">
        <f t="shared" si="14"/>
        <v>0</v>
      </c>
      <c r="Y32" s="391">
        <f t="shared" si="14"/>
        <v>40</v>
      </c>
      <c r="Z32" s="391">
        <f t="shared" si="14"/>
        <v>7</v>
      </c>
      <c r="AA32" s="391">
        <f t="shared" si="14"/>
        <v>8</v>
      </c>
      <c r="AB32" s="391">
        <f t="shared" si="14"/>
        <v>6</v>
      </c>
      <c r="AC32" s="391">
        <f t="shared" si="14"/>
        <v>5</v>
      </c>
      <c r="AD32" s="548" t="s">
        <v>199</v>
      </c>
      <c r="AE32" s="550"/>
    </row>
    <row r="33" spans="1:31" s="341" customFormat="1" ht="16.5" customHeight="1">
      <c r="A33" s="337"/>
      <c r="B33" s="342" t="s">
        <v>31</v>
      </c>
      <c r="C33" s="392">
        <f t="shared" si="2"/>
        <v>0</v>
      </c>
      <c r="D33" s="393">
        <f t="shared" si="3"/>
        <v>0</v>
      </c>
      <c r="E33" s="393">
        <f t="shared" si="4"/>
        <v>0</v>
      </c>
      <c r="F33" s="393">
        <f t="shared" si="5"/>
        <v>0</v>
      </c>
      <c r="G33" s="394">
        <f t="shared" si="6"/>
        <v>0</v>
      </c>
      <c r="H33" s="394">
        <f t="shared" si="7"/>
        <v>0</v>
      </c>
      <c r="I33" s="393">
        <f t="shared" si="8"/>
        <v>0</v>
      </c>
      <c r="J33" s="394">
        <v>0</v>
      </c>
      <c r="K33" s="394">
        <v>0</v>
      </c>
      <c r="L33" s="393">
        <f t="shared" si="10"/>
        <v>0</v>
      </c>
      <c r="M33" s="394">
        <v>0</v>
      </c>
      <c r="N33" s="394">
        <v>0</v>
      </c>
      <c r="O33" s="393">
        <f t="shared" si="11"/>
        <v>0</v>
      </c>
      <c r="P33" s="394">
        <v>0</v>
      </c>
      <c r="Q33" s="394">
        <v>0</v>
      </c>
      <c r="R33" s="393">
        <f t="shared" si="12"/>
        <v>0</v>
      </c>
      <c r="S33" s="394">
        <v>0</v>
      </c>
      <c r="T33" s="394">
        <v>0</v>
      </c>
      <c r="U33" s="393">
        <f t="shared" si="13"/>
        <v>0</v>
      </c>
      <c r="V33" s="393">
        <v>0</v>
      </c>
      <c r="W33" s="394">
        <v>0</v>
      </c>
      <c r="X33" s="394">
        <v>0</v>
      </c>
      <c r="Y33" s="394">
        <v>0</v>
      </c>
      <c r="Z33" s="394">
        <v>0</v>
      </c>
      <c r="AA33" s="394">
        <v>0</v>
      </c>
      <c r="AB33" s="394">
        <v>0</v>
      </c>
      <c r="AC33" s="394">
        <v>0</v>
      </c>
      <c r="AD33" s="343" t="s">
        <v>31</v>
      </c>
      <c r="AE33" s="340"/>
    </row>
    <row r="34" spans="1:31" s="341" customFormat="1" ht="16.5" customHeight="1">
      <c r="A34" s="337"/>
      <c r="B34" s="342" t="s">
        <v>32</v>
      </c>
      <c r="C34" s="392">
        <f t="shared" si="2"/>
        <v>50</v>
      </c>
      <c r="D34" s="393">
        <f t="shared" si="3"/>
        <v>34</v>
      </c>
      <c r="E34" s="393">
        <f t="shared" si="4"/>
        <v>16</v>
      </c>
      <c r="F34" s="393">
        <f t="shared" si="5"/>
        <v>50</v>
      </c>
      <c r="G34" s="394">
        <f t="shared" si="6"/>
        <v>34</v>
      </c>
      <c r="H34" s="394">
        <f t="shared" si="7"/>
        <v>16</v>
      </c>
      <c r="I34" s="393">
        <f t="shared" si="8"/>
        <v>11</v>
      </c>
      <c r="J34" s="394">
        <v>6</v>
      </c>
      <c r="K34" s="394">
        <v>5</v>
      </c>
      <c r="L34" s="393">
        <f t="shared" si="10"/>
        <v>20</v>
      </c>
      <c r="M34" s="394">
        <v>16</v>
      </c>
      <c r="N34" s="394">
        <v>4</v>
      </c>
      <c r="O34" s="393">
        <f t="shared" si="11"/>
        <v>19</v>
      </c>
      <c r="P34" s="394">
        <v>12</v>
      </c>
      <c r="Q34" s="394">
        <v>7</v>
      </c>
      <c r="R34" s="393">
        <f t="shared" si="12"/>
        <v>0</v>
      </c>
      <c r="S34" s="394">
        <v>0</v>
      </c>
      <c r="T34" s="394">
        <v>0</v>
      </c>
      <c r="U34" s="393">
        <f t="shared" si="13"/>
        <v>0</v>
      </c>
      <c r="V34" s="393">
        <v>0</v>
      </c>
      <c r="W34" s="394">
        <v>0</v>
      </c>
      <c r="X34" s="394">
        <v>0</v>
      </c>
      <c r="Y34" s="394">
        <v>40</v>
      </c>
      <c r="Z34" s="394">
        <v>7</v>
      </c>
      <c r="AA34" s="394">
        <v>8</v>
      </c>
      <c r="AB34" s="394">
        <v>6</v>
      </c>
      <c r="AC34" s="394">
        <v>5</v>
      </c>
      <c r="AD34" s="343" t="s">
        <v>32</v>
      </c>
      <c r="AE34" s="340"/>
    </row>
    <row r="35" spans="1:31" s="333" customFormat="1" ht="21" customHeight="1">
      <c r="A35" s="542" t="s">
        <v>200</v>
      </c>
      <c r="B35" s="544"/>
      <c r="C35" s="390">
        <f t="shared" si="2"/>
        <v>54</v>
      </c>
      <c r="D35" s="397">
        <f t="shared" si="3"/>
        <v>30</v>
      </c>
      <c r="E35" s="397">
        <f t="shared" si="4"/>
        <v>24</v>
      </c>
      <c r="F35" s="391">
        <f t="shared" si="5"/>
        <v>54</v>
      </c>
      <c r="G35" s="397">
        <f t="shared" si="6"/>
        <v>30</v>
      </c>
      <c r="H35" s="397">
        <f t="shared" si="7"/>
        <v>24</v>
      </c>
      <c r="I35" s="391">
        <f t="shared" si="8"/>
        <v>21</v>
      </c>
      <c r="J35" s="391">
        <f aca="true" t="shared" si="15" ref="J35:AC35">SUM(J36:J39)</f>
        <v>12</v>
      </c>
      <c r="K35" s="391">
        <f t="shared" si="15"/>
        <v>9</v>
      </c>
      <c r="L35" s="391">
        <f t="shared" si="10"/>
        <v>13</v>
      </c>
      <c r="M35" s="391">
        <f t="shared" si="15"/>
        <v>9</v>
      </c>
      <c r="N35" s="391">
        <f t="shared" si="15"/>
        <v>4</v>
      </c>
      <c r="O35" s="391">
        <f t="shared" si="11"/>
        <v>7</v>
      </c>
      <c r="P35" s="391">
        <f t="shared" si="15"/>
        <v>3</v>
      </c>
      <c r="Q35" s="391">
        <f t="shared" si="15"/>
        <v>4</v>
      </c>
      <c r="R35" s="391">
        <f t="shared" si="12"/>
        <v>13</v>
      </c>
      <c r="S35" s="391">
        <f t="shared" si="15"/>
        <v>6</v>
      </c>
      <c r="T35" s="391">
        <f t="shared" si="15"/>
        <v>7</v>
      </c>
      <c r="U35" s="391">
        <f t="shared" si="13"/>
        <v>0</v>
      </c>
      <c r="V35" s="391">
        <f t="shared" si="15"/>
        <v>0</v>
      </c>
      <c r="W35" s="391">
        <f t="shared" si="15"/>
        <v>0</v>
      </c>
      <c r="X35" s="391">
        <f t="shared" si="15"/>
        <v>0</v>
      </c>
      <c r="Y35" s="391">
        <f t="shared" si="15"/>
        <v>40</v>
      </c>
      <c r="Z35" s="391">
        <f t="shared" si="15"/>
        <v>15</v>
      </c>
      <c r="AA35" s="391">
        <f t="shared" si="15"/>
        <v>13</v>
      </c>
      <c r="AB35" s="391">
        <f t="shared" si="15"/>
        <v>12</v>
      </c>
      <c r="AC35" s="391">
        <f t="shared" si="15"/>
        <v>10</v>
      </c>
      <c r="AD35" s="548" t="s">
        <v>200</v>
      </c>
      <c r="AE35" s="550"/>
    </row>
    <row r="36" spans="1:31" s="341" customFormat="1" ht="16.5" customHeight="1">
      <c r="A36" s="337"/>
      <c r="B36" s="342" t="s">
        <v>48</v>
      </c>
      <c r="C36" s="392">
        <f t="shared" si="2"/>
        <v>54</v>
      </c>
      <c r="D36" s="393">
        <f t="shared" si="3"/>
        <v>30</v>
      </c>
      <c r="E36" s="393">
        <f t="shared" si="4"/>
        <v>24</v>
      </c>
      <c r="F36" s="393">
        <f t="shared" si="5"/>
        <v>54</v>
      </c>
      <c r="G36" s="394">
        <f t="shared" si="6"/>
        <v>30</v>
      </c>
      <c r="H36" s="394">
        <f t="shared" si="7"/>
        <v>24</v>
      </c>
      <c r="I36" s="393">
        <f t="shared" si="8"/>
        <v>21</v>
      </c>
      <c r="J36" s="394">
        <v>12</v>
      </c>
      <c r="K36" s="394">
        <v>9</v>
      </c>
      <c r="L36" s="393">
        <f t="shared" si="10"/>
        <v>13</v>
      </c>
      <c r="M36" s="394">
        <v>9</v>
      </c>
      <c r="N36" s="394">
        <v>4</v>
      </c>
      <c r="O36" s="393">
        <f t="shared" si="11"/>
        <v>7</v>
      </c>
      <c r="P36" s="394">
        <v>3</v>
      </c>
      <c r="Q36" s="394">
        <v>4</v>
      </c>
      <c r="R36" s="393">
        <f t="shared" si="12"/>
        <v>13</v>
      </c>
      <c r="S36" s="394">
        <v>6</v>
      </c>
      <c r="T36" s="394">
        <v>7</v>
      </c>
      <c r="U36" s="393">
        <f t="shared" si="13"/>
        <v>0</v>
      </c>
      <c r="V36" s="393">
        <v>0</v>
      </c>
      <c r="W36" s="394">
        <v>0</v>
      </c>
      <c r="X36" s="394">
        <v>0</v>
      </c>
      <c r="Y36" s="394">
        <v>40</v>
      </c>
      <c r="Z36" s="394">
        <v>15</v>
      </c>
      <c r="AA36" s="394">
        <v>13</v>
      </c>
      <c r="AB36" s="394">
        <v>12</v>
      </c>
      <c r="AC36" s="394">
        <v>10</v>
      </c>
      <c r="AD36" s="343" t="s">
        <v>47</v>
      </c>
      <c r="AE36" s="340"/>
    </row>
    <row r="37" spans="1:31" s="341" customFormat="1" ht="16.5" customHeight="1">
      <c r="A37" s="337"/>
      <c r="B37" s="342" t="s">
        <v>50</v>
      </c>
      <c r="C37" s="392">
        <f t="shared" si="2"/>
        <v>0</v>
      </c>
      <c r="D37" s="393">
        <f t="shared" si="3"/>
        <v>0</v>
      </c>
      <c r="E37" s="393">
        <f t="shared" si="4"/>
        <v>0</v>
      </c>
      <c r="F37" s="393">
        <f t="shared" si="5"/>
        <v>0</v>
      </c>
      <c r="G37" s="394">
        <f t="shared" si="6"/>
        <v>0</v>
      </c>
      <c r="H37" s="394">
        <f t="shared" si="7"/>
        <v>0</v>
      </c>
      <c r="I37" s="393">
        <f t="shared" si="8"/>
        <v>0</v>
      </c>
      <c r="J37" s="394">
        <v>0</v>
      </c>
      <c r="K37" s="394">
        <v>0</v>
      </c>
      <c r="L37" s="393">
        <f t="shared" si="10"/>
        <v>0</v>
      </c>
      <c r="M37" s="394">
        <v>0</v>
      </c>
      <c r="N37" s="394">
        <v>0</v>
      </c>
      <c r="O37" s="393">
        <f t="shared" si="11"/>
        <v>0</v>
      </c>
      <c r="P37" s="394">
        <v>0</v>
      </c>
      <c r="Q37" s="394">
        <v>0</v>
      </c>
      <c r="R37" s="393">
        <f t="shared" si="12"/>
        <v>0</v>
      </c>
      <c r="S37" s="394">
        <v>0</v>
      </c>
      <c r="T37" s="394">
        <v>0</v>
      </c>
      <c r="U37" s="393">
        <f t="shared" si="13"/>
        <v>0</v>
      </c>
      <c r="V37" s="393">
        <v>0</v>
      </c>
      <c r="W37" s="394">
        <v>0</v>
      </c>
      <c r="X37" s="394">
        <v>0</v>
      </c>
      <c r="Y37" s="394">
        <v>0</v>
      </c>
      <c r="Z37" s="394">
        <v>0</v>
      </c>
      <c r="AA37" s="394">
        <v>0</v>
      </c>
      <c r="AB37" s="394">
        <v>0</v>
      </c>
      <c r="AC37" s="394">
        <v>0</v>
      </c>
      <c r="AD37" s="343" t="s">
        <v>49</v>
      </c>
      <c r="AE37" s="340"/>
    </row>
    <row r="38" spans="1:31" s="341" customFormat="1" ht="16.5" customHeight="1">
      <c r="A38" s="337"/>
      <c r="B38" s="342" t="s">
        <v>52</v>
      </c>
      <c r="C38" s="392">
        <f t="shared" si="2"/>
        <v>0</v>
      </c>
      <c r="D38" s="393">
        <f t="shared" si="3"/>
        <v>0</v>
      </c>
      <c r="E38" s="393">
        <f t="shared" si="4"/>
        <v>0</v>
      </c>
      <c r="F38" s="393">
        <f t="shared" si="5"/>
        <v>0</v>
      </c>
      <c r="G38" s="394">
        <f t="shared" si="6"/>
        <v>0</v>
      </c>
      <c r="H38" s="394">
        <f t="shared" si="7"/>
        <v>0</v>
      </c>
      <c r="I38" s="393">
        <f t="shared" si="8"/>
        <v>0</v>
      </c>
      <c r="J38" s="394">
        <v>0</v>
      </c>
      <c r="K38" s="394">
        <v>0</v>
      </c>
      <c r="L38" s="393">
        <f t="shared" si="10"/>
        <v>0</v>
      </c>
      <c r="M38" s="394">
        <v>0</v>
      </c>
      <c r="N38" s="394">
        <v>0</v>
      </c>
      <c r="O38" s="393">
        <f t="shared" si="11"/>
        <v>0</v>
      </c>
      <c r="P38" s="394">
        <v>0</v>
      </c>
      <c r="Q38" s="394">
        <v>0</v>
      </c>
      <c r="R38" s="393">
        <f t="shared" si="12"/>
        <v>0</v>
      </c>
      <c r="S38" s="394">
        <v>0</v>
      </c>
      <c r="T38" s="394">
        <v>0</v>
      </c>
      <c r="U38" s="393">
        <f t="shared" si="13"/>
        <v>0</v>
      </c>
      <c r="V38" s="393">
        <v>0</v>
      </c>
      <c r="W38" s="394">
        <v>0</v>
      </c>
      <c r="X38" s="394">
        <v>0</v>
      </c>
      <c r="Y38" s="394">
        <v>0</v>
      </c>
      <c r="Z38" s="394">
        <v>0</v>
      </c>
      <c r="AA38" s="394">
        <v>0</v>
      </c>
      <c r="AB38" s="394">
        <v>0</v>
      </c>
      <c r="AC38" s="394">
        <v>0</v>
      </c>
      <c r="AD38" s="343" t="s">
        <v>51</v>
      </c>
      <c r="AE38" s="340"/>
    </row>
    <row r="39" spans="1:31" s="341" customFormat="1" ht="16.5" customHeight="1">
      <c r="A39" s="337"/>
      <c r="B39" s="342" t="s">
        <v>54</v>
      </c>
      <c r="C39" s="392">
        <f t="shared" si="2"/>
        <v>0</v>
      </c>
      <c r="D39" s="393">
        <f t="shared" si="3"/>
        <v>0</v>
      </c>
      <c r="E39" s="393">
        <f t="shared" si="4"/>
        <v>0</v>
      </c>
      <c r="F39" s="393">
        <f t="shared" si="5"/>
        <v>0</v>
      </c>
      <c r="G39" s="394">
        <f t="shared" si="6"/>
        <v>0</v>
      </c>
      <c r="H39" s="394">
        <f t="shared" si="7"/>
        <v>0</v>
      </c>
      <c r="I39" s="393">
        <f t="shared" si="8"/>
        <v>0</v>
      </c>
      <c r="J39" s="394">
        <v>0</v>
      </c>
      <c r="K39" s="394">
        <v>0</v>
      </c>
      <c r="L39" s="393">
        <f t="shared" si="10"/>
        <v>0</v>
      </c>
      <c r="M39" s="394">
        <v>0</v>
      </c>
      <c r="N39" s="394">
        <v>0</v>
      </c>
      <c r="O39" s="393">
        <f t="shared" si="11"/>
        <v>0</v>
      </c>
      <c r="P39" s="394">
        <v>0</v>
      </c>
      <c r="Q39" s="394">
        <v>0</v>
      </c>
      <c r="R39" s="393">
        <f t="shared" si="12"/>
        <v>0</v>
      </c>
      <c r="S39" s="394">
        <v>0</v>
      </c>
      <c r="T39" s="394">
        <v>0</v>
      </c>
      <c r="U39" s="393">
        <f t="shared" si="13"/>
        <v>0</v>
      </c>
      <c r="V39" s="393">
        <v>0</v>
      </c>
      <c r="W39" s="394">
        <v>0</v>
      </c>
      <c r="X39" s="394">
        <v>0</v>
      </c>
      <c r="Y39" s="394">
        <v>0</v>
      </c>
      <c r="Z39" s="394">
        <v>0</v>
      </c>
      <c r="AA39" s="394">
        <v>0</v>
      </c>
      <c r="AB39" s="394">
        <v>0</v>
      </c>
      <c r="AC39" s="394">
        <v>0</v>
      </c>
      <c r="AD39" s="343" t="s">
        <v>53</v>
      </c>
      <c r="AE39" s="340"/>
    </row>
    <row r="40" spans="1:31" s="333" customFormat="1" ht="21" customHeight="1">
      <c r="A40" s="542" t="s">
        <v>201</v>
      </c>
      <c r="B40" s="544"/>
      <c r="C40" s="390">
        <f t="shared" si="2"/>
        <v>0</v>
      </c>
      <c r="D40" s="397">
        <f t="shared" si="3"/>
        <v>0</v>
      </c>
      <c r="E40" s="397">
        <f t="shared" si="4"/>
        <v>0</v>
      </c>
      <c r="F40" s="391">
        <f t="shared" si="5"/>
        <v>0</v>
      </c>
      <c r="G40" s="397">
        <f t="shared" si="6"/>
        <v>0</v>
      </c>
      <c r="H40" s="397">
        <f t="shared" si="7"/>
        <v>0</v>
      </c>
      <c r="I40" s="391">
        <f t="shared" si="8"/>
        <v>0</v>
      </c>
      <c r="J40" s="391">
        <f aca="true" t="shared" si="16" ref="J40:AC40">J41</f>
        <v>0</v>
      </c>
      <c r="K40" s="391">
        <f t="shared" si="16"/>
        <v>0</v>
      </c>
      <c r="L40" s="391">
        <f t="shared" si="10"/>
        <v>0</v>
      </c>
      <c r="M40" s="391">
        <f t="shared" si="16"/>
        <v>0</v>
      </c>
      <c r="N40" s="391">
        <f t="shared" si="16"/>
        <v>0</v>
      </c>
      <c r="O40" s="391">
        <f t="shared" si="11"/>
        <v>0</v>
      </c>
      <c r="P40" s="391">
        <f t="shared" si="16"/>
        <v>0</v>
      </c>
      <c r="Q40" s="391">
        <f t="shared" si="16"/>
        <v>0</v>
      </c>
      <c r="R40" s="391">
        <f t="shared" si="12"/>
        <v>0</v>
      </c>
      <c r="S40" s="391">
        <f t="shared" si="16"/>
        <v>0</v>
      </c>
      <c r="T40" s="391">
        <f t="shared" si="16"/>
        <v>0</v>
      </c>
      <c r="U40" s="391">
        <f t="shared" si="13"/>
        <v>0</v>
      </c>
      <c r="V40" s="391">
        <f t="shared" si="16"/>
        <v>0</v>
      </c>
      <c r="W40" s="391">
        <f t="shared" si="16"/>
        <v>0</v>
      </c>
      <c r="X40" s="391">
        <f t="shared" si="16"/>
        <v>0</v>
      </c>
      <c r="Y40" s="391">
        <f t="shared" si="16"/>
        <v>0</v>
      </c>
      <c r="Z40" s="391">
        <f t="shared" si="16"/>
        <v>0</v>
      </c>
      <c r="AA40" s="391">
        <f t="shared" si="16"/>
        <v>0</v>
      </c>
      <c r="AB40" s="391">
        <f t="shared" si="16"/>
        <v>0</v>
      </c>
      <c r="AC40" s="391">
        <f t="shared" si="16"/>
        <v>0</v>
      </c>
      <c r="AD40" s="551" t="s">
        <v>33</v>
      </c>
      <c r="AE40" s="552"/>
    </row>
    <row r="41" spans="1:31" s="341" customFormat="1" ht="16.5" customHeight="1">
      <c r="A41" s="337"/>
      <c r="B41" s="342" t="s">
        <v>34</v>
      </c>
      <c r="C41" s="392">
        <f t="shared" si="2"/>
        <v>0</v>
      </c>
      <c r="D41" s="393">
        <f t="shared" si="3"/>
        <v>0</v>
      </c>
      <c r="E41" s="393">
        <f t="shared" si="4"/>
        <v>0</v>
      </c>
      <c r="F41" s="393">
        <f t="shared" si="5"/>
        <v>0</v>
      </c>
      <c r="G41" s="394">
        <f t="shared" si="6"/>
        <v>0</v>
      </c>
      <c r="H41" s="394">
        <f t="shared" si="7"/>
        <v>0</v>
      </c>
      <c r="I41" s="393">
        <f t="shared" si="8"/>
        <v>0</v>
      </c>
      <c r="J41" s="394">
        <v>0</v>
      </c>
      <c r="K41" s="394">
        <v>0</v>
      </c>
      <c r="L41" s="393">
        <f t="shared" si="10"/>
        <v>0</v>
      </c>
      <c r="M41" s="394">
        <v>0</v>
      </c>
      <c r="N41" s="394">
        <v>0</v>
      </c>
      <c r="O41" s="393">
        <f t="shared" si="11"/>
        <v>0</v>
      </c>
      <c r="P41" s="394">
        <v>0</v>
      </c>
      <c r="Q41" s="394">
        <v>0</v>
      </c>
      <c r="R41" s="393">
        <f t="shared" si="12"/>
        <v>0</v>
      </c>
      <c r="S41" s="394">
        <v>0</v>
      </c>
      <c r="T41" s="394">
        <v>0</v>
      </c>
      <c r="U41" s="393">
        <f t="shared" si="13"/>
        <v>0</v>
      </c>
      <c r="V41" s="393">
        <v>0</v>
      </c>
      <c r="W41" s="394">
        <v>0</v>
      </c>
      <c r="X41" s="394">
        <v>0</v>
      </c>
      <c r="Y41" s="394">
        <v>0</v>
      </c>
      <c r="Z41" s="394">
        <v>0</v>
      </c>
      <c r="AA41" s="394">
        <v>0</v>
      </c>
      <c r="AB41" s="394">
        <v>0</v>
      </c>
      <c r="AC41" s="394">
        <v>0</v>
      </c>
      <c r="AD41" s="343" t="s">
        <v>34</v>
      </c>
      <c r="AE41" s="340"/>
    </row>
    <row r="42" spans="1:31" s="333" customFormat="1" ht="21" customHeight="1">
      <c r="A42" s="542" t="s">
        <v>202</v>
      </c>
      <c r="B42" s="544"/>
      <c r="C42" s="390">
        <f t="shared" si="2"/>
        <v>0</v>
      </c>
      <c r="D42" s="391">
        <f t="shared" si="3"/>
        <v>0</v>
      </c>
      <c r="E42" s="391">
        <f t="shared" si="4"/>
        <v>0</v>
      </c>
      <c r="F42" s="391">
        <f t="shared" si="5"/>
        <v>0</v>
      </c>
      <c r="G42" s="391">
        <f t="shared" si="6"/>
        <v>0</v>
      </c>
      <c r="H42" s="391">
        <f t="shared" si="7"/>
        <v>0</v>
      </c>
      <c r="I42" s="391">
        <f t="shared" si="8"/>
        <v>0</v>
      </c>
      <c r="J42" s="391">
        <f aca="true" t="shared" si="17" ref="J42:AC42">SUM(J43:J44)</f>
        <v>0</v>
      </c>
      <c r="K42" s="391">
        <f t="shared" si="17"/>
        <v>0</v>
      </c>
      <c r="L42" s="391">
        <f t="shared" si="10"/>
        <v>0</v>
      </c>
      <c r="M42" s="391">
        <f t="shared" si="17"/>
        <v>0</v>
      </c>
      <c r="N42" s="391">
        <f t="shared" si="17"/>
        <v>0</v>
      </c>
      <c r="O42" s="391">
        <f t="shared" si="11"/>
        <v>0</v>
      </c>
      <c r="P42" s="391">
        <f t="shared" si="17"/>
        <v>0</v>
      </c>
      <c r="Q42" s="391">
        <f t="shared" si="17"/>
        <v>0</v>
      </c>
      <c r="R42" s="391">
        <f t="shared" si="12"/>
        <v>0</v>
      </c>
      <c r="S42" s="391">
        <f t="shared" si="17"/>
        <v>0</v>
      </c>
      <c r="T42" s="391">
        <f t="shared" si="17"/>
        <v>0</v>
      </c>
      <c r="U42" s="391">
        <f t="shared" si="13"/>
        <v>0</v>
      </c>
      <c r="V42" s="391">
        <f t="shared" si="17"/>
        <v>0</v>
      </c>
      <c r="W42" s="391">
        <f t="shared" si="17"/>
        <v>0</v>
      </c>
      <c r="X42" s="391">
        <f t="shared" si="17"/>
        <v>0</v>
      </c>
      <c r="Y42" s="391">
        <f t="shared" si="17"/>
        <v>0</v>
      </c>
      <c r="Z42" s="391">
        <f t="shared" si="17"/>
        <v>0</v>
      </c>
      <c r="AA42" s="391">
        <f t="shared" si="17"/>
        <v>0</v>
      </c>
      <c r="AB42" s="391">
        <f t="shared" si="17"/>
        <v>0</v>
      </c>
      <c r="AC42" s="391">
        <f t="shared" si="17"/>
        <v>0</v>
      </c>
      <c r="AD42" s="548" t="s">
        <v>202</v>
      </c>
      <c r="AE42" s="550"/>
    </row>
    <row r="43" spans="1:31" s="341" customFormat="1" ht="16.5" customHeight="1">
      <c r="A43" s="337"/>
      <c r="B43" s="342" t="s">
        <v>35</v>
      </c>
      <c r="C43" s="392">
        <f t="shared" si="2"/>
        <v>0</v>
      </c>
      <c r="D43" s="393">
        <f t="shared" si="3"/>
        <v>0</v>
      </c>
      <c r="E43" s="393">
        <f t="shared" si="4"/>
        <v>0</v>
      </c>
      <c r="F43" s="393">
        <f t="shared" si="5"/>
        <v>0</v>
      </c>
      <c r="G43" s="394">
        <f t="shared" si="6"/>
        <v>0</v>
      </c>
      <c r="H43" s="394">
        <f t="shared" si="7"/>
        <v>0</v>
      </c>
      <c r="I43" s="393">
        <f t="shared" si="8"/>
        <v>0</v>
      </c>
      <c r="J43" s="394">
        <v>0</v>
      </c>
      <c r="K43" s="394">
        <v>0</v>
      </c>
      <c r="L43" s="393">
        <f t="shared" si="10"/>
        <v>0</v>
      </c>
      <c r="M43" s="394">
        <v>0</v>
      </c>
      <c r="N43" s="394">
        <v>0</v>
      </c>
      <c r="O43" s="393">
        <f t="shared" si="11"/>
        <v>0</v>
      </c>
      <c r="P43" s="394">
        <v>0</v>
      </c>
      <c r="Q43" s="394">
        <v>0</v>
      </c>
      <c r="R43" s="393">
        <f t="shared" si="12"/>
        <v>0</v>
      </c>
      <c r="S43" s="394">
        <v>0</v>
      </c>
      <c r="T43" s="394">
        <v>0</v>
      </c>
      <c r="U43" s="393">
        <f t="shared" si="13"/>
        <v>0</v>
      </c>
      <c r="V43" s="393">
        <v>0</v>
      </c>
      <c r="W43" s="394">
        <v>0</v>
      </c>
      <c r="X43" s="394">
        <v>0</v>
      </c>
      <c r="Y43" s="394">
        <v>0</v>
      </c>
      <c r="Z43" s="394">
        <v>0</v>
      </c>
      <c r="AA43" s="394">
        <v>0</v>
      </c>
      <c r="AB43" s="394">
        <v>0</v>
      </c>
      <c r="AC43" s="394">
        <v>0</v>
      </c>
      <c r="AD43" s="343" t="s">
        <v>35</v>
      </c>
      <c r="AE43" s="340"/>
    </row>
    <row r="44" spans="1:31" s="341" customFormat="1" ht="16.5" customHeight="1">
      <c r="A44" s="337"/>
      <c r="B44" s="342" t="s">
        <v>36</v>
      </c>
      <c r="C44" s="392">
        <f t="shared" si="2"/>
        <v>0</v>
      </c>
      <c r="D44" s="393">
        <f t="shared" si="3"/>
        <v>0</v>
      </c>
      <c r="E44" s="393">
        <f t="shared" si="4"/>
        <v>0</v>
      </c>
      <c r="F44" s="393">
        <f t="shared" si="5"/>
        <v>0</v>
      </c>
      <c r="G44" s="394">
        <f t="shared" si="6"/>
        <v>0</v>
      </c>
      <c r="H44" s="394">
        <f t="shared" si="7"/>
        <v>0</v>
      </c>
      <c r="I44" s="393">
        <f t="shared" si="8"/>
        <v>0</v>
      </c>
      <c r="J44" s="394">
        <v>0</v>
      </c>
      <c r="K44" s="394">
        <v>0</v>
      </c>
      <c r="L44" s="393">
        <f t="shared" si="10"/>
        <v>0</v>
      </c>
      <c r="M44" s="394">
        <v>0</v>
      </c>
      <c r="N44" s="394">
        <v>0</v>
      </c>
      <c r="O44" s="393">
        <f t="shared" si="11"/>
        <v>0</v>
      </c>
      <c r="P44" s="394">
        <v>0</v>
      </c>
      <c r="Q44" s="394">
        <v>0</v>
      </c>
      <c r="R44" s="393">
        <f t="shared" si="12"/>
        <v>0</v>
      </c>
      <c r="S44" s="394">
        <v>0</v>
      </c>
      <c r="T44" s="394">
        <v>0</v>
      </c>
      <c r="U44" s="393">
        <f t="shared" si="13"/>
        <v>0</v>
      </c>
      <c r="V44" s="393">
        <v>0</v>
      </c>
      <c r="W44" s="394">
        <v>0</v>
      </c>
      <c r="X44" s="394">
        <v>0</v>
      </c>
      <c r="Y44" s="394">
        <v>0</v>
      </c>
      <c r="Z44" s="394">
        <v>0</v>
      </c>
      <c r="AA44" s="394">
        <v>0</v>
      </c>
      <c r="AB44" s="394">
        <v>0</v>
      </c>
      <c r="AC44" s="394">
        <v>0</v>
      </c>
      <c r="AD44" s="343" t="s">
        <v>36</v>
      </c>
      <c r="AE44" s="340"/>
    </row>
    <row r="45" spans="1:31" s="333" customFormat="1" ht="21" customHeight="1">
      <c r="A45" s="542" t="s">
        <v>203</v>
      </c>
      <c r="B45" s="544"/>
      <c r="C45" s="390">
        <f t="shared" si="2"/>
        <v>0</v>
      </c>
      <c r="D45" s="391">
        <f t="shared" si="3"/>
        <v>0</v>
      </c>
      <c r="E45" s="391">
        <f t="shared" si="4"/>
        <v>0</v>
      </c>
      <c r="F45" s="391">
        <f t="shared" si="5"/>
        <v>0</v>
      </c>
      <c r="G45" s="391">
        <f t="shared" si="6"/>
        <v>0</v>
      </c>
      <c r="H45" s="391">
        <f t="shared" si="7"/>
        <v>0</v>
      </c>
      <c r="I45" s="391">
        <f t="shared" si="8"/>
        <v>0</v>
      </c>
      <c r="J45" s="391">
        <f aca="true" t="shared" si="18" ref="J45:AC45">SUM(J46:J48)</f>
        <v>0</v>
      </c>
      <c r="K45" s="391">
        <f t="shared" si="18"/>
        <v>0</v>
      </c>
      <c r="L45" s="391">
        <f t="shared" si="10"/>
        <v>0</v>
      </c>
      <c r="M45" s="391">
        <f t="shared" si="18"/>
        <v>0</v>
      </c>
      <c r="N45" s="391">
        <f t="shared" si="18"/>
        <v>0</v>
      </c>
      <c r="O45" s="391">
        <f t="shared" si="11"/>
        <v>0</v>
      </c>
      <c r="P45" s="391">
        <f t="shared" si="18"/>
        <v>0</v>
      </c>
      <c r="Q45" s="391">
        <f t="shared" si="18"/>
        <v>0</v>
      </c>
      <c r="R45" s="391">
        <f t="shared" si="12"/>
        <v>0</v>
      </c>
      <c r="S45" s="391">
        <f t="shared" si="18"/>
        <v>0</v>
      </c>
      <c r="T45" s="391">
        <f t="shared" si="18"/>
        <v>0</v>
      </c>
      <c r="U45" s="391">
        <f t="shared" si="13"/>
        <v>0</v>
      </c>
      <c r="V45" s="391">
        <f t="shared" si="18"/>
        <v>0</v>
      </c>
      <c r="W45" s="391">
        <f t="shared" si="18"/>
        <v>0</v>
      </c>
      <c r="X45" s="391">
        <f t="shared" si="18"/>
        <v>0</v>
      </c>
      <c r="Y45" s="391">
        <f t="shared" si="18"/>
        <v>0</v>
      </c>
      <c r="Z45" s="391">
        <f t="shared" si="18"/>
        <v>0</v>
      </c>
      <c r="AA45" s="391">
        <f t="shared" si="18"/>
        <v>0</v>
      </c>
      <c r="AB45" s="391">
        <f t="shared" si="18"/>
        <v>0</v>
      </c>
      <c r="AC45" s="391">
        <f t="shared" si="18"/>
        <v>0</v>
      </c>
      <c r="AD45" s="548" t="s">
        <v>203</v>
      </c>
      <c r="AE45" s="550"/>
    </row>
    <row r="46" spans="1:31" s="341" customFormat="1" ht="16.5" customHeight="1">
      <c r="A46" s="337"/>
      <c r="B46" s="342" t="s">
        <v>37</v>
      </c>
      <c r="C46" s="392">
        <f t="shared" si="2"/>
        <v>0</v>
      </c>
      <c r="D46" s="393">
        <f t="shared" si="3"/>
        <v>0</v>
      </c>
      <c r="E46" s="393">
        <f t="shared" si="4"/>
        <v>0</v>
      </c>
      <c r="F46" s="393">
        <f t="shared" si="5"/>
        <v>0</v>
      </c>
      <c r="G46" s="394">
        <f t="shared" si="6"/>
        <v>0</v>
      </c>
      <c r="H46" s="394">
        <f t="shared" si="7"/>
        <v>0</v>
      </c>
      <c r="I46" s="393">
        <f t="shared" si="8"/>
        <v>0</v>
      </c>
      <c r="J46" s="394">
        <v>0</v>
      </c>
      <c r="K46" s="394">
        <v>0</v>
      </c>
      <c r="L46" s="393">
        <f t="shared" si="10"/>
        <v>0</v>
      </c>
      <c r="M46" s="394">
        <v>0</v>
      </c>
      <c r="N46" s="394">
        <v>0</v>
      </c>
      <c r="O46" s="393">
        <f t="shared" si="11"/>
        <v>0</v>
      </c>
      <c r="P46" s="394">
        <v>0</v>
      </c>
      <c r="Q46" s="394">
        <v>0</v>
      </c>
      <c r="R46" s="393">
        <f t="shared" si="12"/>
        <v>0</v>
      </c>
      <c r="S46" s="394">
        <v>0</v>
      </c>
      <c r="T46" s="394">
        <v>0</v>
      </c>
      <c r="U46" s="393">
        <f t="shared" si="13"/>
        <v>0</v>
      </c>
      <c r="V46" s="393">
        <v>0</v>
      </c>
      <c r="W46" s="394">
        <v>0</v>
      </c>
      <c r="X46" s="394">
        <v>0</v>
      </c>
      <c r="Y46" s="394">
        <v>0</v>
      </c>
      <c r="Z46" s="394">
        <v>0</v>
      </c>
      <c r="AA46" s="394">
        <v>0</v>
      </c>
      <c r="AB46" s="394">
        <v>0</v>
      </c>
      <c r="AC46" s="394">
        <v>0</v>
      </c>
      <c r="AD46" s="343" t="s">
        <v>37</v>
      </c>
      <c r="AE46" s="340"/>
    </row>
    <row r="47" spans="1:31" s="341" customFormat="1" ht="16.5" customHeight="1">
      <c r="A47" s="337"/>
      <c r="B47" s="342" t="s">
        <v>38</v>
      </c>
      <c r="C47" s="392">
        <f t="shared" si="2"/>
        <v>0</v>
      </c>
      <c r="D47" s="393">
        <f t="shared" si="3"/>
        <v>0</v>
      </c>
      <c r="E47" s="393">
        <f t="shared" si="4"/>
        <v>0</v>
      </c>
      <c r="F47" s="393">
        <f t="shared" si="5"/>
        <v>0</v>
      </c>
      <c r="G47" s="394">
        <f t="shared" si="6"/>
        <v>0</v>
      </c>
      <c r="H47" s="394">
        <f t="shared" si="7"/>
        <v>0</v>
      </c>
      <c r="I47" s="393">
        <f t="shared" si="8"/>
        <v>0</v>
      </c>
      <c r="J47" s="394">
        <v>0</v>
      </c>
      <c r="K47" s="394">
        <v>0</v>
      </c>
      <c r="L47" s="393">
        <f t="shared" si="10"/>
        <v>0</v>
      </c>
      <c r="M47" s="394">
        <v>0</v>
      </c>
      <c r="N47" s="394">
        <v>0</v>
      </c>
      <c r="O47" s="393">
        <f t="shared" si="11"/>
        <v>0</v>
      </c>
      <c r="P47" s="394">
        <v>0</v>
      </c>
      <c r="Q47" s="394">
        <v>0</v>
      </c>
      <c r="R47" s="393">
        <f t="shared" si="12"/>
        <v>0</v>
      </c>
      <c r="S47" s="394">
        <v>0</v>
      </c>
      <c r="T47" s="394">
        <v>0</v>
      </c>
      <c r="U47" s="393">
        <f t="shared" si="13"/>
        <v>0</v>
      </c>
      <c r="V47" s="393">
        <v>0</v>
      </c>
      <c r="W47" s="394">
        <v>0</v>
      </c>
      <c r="X47" s="394">
        <v>0</v>
      </c>
      <c r="Y47" s="394">
        <v>0</v>
      </c>
      <c r="Z47" s="394">
        <v>0</v>
      </c>
      <c r="AA47" s="394">
        <v>0</v>
      </c>
      <c r="AB47" s="394">
        <v>0</v>
      </c>
      <c r="AC47" s="394">
        <v>0</v>
      </c>
      <c r="AD47" s="343" t="s">
        <v>38</v>
      </c>
      <c r="AE47" s="340"/>
    </row>
    <row r="48" spans="1:31" s="341" customFormat="1" ht="16.5" customHeight="1">
      <c r="A48" s="337"/>
      <c r="B48" s="342" t="s">
        <v>39</v>
      </c>
      <c r="C48" s="392">
        <f t="shared" si="2"/>
        <v>0</v>
      </c>
      <c r="D48" s="393">
        <f t="shared" si="3"/>
        <v>0</v>
      </c>
      <c r="E48" s="393">
        <f t="shared" si="4"/>
        <v>0</v>
      </c>
      <c r="F48" s="393">
        <f t="shared" si="5"/>
        <v>0</v>
      </c>
      <c r="G48" s="394">
        <f t="shared" si="6"/>
        <v>0</v>
      </c>
      <c r="H48" s="394">
        <f t="shared" si="7"/>
        <v>0</v>
      </c>
      <c r="I48" s="393">
        <f t="shared" si="8"/>
        <v>0</v>
      </c>
      <c r="J48" s="394">
        <v>0</v>
      </c>
      <c r="K48" s="394">
        <v>0</v>
      </c>
      <c r="L48" s="393">
        <f t="shared" si="10"/>
        <v>0</v>
      </c>
      <c r="M48" s="394">
        <v>0</v>
      </c>
      <c r="N48" s="394">
        <v>0</v>
      </c>
      <c r="O48" s="393">
        <f t="shared" si="11"/>
        <v>0</v>
      </c>
      <c r="P48" s="394">
        <v>0</v>
      </c>
      <c r="Q48" s="394">
        <v>0</v>
      </c>
      <c r="R48" s="393">
        <f t="shared" si="12"/>
        <v>0</v>
      </c>
      <c r="S48" s="394">
        <v>0</v>
      </c>
      <c r="T48" s="394">
        <v>0</v>
      </c>
      <c r="U48" s="393">
        <f t="shared" si="13"/>
        <v>0</v>
      </c>
      <c r="V48" s="393">
        <v>0</v>
      </c>
      <c r="W48" s="394">
        <v>0</v>
      </c>
      <c r="X48" s="394">
        <v>0</v>
      </c>
      <c r="Y48" s="394">
        <v>0</v>
      </c>
      <c r="Z48" s="394">
        <v>0</v>
      </c>
      <c r="AA48" s="394">
        <v>0</v>
      </c>
      <c r="AB48" s="394">
        <v>0</v>
      </c>
      <c r="AC48" s="394">
        <v>0</v>
      </c>
      <c r="AD48" s="343" t="s">
        <v>39</v>
      </c>
      <c r="AE48" s="340"/>
    </row>
    <row r="49" spans="1:31" s="333" customFormat="1" ht="21" customHeight="1">
      <c r="A49" s="542" t="s">
        <v>204</v>
      </c>
      <c r="B49" s="544"/>
      <c r="C49" s="390">
        <f t="shared" si="2"/>
        <v>0</v>
      </c>
      <c r="D49" s="391">
        <f t="shared" si="3"/>
        <v>0</v>
      </c>
      <c r="E49" s="391">
        <f t="shared" si="4"/>
        <v>0</v>
      </c>
      <c r="F49" s="391">
        <f t="shared" si="5"/>
        <v>0</v>
      </c>
      <c r="G49" s="391">
        <f t="shared" si="6"/>
        <v>0</v>
      </c>
      <c r="H49" s="391">
        <f t="shared" si="7"/>
        <v>0</v>
      </c>
      <c r="I49" s="391">
        <f t="shared" si="8"/>
        <v>0</v>
      </c>
      <c r="J49" s="391">
        <f>SUM(J50:J52)</f>
        <v>0</v>
      </c>
      <c r="K49" s="391">
        <f>SUM(K50:K52)</f>
        <v>0</v>
      </c>
      <c r="L49" s="391">
        <f t="shared" si="10"/>
        <v>0</v>
      </c>
      <c r="M49" s="391">
        <f>SUM(M50:M52)</f>
        <v>0</v>
      </c>
      <c r="N49" s="391">
        <f>SUM(N50:N52)</f>
        <v>0</v>
      </c>
      <c r="O49" s="391">
        <f t="shared" si="11"/>
        <v>0</v>
      </c>
      <c r="P49" s="391">
        <f>SUM(P50:P52)</f>
        <v>0</v>
      </c>
      <c r="Q49" s="391">
        <f>SUM(Q50:Q52)</f>
        <v>0</v>
      </c>
      <c r="R49" s="391">
        <f t="shared" si="12"/>
        <v>0</v>
      </c>
      <c r="S49" s="391">
        <f>SUM(S50:S52)</f>
        <v>0</v>
      </c>
      <c r="T49" s="391">
        <f>SUM(T50:T52)</f>
        <v>0</v>
      </c>
      <c r="U49" s="391">
        <f t="shared" si="13"/>
        <v>0</v>
      </c>
      <c r="V49" s="391">
        <f aca="true" t="shared" si="19" ref="V49:AC49">SUM(V50:V52)</f>
        <v>0</v>
      </c>
      <c r="W49" s="391">
        <f t="shared" si="19"/>
        <v>0</v>
      </c>
      <c r="X49" s="391">
        <f t="shared" si="19"/>
        <v>0</v>
      </c>
      <c r="Y49" s="391">
        <f t="shared" si="19"/>
        <v>0</v>
      </c>
      <c r="Z49" s="391">
        <f t="shared" si="19"/>
        <v>0</v>
      </c>
      <c r="AA49" s="391">
        <f t="shared" si="19"/>
        <v>0</v>
      </c>
      <c r="AB49" s="391">
        <f t="shared" si="19"/>
        <v>0</v>
      </c>
      <c r="AC49" s="391">
        <f t="shared" si="19"/>
        <v>0</v>
      </c>
      <c r="AD49" s="548" t="s">
        <v>204</v>
      </c>
      <c r="AE49" s="550"/>
    </row>
    <row r="50" spans="1:31" s="341" customFormat="1" ht="16.5" customHeight="1">
      <c r="A50" s="337"/>
      <c r="B50" s="342" t="s">
        <v>40</v>
      </c>
      <c r="C50" s="392">
        <f t="shared" si="2"/>
        <v>0</v>
      </c>
      <c r="D50" s="393">
        <f t="shared" si="3"/>
        <v>0</v>
      </c>
      <c r="E50" s="393">
        <f t="shared" si="4"/>
        <v>0</v>
      </c>
      <c r="F50" s="393">
        <f t="shared" si="5"/>
        <v>0</v>
      </c>
      <c r="G50" s="394">
        <f t="shared" si="6"/>
        <v>0</v>
      </c>
      <c r="H50" s="394">
        <f t="shared" si="7"/>
        <v>0</v>
      </c>
      <c r="I50" s="393">
        <f t="shared" si="8"/>
        <v>0</v>
      </c>
      <c r="J50" s="394">
        <v>0</v>
      </c>
      <c r="K50" s="394">
        <v>0</v>
      </c>
      <c r="L50" s="393">
        <f t="shared" si="10"/>
        <v>0</v>
      </c>
      <c r="M50" s="394">
        <v>0</v>
      </c>
      <c r="N50" s="394">
        <v>0</v>
      </c>
      <c r="O50" s="393">
        <f t="shared" si="11"/>
        <v>0</v>
      </c>
      <c r="P50" s="394">
        <v>0</v>
      </c>
      <c r="Q50" s="394">
        <v>0</v>
      </c>
      <c r="R50" s="393">
        <f t="shared" si="12"/>
        <v>0</v>
      </c>
      <c r="S50" s="394">
        <v>0</v>
      </c>
      <c r="T50" s="394">
        <v>0</v>
      </c>
      <c r="U50" s="393">
        <f t="shared" si="13"/>
        <v>0</v>
      </c>
      <c r="V50" s="393">
        <v>0</v>
      </c>
      <c r="W50" s="394">
        <v>0</v>
      </c>
      <c r="X50" s="394">
        <v>0</v>
      </c>
      <c r="Y50" s="394">
        <v>0</v>
      </c>
      <c r="Z50" s="394">
        <v>0</v>
      </c>
      <c r="AA50" s="394">
        <v>0</v>
      </c>
      <c r="AB50" s="394">
        <v>0</v>
      </c>
      <c r="AC50" s="394">
        <v>0</v>
      </c>
      <c r="AD50" s="343" t="s">
        <v>40</v>
      </c>
      <c r="AE50" s="340"/>
    </row>
    <row r="51" spans="1:31" s="341" customFormat="1" ht="16.5" customHeight="1">
      <c r="A51" s="337"/>
      <c r="B51" s="342" t="s">
        <v>41</v>
      </c>
      <c r="C51" s="392">
        <f t="shared" si="2"/>
        <v>0</v>
      </c>
      <c r="D51" s="393">
        <f t="shared" si="3"/>
        <v>0</v>
      </c>
      <c r="E51" s="393">
        <f t="shared" si="4"/>
        <v>0</v>
      </c>
      <c r="F51" s="393">
        <f t="shared" si="5"/>
        <v>0</v>
      </c>
      <c r="G51" s="394">
        <f t="shared" si="6"/>
        <v>0</v>
      </c>
      <c r="H51" s="394">
        <f t="shared" si="7"/>
        <v>0</v>
      </c>
      <c r="I51" s="393">
        <f t="shared" si="8"/>
        <v>0</v>
      </c>
      <c r="J51" s="394">
        <v>0</v>
      </c>
      <c r="K51" s="394">
        <v>0</v>
      </c>
      <c r="L51" s="393">
        <f t="shared" si="10"/>
        <v>0</v>
      </c>
      <c r="M51" s="394">
        <v>0</v>
      </c>
      <c r="N51" s="394">
        <v>0</v>
      </c>
      <c r="O51" s="393">
        <f t="shared" si="11"/>
        <v>0</v>
      </c>
      <c r="P51" s="394">
        <v>0</v>
      </c>
      <c r="Q51" s="394">
        <v>0</v>
      </c>
      <c r="R51" s="393">
        <f t="shared" si="12"/>
        <v>0</v>
      </c>
      <c r="S51" s="394">
        <v>0</v>
      </c>
      <c r="T51" s="394">
        <v>0</v>
      </c>
      <c r="U51" s="393">
        <f t="shared" si="13"/>
        <v>0</v>
      </c>
      <c r="V51" s="393">
        <v>0</v>
      </c>
      <c r="W51" s="394">
        <v>0</v>
      </c>
      <c r="X51" s="394">
        <v>0</v>
      </c>
      <c r="Y51" s="394">
        <v>0</v>
      </c>
      <c r="Z51" s="394">
        <v>0</v>
      </c>
      <c r="AA51" s="394">
        <v>0</v>
      </c>
      <c r="AB51" s="394">
        <v>0</v>
      </c>
      <c r="AC51" s="394">
        <v>0</v>
      </c>
      <c r="AD51" s="343" t="s">
        <v>41</v>
      </c>
      <c r="AE51" s="340"/>
    </row>
    <row r="52" spans="1:31" s="341" customFormat="1" ht="16.5" customHeight="1">
      <c r="A52" s="337"/>
      <c r="B52" s="342" t="s">
        <v>43</v>
      </c>
      <c r="C52" s="392">
        <f t="shared" si="2"/>
        <v>0</v>
      </c>
      <c r="D52" s="393">
        <f t="shared" si="3"/>
        <v>0</v>
      </c>
      <c r="E52" s="393">
        <f t="shared" si="4"/>
        <v>0</v>
      </c>
      <c r="F52" s="393">
        <f t="shared" si="5"/>
        <v>0</v>
      </c>
      <c r="G52" s="394">
        <f t="shared" si="6"/>
        <v>0</v>
      </c>
      <c r="H52" s="394">
        <f t="shared" si="7"/>
        <v>0</v>
      </c>
      <c r="I52" s="393">
        <f t="shared" si="8"/>
        <v>0</v>
      </c>
      <c r="J52" s="394">
        <v>0</v>
      </c>
      <c r="K52" s="394">
        <v>0</v>
      </c>
      <c r="L52" s="393">
        <f t="shared" si="10"/>
        <v>0</v>
      </c>
      <c r="M52" s="394">
        <v>0</v>
      </c>
      <c r="N52" s="394">
        <v>0</v>
      </c>
      <c r="O52" s="393">
        <f t="shared" si="11"/>
        <v>0</v>
      </c>
      <c r="P52" s="394">
        <v>0</v>
      </c>
      <c r="Q52" s="394">
        <v>0</v>
      </c>
      <c r="R52" s="393">
        <f t="shared" si="12"/>
        <v>0</v>
      </c>
      <c r="S52" s="394">
        <v>0</v>
      </c>
      <c r="T52" s="394">
        <v>0</v>
      </c>
      <c r="U52" s="393">
        <f t="shared" si="13"/>
        <v>0</v>
      </c>
      <c r="V52" s="393">
        <v>0</v>
      </c>
      <c r="W52" s="394">
        <v>0</v>
      </c>
      <c r="X52" s="394">
        <v>0</v>
      </c>
      <c r="Y52" s="394">
        <v>0</v>
      </c>
      <c r="Z52" s="394">
        <v>0</v>
      </c>
      <c r="AA52" s="394">
        <v>0</v>
      </c>
      <c r="AB52" s="394">
        <v>0</v>
      </c>
      <c r="AC52" s="394">
        <v>0</v>
      </c>
      <c r="AD52" s="343" t="s">
        <v>43</v>
      </c>
      <c r="AE52" s="340"/>
    </row>
    <row r="53" spans="1:31" s="345" customFormat="1" ht="21" customHeight="1">
      <c r="A53" s="542" t="s">
        <v>205</v>
      </c>
      <c r="B53" s="544"/>
      <c r="C53" s="390">
        <f t="shared" si="2"/>
        <v>0</v>
      </c>
      <c r="D53" s="391">
        <f t="shared" si="3"/>
        <v>0</v>
      </c>
      <c r="E53" s="391">
        <f t="shared" si="4"/>
        <v>0</v>
      </c>
      <c r="F53" s="391">
        <f t="shared" si="5"/>
        <v>0</v>
      </c>
      <c r="G53" s="391">
        <f t="shared" si="6"/>
        <v>0</v>
      </c>
      <c r="H53" s="391">
        <f t="shared" si="7"/>
        <v>0</v>
      </c>
      <c r="I53" s="391">
        <f t="shared" si="8"/>
        <v>0</v>
      </c>
      <c r="J53" s="391">
        <f aca="true" t="shared" si="20" ref="J53:AC53">SUM(J54:J55)</f>
        <v>0</v>
      </c>
      <c r="K53" s="391">
        <f t="shared" si="20"/>
        <v>0</v>
      </c>
      <c r="L53" s="391">
        <f t="shared" si="10"/>
        <v>0</v>
      </c>
      <c r="M53" s="391">
        <f t="shared" si="20"/>
        <v>0</v>
      </c>
      <c r="N53" s="391">
        <f t="shared" si="20"/>
        <v>0</v>
      </c>
      <c r="O53" s="391">
        <f t="shared" si="11"/>
        <v>0</v>
      </c>
      <c r="P53" s="391">
        <f t="shared" si="20"/>
        <v>0</v>
      </c>
      <c r="Q53" s="391">
        <f t="shared" si="20"/>
        <v>0</v>
      </c>
      <c r="R53" s="391">
        <f t="shared" si="12"/>
        <v>0</v>
      </c>
      <c r="S53" s="391">
        <f t="shared" si="20"/>
        <v>0</v>
      </c>
      <c r="T53" s="391">
        <f t="shared" si="20"/>
        <v>0</v>
      </c>
      <c r="U53" s="391">
        <f t="shared" si="13"/>
        <v>0</v>
      </c>
      <c r="V53" s="391">
        <f t="shared" si="20"/>
        <v>0</v>
      </c>
      <c r="W53" s="391">
        <f t="shared" si="20"/>
        <v>0</v>
      </c>
      <c r="X53" s="391">
        <f t="shared" si="20"/>
        <v>0</v>
      </c>
      <c r="Y53" s="391">
        <f t="shared" si="20"/>
        <v>0</v>
      </c>
      <c r="Z53" s="391">
        <f t="shared" si="20"/>
        <v>0</v>
      </c>
      <c r="AA53" s="391">
        <f t="shared" si="20"/>
        <v>0</v>
      </c>
      <c r="AB53" s="391">
        <f t="shared" si="20"/>
        <v>0</v>
      </c>
      <c r="AC53" s="391">
        <f t="shared" si="20"/>
        <v>0</v>
      </c>
      <c r="AD53" s="548" t="s">
        <v>205</v>
      </c>
      <c r="AE53" s="550"/>
    </row>
    <row r="54" spans="1:31" s="341" customFormat="1" ht="16.5" customHeight="1">
      <c r="A54" s="337"/>
      <c r="B54" s="342" t="s">
        <v>44</v>
      </c>
      <c r="C54" s="392">
        <f t="shared" si="2"/>
        <v>0</v>
      </c>
      <c r="D54" s="393">
        <f t="shared" si="3"/>
        <v>0</v>
      </c>
      <c r="E54" s="393">
        <f t="shared" si="4"/>
        <v>0</v>
      </c>
      <c r="F54" s="393">
        <f t="shared" si="5"/>
        <v>0</v>
      </c>
      <c r="G54" s="394">
        <f t="shared" si="6"/>
        <v>0</v>
      </c>
      <c r="H54" s="394">
        <f t="shared" si="7"/>
        <v>0</v>
      </c>
      <c r="I54" s="393">
        <f t="shared" si="8"/>
        <v>0</v>
      </c>
      <c r="J54" s="394">
        <v>0</v>
      </c>
      <c r="K54" s="394">
        <v>0</v>
      </c>
      <c r="L54" s="393">
        <f t="shared" si="10"/>
        <v>0</v>
      </c>
      <c r="M54" s="394">
        <v>0</v>
      </c>
      <c r="N54" s="394">
        <v>0</v>
      </c>
      <c r="O54" s="393">
        <f t="shared" si="11"/>
        <v>0</v>
      </c>
      <c r="P54" s="394">
        <v>0</v>
      </c>
      <c r="Q54" s="394">
        <v>0</v>
      </c>
      <c r="R54" s="393">
        <f t="shared" si="12"/>
        <v>0</v>
      </c>
      <c r="S54" s="394">
        <v>0</v>
      </c>
      <c r="T54" s="394">
        <v>0</v>
      </c>
      <c r="U54" s="393">
        <f t="shared" si="13"/>
        <v>0</v>
      </c>
      <c r="V54" s="393">
        <v>0</v>
      </c>
      <c r="W54" s="394">
        <v>0</v>
      </c>
      <c r="X54" s="394">
        <v>0</v>
      </c>
      <c r="Y54" s="394">
        <v>0</v>
      </c>
      <c r="Z54" s="394">
        <v>0</v>
      </c>
      <c r="AA54" s="394">
        <v>0</v>
      </c>
      <c r="AB54" s="394">
        <v>0</v>
      </c>
      <c r="AC54" s="394">
        <v>0</v>
      </c>
      <c r="AD54" s="343" t="s">
        <v>44</v>
      </c>
      <c r="AE54" s="340"/>
    </row>
    <row r="55" spans="1:31" s="346" customFormat="1" ht="16.5" customHeight="1">
      <c r="A55" s="337"/>
      <c r="B55" s="342" t="s">
        <v>56</v>
      </c>
      <c r="C55" s="392">
        <f t="shared" si="2"/>
        <v>0</v>
      </c>
      <c r="D55" s="393">
        <f t="shared" si="3"/>
        <v>0</v>
      </c>
      <c r="E55" s="393">
        <f t="shared" si="4"/>
        <v>0</v>
      </c>
      <c r="F55" s="393">
        <f t="shared" si="5"/>
        <v>0</v>
      </c>
      <c r="G55" s="394">
        <f t="shared" si="6"/>
        <v>0</v>
      </c>
      <c r="H55" s="394">
        <f t="shared" si="7"/>
        <v>0</v>
      </c>
      <c r="I55" s="393">
        <f t="shared" si="8"/>
        <v>0</v>
      </c>
      <c r="J55" s="394">
        <v>0</v>
      </c>
      <c r="K55" s="394">
        <v>0</v>
      </c>
      <c r="L55" s="393">
        <f t="shared" si="10"/>
        <v>0</v>
      </c>
      <c r="M55" s="394">
        <v>0</v>
      </c>
      <c r="N55" s="394">
        <v>0</v>
      </c>
      <c r="O55" s="393">
        <f t="shared" si="11"/>
        <v>0</v>
      </c>
      <c r="P55" s="394">
        <v>0</v>
      </c>
      <c r="Q55" s="394">
        <v>0</v>
      </c>
      <c r="R55" s="393">
        <f t="shared" si="12"/>
        <v>0</v>
      </c>
      <c r="S55" s="394">
        <v>0</v>
      </c>
      <c r="T55" s="394">
        <v>0</v>
      </c>
      <c r="U55" s="393">
        <f t="shared" si="13"/>
        <v>0</v>
      </c>
      <c r="V55" s="393">
        <v>0</v>
      </c>
      <c r="W55" s="394">
        <v>0</v>
      </c>
      <c r="X55" s="394">
        <v>0</v>
      </c>
      <c r="Y55" s="394">
        <v>0</v>
      </c>
      <c r="Z55" s="394">
        <v>0</v>
      </c>
      <c r="AA55" s="394">
        <v>0</v>
      </c>
      <c r="AB55" s="394">
        <v>0</v>
      </c>
      <c r="AC55" s="394">
        <v>0</v>
      </c>
      <c r="AD55" s="343" t="s">
        <v>56</v>
      </c>
      <c r="AE55" s="340"/>
    </row>
    <row r="56" spans="1:31" s="333" customFormat="1" ht="21" customHeight="1">
      <c r="A56" s="542" t="s">
        <v>206</v>
      </c>
      <c r="B56" s="543"/>
      <c r="C56" s="390">
        <f t="shared" si="2"/>
        <v>0</v>
      </c>
      <c r="D56" s="391">
        <f t="shared" si="3"/>
        <v>0</v>
      </c>
      <c r="E56" s="391">
        <f t="shared" si="4"/>
        <v>0</v>
      </c>
      <c r="F56" s="391">
        <f t="shared" si="5"/>
        <v>0</v>
      </c>
      <c r="G56" s="391">
        <f t="shared" si="6"/>
        <v>0</v>
      </c>
      <c r="H56" s="391">
        <f t="shared" si="7"/>
        <v>0</v>
      </c>
      <c r="I56" s="391">
        <f t="shared" si="8"/>
        <v>0</v>
      </c>
      <c r="J56" s="391">
        <f aca="true" t="shared" si="21" ref="J56:AC56">SUM(J57:J58)</f>
        <v>0</v>
      </c>
      <c r="K56" s="391">
        <f t="shared" si="21"/>
        <v>0</v>
      </c>
      <c r="L56" s="391">
        <f t="shared" si="10"/>
        <v>0</v>
      </c>
      <c r="M56" s="391">
        <f t="shared" si="21"/>
        <v>0</v>
      </c>
      <c r="N56" s="391">
        <f t="shared" si="21"/>
        <v>0</v>
      </c>
      <c r="O56" s="391">
        <f t="shared" si="11"/>
        <v>0</v>
      </c>
      <c r="P56" s="391">
        <f t="shared" si="21"/>
        <v>0</v>
      </c>
      <c r="Q56" s="391">
        <f t="shared" si="21"/>
        <v>0</v>
      </c>
      <c r="R56" s="391">
        <f t="shared" si="12"/>
        <v>0</v>
      </c>
      <c r="S56" s="391">
        <f t="shared" si="21"/>
        <v>0</v>
      </c>
      <c r="T56" s="391">
        <f t="shared" si="21"/>
        <v>0</v>
      </c>
      <c r="U56" s="391">
        <f t="shared" si="13"/>
        <v>0</v>
      </c>
      <c r="V56" s="391">
        <f t="shared" si="21"/>
        <v>0</v>
      </c>
      <c r="W56" s="391">
        <f t="shared" si="21"/>
        <v>0</v>
      </c>
      <c r="X56" s="391">
        <f t="shared" si="21"/>
        <v>0</v>
      </c>
      <c r="Y56" s="391">
        <f t="shared" si="21"/>
        <v>0</v>
      </c>
      <c r="Z56" s="391">
        <f t="shared" si="21"/>
        <v>0</v>
      </c>
      <c r="AA56" s="391">
        <f t="shared" si="21"/>
        <v>0</v>
      </c>
      <c r="AB56" s="391">
        <f t="shared" si="21"/>
        <v>0</v>
      </c>
      <c r="AC56" s="391">
        <f t="shared" si="21"/>
        <v>0</v>
      </c>
      <c r="AD56" s="548" t="s">
        <v>206</v>
      </c>
      <c r="AE56" s="549"/>
    </row>
    <row r="57" spans="1:31" s="341" customFormat="1" ht="16.5" customHeight="1">
      <c r="A57" s="347"/>
      <c r="B57" s="342" t="s">
        <v>45</v>
      </c>
      <c r="C57" s="392">
        <f t="shared" si="2"/>
        <v>0</v>
      </c>
      <c r="D57" s="393">
        <f t="shared" si="3"/>
        <v>0</v>
      </c>
      <c r="E57" s="393">
        <f t="shared" si="4"/>
        <v>0</v>
      </c>
      <c r="F57" s="393">
        <f t="shared" si="5"/>
        <v>0</v>
      </c>
      <c r="G57" s="394">
        <f t="shared" si="6"/>
        <v>0</v>
      </c>
      <c r="H57" s="394">
        <f t="shared" si="7"/>
        <v>0</v>
      </c>
      <c r="I57" s="393">
        <f t="shared" si="8"/>
        <v>0</v>
      </c>
      <c r="J57" s="394">
        <v>0</v>
      </c>
      <c r="K57" s="394">
        <v>0</v>
      </c>
      <c r="L57" s="393">
        <f t="shared" si="10"/>
        <v>0</v>
      </c>
      <c r="M57" s="394">
        <v>0</v>
      </c>
      <c r="N57" s="394">
        <v>0</v>
      </c>
      <c r="O57" s="393">
        <f t="shared" si="11"/>
        <v>0</v>
      </c>
      <c r="P57" s="394">
        <v>0</v>
      </c>
      <c r="Q57" s="394">
        <v>0</v>
      </c>
      <c r="R57" s="393">
        <f t="shared" si="12"/>
        <v>0</v>
      </c>
      <c r="S57" s="394">
        <v>0</v>
      </c>
      <c r="T57" s="394">
        <v>0</v>
      </c>
      <c r="U57" s="393">
        <f t="shared" si="13"/>
        <v>0</v>
      </c>
      <c r="V57" s="393">
        <v>0</v>
      </c>
      <c r="W57" s="394">
        <v>0</v>
      </c>
      <c r="X57" s="394">
        <v>0</v>
      </c>
      <c r="Y57" s="394">
        <v>0</v>
      </c>
      <c r="Z57" s="394">
        <v>0</v>
      </c>
      <c r="AA57" s="394">
        <v>0</v>
      </c>
      <c r="AB57" s="394">
        <v>0</v>
      </c>
      <c r="AC57" s="394">
        <v>0</v>
      </c>
      <c r="AD57" s="343" t="s">
        <v>45</v>
      </c>
      <c r="AE57" s="340"/>
    </row>
    <row r="58" spans="1:31" s="341" customFormat="1" ht="16.5" customHeight="1">
      <c r="A58" s="347"/>
      <c r="B58" s="342" t="s">
        <v>154</v>
      </c>
      <c r="C58" s="392">
        <f t="shared" si="2"/>
        <v>0</v>
      </c>
      <c r="D58" s="393">
        <f t="shared" si="3"/>
        <v>0</v>
      </c>
      <c r="E58" s="393">
        <f t="shared" si="4"/>
        <v>0</v>
      </c>
      <c r="F58" s="393">
        <f t="shared" si="5"/>
        <v>0</v>
      </c>
      <c r="G58" s="394">
        <f t="shared" si="6"/>
        <v>0</v>
      </c>
      <c r="H58" s="394">
        <f t="shared" si="7"/>
        <v>0</v>
      </c>
      <c r="I58" s="393">
        <f t="shared" si="8"/>
        <v>0</v>
      </c>
      <c r="J58" s="394">
        <v>0</v>
      </c>
      <c r="K58" s="394">
        <v>0</v>
      </c>
      <c r="L58" s="393">
        <f t="shared" si="10"/>
        <v>0</v>
      </c>
      <c r="M58" s="394">
        <v>0</v>
      </c>
      <c r="N58" s="394">
        <v>0</v>
      </c>
      <c r="O58" s="393">
        <f t="shared" si="11"/>
        <v>0</v>
      </c>
      <c r="P58" s="394">
        <v>0</v>
      </c>
      <c r="Q58" s="394">
        <v>0</v>
      </c>
      <c r="R58" s="393">
        <f t="shared" si="12"/>
        <v>0</v>
      </c>
      <c r="S58" s="394">
        <v>0</v>
      </c>
      <c r="T58" s="394">
        <v>0</v>
      </c>
      <c r="U58" s="393">
        <f t="shared" si="13"/>
        <v>0</v>
      </c>
      <c r="V58" s="393">
        <v>0</v>
      </c>
      <c r="W58" s="394">
        <v>0</v>
      </c>
      <c r="X58" s="394">
        <v>0</v>
      </c>
      <c r="Y58" s="394">
        <v>0</v>
      </c>
      <c r="Z58" s="394">
        <v>0</v>
      </c>
      <c r="AA58" s="394">
        <v>0</v>
      </c>
      <c r="AB58" s="394">
        <v>0</v>
      </c>
      <c r="AC58" s="394">
        <v>0</v>
      </c>
      <c r="AD58" s="343" t="s">
        <v>154</v>
      </c>
      <c r="AE58" s="340"/>
    </row>
    <row r="59" spans="1:31" s="333" customFormat="1" ht="21" customHeight="1">
      <c r="A59" s="542" t="s">
        <v>207</v>
      </c>
      <c r="B59" s="544"/>
      <c r="C59" s="390">
        <f t="shared" si="2"/>
        <v>0</v>
      </c>
      <c r="D59" s="391">
        <f t="shared" si="3"/>
        <v>0</v>
      </c>
      <c r="E59" s="391">
        <f t="shared" si="4"/>
        <v>0</v>
      </c>
      <c r="F59" s="391">
        <f t="shared" si="5"/>
        <v>0</v>
      </c>
      <c r="G59" s="391">
        <f t="shared" si="6"/>
        <v>0</v>
      </c>
      <c r="H59" s="391">
        <f t="shared" si="7"/>
        <v>0</v>
      </c>
      <c r="I59" s="391">
        <f t="shared" si="8"/>
        <v>0</v>
      </c>
      <c r="J59" s="391">
        <f aca="true" t="shared" si="22" ref="J59:AC59">J60</f>
        <v>0</v>
      </c>
      <c r="K59" s="391">
        <f t="shared" si="22"/>
        <v>0</v>
      </c>
      <c r="L59" s="391">
        <f t="shared" si="10"/>
        <v>0</v>
      </c>
      <c r="M59" s="391">
        <f t="shared" si="22"/>
        <v>0</v>
      </c>
      <c r="N59" s="391">
        <f t="shared" si="22"/>
        <v>0</v>
      </c>
      <c r="O59" s="391">
        <f t="shared" si="11"/>
        <v>0</v>
      </c>
      <c r="P59" s="391">
        <f t="shared" si="22"/>
        <v>0</v>
      </c>
      <c r="Q59" s="391">
        <f t="shared" si="22"/>
        <v>0</v>
      </c>
      <c r="R59" s="391">
        <f t="shared" si="12"/>
        <v>0</v>
      </c>
      <c r="S59" s="391">
        <f t="shared" si="22"/>
        <v>0</v>
      </c>
      <c r="T59" s="391">
        <f t="shared" si="22"/>
        <v>0</v>
      </c>
      <c r="U59" s="391">
        <f t="shared" si="13"/>
        <v>0</v>
      </c>
      <c r="V59" s="391">
        <f t="shared" si="22"/>
        <v>0</v>
      </c>
      <c r="W59" s="391">
        <f t="shared" si="22"/>
        <v>0</v>
      </c>
      <c r="X59" s="391">
        <f t="shared" si="22"/>
        <v>0</v>
      </c>
      <c r="Y59" s="391">
        <f t="shared" si="22"/>
        <v>0</v>
      </c>
      <c r="Z59" s="391">
        <f t="shared" si="22"/>
        <v>0</v>
      </c>
      <c r="AA59" s="391">
        <f t="shared" si="22"/>
        <v>0</v>
      </c>
      <c r="AB59" s="391">
        <f t="shared" si="22"/>
        <v>0</v>
      </c>
      <c r="AC59" s="391">
        <f t="shared" si="22"/>
        <v>0</v>
      </c>
      <c r="AD59" s="548" t="s">
        <v>207</v>
      </c>
      <c r="AE59" s="550"/>
    </row>
    <row r="60" spans="1:31" s="341" customFormat="1" ht="16.5" customHeight="1">
      <c r="A60" s="347"/>
      <c r="B60" s="342" t="s">
        <v>46</v>
      </c>
      <c r="C60" s="392">
        <f t="shared" si="2"/>
        <v>0</v>
      </c>
      <c r="D60" s="393">
        <f t="shared" si="3"/>
        <v>0</v>
      </c>
      <c r="E60" s="393">
        <f t="shared" si="4"/>
        <v>0</v>
      </c>
      <c r="F60" s="393">
        <f t="shared" si="5"/>
        <v>0</v>
      </c>
      <c r="G60" s="394">
        <f t="shared" si="6"/>
        <v>0</v>
      </c>
      <c r="H60" s="394">
        <f t="shared" si="7"/>
        <v>0</v>
      </c>
      <c r="I60" s="393">
        <f t="shared" si="8"/>
        <v>0</v>
      </c>
      <c r="J60" s="394">
        <v>0</v>
      </c>
      <c r="K60" s="394">
        <v>0</v>
      </c>
      <c r="L60" s="393">
        <f t="shared" si="10"/>
        <v>0</v>
      </c>
      <c r="M60" s="394">
        <v>0</v>
      </c>
      <c r="N60" s="394">
        <v>0</v>
      </c>
      <c r="O60" s="393">
        <f t="shared" si="11"/>
        <v>0</v>
      </c>
      <c r="P60" s="394">
        <v>0</v>
      </c>
      <c r="Q60" s="394">
        <v>0</v>
      </c>
      <c r="R60" s="393">
        <f t="shared" si="12"/>
        <v>0</v>
      </c>
      <c r="S60" s="394">
        <v>0</v>
      </c>
      <c r="T60" s="394">
        <v>0</v>
      </c>
      <c r="U60" s="393">
        <f t="shared" si="13"/>
        <v>0</v>
      </c>
      <c r="V60" s="393">
        <v>0</v>
      </c>
      <c r="W60" s="394">
        <v>0</v>
      </c>
      <c r="X60" s="394">
        <v>0</v>
      </c>
      <c r="Y60" s="394">
        <v>0</v>
      </c>
      <c r="Z60" s="394">
        <v>0</v>
      </c>
      <c r="AA60" s="394">
        <v>0</v>
      </c>
      <c r="AB60" s="394">
        <v>0</v>
      </c>
      <c r="AC60" s="394">
        <v>0</v>
      </c>
      <c r="AD60" s="343" t="s">
        <v>46</v>
      </c>
      <c r="AE60" s="340"/>
    </row>
    <row r="61" spans="1:31" s="345" customFormat="1" ht="21" customHeight="1">
      <c r="A61" s="542" t="s">
        <v>208</v>
      </c>
      <c r="B61" s="543"/>
      <c r="C61" s="390">
        <f t="shared" si="2"/>
        <v>0</v>
      </c>
      <c r="D61" s="391">
        <f t="shared" si="3"/>
        <v>0</v>
      </c>
      <c r="E61" s="391">
        <f t="shared" si="4"/>
        <v>0</v>
      </c>
      <c r="F61" s="391">
        <f t="shared" si="5"/>
        <v>0</v>
      </c>
      <c r="G61" s="391">
        <f t="shared" si="6"/>
        <v>0</v>
      </c>
      <c r="H61" s="391">
        <f t="shared" si="7"/>
        <v>0</v>
      </c>
      <c r="I61" s="391">
        <f t="shared" si="8"/>
        <v>0</v>
      </c>
      <c r="J61" s="391">
        <f aca="true" t="shared" si="23" ref="J61:AC61">J62</f>
        <v>0</v>
      </c>
      <c r="K61" s="391">
        <f t="shared" si="23"/>
        <v>0</v>
      </c>
      <c r="L61" s="391">
        <f t="shared" si="10"/>
        <v>0</v>
      </c>
      <c r="M61" s="391">
        <f t="shared" si="23"/>
        <v>0</v>
      </c>
      <c r="N61" s="391">
        <f t="shared" si="23"/>
        <v>0</v>
      </c>
      <c r="O61" s="391">
        <f t="shared" si="11"/>
        <v>0</v>
      </c>
      <c r="P61" s="391">
        <f t="shared" si="23"/>
        <v>0</v>
      </c>
      <c r="Q61" s="391">
        <f t="shared" si="23"/>
        <v>0</v>
      </c>
      <c r="R61" s="391">
        <f t="shared" si="12"/>
        <v>0</v>
      </c>
      <c r="S61" s="391">
        <f t="shared" si="23"/>
        <v>0</v>
      </c>
      <c r="T61" s="391">
        <f t="shared" si="23"/>
        <v>0</v>
      </c>
      <c r="U61" s="391">
        <f t="shared" si="13"/>
        <v>0</v>
      </c>
      <c r="V61" s="391">
        <f t="shared" si="23"/>
        <v>0</v>
      </c>
      <c r="W61" s="391">
        <f t="shared" si="23"/>
        <v>0</v>
      </c>
      <c r="X61" s="391">
        <f t="shared" si="23"/>
        <v>0</v>
      </c>
      <c r="Y61" s="391">
        <f t="shared" si="23"/>
        <v>0</v>
      </c>
      <c r="Z61" s="391">
        <f t="shared" si="23"/>
        <v>0</v>
      </c>
      <c r="AA61" s="391">
        <f t="shared" si="23"/>
        <v>0</v>
      </c>
      <c r="AB61" s="391">
        <f t="shared" si="23"/>
        <v>0</v>
      </c>
      <c r="AC61" s="391">
        <f t="shared" si="23"/>
        <v>0</v>
      </c>
      <c r="AD61" s="548" t="s">
        <v>208</v>
      </c>
      <c r="AE61" s="549"/>
    </row>
    <row r="62" spans="1:31" s="346" customFormat="1" ht="16.5" customHeight="1">
      <c r="A62" s="347"/>
      <c r="B62" s="342" t="s">
        <v>155</v>
      </c>
      <c r="C62" s="392">
        <f t="shared" si="2"/>
        <v>0</v>
      </c>
      <c r="D62" s="393">
        <f t="shared" si="3"/>
        <v>0</v>
      </c>
      <c r="E62" s="393">
        <f t="shared" si="4"/>
        <v>0</v>
      </c>
      <c r="F62" s="393">
        <f t="shared" si="5"/>
        <v>0</v>
      </c>
      <c r="G62" s="394">
        <f t="shared" si="6"/>
        <v>0</v>
      </c>
      <c r="H62" s="394">
        <f t="shared" si="7"/>
        <v>0</v>
      </c>
      <c r="I62" s="393">
        <f t="shared" si="8"/>
        <v>0</v>
      </c>
      <c r="J62" s="394">
        <v>0</v>
      </c>
      <c r="K62" s="394">
        <v>0</v>
      </c>
      <c r="L62" s="393">
        <f t="shared" si="10"/>
        <v>0</v>
      </c>
      <c r="M62" s="394">
        <v>0</v>
      </c>
      <c r="N62" s="394">
        <v>0</v>
      </c>
      <c r="O62" s="393">
        <f t="shared" si="11"/>
        <v>0</v>
      </c>
      <c r="P62" s="394">
        <v>0</v>
      </c>
      <c r="Q62" s="394">
        <v>0</v>
      </c>
      <c r="R62" s="393">
        <f t="shared" si="12"/>
        <v>0</v>
      </c>
      <c r="S62" s="394">
        <v>0</v>
      </c>
      <c r="T62" s="394">
        <v>0</v>
      </c>
      <c r="U62" s="393">
        <f t="shared" si="13"/>
        <v>0</v>
      </c>
      <c r="V62" s="393">
        <v>0</v>
      </c>
      <c r="W62" s="394">
        <v>0</v>
      </c>
      <c r="X62" s="394">
        <v>0</v>
      </c>
      <c r="Y62" s="394">
        <v>0</v>
      </c>
      <c r="Z62" s="394">
        <v>0</v>
      </c>
      <c r="AA62" s="394">
        <v>0</v>
      </c>
      <c r="AB62" s="394">
        <v>0</v>
      </c>
      <c r="AC62" s="394">
        <v>0</v>
      </c>
      <c r="AD62" s="343" t="s">
        <v>155</v>
      </c>
      <c r="AE62" s="340"/>
    </row>
    <row r="63" spans="1:31" s="286" customFormat="1" ht="16.5" customHeight="1">
      <c r="A63" s="283"/>
      <c r="B63" s="284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5"/>
      <c r="AE63" s="283"/>
    </row>
    <row r="64" s="292" customFormat="1" ht="15" customHeight="1"/>
    <row r="65" spans="3:29" s="292" customFormat="1" ht="14.25" customHeight="1">
      <c r="C65" s="348"/>
      <c r="D65" s="348"/>
      <c r="E65" s="348"/>
      <c r="F65" s="348"/>
      <c r="G65" s="348"/>
      <c r="H65" s="348"/>
      <c r="I65" s="348"/>
      <c r="J65" s="348"/>
      <c r="K65" s="348"/>
      <c r="L65" s="348"/>
      <c r="M65" s="348"/>
      <c r="N65" s="348"/>
      <c r="O65" s="348"/>
      <c r="P65" s="348"/>
      <c r="Q65" s="348"/>
      <c r="R65" s="348"/>
      <c r="S65" s="348"/>
      <c r="T65" s="348"/>
      <c r="U65" s="348"/>
      <c r="V65" s="348"/>
      <c r="W65" s="348"/>
      <c r="Z65" s="349"/>
      <c r="AA65" s="349"/>
      <c r="AB65" s="349"/>
      <c r="AC65" s="349"/>
    </row>
    <row r="66" spans="2:29" ht="11.25" customHeight="1">
      <c r="B66" s="289"/>
      <c r="C66" s="289"/>
      <c r="D66" s="289"/>
      <c r="E66" s="289"/>
      <c r="F66" s="289"/>
      <c r="G66" s="289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</row>
    <row r="67" spans="2:7" ht="11.25" customHeight="1">
      <c r="B67" s="289"/>
      <c r="C67" s="289"/>
      <c r="D67" s="289"/>
      <c r="E67" s="289"/>
      <c r="F67" s="292"/>
      <c r="G67" s="292"/>
    </row>
    <row r="68" spans="2:5" ht="11.25" customHeight="1">
      <c r="B68" s="290"/>
      <c r="C68" s="290"/>
      <c r="D68" s="290"/>
      <c r="E68" s="290"/>
    </row>
    <row r="69" spans="2:5" ht="11.25" customHeight="1">
      <c r="B69" s="290"/>
      <c r="C69" s="290"/>
      <c r="D69" s="290"/>
      <c r="E69" s="290"/>
    </row>
    <row r="70" spans="2:5" ht="11.25" customHeight="1">
      <c r="B70" s="290"/>
      <c r="C70" s="290"/>
      <c r="D70" s="290"/>
      <c r="E70" s="290"/>
    </row>
    <row r="71" spans="2:5" ht="11.25" customHeight="1">
      <c r="B71" s="290"/>
      <c r="C71" s="290"/>
      <c r="D71" s="290"/>
      <c r="E71" s="290"/>
    </row>
    <row r="72" spans="2:5" ht="11.25" customHeight="1">
      <c r="B72" s="290"/>
      <c r="C72" s="290"/>
      <c r="D72" s="290"/>
      <c r="E72" s="290"/>
    </row>
    <row r="73" spans="2:5" ht="11.25" customHeight="1">
      <c r="B73" s="290"/>
      <c r="C73" s="290"/>
      <c r="D73" s="290"/>
      <c r="E73" s="290"/>
    </row>
    <row r="74" spans="2:5" ht="11.25" customHeight="1">
      <c r="B74" s="290"/>
      <c r="C74" s="290"/>
      <c r="D74" s="290"/>
      <c r="E74" s="290"/>
    </row>
    <row r="75" spans="2:5" ht="11.25" customHeight="1">
      <c r="B75" s="290"/>
      <c r="C75" s="290"/>
      <c r="D75" s="290"/>
      <c r="E75" s="290"/>
    </row>
    <row r="76" spans="2:5" ht="11.25" customHeight="1">
      <c r="B76" s="290"/>
      <c r="C76" s="290"/>
      <c r="D76" s="290"/>
      <c r="E76" s="290"/>
    </row>
    <row r="77" spans="2:5" ht="11.25" customHeight="1">
      <c r="B77" s="290"/>
      <c r="C77" s="290"/>
      <c r="D77" s="290"/>
      <c r="E77" s="290"/>
    </row>
    <row r="78" spans="2:5" ht="11.25" customHeight="1">
      <c r="B78" s="290"/>
      <c r="C78" s="290"/>
      <c r="D78" s="290"/>
      <c r="E78" s="290"/>
    </row>
    <row r="79" spans="2:5" ht="11.25" customHeight="1">
      <c r="B79" s="290"/>
      <c r="C79" s="290"/>
      <c r="D79" s="290"/>
      <c r="E79" s="290"/>
    </row>
    <row r="80" spans="2:5" ht="11.25" customHeight="1">
      <c r="B80" s="290"/>
      <c r="C80" s="290"/>
      <c r="D80" s="290"/>
      <c r="E80" s="290"/>
    </row>
  </sheetData>
  <sheetProtection/>
  <mergeCells count="41">
    <mergeCell ref="AD49:AE49"/>
    <mergeCell ref="AD12:AE12"/>
    <mergeCell ref="AD32:AE32"/>
    <mergeCell ref="AD35:AE35"/>
    <mergeCell ref="AD40:AE40"/>
    <mergeCell ref="Y4:AC4"/>
    <mergeCell ref="AD42:AE42"/>
    <mergeCell ref="A61:B61"/>
    <mergeCell ref="AD61:AE61"/>
    <mergeCell ref="AD53:AE53"/>
    <mergeCell ref="AD56:AE56"/>
    <mergeCell ref="A59:B59"/>
    <mergeCell ref="F6:H6"/>
    <mergeCell ref="A56:B56"/>
    <mergeCell ref="Y5:Y7"/>
    <mergeCell ref="F5:T5"/>
    <mergeCell ref="U5:W6"/>
    <mergeCell ref="A35:B35"/>
    <mergeCell ref="A40:B40"/>
    <mergeCell ref="A42:B42"/>
    <mergeCell ref="AD45:AE45"/>
    <mergeCell ref="AD4:AE7"/>
    <mergeCell ref="C4:X4"/>
    <mergeCell ref="X5:X7"/>
    <mergeCell ref="A1:N1"/>
    <mergeCell ref="I6:K6"/>
    <mergeCell ref="A4:B7"/>
    <mergeCell ref="A12:B12"/>
    <mergeCell ref="A32:B32"/>
    <mergeCell ref="Z5:AA6"/>
    <mergeCell ref="E6:E7"/>
    <mergeCell ref="AD59:AE59"/>
    <mergeCell ref="A49:B49"/>
    <mergeCell ref="A53:B53"/>
    <mergeCell ref="C6:C7"/>
    <mergeCell ref="D6:D7"/>
    <mergeCell ref="A45:B45"/>
    <mergeCell ref="L6:N6"/>
    <mergeCell ref="O6:Q6"/>
    <mergeCell ref="R6:T6"/>
    <mergeCell ref="AB5:AC6"/>
  </mergeCells>
  <conditionalFormatting sqref="A8:AE62">
    <cfRule type="expression" priority="2" dxfId="0" stopIfTrue="1">
      <formula>MOD(ROW(),2)=1</formula>
    </cfRule>
  </conditionalFormatting>
  <conditionalFormatting sqref="A9:AE62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4" max="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Q81"/>
  <sheetViews>
    <sheetView showGridLines="0" view="pageBreakPreview" zoomScaleNormal="75" zoomScaleSheetLayoutView="10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T1"/>
    </sheetView>
  </sheetViews>
  <sheetFormatPr defaultColWidth="8.75" defaultRowHeight="11.25" customHeight="1"/>
  <cols>
    <col min="1" max="1" width="1.328125" style="205" customWidth="1"/>
    <col min="2" max="2" width="9.58203125" style="306" customWidth="1"/>
    <col min="3" max="5" width="7.58203125" style="205" customWidth="1"/>
    <col min="6" max="20" width="6.58203125" style="205" customWidth="1"/>
    <col min="21" max="23" width="7.58203125" style="205" customWidth="1"/>
    <col min="24" max="37" width="5.58203125" style="205" customWidth="1"/>
    <col min="38" max="38" width="5.5" style="205" customWidth="1"/>
    <col min="39" max="39" width="7.5" style="205" customWidth="1"/>
    <col min="40" max="41" width="5.58203125" style="205" customWidth="1"/>
    <col min="42" max="42" width="9.75" style="205" customWidth="1"/>
    <col min="43" max="43" width="1.328125" style="205" customWidth="1"/>
    <col min="44" max="16384" width="8.75" style="205" customWidth="1"/>
  </cols>
  <sheetData>
    <row r="1" spans="1:41" s="147" customFormat="1" ht="16.5" customHeight="1">
      <c r="A1" s="599" t="s">
        <v>234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417"/>
      <c r="V1" s="417"/>
      <c r="W1" s="417"/>
      <c r="X1" s="294"/>
      <c r="Y1" s="294"/>
      <c r="Z1" s="294"/>
      <c r="AA1" s="294"/>
      <c r="AB1" s="294"/>
      <c r="AC1" s="294"/>
      <c r="AD1" s="294"/>
      <c r="AE1" s="146" t="s">
        <v>156</v>
      </c>
      <c r="AF1" s="294"/>
      <c r="AG1" s="294"/>
      <c r="AH1" s="294"/>
      <c r="AI1" s="294"/>
      <c r="AJ1" s="294"/>
      <c r="AK1" s="294"/>
      <c r="AL1" s="294"/>
      <c r="AM1" s="145"/>
      <c r="AN1" s="145"/>
      <c r="AO1" s="145"/>
    </row>
    <row r="2" spans="1:41" s="147" customFormat="1" ht="16.5" customHeight="1">
      <c r="A2" s="144"/>
      <c r="B2" s="295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294"/>
      <c r="Y2" s="294"/>
      <c r="Z2" s="294"/>
      <c r="AA2" s="294"/>
      <c r="AB2" s="294"/>
      <c r="AC2" s="294"/>
      <c r="AD2" s="294"/>
      <c r="AE2" s="146"/>
      <c r="AF2" s="294"/>
      <c r="AG2" s="294"/>
      <c r="AH2" s="294"/>
      <c r="AI2" s="294"/>
      <c r="AJ2" s="294"/>
      <c r="AK2" s="294"/>
      <c r="AL2" s="294"/>
      <c r="AM2" s="145"/>
      <c r="AN2" s="145"/>
      <c r="AO2" s="145"/>
    </row>
    <row r="3" spans="1:43" s="147" customFormat="1" ht="16.5" customHeight="1">
      <c r="A3" s="222" t="s">
        <v>128</v>
      </c>
      <c r="B3" s="296"/>
      <c r="C3" s="148"/>
      <c r="D3" s="148"/>
      <c r="E3" s="148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 t="s">
        <v>209</v>
      </c>
      <c r="V3" s="150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51"/>
      <c r="AH3" s="151"/>
      <c r="AI3" s="151"/>
      <c r="AJ3" s="151"/>
      <c r="AK3" s="151"/>
      <c r="AL3" s="151"/>
      <c r="AM3" s="151"/>
      <c r="AN3" s="151"/>
      <c r="AO3" s="151"/>
      <c r="AP3" s="152"/>
      <c r="AQ3" s="202" t="s">
        <v>0</v>
      </c>
    </row>
    <row r="4" spans="1:43" s="223" customFormat="1" ht="24" customHeight="1">
      <c r="A4" s="580" t="s">
        <v>249</v>
      </c>
      <c r="B4" s="581"/>
      <c r="C4" s="577" t="s">
        <v>149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 t="s">
        <v>149</v>
      </c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9"/>
      <c r="AM4" s="600" t="s">
        <v>79</v>
      </c>
      <c r="AN4" s="601"/>
      <c r="AO4" s="602"/>
      <c r="AP4" s="591" t="s">
        <v>249</v>
      </c>
      <c r="AQ4" s="592"/>
    </row>
    <row r="5" spans="1:43" s="223" customFormat="1" ht="24" customHeight="1">
      <c r="A5" s="582"/>
      <c r="B5" s="583"/>
      <c r="C5" s="577" t="s">
        <v>4</v>
      </c>
      <c r="D5" s="578"/>
      <c r="E5" s="579"/>
      <c r="F5" s="577" t="s">
        <v>66</v>
      </c>
      <c r="G5" s="578"/>
      <c r="H5" s="579"/>
      <c r="I5" s="577" t="s">
        <v>187</v>
      </c>
      <c r="J5" s="578"/>
      <c r="K5" s="579"/>
      <c r="L5" s="577" t="s">
        <v>67</v>
      </c>
      <c r="M5" s="578"/>
      <c r="N5" s="579"/>
      <c r="O5" s="577" t="s">
        <v>188</v>
      </c>
      <c r="P5" s="578"/>
      <c r="Q5" s="579"/>
      <c r="R5" s="577" t="s">
        <v>189</v>
      </c>
      <c r="S5" s="578"/>
      <c r="T5" s="579"/>
      <c r="U5" s="577" t="s">
        <v>5</v>
      </c>
      <c r="V5" s="578"/>
      <c r="W5" s="579"/>
      <c r="X5" s="577" t="s">
        <v>6</v>
      </c>
      <c r="Y5" s="578"/>
      <c r="Z5" s="579"/>
      <c r="AA5" s="577" t="s">
        <v>68</v>
      </c>
      <c r="AB5" s="578"/>
      <c r="AC5" s="579"/>
      <c r="AD5" s="577" t="s">
        <v>69</v>
      </c>
      <c r="AE5" s="578"/>
      <c r="AF5" s="579"/>
      <c r="AG5" s="577" t="s">
        <v>70</v>
      </c>
      <c r="AH5" s="578"/>
      <c r="AI5" s="579"/>
      <c r="AJ5" s="577" t="s">
        <v>71</v>
      </c>
      <c r="AK5" s="578"/>
      <c r="AL5" s="579"/>
      <c r="AM5" s="603"/>
      <c r="AN5" s="604"/>
      <c r="AO5" s="605"/>
      <c r="AP5" s="593"/>
      <c r="AQ5" s="594"/>
    </row>
    <row r="6" spans="1:43" s="147" customFormat="1" ht="24" customHeight="1">
      <c r="A6" s="582"/>
      <c r="B6" s="583"/>
      <c r="C6" s="575" t="s">
        <v>4</v>
      </c>
      <c r="D6" s="575" t="s">
        <v>2</v>
      </c>
      <c r="E6" s="575" t="s">
        <v>3</v>
      </c>
      <c r="F6" s="575" t="s">
        <v>4</v>
      </c>
      <c r="G6" s="575" t="s">
        <v>2</v>
      </c>
      <c r="H6" s="575" t="s">
        <v>3</v>
      </c>
      <c r="I6" s="575" t="s">
        <v>4</v>
      </c>
      <c r="J6" s="575" t="s">
        <v>2</v>
      </c>
      <c r="K6" s="575" t="s">
        <v>3</v>
      </c>
      <c r="L6" s="575" t="s">
        <v>4</v>
      </c>
      <c r="M6" s="575" t="s">
        <v>2</v>
      </c>
      <c r="N6" s="575" t="s">
        <v>3</v>
      </c>
      <c r="O6" s="575" t="s">
        <v>4</v>
      </c>
      <c r="P6" s="575" t="s">
        <v>2</v>
      </c>
      <c r="Q6" s="575" t="s">
        <v>3</v>
      </c>
      <c r="R6" s="575" t="s">
        <v>4</v>
      </c>
      <c r="S6" s="575" t="s">
        <v>2</v>
      </c>
      <c r="T6" s="575" t="s">
        <v>3</v>
      </c>
      <c r="U6" s="575" t="s">
        <v>4</v>
      </c>
      <c r="V6" s="575" t="s">
        <v>2</v>
      </c>
      <c r="W6" s="575" t="s">
        <v>3</v>
      </c>
      <c r="X6" s="575" t="s">
        <v>4</v>
      </c>
      <c r="Y6" s="575" t="s">
        <v>2</v>
      </c>
      <c r="Z6" s="575" t="s">
        <v>3</v>
      </c>
      <c r="AA6" s="575" t="s">
        <v>4</v>
      </c>
      <c r="AB6" s="575" t="s">
        <v>2</v>
      </c>
      <c r="AC6" s="575" t="s">
        <v>3</v>
      </c>
      <c r="AD6" s="575" t="s">
        <v>4</v>
      </c>
      <c r="AE6" s="575" t="s">
        <v>2</v>
      </c>
      <c r="AF6" s="575" t="s">
        <v>3</v>
      </c>
      <c r="AG6" s="575" t="s">
        <v>4</v>
      </c>
      <c r="AH6" s="575" t="s">
        <v>2</v>
      </c>
      <c r="AI6" s="575" t="s">
        <v>3</v>
      </c>
      <c r="AJ6" s="575" t="s">
        <v>4</v>
      </c>
      <c r="AK6" s="575" t="s">
        <v>2</v>
      </c>
      <c r="AL6" s="575" t="s">
        <v>3</v>
      </c>
      <c r="AM6" s="575" t="s">
        <v>4</v>
      </c>
      <c r="AN6" s="575" t="s">
        <v>2</v>
      </c>
      <c r="AO6" s="575" t="s">
        <v>3</v>
      </c>
      <c r="AP6" s="593"/>
      <c r="AQ6" s="594"/>
    </row>
    <row r="7" spans="1:43" s="147" customFormat="1" ht="24" customHeight="1">
      <c r="A7" s="584"/>
      <c r="B7" s="585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95"/>
      <c r="AQ7" s="596"/>
    </row>
    <row r="8" spans="1:43" s="161" customFormat="1" ht="19.5" customHeight="1">
      <c r="A8" s="155"/>
      <c r="B8" s="297"/>
      <c r="C8" s="157"/>
      <c r="D8" s="158"/>
      <c r="E8" s="158"/>
      <c r="F8" s="176"/>
      <c r="G8" s="158"/>
      <c r="H8" s="158"/>
      <c r="I8" s="158"/>
      <c r="J8" s="158"/>
      <c r="K8" s="158"/>
      <c r="L8" s="176"/>
      <c r="M8" s="158"/>
      <c r="N8" s="158"/>
      <c r="O8" s="158"/>
      <c r="P8" s="158"/>
      <c r="Q8" s="158"/>
      <c r="R8" s="158"/>
      <c r="S8" s="158"/>
      <c r="T8" s="158"/>
      <c r="U8" s="176"/>
      <c r="V8" s="158"/>
      <c r="W8" s="158"/>
      <c r="X8" s="176"/>
      <c r="Y8" s="158"/>
      <c r="Z8" s="158"/>
      <c r="AA8" s="176"/>
      <c r="AB8" s="158"/>
      <c r="AC8" s="158"/>
      <c r="AD8" s="176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9"/>
      <c r="AQ8" s="160"/>
    </row>
    <row r="9" spans="1:43" s="147" customFormat="1" ht="19.5" customHeight="1">
      <c r="A9" s="162"/>
      <c r="B9" s="163" t="s">
        <v>228</v>
      </c>
      <c r="C9" s="241">
        <v>4559</v>
      </c>
      <c r="D9" s="242">
        <v>3306</v>
      </c>
      <c r="E9" s="242">
        <v>1253</v>
      </c>
      <c r="F9" s="242">
        <v>92</v>
      </c>
      <c r="G9" s="242">
        <v>86</v>
      </c>
      <c r="H9" s="242">
        <v>6</v>
      </c>
      <c r="I9" s="242">
        <v>20</v>
      </c>
      <c r="J9" s="242">
        <v>18</v>
      </c>
      <c r="K9" s="242">
        <v>2</v>
      </c>
      <c r="L9" s="242">
        <v>126</v>
      </c>
      <c r="M9" s="242">
        <v>119</v>
      </c>
      <c r="N9" s="242">
        <v>7</v>
      </c>
      <c r="O9" s="242">
        <v>114</v>
      </c>
      <c r="P9" s="242">
        <v>108</v>
      </c>
      <c r="Q9" s="242">
        <v>6</v>
      </c>
      <c r="R9" s="242">
        <v>4</v>
      </c>
      <c r="S9" s="242">
        <v>1</v>
      </c>
      <c r="T9" s="242">
        <v>3</v>
      </c>
      <c r="U9" s="242">
        <v>3665</v>
      </c>
      <c r="V9" s="242">
        <v>2721</v>
      </c>
      <c r="W9" s="242">
        <v>944</v>
      </c>
      <c r="X9" s="242">
        <v>1</v>
      </c>
      <c r="Y9" s="242">
        <v>0</v>
      </c>
      <c r="Z9" s="242">
        <v>1</v>
      </c>
      <c r="AA9" s="242">
        <v>159</v>
      </c>
      <c r="AB9" s="242">
        <v>0</v>
      </c>
      <c r="AC9" s="242">
        <v>159</v>
      </c>
      <c r="AD9" s="242">
        <v>0</v>
      </c>
      <c r="AE9" s="242">
        <v>0</v>
      </c>
      <c r="AF9" s="242">
        <v>0</v>
      </c>
      <c r="AG9" s="242">
        <v>3</v>
      </c>
      <c r="AH9" s="242">
        <v>0</v>
      </c>
      <c r="AI9" s="242">
        <v>3</v>
      </c>
      <c r="AJ9" s="242">
        <v>375</v>
      </c>
      <c r="AK9" s="242">
        <v>253</v>
      </c>
      <c r="AL9" s="242">
        <v>122</v>
      </c>
      <c r="AM9" s="242">
        <v>1143</v>
      </c>
      <c r="AN9" s="242">
        <v>641</v>
      </c>
      <c r="AO9" s="242">
        <v>502</v>
      </c>
      <c r="AP9" s="167" t="s">
        <v>228</v>
      </c>
      <c r="AQ9" s="168"/>
    </row>
    <row r="10" spans="1:43" s="175" customFormat="1" ht="19.5" customHeight="1">
      <c r="A10" s="169"/>
      <c r="B10" s="170" t="s">
        <v>229</v>
      </c>
      <c r="C10" s="247">
        <f aca="true" t="shared" si="0" ref="C10:AO10">SUM(C15,C35,C38,C43,C45,C48,C52,C56,C59,C62,C64)</f>
        <v>4553</v>
      </c>
      <c r="D10" s="248">
        <f t="shared" si="0"/>
        <v>3293</v>
      </c>
      <c r="E10" s="248">
        <f t="shared" si="0"/>
        <v>1260</v>
      </c>
      <c r="F10" s="248">
        <f t="shared" si="0"/>
        <v>91</v>
      </c>
      <c r="G10" s="248">
        <f t="shared" si="0"/>
        <v>84</v>
      </c>
      <c r="H10" s="248">
        <f t="shared" si="0"/>
        <v>7</v>
      </c>
      <c r="I10" s="248">
        <f t="shared" si="0"/>
        <v>18</v>
      </c>
      <c r="J10" s="248">
        <f t="shared" si="0"/>
        <v>17</v>
      </c>
      <c r="K10" s="248">
        <f t="shared" si="0"/>
        <v>1</v>
      </c>
      <c r="L10" s="248">
        <f t="shared" si="0"/>
        <v>126</v>
      </c>
      <c r="M10" s="248">
        <f t="shared" si="0"/>
        <v>119</v>
      </c>
      <c r="N10" s="248">
        <f t="shared" si="0"/>
        <v>7</v>
      </c>
      <c r="O10" s="248">
        <f t="shared" si="0"/>
        <v>117</v>
      </c>
      <c r="P10" s="248">
        <f t="shared" si="0"/>
        <v>111</v>
      </c>
      <c r="Q10" s="248">
        <f t="shared" si="0"/>
        <v>6</v>
      </c>
      <c r="R10" s="248">
        <f t="shared" si="0"/>
        <v>7</v>
      </c>
      <c r="S10" s="248">
        <f t="shared" si="0"/>
        <v>3</v>
      </c>
      <c r="T10" s="248">
        <f t="shared" si="0"/>
        <v>4</v>
      </c>
      <c r="U10" s="248">
        <f t="shared" si="0"/>
        <v>3653</v>
      </c>
      <c r="V10" s="248">
        <f t="shared" si="0"/>
        <v>2695</v>
      </c>
      <c r="W10" s="248">
        <f t="shared" si="0"/>
        <v>958</v>
      </c>
      <c r="X10" s="248">
        <f t="shared" si="0"/>
        <v>1</v>
      </c>
      <c r="Y10" s="248">
        <f t="shared" si="0"/>
        <v>0</v>
      </c>
      <c r="Z10" s="248">
        <f t="shared" si="0"/>
        <v>1</v>
      </c>
      <c r="AA10" s="248">
        <f t="shared" si="0"/>
        <v>157</v>
      </c>
      <c r="AB10" s="248">
        <f t="shared" si="0"/>
        <v>0</v>
      </c>
      <c r="AC10" s="248">
        <f t="shared" si="0"/>
        <v>157</v>
      </c>
      <c r="AD10" s="248">
        <f t="shared" si="0"/>
        <v>0</v>
      </c>
      <c r="AE10" s="248">
        <f t="shared" si="0"/>
        <v>0</v>
      </c>
      <c r="AF10" s="248">
        <f t="shared" si="0"/>
        <v>0</v>
      </c>
      <c r="AG10" s="248">
        <f t="shared" si="0"/>
        <v>3</v>
      </c>
      <c r="AH10" s="248">
        <f t="shared" si="0"/>
        <v>0</v>
      </c>
      <c r="AI10" s="248">
        <f t="shared" si="0"/>
        <v>3</v>
      </c>
      <c r="AJ10" s="248">
        <f t="shared" si="0"/>
        <v>380</v>
      </c>
      <c r="AK10" s="248">
        <f t="shared" si="0"/>
        <v>264</v>
      </c>
      <c r="AL10" s="248">
        <f t="shared" si="0"/>
        <v>116</v>
      </c>
      <c r="AM10" s="248">
        <f t="shared" si="0"/>
        <v>1075</v>
      </c>
      <c r="AN10" s="248">
        <f t="shared" si="0"/>
        <v>583</v>
      </c>
      <c r="AO10" s="248">
        <f t="shared" si="0"/>
        <v>492</v>
      </c>
      <c r="AP10" s="173" t="s">
        <v>229</v>
      </c>
      <c r="AQ10" s="174"/>
    </row>
    <row r="11" spans="1:43" s="161" customFormat="1" ht="19.5" customHeight="1">
      <c r="A11" s="155"/>
      <c r="B11" s="297"/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11"/>
      <c r="AQ11" s="178"/>
    </row>
    <row r="12" spans="1:43" s="147" customFormat="1" ht="19.5" customHeight="1">
      <c r="A12" s="152"/>
      <c r="B12" s="298" t="s">
        <v>16</v>
      </c>
      <c r="C12" s="401">
        <f>D12+E12</f>
        <v>3450</v>
      </c>
      <c r="D12" s="401">
        <f>SUM(G12,J12,M12,P12,S12,V12,Y12,AB12,AE12,AH12,AK12)</f>
        <v>2537</v>
      </c>
      <c r="E12" s="401">
        <f>SUM(H12,K12,N12,Q12,T12,W12,Z12,AC12,AF12,AI12,AL12)</f>
        <v>913</v>
      </c>
      <c r="F12" s="401">
        <f>G12+H12</f>
        <v>73</v>
      </c>
      <c r="G12" s="242">
        <v>68</v>
      </c>
      <c r="H12" s="242">
        <v>5</v>
      </c>
      <c r="I12" s="401">
        <f>J12+K12</f>
        <v>5</v>
      </c>
      <c r="J12" s="242">
        <v>5</v>
      </c>
      <c r="K12" s="242">
        <v>0</v>
      </c>
      <c r="L12" s="401">
        <f>M12+N12</f>
        <v>95</v>
      </c>
      <c r="M12" s="242">
        <v>92</v>
      </c>
      <c r="N12" s="242">
        <v>3</v>
      </c>
      <c r="O12" s="401">
        <f>P12+Q12</f>
        <v>102</v>
      </c>
      <c r="P12" s="242">
        <v>98</v>
      </c>
      <c r="Q12" s="242">
        <v>4</v>
      </c>
      <c r="R12" s="401">
        <f>S12+T12</f>
        <v>0</v>
      </c>
      <c r="S12" s="242">
        <v>0</v>
      </c>
      <c r="T12" s="242">
        <v>0</v>
      </c>
      <c r="U12" s="401">
        <f>V12+W12</f>
        <v>2906</v>
      </c>
      <c r="V12" s="242">
        <v>2173</v>
      </c>
      <c r="W12" s="242">
        <v>733</v>
      </c>
      <c r="X12" s="401">
        <f>Y12+Z12</f>
        <v>0</v>
      </c>
      <c r="Y12" s="242">
        <v>0</v>
      </c>
      <c r="Z12" s="242">
        <v>0</v>
      </c>
      <c r="AA12" s="401">
        <f>AB12+AC12</f>
        <v>131</v>
      </c>
      <c r="AB12" s="242">
        <v>0</v>
      </c>
      <c r="AC12" s="242">
        <v>131</v>
      </c>
      <c r="AD12" s="401">
        <f>AE12+AF12</f>
        <v>0</v>
      </c>
      <c r="AE12" s="242">
        <v>0</v>
      </c>
      <c r="AF12" s="242">
        <v>0</v>
      </c>
      <c r="AG12" s="401">
        <f>AH12+AI12</f>
        <v>3</v>
      </c>
      <c r="AH12" s="242">
        <v>0</v>
      </c>
      <c r="AI12" s="242">
        <v>3</v>
      </c>
      <c r="AJ12" s="401">
        <f>AK12+AL12</f>
        <v>135</v>
      </c>
      <c r="AK12" s="242">
        <v>101</v>
      </c>
      <c r="AL12" s="242">
        <v>34</v>
      </c>
      <c r="AM12" s="401">
        <f>AN12+AO12</f>
        <v>488</v>
      </c>
      <c r="AN12" s="242">
        <v>277</v>
      </c>
      <c r="AO12" s="242">
        <v>211</v>
      </c>
      <c r="AP12" s="167" t="s">
        <v>17</v>
      </c>
      <c r="AQ12" s="168"/>
    </row>
    <row r="13" spans="1:43" s="147" customFormat="1" ht="19.5" customHeight="1">
      <c r="A13" s="152"/>
      <c r="B13" s="298" t="s">
        <v>12</v>
      </c>
      <c r="C13" s="401">
        <f aca="true" t="shared" si="1" ref="C13:C65">D13+E13</f>
        <v>1103</v>
      </c>
      <c r="D13" s="401">
        <f aca="true" t="shared" si="2" ref="D13:D65">SUM(G13,J13,M13,P13,S13,V13,Y13,AB13,AE13,AH13,AK13)</f>
        <v>756</v>
      </c>
      <c r="E13" s="401">
        <f aca="true" t="shared" si="3" ref="E13:E65">SUM(H13,K13,N13,Q13,T13,W13,Z13,AC13,AF13,AI13,AL13)</f>
        <v>347</v>
      </c>
      <c r="F13" s="401">
        <f aca="true" t="shared" si="4" ref="F13:F65">G13+H13</f>
        <v>18</v>
      </c>
      <c r="G13" s="242">
        <v>16</v>
      </c>
      <c r="H13" s="242">
        <v>2</v>
      </c>
      <c r="I13" s="401">
        <f>J13+K13</f>
        <v>13</v>
      </c>
      <c r="J13" s="242">
        <v>12</v>
      </c>
      <c r="K13" s="242">
        <v>1</v>
      </c>
      <c r="L13" s="401">
        <f>M13+N13</f>
        <v>31</v>
      </c>
      <c r="M13" s="242">
        <v>27</v>
      </c>
      <c r="N13" s="242">
        <v>4</v>
      </c>
      <c r="O13" s="401">
        <f>P13+Q13</f>
        <v>15</v>
      </c>
      <c r="P13" s="242">
        <v>13</v>
      </c>
      <c r="Q13" s="242">
        <v>2</v>
      </c>
      <c r="R13" s="401">
        <f>S13+T13</f>
        <v>7</v>
      </c>
      <c r="S13" s="242">
        <v>3</v>
      </c>
      <c r="T13" s="242">
        <v>4</v>
      </c>
      <c r="U13" s="401">
        <f>V13+W13</f>
        <v>747</v>
      </c>
      <c r="V13" s="242">
        <v>522</v>
      </c>
      <c r="W13" s="242">
        <v>225</v>
      </c>
      <c r="X13" s="401">
        <f>Y13+Z13</f>
        <v>1</v>
      </c>
      <c r="Y13" s="242">
        <v>0</v>
      </c>
      <c r="Z13" s="242">
        <v>1</v>
      </c>
      <c r="AA13" s="401">
        <f>AB13+AC13</f>
        <v>26</v>
      </c>
      <c r="AB13" s="242">
        <v>0</v>
      </c>
      <c r="AC13" s="242">
        <v>26</v>
      </c>
      <c r="AD13" s="401">
        <f>AE13+AF13</f>
        <v>0</v>
      </c>
      <c r="AE13" s="242">
        <v>0</v>
      </c>
      <c r="AF13" s="242">
        <v>0</v>
      </c>
      <c r="AG13" s="401">
        <f>AH13+AI13</f>
        <v>0</v>
      </c>
      <c r="AH13" s="242">
        <v>0</v>
      </c>
      <c r="AI13" s="242">
        <v>0</v>
      </c>
      <c r="AJ13" s="401">
        <f>AK13+AL13</f>
        <v>245</v>
      </c>
      <c r="AK13" s="242">
        <v>163</v>
      </c>
      <c r="AL13" s="242">
        <v>82</v>
      </c>
      <c r="AM13" s="242">
        <f aca="true" t="shared" si="5" ref="AM13:AM65">AN13+AO13</f>
        <v>587</v>
      </c>
      <c r="AN13" s="242">
        <v>306</v>
      </c>
      <c r="AO13" s="242">
        <v>281</v>
      </c>
      <c r="AP13" s="167" t="s">
        <v>18</v>
      </c>
      <c r="AQ13" s="168"/>
    </row>
    <row r="14" spans="1:43" s="220" customFormat="1" ht="19.5" customHeight="1">
      <c r="A14" s="215"/>
      <c r="B14" s="299"/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  <c r="T14" s="402"/>
      <c r="U14" s="402"/>
      <c r="V14" s="402"/>
      <c r="W14" s="402"/>
      <c r="X14" s="402"/>
      <c r="Y14" s="402"/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2"/>
      <c r="AK14" s="402"/>
      <c r="AL14" s="402"/>
      <c r="AM14" s="402"/>
      <c r="AN14" s="402"/>
      <c r="AO14" s="402"/>
      <c r="AP14" s="218"/>
      <c r="AQ14" s="219"/>
    </row>
    <row r="15" spans="1:43" s="181" customFormat="1" ht="27" customHeight="1">
      <c r="A15" s="586" t="s">
        <v>159</v>
      </c>
      <c r="B15" s="587"/>
      <c r="C15" s="256">
        <f t="shared" si="1"/>
        <v>3916</v>
      </c>
      <c r="D15" s="257">
        <f t="shared" si="2"/>
        <v>2842</v>
      </c>
      <c r="E15" s="257">
        <f t="shared" si="3"/>
        <v>1074</v>
      </c>
      <c r="F15" s="257">
        <f t="shared" si="4"/>
        <v>74</v>
      </c>
      <c r="G15" s="257">
        <f>SUM(G17:G34)</f>
        <v>68</v>
      </c>
      <c r="H15" s="257">
        <f>SUM(H17:H34)</f>
        <v>6</v>
      </c>
      <c r="I15" s="257">
        <f>J15+K15</f>
        <v>16</v>
      </c>
      <c r="J15" s="257">
        <f>SUM(J17:J34)</f>
        <v>15</v>
      </c>
      <c r="K15" s="257">
        <f>SUM(K17:K34)</f>
        <v>1</v>
      </c>
      <c r="L15" s="257">
        <f>M15+N15</f>
        <v>106</v>
      </c>
      <c r="M15" s="257">
        <f>SUM(M17:M34)</f>
        <v>100</v>
      </c>
      <c r="N15" s="257">
        <f>SUM(N17:N34)</f>
        <v>6</v>
      </c>
      <c r="O15" s="257">
        <f>P15+Q15</f>
        <v>101</v>
      </c>
      <c r="P15" s="257">
        <f>SUM(P17:P34)</f>
        <v>95</v>
      </c>
      <c r="Q15" s="257">
        <f>SUM(Q17:Q34)</f>
        <v>6</v>
      </c>
      <c r="R15" s="257">
        <f>S15+T15</f>
        <v>7</v>
      </c>
      <c r="S15" s="257">
        <f>SUM(S17:S34)</f>
        <v>3</v>
      </c>
      <c r="T15" s="257">
        <f>SUM(T17:T34)</f>
        <v>4</v>
      </c>
      <c r="U15" s="257">
        <f>V15+W15</f>
        <v>3128</v>
      </c>
      <c r="V15" s="257">
        <f>SUM(V17:V34)</f>
        <v>2321</v>
      </c>
      <c r="W15" s="257">
        <f>SUM(W17:W34)</f>
        <v>807</v>
      </c>
      <c r="X15" s="257">
        <f>Y15+Z15</f>
        <v>1</v>
      </c>
      <c r="Y15" s="257">
        <f>SUM(Y17:Y34)</f>
        <v>0</v>
      </c>
      <c r="Z15" s="257">
        <f>SUM(Z17:Z34)</f>
        <v>1</v>
      </c>
      <c r="AA15" s="257">
        <f>AB15+AC15</f>
        <v>131</v>
      </c>
      <c r="AB15" s="257">
        <f>SUM(AB17:AB34)</f>
        <v>0</v>
      </c>
      <c r="AC15" s="257">
        <f>SUM(AC17:AC34)</f>
        <v>131</v>
      </c>
      <c r="AD15" s="257">
        <f>AE15+AF15</f>
        <v>0</v>
      </c>
      <c r="AE15" s="257">
        <f>SUM(AE17:AE34)</f>
        <v>0</v>
      </c>
      <c r="AF15" s="257">
        <f>SUM(AF17:AF34)</f>
        <v>0</v>
      </c>
      <c r="AG15" s="257">
        <f>AH15+AI15</f>
        <v>3</v>
      </c>
      <c r="AH15" s="257">
        <f>SUM(AH17:AH34)</f>
        <v>0</v>
      </c>
      <c r="AI15" s="257">
        <f>SUM(AI17:AI34)</f>
        <v>3</v>
      </c>
      <c r="AJ15" s="257">
        <f>AK15+AL15</f>
        <v>349</v>
      </c>
      <c r="AK15" s="257">
        <f>SUM(AK17:AK34)</f>
        <v>240</v>
      </c>
      <c r="AL15" s="257">
        <f>SUM(AL17:AL34)</f>
        <v>109</v>
      </c>
      <c r="AM15" s="257">
        <f t="shared" si="5"/>
        <v>969</v>
      </c>
      <c r="AN15" s="257">
        <f>SUM(AN17:AN34)</f>
        <v>521</v>
      </c>
      <c r="AO15" s="257">
        <f>SUM(AO17:AO34)</f>
        <v>448</v>
      </c>
      <c r="AP15" s="588" t="s">
        <v>159</v>
      </c>
      <c r="AQ15" s="589"/>
    </row>
    <row r="16" spans="1:43" s="181" customFormat="1" ht="19.5" customHeight="1">
      <c r="A16" s="182"/>
      <c r="B16" s="300" t="s">
        <v>160</v>
      </c>
      <c r="C16" s="256">
        <f t="shared" si="1"/>
        <v>2135</v>
      </c>
      <c r="D16" s="257">
        <f t="shared" si="2"/>
        <v>1553</v>
      </c>
      <c r="E16" s="257">
        <f t="shared" si="3"/>
        <v>582</v>
      </c>
      <c r="F16" s="257">
        <f t="shared" si="4"/>
        <v>35</v>
      </c>
      <c r="G16" s="257">
        <f aca="true" t="shared" si="6" ref="G16:AO16">SUM(G17:G21)</f>
        <v>32</v>
      </c>
      <c r="H16" s="257">
        <f t="shared" si="6"/>
        <v>3</v>
      </c>
      <c r="I16" s="257">
        <f>J16+K16</f>
        <v>12</v>
      </c>
      <c r="J16" s="257">
        <f t="shared" si="6"/>
        <v>11</v>
      </c>
      <c r="K16" s="257">
        <f t="shared" si="6"/>
        <v>1</v>
      </c>
      <c r="L16" s="257">
        <f>M16+N16</f>
        <v>54</v>
      </c>
      <c r="M16" s="257">
        <f t="shared" si="6"/>
        <v>50</v>
      </c>
      <c r="N16" s="257">
        <f t="shared" si="6"/>
        <v>4</v>
      </c>
      <c r="O16" s="257">
        <f>P16+Q16</f>
        <v>50</v>
      </c>
      <c r="P16" s="257">
        <f t="shared" si="6"/>
        <v>46</v>
      </c>
      <c r="Q16" s="257">
        <f t="shared" si="6"/>
        <v>4</v>
      </c>
      <c r="R16" s="257">
        <f>S16+T16</f>
        <v>7</v>
      </c>
      <c r="S16" s="257">
        <f t="shared" si="6"/>
        <v>3</v>
      </c>
      <c r="T16" s="257">
        <f t="shared" si="6"/>
        <v>4</v>
      </c>
      <c r="U16" s="257">
        <f>V16+W16</f>
        <v>1662</v>
      </c>
      <c r="V16" s="257">
        <f t="shared" si="6"/>
        <v>1240</v>
      </c>
      <c r="W16" s="257">
        <f t="shared" si="6"/>
        <v>422</v>
      </c>
      <c r="X16" s="257">
        <f>Y16+Z16</f>
        <v>1</v>
      </c>
      <c r="Y16" s="257">
        <f t="shared" si="6"/>
        <v>0</v>
      </c>
      <c r="Z16" s="257">
        <f t="shared" si="6"/>
        <v>1</v>
      </c>
      <c r="AA16" s="257">
        <f>AB16+AC16</f>
        <v>60</v>
      </c>
      <c r="AB16" s="257">
        <f t="shared" si="6"/>
        <v>0</v>
      </c>
      <c r="AC16" s="257">
        <f t="shared" si="6"/>
        <v>60</v>
      </c>
      <c r="AD16" s="257">
        <f>AE16+AF16</f>
        <v>0</v>
      </c>
      <c r="AE16" s="257">
        <f t="shared" si="6"/>
        <v>0</v>
      </c>
      <c r="AF16" s="257">
        <f t="shared" si="6"/>
        <v>0</v>
      </c>
      <c r="AG16" s="257">
        <f>AH16+AI16</f>
        <v>0</v>
      </c>
      <c r="AH16" s="257">
        <f t="shared" si="6"/>
        <v>0</v>
      </c>
      <c r="AI16" s="257">
        <f t="shared" si="6"/>
        <v>0</v>
      </c>
      <c r="AJ16" s="257">
        <f>AK16+AL16</f>
        <v>254</v>
      </c>
      <c r="AK16" s="257">
        <f t="shared" si="6"/>
        <v>171</v>
      </c>
      <c r="AL16" s="257">
        <f t="shared" si="6"/>
        <v>83</v>
      </c>
      <c r="AM16" s="257">
        <f t="shared" si="5"/>
        <v>721</v>
      </c>
      <c r="AN16" s="257">
        <f t="shared" si="6"/>
        <v>385</v>
      </c>
      <c r="AO16" s="257">
        <f t="shared" si="6"/>
        <v>336</v>
      </c>
      <c r="AP16" s="184" t="s">
        <v>160</v>
      </c>
      <c r="AQ16" s="182"/>
    </row>
    <row r="17" spans="1:43" s="192" customFormat="1" ht="19.5" customHeight="1">
      <c r="A17" s="185"/>
      <c r="B17" s="186" t="s">
        <v>19</v>
      </c>
      <c r="C17" s="264">
        <f t="shared" si="1"/>
        <v>661</v>
      </c>
      <c r="D17" s="265">
        <f t="shared" si="2"/>
        <v>480</v>
      </c>
      <c r="E17" s="265">
        <f t="shared" si="3"/>
        <v>181</v>
      </c>
      <c r="F17" s="265">
        <f t="shared" si="4"/>
        <v>12</v>
      </c>
      <c r="G17" s="266">
        <v>11</v>
      </c>
      <c r="H17" s="266">
        <v>1</v>
      </c>
      <c r="I17" s="265">
        <f>SUM(J17:K17)</f>
        <v>4</v>
      </c>
      <c r="J17" s="266">
        <v>4</v>
      </c>
      <c r="K17" s="266">
        <v>0</v>
      </c>
      <c r="L17" s="265">
        <f aca="true" t="shared" si="7" ref="L17:L33">SUM(M17:N17)</f>
        <v>16</v>
      </c>
      <c r="M17" s="266">
        <v>15</v>
      </c>
      <c r="N17" s="266">
        <v>1</v>
      </c>
      <c r="O17" s="265">
        <f aca="true" t="shared" si="8" ref="O17:O33">SUM(P17:Q17)</f>
        <v>17</v>
      </c>
      <c r="P17" s="266">
        <v>14</v>
      </c>
      <c r="Q17" s="266">
        <v>3</v>
      </c>
      <c r="R17" s="265">
        <f aca="true" t="shared" si="9" ref="R17:R33">SUM(S17:T17)</f>
        <v>4</v>
      </c>
      <c r="S17" s="266">
        <v>1</v>
      </c>
      <c r="T17" s="266">
        <v>3</v>
      </c>
      <c r="U17" s="265">
        <f aca="true" t="shared" si="10" ref="U17:U33">SUM(V17:W17)</f>
        <v>540</v>
      </c>
      <c r="V17" s="266">
        <v>406</v>
      </c>
      <c r="W17" s="266">
        <v>134</v>
      </c>
      <c r="X17" s="265">
        <f aca="true" t="shared" si="11" ref="X17:X33">SUM(Y17:Z17)</f>
        <v>1</v>
      </c>
      <c r="Y17" s="266">
        <v>0</v>
      </c>
      <c r="Z17" s="266">
        <v>1</v>
      </c>
      <c r="AA17" s="265">
        <f aca="true" t="shared" si="12" ref="AA17:AA33">SUM(AB17:AC17)</f>
        <v>20</v>
      </c>
      <c r="AB17" s="266">
        <v>0</v>
      </c>
      <c r="AC17" s="266">
        <v>20</v>
      </c>
      <c r="AD17" s="265">
        <f aca="true" t="shared" si="13" ref="AD17:AD33">SUM(AE17:AF17)</f>
        <v>0</v>
      </c>
      <c r="AE17" s="266">
        <v>0</v>
      </c>
      <c r="AF17" s="266">
        <v>0</v>
      </c>
      <c r="AG17" s="265">
        <f aca="true" t="shared" si="14" ref="AG17:AG33">SUM(AH17:AI17)</f>
        <v>0</v>
      </c>
      <c r="AH17" s="266">
        <v>0</v>
      </c>
      <c r="AI17" s="266">
        <v>0</v>
      </c>
      <c r="AJ17" s="265">
        <f aca="true" t="shared" si="15" ref="AJ17:AJ33">SUM(AK17:AL17)</f>
        <v>47</v>
      </c>
      <c r="AK17" s="266">
        <v>29</v>
      </c>
      <c r="AL17" s="266">
        <v>18</v>
      </c>
      <c r="AM17" s="266">
        <f t="shared" si="5"/>
        <v>262</v>
      </c>
      <c r="AN17" s="266">
        <v>137</v>
      </c>
      <c r="AO17" s="266">
        <v>125</v>
      </c>
      <c r="AP17" s="190" t="s">
        <v>19</v>
      </c>
      <c r="AQ17" s="191"/>
    </row>
    <row r="18" spans="1:43" s="192" customFormat="1" ht="19.5" customHeight="1">
      <c r="A18" s="185"/>
      <c r="B18" s="186" t="s">
        <v>20</v>
      </c>
      <c r="C18" s="264">
        <f t="shared" si="1"/>
        <v>492</v>
      </c>
      <c r="D18" s="265">
        <f t="shared" si="2"/>
        <v>385</v>
      </c>
      <c r="E18" s="265">
        <f t="shared" si="3"/>
        <v>107</v>
      </c>
      <c r="F18" s="265">
        <f t="shared" si="4"/>
        <v>6</v>
      </c>
      <c r="G18" s="266">
        <v>6</v>
      </c>
      <c r="H18" s="266">
        <v>0</v>
      </c>
      <c r="I18" s="265">
        <f aca="true" t="shared" si="16" ref="I18:I33">SUM(J18:K18)</f>
        <v>4</v>
      </c>
      <c r="J18" s="266">
        <v>4</v>
      </c>
      <c r="K18" s="266">
        <v>0</v>
      </c>
      <c r="L18" s="265">
        <f t="shared" si="7"/>
        <v>15</v>
      </c>
      <c r="M18" s="266">
        <v>15</v>
      </c>
      <c r="N18" s="266">
        <v>0</v>
      </c>
      <c r="O18" s="265">
        <f t="shared" si="8"/>
        <v>6</v>
      </c>
      <c r="P18" s="266">
        <v>6</v>
      </c>
      <c r="Q18" s="266">
        <v>0</v>
      </c>
      <c r="R18" s="265">
        <f t="shared" si="9"/>
        <v>0</v>
      </c>
      <c r="S18" s="266">
        <v>0</v>
      </c>
      <c r="T18" s="266">
        <v>0</v>
      </c>
      <c r="U18" s="265">
        <f t="shared" si="10"/>
        <v>318</v>
      </c>
      <c r="V18" s="266">
        <v>261</v>
      </c>
      <c r="W18" s="266">
        <v>57</v>
      </c>
      <c r="X18" s="265">
        <f t="shared" si="11"/>
        <v>0</v>
      </c>
      <c r="Y18" s="266">
        <v>0</v>
      </c>
      <c r="Z18" s="266">
        <v>0</v>
      </c>
      <c r="AA18" s="265">
        <f t="shared" si="12"/>
        <v>11</v>
      </c>
      <c r="AB18" s="266">
        <v>0</v>
      </c>
      <c r="AC18" s="266">
        <v>11</v>
      </c>
      <c r="AD18" s="265">
        <f t="shared" si="13"/>
        <v>0</v>
      </c>
      <c r="AE18" s="266">
        <v>0</v>
      </c>
      <c r="AF18" s="266">
        <v>0</v>
      </c>
      <c r="AG18" s="265">
        <f t="shared" si="14"/>
        <v>0</v>
      </c>
      <c r="AH18" s="266">
        <v>0</v>
      </c>
      <c r="AI18" s="266">
        <v>0</v>
      </c>
      <c r="AJ18" s="265">
        <f t="shared" si="15"/>
        <v>132</v>
      </c>
      <c r="AK18" s="266">
        <v>93</v>
      </c>
      <c r="AL18" s="266">
        <v>39</v>
      </c>
      <c r="AM18" s="266">
        <f t="shared" si="5"/>
        <v>173</v>
      </c>
      <c r="AN18" s="266">
        <v>107</v>
      </c>
      <c r="AO18" s="266">
        <v>66</v>
      </c>
      <c r="AP18" s="190" t="s">
        <v>20</v>
      </c>
      <c r="AQ18" s="191"/>
    </row>
    <row r="19" spans="1:43" s="192" customFormat="1" ht="19.5" customHeight="1">
      <c r="A19" s="185"/>
      <c r="B19" s="186" t="s">
        <v>21</v>
      </c>
      <c r="C19" s="264">
        <f t="shared" si="1"/>
        <v>344</v>
      </c>
      <c r="D19" s="265">
        <f t="shared" si="2"/>
        <v>233</v>
      </c>
      <c r="E19" s="265">
        <f t="shared" si="3"/>
        <v>111</v>
      </c>
      <c r="F19" s="265">
        <f t="shared" si="4"/>
        <v>5</v>
      </c>
      <c r="G19" s="266">
        <v>4</v>
      </c>
      <c r="H19" s="266">
        <v>1</v>
      </c>
      <c r="I19" s="265">
        <f t="shared" si="16"/>
        <v>3</v>
      </c>
      <c r="J19" s="266">
        <v>2</v>
      </c>
      <c r="K19" s="266">
        <v>1</v>
      </c>
      <c r="L19" s="265">
        <f t="shared" si="7"/>
        <v>8</v>
      </c>
      <c r="M19" s="266">
        <v>6</v>
      </c>
      <c r="N19" s="266">
        <v>2</v>
      </c>
      <c r="O19" s="265">
        <f t="shared" si="8"/>
        <v>9</v>
      </c>
      <c r="P19" s="266">
        <v>9</v>
      </c>
      <c r="Q19" s="266">
        <v>0</v>
      </c>
      <c r="R19" s="265">
        <f t="shared" si="9"/>
        <v>0</v>
      </c>
      <c r="S19" s="266">
        <v>0</v>
      </c>
      <c r="T19" s="266">
        <v>0</v>
      </c>
      <c r="U19" s="265">
        <f t="shared" si="10"/>
        <v>273</v>
      </c>
      <c r="V19" s="266">
        <v>187</v>
      </c>
      <c r="W19" s="266">
        <v>86</v>
      </c>
      <c r="X19" s="265">
        <f t="shared" si="11"/>
        <v>0</v>
      </c>
      <c r="Y19" s="266">
        <v>0</v>
      </c>
      <c r="Z19" s="266">
        <v>0</v>
      </c>
      <c r="AA19" s="265">
        <f t="shared" si="12"/>
        <v>9</v>
      </c>
      <c r="AB19" s="266">
        <v>0</v>
      </c>
      <c r="AC19" s="266">
        <v>9</v>
      </c>
      <c r="AD19" s="265">
        <f t="shared" si="13"/>
        <v>0</v>
      </c>
      <c r="AE19" s="266">
        <v>0</v>
      </c>
      <c r="AF19" s="266">
        <v>0</v>
      </c>
      <c r="AG19" s="265">
        <f t="shared" si="14"/>
        <v>0</v>
      </c>
      <c r="AH19" s="266">
        <v>0</v>
      </c>
      <c r="AI19" s="266">
        <v>0</v>
      </c>
      <c r="AJ19" s="265">
        <f t="shared" si="15"/>
        <v>37</v>
      </c>
      <c r="AK19" s="266">
        <v>25</v>
      </c>
      <c r="AL19" s="266">
        <v>12</v>
      </c>
      <c r="AM19" s="266">
        <f t="shared" si="5"/>
        <v>105</v>
      </c>
      <c r="AN19" s="266">
        <v>55</v>
      </c>
      <c r="AO19" s="266">
        <v>50</v>
      </c>
      <c r="AP19" s="190" t="s">
        <v>21</v>
      </c>
      <c r="AQ19" s="191"/>
    </row>
    <row r="20" spans="1:43" s="192" customFormat="1" ht="19.5" customHeight="1">
      <c r="A20" s="185"/>
      <c r="B20" s="186" t="s">
        <v>22</v>
      </c>
      <c r="C20" s="264">
        <f t="shared" si="1"/>
        <v>269</v>
      </c>
      <c r="D20" s="265">
        <f t="shared" si="2"/>
        <v>202</v>
      </c>
      <c r="E20" s="265">
        <f t="shared" si="3"/>
        <v>67</v>
      </c>
      <c r="F20" s="265">
        <f t="shared" si="4"/>
        <v>5</v>
      </c>
      <c r="G20" s="266">
        <v>4</v>
      </c>
      <c r="H20" s="266">
        <v>1</v>
      </c>
      <c r="I20" s="265">
        <f t="shared" si="16"/>
        <v>0</v>
      </c>
      <c r="J20" s="266">
        <v>0</v>
      </c>
      <c r="K20" s="266">
        <v>0</v>
      </c>
      <c r="L20" s="265">
        <f t="shared" si="7"/>
        <v>6</v>
      </c>
      <c r="M20" s="266">
        <v>6</v>
      </c>
      <c r="N20" s="266">
        <v>0</v>
      </c>
      <c r="O20" s="265">
        <f t="shared" si="8"/>
        <v>10</v>
      </c>
      <c r="P20" s="266">
        <v>9</v>
      </c>
      <c r="Q20" s="266">
        <v>1</v>
      </c>
      <c r="R20" s="265">
        <f t="shared" si="9"/>
        <v>0</v>
      </c>
      <c r="S20" s="266">
        <v>0</v>
      </c>
      <c r="T20" s="266">
        <v>0</v>
      </c>
      <c r="U20" s="265">
        <f t="shared" si="10"/>
        <v>228</v>
      </c>
      <c r="V20" s="266">
        <v>174</v>
      </c>
      <c r="W20" s="266">
        <v>54</v>
      </c>
      <c r="X20" s="265">
        <f t="shared" si="11"/>
        <v>0</v>
      </c>
      <c r="Y20" s="266">
        <v>0</v>
      </c>
      <c r="Z20" s="266">
        <v>0</v>
      </c>
      <c r="AA20" s="265">
        <f t="shared" si="12"/>
        <v>8</v>
      </c>
      <c r="AB20" s="266">
        <v>0</v>
      </c>
      <c r="AC20" s="266">
        <v>8</v>
      </c>
      <c r="AD20" s="265">
        <f t="shared" si="13"/>
        <v>0</v>
      </c>
      <c r="AE20" s="266">
        <v>0</v>
      </c>
      <c r="AF20" s="266">
        <v>0</v>
      </c>
      <c r="AG20" s="265">
        <f t="shared" si="14"/>
        <v>0</v>
      </c>
      <c r="AH20" s="266">
        <v>0</v>
      </c>
      <c r="AI20" s="266">
        <v>0</v>
      </c>
      <c r="AJ20" s="265">
        <f t="shared" si="15"/>
        <v>12</v>
      </c>
      <c r="AK20" s="266">
        <v>9</v>
      </c>
      <c r="AL20" s="266">
        <v>3</v>
      </c>
      <c r="AM20" s="266">
        <f t="shared" si="5"/>
        <v>51</v>
      </c>
      <c r="AN20" s="266">
        <v>27</v>
      </c>
      <c r="AO20" s="266">
        <v>24</v>
      </c>
      <c r="AP20" s="190" t="s">
        <v>22</v>
      </c>
      <c r="AQ20" s="191"/>
    </row>
    <row r="21" spans="1:43" s="192" customFormat="1" ht="19.5" customHeight="1">
      <c r="A21" s="185"/>
      <c r="B21" s="186" t="s">
        <v>23</v>
      </c>
      <c r="C21" s="264">
        <f t="shared" si="1"/>
        <v>369</v>
      </c>
      <c r="D21" s="265">
        <f t="shared" si="2"/>
        <v>253</v>
      </c>
      <c r="E21" s="265">
        <f t="shared" si="3"/>
        <v>116</v>
      </c>
      <c r="F21" s="265">
        <f t="shared" si="4"/>
        <v>7</v>
      </c>
      <c r="G21" s="266">
        <v>7</v>
      </c>
      <c r="H21" s="266">
        <v>0</v>
      </c>
      <c r="I21" s="265">
        <f t="shared" si="16"/>
        <v>1</v>
      </c>
      <c r="J21" s="266">
        <v>1</v>
      </c>
      <c r="K21" s="266">
        <v>0</v>
      </c>
      <c r="L21" s="265">
        <f t="shared" si="7"/>
        <v>9</v>
      </c>
      <c r="M21" s="266">
        <v>8</v>
      </c>
      <c r="N21" s="266">
        <v>1</v>
      </c>
      <c r="O21" s="265">
        <f t="shared" si="8"/>
        <v>8</v>
      </c>
      <c r="P21" s="266">
        <v>8</v>
      </c>
      <c r="Q21" s="266">
        <v>0</v>
      </c>
      <c r="R21" s="265">
        <f t="shared" si="9"/>
        <v>3</v>
      </c>
      <c r="S21" s="266">
        <v>2</v>
      </c>
      <c r="T21" s="266">
        <v>1</v>
      </c>
      <c r="U21" s="265">
        <f t="shared" si="10"/>
        <v>303</v>
      </c>
      <c r="V21" s="266">
        <v>212</v>
      </c>
      <c r="W21" s="266">
        <v>91</v>
      </c>
      <c r="X21" s="265">
        <f t="shared" si="11"/>
        <v>0</v>
      </c>
      <c r="Y21" s="266">
        <v>0</v>
      </c>
      <c r="Z21" s="266">
        <v>0</v>
      </c>
      <c r="AA21" s="265">
        <f t="shared" si="12"/>
        <v>12</v>
      </c>
      <c r="AB21" s="266">
        <v>0</v>
      </c>
      <c r="AC21" s="266">
        <v>12</v>
      </c>
      <c r="AD21" s="265">
        <f t="shared" si="13"/>
        <v>0</v>
      </c>
      <c r="AE21" s="266">
        <v>0</v>
      </c>
      <c r="AF21" s="266">
        <v>0</v>
      </c>
      <c r="AG21" s="265">
        <f t="shared" si="14"/>
        <v>0</v>
      </c>
      <c r="AH21" s="266">
        <v>0</v>
      </c>
      <c r="AI21" s="266">
        <v>0</v>
      </c>
      <c r="AJ21" s="265">
        <f t="shared" si="15"/>
        <v>26</v>
      </c>
      <c r="AK21" s="266">
        <v>15</v>
      </c>
      <c r="AL21" s="266">
        <v>11</v>
      </c>
      <c r="AM21" s="266">
        <f t="shared" si="5"/>
        <v>130</v>
      </c>
      <c r="AN21" s="266">
        <v>59</v>
      </c>
      <c r="AO21" s="266">
        <v>71</v>
      </c>
      <c r="AP21" s="190" t="s">
        <v>23</v>
      </c>
      <c r="AQ21" s="191"/>
    </row>
    <row r="22" spans="1:43" s="192" customFormat="1" ht="19.5" customHeight="1">
      <c r="A22" s="185"/>
      <c r="B22" s="193" t="s">
        <v>24</v>
      </c>
      <c r="C22" s="264">
        <f t="shared" si="1"/>
        <v>332</v>
      </c>
      <c r="D22" s="265">
        <f t="shared" si="2"/>
        <v>249</v>
      </c>
      <c r="E22" s="265">
        <f t="shared" si="3"/>
        <v>83</v>
      </c>
      <c r="F22" s="265">
        <f t="shared" si="4"/>
        <v>7</v>
      </c>
      <c r="G22" s="266">
        <v>7</v>
      </c>
      <c r="H22" s="266">
        <v>0</v>
      </c>
      <c r="I22" s="265">
        <f t="shared" si="16"/>
        <v>1</v>
      </c>
      <c r="J22" s="266">
        <v>1</v>
      </c>
      <c r="K22" s="266">
        <v>0</v>
      </c>
      <c r="L22" s="265">
        <f t="shared" si="7"/>
        <v>7</v>
      </c>
      <c r="M22" s="266">
        <v>7</v>
      </c>
      <c r="N22" s="266">
        <v>0</v>
      </c>
      <c r="O22" s="265">
        <f t="shared" si="8"/>
        <v>10</v>
      </c>
      <c r="P22" s="266">
        <v>10</v>
      </c>
      <c r="Q22" s="266">
        <v>0</v>
      </c>
      <c r="R22" s="265">
        <f t="shared" si="9"/>
        <v>0</v>
      </c>
      <c r="S22" s="266">
        <v>0</v>
      </c>
      <c r="T22" s="266">
        <v>0</v>
      </c>
      <c r="U22" s="265">
        <f t="shared" si="10"/>
        <v>277</v>
      </c>
      <c r="V22" s="266">
        <v>211</v>
      </c>
      <c r="W22" s="266">
        <v>66</v>
      </c>
      <c r="X22" s="265">
        <f t="shared" si="11"/>
        <v>0</v>
      </c>
      <c r="Y22" s="266">
        <v>0</v>
      </c>
      <c r="Z22" s="266">
        <v>0</v>
      </c>
      <c r="AA22" s="265">
        <f t="shared" si="12"/>
        <v>14</v>
      </c>
      <c r="AB22" s="266">
        <v>0</v>
      </c>
      <c r="AC22" s="266">
        <v>14</v>
      </c>
      <c r="AD22" s="265">
        <f t="shared" si="13"/>
        <v>0</v>
      </c>
      <c r="AE22" s="266">
        <v>0</v>
      </c>
      <c r="AF22" s="266">
        <v>0</v>
      </c>
      <c r="AG22" s="265">
        <f t="shared" si="14"/>
        <v>0</v>
      </c>
      <c r="AH22" s="266">
        <v>0</v>
      </c>
      <c r="AI22" s="266">
        <v>0</v>
      </c>
      <c r="AJ22" s="265">
        <f t="shared" si="15"/>
        <v>16</v>
      </c>
      <c r="AK22" s="266">
        <v>13</v>
      </c>
      <c r="AL22" s="266">
        <v>3</v>
      </c>
      <c r="AM22" s="266">
        <f t="shared" si="5"/>
        <v>38</v>
      </c>
      <c r="AN22" s="266">
        <v>24</v>
      </c>
      <c r="AO22" s="266">
        <v>14</v>
      </c>
      <c r="AP22" s="194" t="s">
        <v>24</v>
      </c>
      <c r="AQ22" s="191"/>
    </row>
    <row r="23" spans="1:43" s="192" customFormat="1" ht="19.5" customHeight="1">
      <c r="A23" s="185"/>
      <c r="B23" s="193" t="s">
        <v>136</v>
      </c>
      <c r="C23" s="264">
        <f t="shared" si="1"/>
        <v>71</v>
      </c>
      <c r="D23" s="265">
        <f t="shared" si="2"/>
        <v>50</v>
      </c>
      <c r="E23" s="265">
        <f t="shared" si="3"/>
        <v>21</v>
      </c>
      <c r="F23" s="265">
        <f t="shared" si="4"/>
        <v>1</v>
      </c>
      <c r="G23" s="266">
        <v>1</v>
      </c>
      <c r="H23" s="266">
        <v>0</v>
      </c>
      <c r="I23" s="265">
        <f t="shared" si="16"/>
        <v>0</v>
      </c>
      <c r="J23" s="266">
        <v>0</v>
      </c>
      <c r="K23" s="266">
        <v>0</v>
      </c>
      <c r="L23" s="265">
        <f t="shared" si="7"/>
        <v>2</v>
      </c>
      <c r="M23" s="266">
        <v>2</v>
      </c>
      <c r="N23" s="266">
        <v>0</v>
      </c>
      <c r="O23" s="265">
        <f t="shared" si="8"/>
        <v>2</v>
      </c>
      <c r="P23" s="266">
        <v>2</v>
      </c>
      <c r="Q23" s="266">
        <v>0</v>
      </c>
      <c r="R23" s="265">
        <f t="shared" si="9"/>
        <v>0</v>
      </c>
      <c r="S23" s="266">
        <v>0</v>
      </c>
      <c r="T23" s="266">
        <v>0</v>
      </c>
      <c r="U23" s="265">
        <f t="shared" si="10"/>
        <v>63</v>
      </c>
      <c r="V23" s="266">
        <v>45</v>
      </c>
      <c r="W23" s="266">
        <v>18</v>
      </c>
      <c r="X23" s="265">
        <f t="shared" si="11"/>
        <v>0</v>
      </c>
      <c r="Y23" s="266">
        <v>0</v>
      </c>
      <c r="Z23" s="266">
        <v>0</v>
      </c>
      <c r="AA23" s="265">
        <f t="shared" si="12"/>
        <v>2</v>
      </c>
      <c r="AB23" s="266">
        <v>0</v>
      </c>
      <c r="AC23" s="266">
        <v>2</v>
      </c>
      <c r="AD23" s="265">
        <f t="shared" si="13"/>
        <v>0</v>
      </c>
      <c r="AE23" s="266">
        <v>0</v>
      </c>
      <c r="AF23" s="266">
        <v>0</v>
      </c>
      <c r="AG23" s="265">
        <f t="shared" si="14"/>
        <v>0</v>
      </c>
      <c r="AH23" s="266">
        <v>0</v>
      </c>
      <c r="AI23" s="266">
        <v>0</v>
      </c>
      <c r="AJ23" s="265">
        <f t="shared" si="15"/>
        <v>1</v>
      </c>
      <c r="AK23" s="266">
        <v>0</v>
      </c>
      <c r="AL23" s="266">
        <v>1</v>
      </c>
      <c r="AM23" s="266">
        <f t="shared" si="5"/>
        <v>6</v>
      </c>
      <c r="AN23" s="266">
        <v>5</v>
      </c>
      <c r="AO23" s="266">
        <v>1</v>
      </c>
      <c r="AP23" s="194" t="s">
        <v>136</v>
      </c>
      <c r="AQ23" s="191"/>
    </row>
    <row r="24" spans="1:43" s="192" customFormat="1" ht="19.5" customHeight="1">
      <c r="A24" s="185"/>
      <c r="B24" s="193" t="s">
        <v>25</v>
      </c>
      <c r="C24" s="264">
        <f t="shared" si="1"/>
        <v>160</v>
      </c>
      <c r="D24" s="265">
        <f t="shared" si="2"/>
        <v>122</v>
      </c>
      <c r="E24" s="265">
        <f t="shared" si="3"/>
        <v>38</v>
      </c>
      <c r="F24" s="265">
        <f t="shared" si="4"/>
        <v>4</v>
      </c>
      <c r="G24" s="266">
        <v>4</v>
      </c>
      <c r="H24" s="266">
        <v>0</v>
      </c>
      <c r="I24" s="265">
        <f t="shared" si="16"/>
        <v>1</v>
      </c>
      <c r="J24" s="266">
        <v>1</v>
      </c>
      <c r="K24" s="266">
        <v>0</v>
      </c>
      <c r="L24" s="265">
        <f t="shared" si="7"/>
        <v>7</v>
      </c>
      <c r="M24" s="266">
        <v>6</v>
      </c>
      <c r="N24" s="266">
        <v>1</v>
      </c>
      <c r="O24" s="265">
        <f t="shared" si="8"/>
        <v>4</v>
      </c>
      <c r="P24" s="266">
        <v>4</v>
      </c>
      <c r="Q24" s="266">
        <v>0</v>
      </c>
      <c r="R24" s="265">
        <f t="shared" si="9"/>
        <v>0</v>
      </c>
      <c r="S24" s="266">
        <v>0</v>
      </c>
      <c r="T24" s="266">
        <v>0</v>
      </c>
      <c r="U24" s="265">
        <f t="shared" si="10"/>
        <v>129</v>
      </c>
      <c r="V24" s="266">
        <v>102</v>
      </c>
      <c r="W24" s="266">
        <v>27</v>
      </c>
      <c r="X24" s="265">
        <f t="shared" si="11"/>
        <v>0</v>
      </c>
      <c r="Y24" s="266">
        <v>0</v>
      </c>
      <c r="Z24" s="266">
        <v>0</v>
      </c>
      <c r="AA24" s="265">
        <f t="shared" si="12"/>
        <v>8</v>
      </c>
      <c r="AB24" s="266">
        <v>0</v>
      </c>
      <c r="AC24" s="266">
        <v>8</v>
      </c>
      <c r="AD24" s="265">
        <f t="shared" si="13"/>
        <v>0</v>
      </c>
      <c r="AE24" s="266">
        <v>0</v>
      </c>
      <c r="AF24" s="266">
        <v>0</v>
      </c>
      <c r="AG24" s="265">
        <f t="shared" si="14"/>
        <v>1</v>
      </c>
      <c r="AH24" s="266">
        <v>0</v>
      </c>
      <c r="AI24" s="266">
        <v>1</v>
      </c>
      <c r="AJ24" s="265">
        <f t="shared" si="15"/>
        <v>6</v>
      </c>
      <c r="AK24" s="266">
        <v>5</v>
      </c>
      <c r="AL24" s="266">
        <v>1</v>
      </c>
      <c r="AM24" s="266">
        <f t="shared" si="5"/>
        <v>21</v>
      </c>
      <c r="AN24" s="266">
        <v>12</v>
      </c>
      <c r="AO24" s="266">
        <v>9</v>
      </c>
      <c r="AP24" s="194" t="s">
        <v>25</v>
      </c>
      <c r="AQ24" s="191"/>
    </row>
    <row r="25" spans="1:43" s="192" customFormat="1" ht="19.5" customHeight="1">
      <c r="A25" s="185"/>
      <c r="B25" s="193" t="s">
        <v>26</v>
      </c>
      <c r="C25" s="264">
        <f t="shared" si="1"/>
        <v>130</v>
      </c>
      <c r="D25" s="265">
        <f t="shared" si="2"/>
        <v>89</v>
      </c>
      <c r="E25" s="265">
        <f t="shared" si="3"/>
        <v>41</v>
      </c>
      <c r="F25" s="265">
        <f t="shared" si="4"/>
        <v>2</v>
      </c>
      <c r="G25" s="266">
        <v>2</v>
      </c>
      <c r="H25" s="266">
        <v>0</v>
      </c>
      <c r="I25" s="265">
        <f t="shared" si="16"/>
        <v>0</v>
      </c>
      <c r="J25" s="266">
        <v>0</v>
      </c>
      <c r="K25" s="266">
        <v>0</v>
      </c>
      <c r="L25" s="265">
        <f t="shared" si="7"/>
        <v>3</v>
      </c>
      <c r="M25" s="266">
        <v>3</v>
      </c>
      <c r="N25" s="266">
        <v>0</v>
      </c>
      <c r="O25" s="265">
        <f t="shared" si="8"/>
        <v>4</v>
      </c>
      <c r="P25" s="266">
        <v>3</v>
      </c>
      <c r="Q25" s="266">
        <v>1</v>
      </c>
      <c r="R25" s="265">
        <f t="shared" si="9"/>
        <v>0</v>
      </c>
      <c r="S25" s="266">
        <v>0</v>
      </c>
      <c r="T25" s="266">
        <v>0</v>
      </c>
      <c r="U25" s="265">
        <f t="shared" si="10"/>
        <v>109</v>
      </c>
      <c r="V25" s="266">
        <v>77</v>
      </c>
      <c r="W25" s="266">
        <v>32</v>
      </c>
      <c r="X25" s="265">
        <f t="shared" si="11"/>
        <v>0</v>
      </c>
      <c r="Y25" s="266">
        <v>0</v>
      </c>
      <c r="Z25" s="266">
        <v>0</v>
      </c>
      <c r="AA25" s="265">
        <f t="shared" si="12"/>
        <v>3</v>
      </c>
      <c r="AB25" s="266">
        <v>0</v>
      </c>
      <c r="AC25" s="266">
        <v>3</v>
      </c>
      <c r="AD25" s="265">
        <f t="shared" si="13"/>
        <v>0</v>
      </c>
      <c r="AE25" s="266">
        <v>0</v>
      </c>
      <c r="AF25" s="266">
        <v>0</v>
      </c>
      <c r="AG25" s="265">
        <f t="shared" si="14"/>
        <v>0</v>
      </c>
      <c r="AH25" s="266">
        <v>0</v>
      </c>
      <c r="AI25" s="266">
        <v>0</v>
      </c>
      <c r="AJ25" s="265">
        <f t="shared" si="15"/>
        <v>9</v>
      </c>
      <c r="AK25" s="266">
        <v>4</v>
      </c>
      <c r="AL25" s="266">
        <v>5</v>
      </c>
      <c r="AM25" s="266">
        <f t="shared" si="5"/>
        <v>8</v>
      </c>
      <c r="AN25" s="266">
        <v>3</v>
      </c>
      <c r="AO25" s="266">
        <v>5</v>
      </c>
      <c r="AP25" s="194" t="s">
        <v>26</v>
      </c>
      <c r="AQ25" s="191"/>
    </row>
    <row r="26" spans="1:43" s="192" customFormat="1" ht="19.5" customHeight="1">
      <c r="A26" s="185"/>
      <c r="B26" s="193" t="s">
        <v>27</v>
      </c>
      <c r="C26" s="264">
        <f t="shared" si="1"/>
        <v>110</v>
      </c>
      <c r="D26" s="265">
        <f t="shared" si="2"/>
        <v>78</v>
      </c>
      <c r="E26" s="265">
        <f t="shared" si="3"/>
        <v>32</v>
      </c>
      <c r="F26" s="265">
        <f t="shared" si="4"/>
        <v>2</v>
      </c>
      <c r="G26" s="266">
        <v>2</v>
      </c>
      <c r="H26" s="266">
        <v>0</v>
      </c>
      <c r="I26" s="265">
        <f t="shared" si="16"/>
        <v>0</v>
      </c>
      <c r="J26" s="266">
        <v>0</v>
      </c>
      <c r="K26" s="266">
        <v>0</v>
      </c>
      <c r="L26" s="265">
        <f t="shared" si="7"/>
        <v>3</v>
      </c>
      <c r="M26" s="266">
        <v>3</v>
      </c>
      <c r="N26" s="266">
        <v>0</v>
      </c>
      <c r="O26" s="265">
        <f t="shared" si="8"/>
        <v>4</v>
      </c>
      <c r="P26" s="266">
        <v>4</v>
      </c>
      <c r="Q26" s="266">
        <v>0</v>
      </c>
      <c r="R26" s="265">
        <f t="shared" si="9"/>
        <v>0</v>
      </c>
      <c r="S26" s="266">
        <v>0</v>
      </c>
      <c r="T26" s="266">
        <v>0</v>
      </c>
      <c r="U26" s="265">
        <f t="shared" si="10"/>
        <v>87</v>
      </c>
      <c r="V26" s="266">
        <v>61</v>
      </c>
      <c r="W26" s="266">
        <v>26</v>
      </c>
      <c r="X26" s="265">
        <f t="shared" si="11"/>
        <v>0</v>
      </c>
      <c r="Y26" s="266">
        <v>0</v>
      </c>
      <c r="Z26" s="266">
        <v>0</v>
      </c>
      <c r="AA26" s="265">
        <f t="shared" si="12"/>
        <v>5</v>
      </c>
      <c r="AB26" s="266">
        <v>0</v>
      </c>
      <c r="AC26" s="266">
        <v>5</v>
      </c>
      <c r="AD26" s="265">
        <f t="shared" si="13"/>
        <v>0</v>
      </c>
      <c r="AE26" s="266">
        <v>0</v>
      </c>
      <c r="AF26" s="266">
        <v>0</v>
      </c>
      <c r="AG26" s="265">
        <f t="shared" si="14"/>
        <v>1</v>
      </c>
      <c r="AH26" s="266">
        <v>0</v>
      </c>
      <c r="AI26" s="266">
        <v>1</v>
      </c>
      <c r="AJ26" s="265">
        <f t="shared" si="15"/>
        <v>8</v>
      </c>
      <c r="AK26" s="266">
        <v>8</v>
      </c>
      <c r="AL26" s="266">
        <v>0</v>
      </c>
      <c r="AM26" s="266">
        <f t="shared" si="5"/>
        <v>10</v>
      </c>
      <c r="AN26" s="266">
        <v>6</v>
      </c>
      <c r="AO26" s="266">
        <v>4</v>
      </c>
      <c r="AP26" s="194" t="s">
        <v>27</v>
      </c>
      <c r="AQ26" s="191"/>
    </row>
    <row r="27" spans="1:43" s="192" customFormat="1" ht="19.5" customHeight="1">
      <c r="A27" s="185"/>
      <c r="B27" s="193" t="s">
        <v>28</v>
      </c>
      <c r="C27" s="264">
        <f t="shared" si="1"/>
        <v>35</v>
      </c>
      <c r="D27" s="265">
        <f t="shared" si="2"/>
        <v>28</v>
      </c>
      <c r="E27" s="265">
        <f t="shared" si="3"/>
        <v>7</v>
      </c>
      <c r="F27" s="265">
        <f t="shared" si="4"/>
        <v>1</v>
      </c>
      <c r="G27" s="266">
        <v>1</v>
      </c>
      <c r="H27" s="266">
        <v>0</v>
      </c>
      <c r="I27" s="265">
        <f t="shared" si="16"/>
        <v>0</v>
      </c>
      <c r="J27" s="266">
        <v>0</v>
      </c>
      <c r="K27" s="266">
        <v>0</v>
      </c>
      <c r="L27" s="265">
        <f t="shared" si="7"/>
        <v>1</v>
      </c>
      <c r="M27" s="266">
        <v>1</v>
      </c>
      <c r="N27" s="266">
        <v>0</v>
      </c>
      <c r="O27" s="265">
        <f t="shared" si="8"/>
        <v>1</v>
      </c>
      <c r="P27" s="266">
        <v>1</v>
      </c>
      <c r="Q27" s="266">
        <v>0</v>
      </c>
      <c r="R27" s="265">
        <f t="shared" si="9"/>
        <v>0</v>
      </c>
      <c r="S27" s="266">
        <v>0</v>
      </c>
      <c r="T27" s="266">
        <v>0</v>
      </c>
      <c r="U27" s="265">
        <f t="shared" si="10"/>
        <v>30</v>
      </c>
      <c r="V27" s="266">
        <v>24</v>
      </c>
      <c r="W27" s="266">
        <v>6</v>
      </c>
      <c r="X27" s="265">
        <f t="shared" si="11"/>
        <v>0</v>
      </c>
      <c r="Y27" s="266">
        <v>0</v>
      </c>
      <c r="Z27" s="266">
        <v>0</v>
      </c>
      <c r="AA27" s="265">
        <f t="shared" si="12"/>
        <v>1</v>
      </c>
      <c r="AB27" s="266">
        <v>0</v>
      </c>
      <c r="AC27" s="266">
        <v>1</v>
      </c>
      <c r="AD27" s="265">
        <f t="shared" si="13"/>
        <v>0</v>
      </c>
      <c r="AE27" s="266">
        <v>0</v>
      </c>
      <c r="AF27" s="266">
        <v>0</v>
      </c>
      <c r="AG27" s="265">
        <f t="shared" si="14"/>
        <v>0</v>
      </c>
      <c r="AH27" s="266">
        <v>0</v>
      </c>
      <c r="AI27" s="266">
        <v>0</v>
      </c>
      <c r="AJ27" s="265">
        <f t="shared" si="15"/>
        <v>1</v>
      </c>
      <c r="AK27" s="266">
        <v>1</v>
      </c>
      <c r="AL27" s="266">
        <v>0</v>
      </c>
      <c r="AM27" s="266">
        <f t="shared" si="5"/>
        <v>7</v>
      </c>
      <c r="AN27" s="266">
        <v>3</v>
      </c>
      <c r="AO27" s="266">
        <v>4</v>
      </c>
      <c r="AP27" s="194" t="s">
        <v>28</v>
      </c>
      <c r="AQ27" s="191"/>
    </row>
    <row r="28" spans="1:43" s="192" customFormat="1" ht="19.5" customHeight="1">
      <c r="A28" s="185"/>
      <c r="B28" s="193" t="s">
        <v>29</v>
      </c>
      <c r="C28" s="264">
        <f t="shared" si="1"/>
        <v>97</v>
      </c>
      <c r="D28" s="265">
        <f t="shared" si="2"/>
        <v>72</v>
      </c>
      <c r="E28" s="265">
        <f t="shared" si="3"/>
        <v>25</v>
      </c>
      <c r="F28" s="265">
        <f t="shared" si="4"/>
        <v>2</v>
      </c>
      <c r="G28" s="266">
        <v>2</v>
      </c>
      <c r="H28" s="266">
        <v>0</v>
      </c>
      <c r="I28" s="265">
        <f t="shared" si="16"/>
        <v>0</v>
      </c>
      <c r="J28" s="266">
        <v>0</v>
      </c>
      <c r="K28" s="266">
        <v>0</v>
      </c>
      <c r="L28" s="265">
        <f t="shared" si="7"/>
        <v>4</v>
      </c>
      <c r="M28" s="266">
        <v>4</v>
      </c>
      <c r="N28" s="266">
        <v>0</v>
      </c>
      <c r="O28" s="265">
        <f t="shared" si="8"/>
        <v>3</v>
      </c>
      <c r="P28" s="266">
        <v>3</v>
      </c>
      <c r="Q28" s="266">
        <v>0</v>
      </c>
      <c r="R28" s="265">
        <f t="shared" si="9"/>
        <v>0</v>
      </c>
      <c r="S28" s="266">
        <v>0</v>
      </c>
      <c r="T28" s="266">
        <v>0</v>
      </c>
      <c r="U28" s="265">
        <f t="shared" si="10"/>
        <v>81</v>
      </c>
      <c r="V28" s="266">
        <v>61</v>
      </c>
      <c r="W28" s="266">
        <v>20</v>
      </c>
      <c r="X28" s="265">
        <f t="shared" si="11"/>
        <v>0</v>
      </c>
      <c r="Y28" s="266">
        <v>0</v>
      </c>
      <c r="Z28" s="266">
        <v>0</v>
      </c>
      <c r="AA28" s="265">
        <f t="shared" si="12"/>
        <v>4</v>
      </c>
      <c r="AB28" s="266">
        <v>0</v>
      </c>
      <c r="AC28" s="266">
        <v>4</v>
      </c>
      <c r="AD28" s="265">
        <f t="shared" si="13"/>
        <v>0</v>
      </c>
      <c r="AE28" s="266">
        <v>0</v>
      </c>
      <c r="AF28" s="266">
        <v>0</v>
      </c>
      <c r="AG28" s="265">
        <f t="shared" si="14"/>
        <v>1</v>
      </c>
      <c r="AH28" s="266">
        <v>0</v>
      </c>
      <c r="AI28" s="266">
        <v>1</v>
      </c>
      <c r="AJ28" s="265">
        <f t="shared" si="15"/>
        <v>2</v>
      </c>
      <c r="AK28" s="266">
        <v>2</v>
      </c>
      <c r="AL28" s="266">
        <v>0</v>
      </c>
      <c r="AM28" s="266">
        <f t="shared" si="5"/>
        <v>16</v>
      </c>
      <c r="AN28" s="266">
        <v>8</v>
      </c>
      <c r="AO28" s="266">
        <v>8</v>
      </c>
      <c r="AP28" s="194" t="s">
        <v>29</v>
      </c>
      <c r="AQ28" s="191"/>
    </row>
    <row r="29" spans="1:43" s="192" customFormat="1" ht="19.5" customHeight="1">
      <c r="A29" s="185"/>
      <c r="B29" s="193" t="s">
        <v>30</v>
      </c>
      <c r="C29" s="264">
        <f t="shared" si="1"/>
        <v>62</v>
      </c>
      <c r="D29" s="265">
        <f t="shared" si="2"/>
        <v>45</v>
      </c>
      <c r="E29" s="265">
        <f t="shared" si="3"/>
        <v>17</v>
      </c>
      <c r="F29" s="265">
        <f t="shared" si="4"/>
        <v>1</v>
      </c>
      <c r="G29" s="266">
        <v>1</v>
      </c>
      <c r="H29" s="266">
        <v>0</v>
      </c>
      <c r="I29" s="265">
        <f t="shared" si="16"/>
        <v>0</v>
      </c>
      <c r="J29" s="266">
        <v>0</v>
      </c>
      <c r="K29" s="266">
        <v>0</v>
      </c>
      <c r="L29" s="265">
        <f t="shared" si="7"/>
        <v>2</v>
      </c>
      <c r="M29" s="266">
        <v>2</v>
      </c>
      <c r="N29" s="266">
        <v>0</v>
      </c>
      <c r="O29" s="265">
        <f t="shared" si="8"/>
        <v>2</v>
      </c>
      <c r="P29" s="266">
        <v>2</v>
      </c>
      <c r="Q29" s="266">
        <v>0</v>
      </c>
      <c r="R29" s="265">
        <f t="shared" si="9"/>
        <v>0</v>
      </c>
      <c r="S29" s="266">
        <v>0</v>
      </c>
      <c r="T29" s="266">
        <v>0</v>
      </c>
      <c r="U29" s="265">
        <f t="shared" si="10"/>
        <v>52</v>
      </c>
      <c r="V29" s="266">
        <v>38</v>
      </c>
      <c r="W29" s="266">
        <v>14</v>
      </c>
      <c r="X29" s="265">
        <f t="shared" si="11"/>
        <v>0</v>
      </c>
      <c r="Y29" s="266">
        <v>0</v>
      </c>
      <c r="Z29" s="266">
        <v>0</v>
      </c>
      <c r="AA29" s="265">
        <f t="shared" si="12"/>
        <v>3</v>
      </c>
      <c r="AB29" s="266">
        <v>0</v>
      </c>
      <c r="AC29" s="266">
        <v>3</v>
      </c>
      <c r="AD29" s="265">
        <f t="shared" si="13"/>
        <v>0</v>
      </c>
      <c r="AE29" s="266">
        <v>0</v>
      </c>
      <c r="AF29" s="266">
        <v>0</v>
      </c>
      <c r="AG29" s="265">
        <f t="shared" si="14"/>
        <v>0</v>
      </c>
      <c r="AH29" s="266">
        <v>0</v>
      </c>
      <c r="AI29" s="266">
        <v>0</v>
      </c>
      <c r="AJ29" s="265">
        <f t="shared" si="15"/>
        <v>2</v>
      </c>
      <c r="AK29" s="266">
        <v>2</v>
      </c>
      <c r="AL29" s="266">
        <v>0</v>
      </c>
      <c r="AM29" s="266">
        <f t="shared" si="5"/>
        <v>7</v>
      </c>
      <c r="AN29" s="266">
        <v>3</v>
      </c>
      <c r="AO29" s="266">
        <v>4</v>
      </c>
      <c r="AP29" s="194" t="s">
        <v>30</v>
      </c>
      <c r="AQ29" s="191"/>
    </row>
    <row r="30" spans="1:43" s="192" customFormat="1" ht="19.5" customHeight="1">
      <c r="A30" s="185"/>
      <c r="B30" s="193" t="s">
        <v>60</v>
      </c>
      <c r="C30" s="264">
        <f t="shared" si="1"/>
        <v>147</v>
      </c>
      <c r="D30" s="265">
        <f t="shared" si="2"/>
        <v>106</v>
      </c>
      <c r="E30" s="265">
        <f t="shared" si="3"/>
        <v>41</v>
      </c>
      <c r="F30" s="265">
        <f t="shared" si="4"/>
        <v>3</v>
      </c>
      <c r="G30" s="266">
        <v>3</v>
      </c>
      <c r="H30" s="266">
        <v>0</v>
      </c>
      <c r="I30" s="265">
        <f t="shared" si="16"/>
        <v>0</v>
      </c>
      <c r="J30" s="266">
        <v>0</v>
      </c>
      <c r="K30" s="266">
        <v>0</v>
      </c>
      <c r="L30" s="265">
        <f t="shared" si="7"/>
        <v>5</v>
      </c>
      <c r="M30" s="266">
        <v>5</v>
      </c>
      <c r="N30" s="266">
        <v>0</v>
      </c>
      <c r="O30" s="265">
        <f t="shared" si="8"/>
        <v>5</v>
      </c>
      <c r="P30" s="266">
        <v>5</v>
      </c>
      <c r="Q30" s="266">
        <v>0</v>
      </c>
      <c r="R30" s="265">
        <f t="shared" si="9"/>
        <v>0</v>
      </c>
      <c r="S30" s="266">
        <v>0</v>
      </c>
      <c r="T30" s="266">
        <v>0</v>
      </c>
      <c r="U30" s="265">
        <f t="shared" si="10"/>
        <v>120</v>
      </c>
      <c r="V30" s="266">
        <v>86</v>
      </c>
      <c r="W30" s="266">
        <v>34</v>
      </c>
      <c r="X30" s="265">
        <f t="shared" si="11"/>
        <v>0</v>
      </c>
      <c r="Y30" s="266">
        <v>0</v>
      </c>
      <c r="Z30" s="266">
        <v>0</v>
      </c>
      <c r="AA30" s="265">
        <f t="shared" si="12"/>
        <v>7</v>
      </c>
      <c r="AB30" s="266">
        <v>0</v>
      </c>
      <c r="AC30" s="266">
        <v>7</v>
      </c>
      <c r="AD30" s="265">
        <f t="shared" si="13"/>
        <v>0</v>
      </c>
      <c r="AE30" s="266">
        <v>0</v>
      </c>
      <c r="AF30" s="266">
        <v>0</v>
      </c>
      <c r="AG30" s="265">
        <f t="shared" si="14"/>
        <v>0</v>
      </c>
      <c r="AH30" s="266">
        <v>0</v>
      </c>
      <c r="AI30" s="266">
        <v>0</v>
      </c>
      <c r="AJ30" s="265">
        <f t="shared" si="15"/>
        <v>7</v>
      </c>
      <c r="AK30" s="266">
        <v>7</v>
      </c>
      <c r="AL30" s="266">
        <v>0</v>
      </c>
      <c r="AM30" s="266">
        <f t="shared" si="5"/>
        <v>17</v>
      </c>
      <c r="AN30" s="266">
        <v>9</v>
      </c>
      <c r="AO30" s="266">
        <v>8</v>
      </c>
      <c r="AP30" s="194" t="s">
        <v>76</v>
      </c>
      <c r="AQ30" s="191"/>
    </row>
    <row r="31" spans="1:43" s="192" customFormat="1" ht="19.5" customHeight="1">
      <c r="A31" s="185"/>
      <c r="B31" s="193" t="s">
        <v>61</v>
      </c>
      <c r="C31" s="264">
        <f t="shared" si="1"/>
        <v>128</v>
      </c>
      <c r="D31" s="265">
        <f t="shared" si="2"/>
        <v>86</v>
      </c>
      <c r="E31" s="265">
        <f t="shared" si="3"/>
        <v>42</v>
      </c>
      <c r="F31" s="265">
        <f t="shared" si="4"/>
        <v>4</v>
      </c>
      <c r="G31" s="266">
        <v>3</v>
      </c>
      <c r="H31" s="266">
        <v>1</v>
      </c>
      <c r="I31" s="265">
        <f t="shared" si="16"/>
        <v>0</v>
      </c>
      <c r="J31" s="266">
        <v>0</v>
      </c>
      <c r="K31" s="266">
        <v>0</v>
      </c>
      <c r="L31" s="265">
        <f t="shared" si="7"/>
        <v>4</v>
      </c>
      <c r="M31" s="266">
        <v>4</v>
      </c>
      <c r="N31" s="266">
        <v>0</v>
      </c>
      <c r="O31" s="265">
        <f t="shared" si="8"/>
        <v>3</v>
      </c>
      <c r="P31" s="266">
        <v>3</v>
      </c>
      <c r="Q31" s="266">
        <v>0</v>
      </c>
      <c r="R31" s="265">
        <f t="shared" si="9"/>
        <v>0</v>
      </c>
      <c r="S31" s="266">
        <v>0</v>
      </c>
      <c r="T31" s="266">
        <v>0</v>
      </c>
      <c r="U31" s="265">
        <f t="shared" si="10"/>
        <v>107</v>
      </c>
      <c r="V31" s="266">
        <v>74</v>
      </c>
      <c r="W31" s="266">
        <v>33</v>
      </c>
      <c r="X31" s="265">
        <f t="shared" si="11"/>
        <v>0</v>
      </c>
      <c r="Y31" s="266">
        <v>0</v>
      </c>
      <c r="Z31" s="266">
        <v>0</v>
      </c>
      <c r="AA31" s="265">
        <f t="shared" si="12"/>
        <v>5</v>
      </c>
      <c r="AB31" s="266">
        <v>0</v>
      </c>
      <c r="AC31" s="266">
        <v>5</v>
      </c>
      <c r="AD31" s="265">
        <f t="shared" si="13"/>
        <v>0</v>
      </c>
      <c r="AE31" s="266">
        <v>0</v>
      </c>
      <c r="AF31" s="266">
        <v>0</v>
      </c>
      <c r="AG31" s="265">
        <f t="shared" si="14"/>
        <v>0</v>
      </c>
      <c r="AH31" s="266">
        <v>0</v>
      </c>
      <c r="AI31" s="266">
        <v>0</v>
      </c>
      <c r="AJ31" s="265">
        <f t="shared" si="15"/>
        <v>5</v>
      </c>
      <c r="AK31" s="266">
        <v>2</v>
      </c>
      <c r="AL31" s="266">
        <v>3</v>
      </c>
      <c r="AM31" s="266">
        <f t="shared" si="5"/>
        <v>35</v>
      </c>
      <c r="AN31" s="266">
        <v>23</v>
      </c>
      <c r="AO31" s="266">
        <v>12</v>
      </c>
      <c r="AP31" s="194" t="s">
        <v>77</v>
      </c>
      <c r="AQ31" s="191"/>
    </row>
    <row r="32" spans="1:43" s="192" customFormat="1" ht="19.5" customHeight="1">
      <c r="A32" s="185"/>
      <c r="B32" s="193" t="s">
        <v>78</v>
      </c>
      <c r="C32" s="264">
        <f t="shared" si="1"/>
        <v>76</v>
      </c>
      <c r="D32" s="265">
        <f t="shared" si="2"/>
        <v>50</v>
      </c>
      <c r="E32" s="265">
        <f t="shared" si="3"/>
        <v>26</v>
      </c>
      <c r="F32" s="265">
        <f t="shared" si="4"/>
        <v>2</v>
      </c>
      <c r="G32" s="266">
        <v>2</v>
      </c>
      <c r="H32" s="266">
        <v>0</v>
      </c>
      <c r="I32" s="265">
        <f t="shared" si="16"/>
        <v>0</v>
      </c>
      <c r="J32" s="266">
        <v>0</v>
      </c>
      <c r="K32" s="266">
        <v>0</v>
      </c>
      <c r="L32" s="265">
        <f t="shared" si="7"/>
        <v>3</v>
      </c>
      <c r="M32" s="266">
        <v>3</v>
      </c>
      <c r="N32" s="266">
        <v>0</v>
      </c>
      <c r="O32" s="265">
        <f t="shared" si="8"/>
        <v>2</v>
      </c>
      <c r="P32" s="266">
        <v>1</v>
      </c>
      <c r="Q32" s="266">
        <v>1</v>
      </c>
      <c r="R32" s="265">
        <f t="shared" si="9"/>
        <v>0</v>
      </c>
      <c r="S32" s="266">
        <v>0</v>
      </c>
      <c r="T32" s="266">
        <v>0</v>
      </c>
      <c r="U32" s="265">
        <f t="shared" si="10"/>
        <v>60</v>
      </c>
      <c r="V32" s="266">
        <v>40</v>
      </c>
      <c r="W32" s="266">
        <v>20</v>
      </c>
      <c r="X32" s="265">
        <f t="shared" si="11"/>
        <v>0</v>
      </c>
      <c r="Y32" s="266">
        <v>0</v>
      </c>
      <c r="Z32" s="266">
        <v>0</v>
      </c>
      <c r="AA32" s="265">
        <f t="shared" si="12"/>
        <v>4</v>
      </c>
      <c r="AB32" s="266">
        <v>0</v>
      </c>
      <c r="AC32" s="266">
        <v>4</v>
      </c>
      <c r="AD32" s="265">
        <f t="shared" si="13"/>
        <v>0</v>
      </c>
      <c r="AE32" s="266">
        <v>0</v>
      </c>
      <c r="AF32" s="266">
        <v>0</v>
      </c>
      <c r="AG32" s="265">
        <f t="shared" si="14"/>
        <v>0</v>
      </c>
      <c r="AH32" s="266">
        <v>0</v>
      </c>
      <c r="AI32" s="266">
        <v>0</v>
      </c>
      <c r="AJ32" s="265">
        <f t="shared" si="15"/>
        <v>5</v>
      </c>
      <c r="AK32" s="266">
        <v>4</v>
      </c>
      <c r="AL32" s="266">
        <v>1</v>
      </c>
      <c r="AM32" s="266">
        <f t="shared" si="5"/>
        <v>15</v>
      </c>
      <c r="AN32" s="266">
        <v>9</v>
      </c>
      <c r="AO32" s="266">
        <v>6</v>
      </c>
      <c r="AP32" s="194" t="s">
        <v>78</v>
      </c>
      <c r="AQ32" s="191"/>
    </row>
    <row r="33" spans="1:43" s="192" customFormat="1" ht="19.5" customHeight="1">
      <c r="A33" s="185"/>
      <c r="B33" s="193" t="s">
        <v>153</v>
      </c>
      <c r="C33" s="264">
        <f t="shared" si="1"/>
        <v>381</v>
      </c>
      <c r="D33" s="265">
        <f t="shared" si="2"/>
        <v>274</v>
      </c>
      <c r="E33" s="265">
        <f t="shared" si="3"/>
        <v>107</v>
      </c>
      <c r="F33" s="265">
        <f t="shared" si="4"/>
        <v>9</v>
      </c>
      <c r="G33" s="266">
        <v>8</v>
      </c>
      <c r="H33" s="266">
        <v>1</v>
      </c>
      <c r="I33" s="265">
        <f t="shared" si="16"/>
        <v>2</v>
      </c>
      <c r="J33" s="266">
        <v>2</v>
      </c>
      <c r="K33" s="266">
        <v>0</v>
      </c>
      <c r="L33" s="265">
        <f t="shared" si="7"/>
        <v>10</v>
      </c>
      <c r="M33" s="266">
        <v>9</v>
      </c>
      <c r="N33" s="266">
        <v>1</v>
      </c>
      <c r="O33" s="265">
        <f t="shared" si="8"/>
        <v>9</v>
      </c>
      <c r="P33" s="266">
        <v>9</v>
      </c>
      <c r="Q33" s="266">
        <v>0</v>
      </c>
      <c r="R33" s="265">
        <f t="shared" si="9"/>
        <v>0</v>
      </c>
      <c r="S33" s="266">
        <v>0</v>
      </c>
      <c r="T33" s="266">
        <v>0</v>
      </c>
      <c r="U33" s="265">
        <f t="shared" si="10"/>
        <v>307</v>
      </c>
      <c r="V33" s="266">
        <v>227</v>
      </c>
      <c r="W33" s="266">
        <v>80</v>
      </c>
      <c r="X33" s="265">
        <f t="shared" si="11"/>
        <v>0</v>
      </c>
      <c r="Y33" s="266">
        <v>0</v>
      </c>
      <c r="Z33" s="266">
        <v>0</v>
      </c>
      <c r="AA33" s="265">
        <f t="shared" si="12"/>
        <v>13</v>
      </c>
      <c r="AB33" s="266">
        <v>0</v>
      </c>
      <c r="AC33" s="266">
        <v>13</v>
      </c>
      <c r="AD33" s="265">
        <f t="shared" si="13"/>
        <v>0</v>
      </c>
      <c r="AE33" s="266">
        <v>0</v>
      </c>
      <c r="AF33" s="266">
        <v>0</v>
      </c>
      <c r="AG33" s="265">
        <f t="shared" si="14"/>
        <v>0</v>
      </c>
      <c r="AH33" s="266">
        <v>0</v>
      </c>
      <c r="AI33" s="266">
        <v>0</v>
      </c>
      <c r="AJ33" s="265">
        <f t="shared" si="15"/>
        <v>31</v>
      </c>
      <c r="AK33" s="266">
        <v>19</v>
      </c>
      <c r="AL33" s="266">
        <v>12</v>
      </c>
      <c r="AM33" s="266">
        <f t="shared" si="5"/>
        <v>65</v>
      </c>
      <c r="AN33" s="266">
        <v>28</v>
      </c>
      <c r="AO33" s="266">
        <v>37</v>
      </c>
      <c r="AP33" s="194" t="s">
        <v>153</v>
      </c>
      <c r="AQ33" s="191"/>
    </row>
    <row r="34" spans="1:43" s="192" customFormat="1" ht="19.5" customHeight="1">
      <c r="A34" s="185"/>
      <c r="B34" s="193" t="s">
        <v>222</v>
      </c>
      <c r="C34" s="264">
        <f>D34+E34</f>
        <v>52</v>
      </c>
      <c r="D34" s="265">
        <f>SUM(G34,J34,M34,P34,S34,V34,Y34,AB34,AE34,AH34,AK34)</f>
        <v>40</v>
      </c>
      <c r="E34" s="265">
        <f>SUM(H34,K34,N34,Q34,T34,W34,Z34,AC34,AF34,AI34,AL34)</f>
        <v>12</v>
      </c>
      <c r="F34" s="265">
        <f>G34+H34</f>
        <v>1</v>
      </c>
      <c r="G34" s="266">
        <v>0</v>
      </c>
      <c r="H34" s="266">
        <v>1</v>
      </c>
      <c r="I34" s="265">
        <f>SUM(J34:K34)</f>
        <v>0</v>
      </c>
      <c r="J34" s="266">
        <v>0</v>
      </c>
      <c r="K34" s="266">
        <v>0</v>
      </c>
      <c r="L34" s="265">
        <f>SUM(M34:N34)</f>
        <v>1</v>
      </c>
      <c r="M34" s="266">
        <v>1</v>
      </c>
      <c r="N34" s="266">
        <v>0</v>
      </c>
      <c r="O34" s="265">
        <f>SUM(P34:Q34)</f>
        <v>2</v>
      </c>
      <c r="P34" s="266">
        <v>2</v>
      </c>
      <c r="Q34" s="266">
        <v>0</v>
      </c>
      <c r="R34" s="265">
        <f>SUM(S34:T34)</f>
        <v>0</v>
      </c>
      <c r="S34" s="266">
        <v>0</v>
      </c>
      <c r="T34" s="266">
        <v>0</v>
      </c>
      <c r="U34" s="265">
        <f>SUM(V34:W34)</f>
        <v>44</v>
      </c>
      <c r="V34" s="266">
        <v>35</v>
      </c>
      <c r="W34" s="266">
        <v>9</v>
      </c>
      <c r="X34" s="265">
        <f>SUM(Y34:Z34)</f>
        <v>0</v>
      </c>
      <c r="Y34" s="266">
        <v>0</v>
      </c>
      <c r="Z34" s="266">
        <v>0</v>
      </c>
      <c r="AA34" s="265">
        <f>SUM(AB34:AC34)</f>
        <v>2</v>
      </c>
      <c r="AB34" s="266">
        <v>0</v>
      </c>
      <c r="AC34" s="266">
        <v>2</v>
      </c>
      <c r="AD34" s="265">
        <f>SUM(AE34:AF34)</f>
        <v>0</v>
      </c>
      <c r="AE34" s="266">
        <v>0</v>
      </c>
      <c r="AF34" s="266">
        <v>0</v>
      </c>
      <c r="AG34" s="265">
        <f>SUM(AH34:AI34)</f>
        <v>0</v>
      </c>
      <c r="AH34" s="266">
        <v>0</v>
      </c>
      <c r="AI34" s="266">
        <v>0</v>
      </c>
      <c r="AJ34" s="265">
        <f>SUM(AK34:AL34)</f>
        <v>2</v>
      </c>
      <c r="AK34" s="266">
        <v>2</v>
      </c>
      <c r="AL34" s="266">
        <v>0</v>
      </c>
      <c r="AM34" s="266">
        <f>AN34+AO34</f>
        <v>3</v>
      </c>
      <c r="AN34" s="266">
        <v>3</v>
      </c>
      <c r="AO34" s="266">
        <v>0</v>
      </c>
      <c r="AP34" s="194" t="s">
        <v>222</v>
      </c>
      <c r="AQ34" s="191"/>
    </row>
    <row r="35" spans="1:43" s="181" customFormat="1" ht="27" customHeight="1">
      <c r="A35" s="586" t="s">
        <v>199</v>
      </c>
      <c r="B35" s="587"/>
      <c r="C35" s="256">
        <f t="shared" si="1"/>
        <v>40</v>
      </c>
      <c r="D35" s="257">
        <f t="shared" si="2"/>
        <v>23</v>
      </c>
      <c r="E35" s="257">
        <f t="shared" si="3"/>
        <v>17</v>
      </c>
      <c r="F35" s="257">
        <f t="shared" si="4"/>
        <v>2</v>
      </c>
      <c r="G35" s="257">
        <f aca="true" t="shared" si="17" ref="G35:AO35">SUM(G36:G37)</f>
        <v>1</v>
      </c>
      <c r="H35" s="257">
        <f t="shared" si="17"/>
        <v>1</v>
      </c>
      <c r="I35" s="257">
        <f>J35+K35</f>
        <v>1</v>
      </c>
      <c r="J35" s="257">
        <f t="shared" si="17"/>
        <v>1</v>
      </c>
      <c r="K35" s="257">
        <f t="shared" si="17"/>
        <v>0</v>
      </c>
      <c r="L35" s="257">
        <f>M35+N35</f>
        <v>2</v>
      </c>
      <c r="M35" s="257">
        <f t="shared" si="17"/>
        <v>1</v>
      </c>
      <c r="N35" s="257">
        <f t="shared" si="17"/>
        <v>1</v>
      </c>
      <c r="O35" s="257">
        <f>P35+Q35</f>
        <v>0</v>
      </c>
      <c r="P35" s="257">
        <f t="shared" si="17"/>
        <v>0</v>
      </c>
      <c r="Q35" s="257">
        <f t="shared" si="17"/>
        <v>0</v>
      </c>
      <c r="R35" s="257">
        <f>S35+T35</f>
        <v>0</v>
      </c>
      <c r="S35" s="257">
        <f t="shared" si="17"/>
        <v>0</v>
      </c>
      <c r="T35" s="257">
        <f t="shared" si="17"/>
        <v>0</v>
      </c>
      <c r="U35" s="257">
        <f>V35+W35</f>
        <v>30</v>
      </c>
      <c r="V35" s="257">
        <f t="shared" si="17"/>
        <v>18</v>
      </c>
      <c r="W35" s="257">
        <f t="shared" si="17"/>
        <v>12</v>
      </c>
      <c r="X35" s="257">
        <f>Y35+Z35</f>
        <v>0</v>
      </c>
      <c r="Y35" s="257">
        <f t="shared" si="17"/>
        <v>0</v>
      </c>
      <c r="Z35" s="257">
        <f t="shared" si="17"/>
        <v>0</v>
      </c>
      <c r="AA35" s="257">
        <f>AB35+AC35</f>
        <v>3</v>
      </c>
      <c r="AB35" s="257">
        <f t="shared" si="17"/>
        <v>0</v>
      </c>
      <c r="AC35" s="257">
        <f t="shared" si="17"/>
        <v>3</v>
      </c>
      <c r="AD35" s="257">
        <f>AE35+AF35</f>
        <v>0</v>
      </c>
      <c r="AE35" s="257">
        <f t="shared" si="17"/>
        <v>0</v>
      </c>
      <c r="AF35" s="257">
        <f t="shared" si="17"/>
        <v>0</v>
      </c>
      <c r="AG35" s="257">
        <f>AH35+AI35</f>
        <v>0</v>
      </c>
      <c r="AH35" s="257">
        <f t="shared" si="17"/>
        <v>0</v>
      </c>
      <c r="AI35" s="257">
        <f t="shared" si="17"/>
        <v>0</v>
      </c>
      <c r="AJ35" s="257">
        <f>AK35+AL35</f>
        <v>2</v>
      </c>
      <c r="AK35" s="257">
        <f t="shared" si="17"/>
        <v>2</v>
      </c>
      <c r="AL35" s="257">
        <f t="shared" si="17"/>
        <v>0</v>
      </c>
      <c r="AM35" s="273">
        <f t="shared" si="5"/>
        <v>23</v>
      </c>
      <c r="AN35" s="257">
        <f t="shared" si="17"/>
        <v>8</v>
      </c>
      <c r="AO35" s="257">
        <f t="shared" si="17"/>
        <v>15</v>
      </c>
      <c r="AP35" s="588" t="s">
        <v>199</v>
      </c>
      <c r="AQ35" s="590"/>
    </row>
    <row r="36" spans="1:43" s="192" customFormat="1" ht="19.5" customHeight="1">
      <c r="A36" s="185"/>
      <c r="B36" s="193" t="s">
        <v>31</v>
      </c>
      <c r="C36" s="264">
        <f t="shared" si="1"/>
        <v>19</v>
      </c>
      <c r="D36" s="265">
        <f t="shared" si="2"/>
        <v>8</v>
      </c>
      <c r="E36" s="265">
        <f t="shared" si="3"/>
        <v>11</v>
      </c>
      <c r="F36" s="265">
        <f t="shared" si="4"/>
        <v>1</v>
      </c>
      <c r="G36" s="266">
        <v>1</v>
      </c>
      <c r="H36" s="266">
        <v>0</v>
      </c>
      <c r="I36" s="265">
        <f>SUM(J36:K36)</f>
        <v>0</v>
      </c>
      <c r="J36" s="266">
        <v>0</v>
      </c>
      <c r="K36" s="266">
        <v>0</v>
      </c>
      <c r="L36" s="265">
        <f>SUM(M36:N36)</f>
        <v>1</v>
      </c>
      <c r="M36" s="266">
        <v>0</v>
      </c>
      <c r="N36" s="266">
        <v>1</v>
      </c>
      <c r="O36" s="265">
        <f>SUM(P36:Q36)</f>
        <v>0</v>
      </c>
      <c r="P36" s="266">
        <v>0</v>
      </c>
      <c r="Q36" s="266">
        <v>0</v>
      </c>
      <c r="R36" s="265">
        <f>SUM(S36:T36)</f>
        <v>0</v>
      </c>
      <c r="S36" s="266">
        <v>0</v>
      </c>
      <c r="T36" s="266">
        <v>0</v>
      </c>
      <c r="U36" s="265">
        <f>SUM(V36:W36)</f>
        <v>16</v>
      </c>
      <c r="V36" s="266">
        <v>7</v>
      </c>
      <c r="W36" s="266">
        <v>9</v>
      </c>
      <c r="X36" s="265">
        <f>SUM(Y36:Z36)</f>
        <v>0</v>
      </c>
      <c r="Y36" s="266">
        <v>0</v>
      </c>
      <c r="Z36" s="266">
        <v>0</v>
      </c>
      <c r="AA36" s="265">
        <f>SUM(AB36:AC36)</f>
        <v>1</v>
      </c>
      <c r="AB36" s="266">
        <v>0</v>
      </c>
      <c r="AC36" s="266">
        <v>1</v>
      </c>
      <c r="AD36" s="265">
        <f>SUM(AE36:AF36)</f>
        <v>0</v>
      </c>
      <c r="AE36" s="266">
        <v>0</v>
      </c>
      <c r="AF36" s="266">
        <v>0</v>
      </c>
      <c r="AG36" s="265">
        <f>SUM(AH36:AI36)</f>
        <v>0</v>
      </c>
      <c r="AH36" s="266">
        <v>0</v>
      </c>
      <c r="AI36" s="266">
        <v>0</v>
      </c>
      <c r="AJ36" s="265">
        <f>SUM(AK36:AL36)</f>
        <v>0</v>
      </c>
      <c r="AK36" s="266">
        <v>0</v>
      </c>
      <c r="AL36" s="266">
        <v>0</v>
      </c>
      <c r="AM36" s="266">
        <f t="shared" si="5"/>
        <v>11</v>
      </c>
      <c r="AN36" s="266">
        <v>4</v>
      </c>
      <c r="AO36" s="266">
        <v>7</v>
      </c>
      <c r="AP36" s="194" t="s">
        <v>31</v>
      </c>
      <c r="AQ36" s="191"/>
    </row>
    <row r="37" spans="1:43" s="192" customFormat="1" ht="19.5" customHeight="1">
      <c r="A37" s="185"/>
      <c r="B37" s="193" t="s">
        <v>32</v>
      </c>
      <c r="C37" s="264">
        <f t="shared" si="1"/>
        <v>21</v>
      </c>
      <c r="D37" s="265">
        <f t="shared" si="2"/>
        <v>15</v>
      </c>
      <c r="E37" s="265">
        <f t="shared" si="3"/>
        <v>6</v>
      </c>
      <c r="F37" s="265">
        <f t="shared" si="4"/>
        <v>1</v>
      </c>
      <c r="G37" s="266">
        <v>0</v>
      </c>
      <c r="H37" s="266">
        <v>1</v>
      </c>
      <c r="I37" s="265">
        <f>SUM(J37:K37)</f>
        <v>1</v>
      </c>
      <c r="J37" s="266">
        <v>1</v>
      </c>
      <c r="K37" s="266">
        <v>0</v>
      </c>
      <c r="L37" s="265">
        <f>SUM(M37:N37)</f>
        <v>1</v>
      </c>
      <c r="M37" s="266">
        <v>1</v>
      </c>
      <c r="N37" s="266">
        <v>0</v>
      </c>
      <c r="O37" s="265">
        <f>SUM(P37:Q37)</f>
        <v>0</v>
      </c>
      <c r="P37" s="266">
        <v>0</v>
      </c>
      <c r="Q37" s="266">
        <v>0</v>
      </c>
      <c r="R37" s="265">
        <f>SUM(S37:T37)</f>
        <v>0</v>
      </c>
      <c r="S37" s="266">
        <v>0</v>
      </c>
      <c r="T37" s="266">
        <v>0</v>
      </c>
      <c r="U37" s="265">
        <f>SUM(V37:W37)</f>
        <v>14</v>
      </c>
      <c r="V37" s="266">
        <v>11</v>
      </c>
      <c r="W37" s="266">
        <v>3</v>
      </c>
      <c r="X37" s="265">
        <f>SUM(Y37:Z37)</f>
        <v>0</v>
      </c>
      <c r="Y37" s="266">
        <v>0</v>
      </c>
      <c r="Z37" s="266">
        <v>0</v>
      </c>
      <c r="AA37" s="265">
        <f>SUM(AB37:AC37)</f>
        <v>2</v>
      </c>
      <c r="AB37" s="266">
        <v>0</v>
      </c>
      <c r="AC37" s="266">
        <v>2</v>
      </c>
      <c r="AD37" s="265">
        <f>SUM(AE37:AF37)</f>
        <v>0</v>
      </c>
      <c r="AE37" s="266">
        <v>0</v>
      </c>
      <c r="AF37" s="266">
        <v>0</v>
      </c>
      <c r="AG37" s="265">
        <f>SUM(AH37:AI37)</f>
        <v>0</v>
      </c>
      <c r="AH37" s="266">
        <v>0</v>
      </c>
      <c r="AI37" s="266">
        <v>0</v>
      </c>
      <c r="AJ37" s="265">
        <f>SUM(AK37:AL37)</f>
        <v>2</v>
      </c>
      <c r="AK37" s="266">
        <v>2</v>
      </c>
      <c r="AL37" s="266">
        <v>0</v>
      </c>
      <c r="AM37" s="266">
        <f t="shared" si="5"/>
        <v>12</v>
      </c>
      <c r="AN37" s="266">
        <v>4</v>
      </c>
      <c r="AO37" s="266">
        <v>8</v>
      </c>
      <c r="AP37" s="194" t="s">
        <v>32</v>
      </c>
      <c r="AQ37" s="191"/>
    </row>
    <row r="38" spans="1:43" s="181" customFormat="1" ht="27" customHeight="1">
      <c r="A38" s="586" t="s">
        <v>200</v>
      </c>
      <c r="B38" s="587"/>
      <c r="C38" s="256">
        <f t="shared" si="1"/>
        <v>169</v>
      </c>
      <c r="D38" s="257">
        <f t="shared" si="2"/>
        <v>122</v>
      </c>
      <c r="E38" s="257">
        <f t="shared" si="3"/>
        <v>47</v>
      </c>
      <c r="F38" s="257">
        <f t="shared" si="4"/>
        <v>4</v>
      </c>
      <c r="G38" s="257">
        <f aca="true" t="shared" si="18" ref="G38:AO38">SUM(G39:G42)</f>
        <v>4</v>
      </c>
      <c r="H38" s="257">
        <f t="shared" si="18"/>
        <v>0</v>
      </c>
      <c r="I38" s="257">
        <f>J38+K38</f>
        <v>1</v>
      </c>
      <c r="J38" s="257">
        <f t="shared" si="18"/>
        <v>1</v>
      </c>
      <c r="K38" s="257">
        <f t="shared" si="18"/>
        <v>0</v>
      </c>
      <c r="L38" s="257">
        <f>M38+N38</f>
        <v>5</v>
      </c>
      <c r="M38" s="257">
        <f t="shared" si="18"/>
        <v>5</v>
      </c>
      <c r="N38" s="257">
        <f t="shared" si="18"/>
        <v>0</v>
      </c>
      <c r="O38" s="257">
        <f>P38+Q38</f>
        <v>4</v>
      </c>
      <c r="P38" s="257">
        <f t="shared" si="18"/>
        <v>4</v>
      </c>
      <c r="Q38" s="257">
        <f t="shared" si="18"/>
        <v>0</v>
      </c>
      <c r="R38" s="257">
        <f>S38+T38</f>
        <v>0</v>
      </c>
      <c r="S38" s="257">
        <f t="shared" si="18"/>
        <v>0</v>
      </c>
      <c r="T38" s="257">
        <f t="shared" si="18"/>
        <v>0</v>
      </c>
      <c r="U38" s="257">
        <f>V38+W38</f>
        <v>139</v>
      </c>
      <c r="V38" s="257">
        <f t="shared" si="18"/>
        <v>103</v>
      </c>
      <c r="W38" s="257">
        <f t="shared" si="18"/>
        <v>36</v>
      </c>
      <c r="X38" s="257">
        <f>Y38+Z38</f>
        <v>0</v>
      </c>
      <c r="Y38" s="257">
        <f t="shared" si="18"/>
        <v>0</v>
      </c>
      <c r="Z38" s="257">
        <f t="shared" si="18"/>
        <v>0</v>
      </c>
      <c r="AA38" s="257">
        <f>AB38+AC38</f>
        <v>8</v>
      </c>
      <c r="AB38" s="257">
        <f t="shared" si="18"/>
        <v>0</v>
      </c>
      <c r="AC38" s="257">
        <f t="shared" si="18"/>
        <v>8</v>
      </c>
      <c r="AD38" s="257">
        <f>AE38+AF38</f>
        <v>0</v>
      </c>
      <c r="AE38" s="257">
        <f t="shared" si="18"/>
        <v>0</v>
      </c>
      <c r="AF38" s="257">
        <f t="shared" si="18"/>
        <v>0</v>
      </c>
      <c r="AG38" s="257">
        <f>AH38+AI38</f>
        <v>0</v>
      </c>
      <c r="AH38" s="257">
        <f t="shared" si="18"/>
        <v>0</v>
      </c>
      <c r="AI38" s="257">
        <f t="shared" si="18"/>
        <v>0</v>
      </c>
      <c r="AJ38" s="257">
        <f>AK38+AL38</f>
        <v>8</v>
      </c>
      <c r="AK38" s="257">
        <f t="shared" si="18"/>
        <v>5</v>
      </c>
      <c r="AL38" s="257">
        <f t="shared" si="18"/>
        <v>3</v>
      </c>
      <c r="AM38" s="273">
        <f t="shared" si="5"/>
        <v>34</v>
      </c>
      <c r="AN38" s="257">
        <f t="shared" si="18"/>
        <v>22</v>
      </c>
      <c r="AO38" s="257">
        <f t="shared" si="18"/>
        <v>12</v>
      </c>
      <c r="AP38" s="588" t="s">
        <v>200</v>
      </c>
      <c r="AQ38" s="590"/>
    </row>
    <row r="39" spans="1:43" s="192" customFormat="1" ht="19.5" customHeight="1">
      <c r="A39" s="185"/>
      <c r="B39" s="193" t="s">
        <v>47</v>
      </c>
      <c r="C39" s="264">
        <f t="shared" si="1"/>
        <v>93</v>
      </c>
      <c r="D39" s="265">
        <f t="shared" si="2"/>
        <v>66</v>
      </c>
      <c r="E39" s="265">
        <f t="shared" si="3"/>
        <v>27</v>
      </c>
      <c r="F39" s="265">
        <f t="shared" si="4"/>
        <v>2</v>
      </c>
      <c r="G39" s="266">
        <v>2</v>
      </c>
      <c r="H39" s="266">
        <v>0</v>
      </c>
      <c r="I39" s="265">
        <f>SUM(J39:K39)</f>
        <v>0</v>
      </c>
      <c r="J39" s="266">
        <v>0</v>
      </c>
      <c r="K39" s="266">
        <v>0</v>
      </c>
      <c r="L39" s="265">
        <f>SUM(M39:N39)</f>
        <v>3</v>
      </c>
      <c r="M39" s="266">
        <v>3</v>
      </c>
      <c r="N39" s="266">
        <v>0</v>
      </c>
      <c r="O39" s="265">
        <f>SUM(P39:Q39)</f>
        <v>2</v>
      </c>
      <c r="P39" s="266">
        <v>2</v>
      </c>
      <c r="Q39" s="266">
        <v>0</v>
      </c>
      <c r="R39" s="265">
        <f>SUM(S39:T39)</f>
        <v>0</v>
      </c>
      <c r="S39" s="266">
        <v>0</v>
      </c>
      <c r="T39" s="266">
        <v>0</v>
      </c>
      <c r="U39" s="265">
        <f>SUM(V39:W39)</f>
        <v>75</v>
      </c>
      <c r="V39" s="266">
        <v>55</v>
      </c>
      <c r="W39" s="266">
        <v>20</v>
      </c>
      <c r="X39" s="265">
        <f>SUM(Y39:Z39)</f>
        <v>0</v>
      </c>
      <c r="Y39" s="266">
        <v>0</v>
      </c>
      <c r="Z39" s="266">
        <v>0</v>
      </c>
      <c r="AA39" s="265">
        <f>SUM(AB39:AC39)</f>
        <v>5</v>
      </c>
      <c r="AB39" s="266">
        <v>0</v>
      </c>
      <c r="AC39" s="266">
        <v>5</v>
      </c>
      <c r="AD39" s="265">
        <f>SUM(AE39:AF39)</f>
        <v>0</v>
      </c>
      <c r="AE39" s="266">
        <v>0</v>
      </c>
      <c r="AF39" s="266">
        <v>0</v>
      </c>
      <c r="AG39" s="265">
        <f>SUM(AH39:AI39)</f>
        <v>0</v>
      </c>
      <c r="AH39" s="266">
        <v>0</v>
      </c>
      <c r="AI39" s="266">
        <v>0</v>
      </c>
      <c r="AJ39" s="265">
        <f>SUM(AK39:AL39)</f>
        <v>6</v>
      </c>
      <c r="AK39" s="266">
        <v>4</v>
      </c>
      <c r="AL39" s="266">
        <v>2</v>
      </c>
      <c r="AM39" s="266">
        <f t="shared" si="5"/>
        <v>15</v>
      </c>
      <c r="AN39" s="266">
        <v>10</v>
      </c>
      <c r="AO39" s="266">
        <v>5</v>
      </c>
      <c r="AP39" s="194" t="s">
        <v>47</v>
      </c>
      <c r="AQ39" s="191"/>
    </row>
    <row r="40" spans="1:43" s="192" customFormat="1" ht="19.5" customHeight="1">
      <c r="A40" s="185"/>
      <c r="B40" s="193" t="s">
        <v>49</v>
      </c>
      <c r="C40" s="264">
        <f t="shared" si="1"/>
        <v>31</v>
      </c>
      <c r="D40" s="265">
        <f t="shared" si="2"/>
        <v>22</v>
      </c>
      <c r="E40" s="265">
        <f t="shared" si="3"/>
        <v>9</v>
      </c>
      <c r="F40" s="265">
        <f t="shared" si="4"/>
        <v>1</v>
      </c>
      <c r="G40" s="266">
        <v>1</v>
      </c>
      <c r="H40" s="266">
        <v>0</v>
      </c>
      <c r="I40" s="265">
        <f>SUM(J40:K40)</f>
        <v>0</v>
      </c>
      <c r="J40" s="266">
        <v>0</v>
      </c>
      <c r="K40" s="266">
        <v>0</v>
      </c>
      <c r="L40" s="265">
        <f>SUM(M40:N40)</f>
        <v>1</v>
      </c>
      <c r="M40" s="266">
        <v>1</v>
      </c>
      <c r="N40" s="266">
        <v>0</v>
      </c>
      <c r="O40" s="265">
        <f>SUM(P40:Q40)</f>
        <v>1</v>
      </c>
      <c r="P40" s="266">
        <v>1</v>
      </c>
      <c r="Q40" s="266">
        <v>0</v>
      </c>
      <c r="R40" s="265">
        <f>SUM(S40:T40)</f>
        <v>0</v>
      </c>
      <c r="S40" s="266">
        <v>0</v>
      </c>
      <c r="T40" s="266">
        <v>0</v>
      </c>
      <c r="U40" s="265">
        <f>SUM(V40:W40)</f>
        <v>26</v>
      </c>
      <c r="V40" s="266">
        <v>19</v>
      </c>
      <c r="W40" s="266">
        <v>7</v>
      </c>
      <c r="X40" s="265">
        <f>SUM(Y40:Z40)</f>
        <v>0</v>
      </c>
      <c r="Y40" s="266">
        <v>0</v>
      </c>
      <c r="Z40" s="266">
        <v>0</v>
      </c>
      <c r="AA40" s="265">
        <f>SUM(AB40:AC40)</f>
        <v>1</v>
      </c>
      <c r="AB40" s="266">
        <v>0</v>
      </c>
      <c r="AC40" s="266">
        <v>1</v>
      </c>
      <c r="AD40" s="265">
        <f>SUM(AE40:AF40)</f>
        <v>0</v>
      </c>
      <c r="AE40" s="266">
        <v>0</v>
      </c>
      <c r="AF40" s="266">
        <v>0</v>
      </c>
      <c r="AG40" s="265">
        <f>SUM(AH40:AI40)</f>
        <v>0</v>
      </c>
      <c r="AH40" s="266">
        <v>0</v>
      </c>
      <c r="AI40" s="266">
        <v>0</v>
      </c>
      <c r="AJ40" s="265">
        <f>SUM(AK40:AL40)</f>
        <v>1</v>
      </c>
      <c r="AK40" s="266">
        <v>0</v>
      </c>
      <c r="AL40" s="266">
        <v>1</v>
      </c>
      <c r="AM40" s="266">
        <f t="shared" si="5"/>
        <v>9</v>
      </c>
      <c r="AN40" s="266">
        <v>5</v>
      </c>
      <c r="AO40" s="266">
        <v>4</v>
      </c>
      <c r="AP40" s="194" t="s">
        <v>49</v>
      </c>
      <c r="AQ40" s="191"/>
    </row>
    <row r="41" spans="1:43" s="192" customFormat="1" ht="19.5" customHeight="1">
      <c r="A41" s="185"/>
      <c r="B41" s="193" t="s">
        <v>51</v>
      </c>
      <c r="C41" s="264">
        <f t="shared" si="1"/>
        <v>34</v>
      </c>
      <c r="D41" s="265">
        <f t="shared" si="2"/>
        <v>26</v>
      </c>
      <c r="E41" s="265">
        <f t="shared" si="3"/>
        <v>8</v>
      </c>
      <c r="F41" s="265">
        <f t="shared" si="4"/>
        <v>1</v>
      </c>
      <c r="G41" s="266">
        <v>1</v>
      </c>
      <c r="H41" s="266">
        <v>0</v>
      </c>
      <c r="I41" s="265">
        <f>SUM(J41:K41)</f>
        <v>0</v>
      </c>
      <c r="J41" s="266">
        <v>0</v>
      </c>
      <c r="K41" s="266">
        <v>0</v>
      </c>
      <c r="L41" s="265">
        <f>SUM(M41:N41)</f>
        <v>1</v>
      </c>
      <c r="M41" s="266">
        <v>1</v>
      </c>
      <c r="N41" s="266">
        <v>0</v>
      </c>
      <c r="O41" s="265">
        <f>SUM(P41:Q41)</f>
        <v>1</v>
      </c>
      <c r="P41" s="266">
        <v>1</v>
      </c>
      <c r="Q41" s="266">
        <v>0</v>
      </c>
      <c r="R41" s="265">
        <f>SUM(S41:T41)</f>
        <v>0</v>
      </c>
      <c r="S41" s="266">
        <v>0</v>
      </c>
      <c r="T41" s="266">
        <v>0</v>
      </c>
      <c r="U41" s="265">
        <f>SUM(V41:W41)</f>
        <v>29</v>
      </c>
      <c r="V41" s="266">
        <v>22</v>
      </c>
      <c r="W41" s="266">
        <v>7</v>
      </c>
      <c r="X41" s="265">
        <f>SUM(Y41:Z41)</f>
        <v>0</v>
      </c>
      <c r="Y41" s="266">
        <v>0</v>
      </c>
      <c r="Z41" s="266">
        <v>0</v>
      </c>
      <c r="AA41" s="265">
        <f>SUM(AB41:AC41)</f>
        <v>1</v>
      </c>
      <c r="AB41" s="266">
        <v>0</v>
      </c>
      <c r="AC41" s="266">
        <v>1</v>
      </c>
      <c r="AD41" s="265">
        <f>SUM(AE41:AF41)</f>
        <v>0</v>
      </c>
      <c r="AE41" s="266">
        <v>0</v>
      </c>
      <c r="AF41" s="266">
        <v>0</v>
      </c>
      <c r="AG41" s="265">
        <f>SUM(AH41:AI41)</f>
        <v>0</v>
      </c>
      <c r="AH41" s="266">
        <v>0</v>
      </c>
      <c r="AI41" s="266">
        <v>0</v>
      </c>
      <c r="AJ41" s="265">
        <f>SUM(AK41:AL41)</f>
        <v>1</v>
      </c>
      <c r="AK41" s="266">
        <v>1</v>
      </c>
      <c r="AL41" s="266">
        <v>0</v>
      </c>
      <c r="AM41" s="266">
        <f t="shared" si="5"/>
        <v>6</v>
      </c>
      <c r="AN41" s="266">
        <v>4</v>
      </c>
      <c r="AO41" s="266">
        <v>2</v>
      </c>
      <c r="AP41" s="194" t="s">
        <v>51</v>
      </c>
      <c r="AQ41" s="191"/>
    </row>
    <row r="42" spans="1:43" s="192" customFormat="1" ht="19.5" customHeight="1">
      <c r="A42" s="185"/>
      <c r="B42" s="193" t="s">
        <v>53</v>
      </c>
      <c r="C42" s="264">
        <f t="shared" si="1"/>
        <v>11</v>
      </c>
      <c r="D42" s="265">
        <f t="shared" si="2"/>
        <v>8</v>
      </c>
      <c r="E42" s="265">
        <f t="shared" si="3"/>
        <v>3</v>
      </c>
      <c r="F42" s="265">
        <f t="shared" si="4"/>
        <v>0</v>
      </c>
      <c r="G42" s="266">
        <v>0</v>
      </c>
      <c r="H42" s="266">
        <v>0</v>
      </c>
      <c r="I42" s="265">
        <f>SUM(J42:K42)</f>
        <v>1</v>
      </c>
      <c r="J42" s="266">
        <v>1</v>
      </c>
      <c r="K42" s="266">
        <v>0</v>
      </c>
      <c r="L42" s="265">
        <f>SUM(M42:N42)</f>
        <v>0</v>
      </c>
      <c r="M42" s="266">
        <v>0</v>
      </c>
      <c r="N42" s="266">
        <v>0</v>
      </c>
      <c r="O42" s="265">
        <f>SUM(P42:Q42)</f>
        <v>0</v>
      </c>
      <c r="P42" s="266">
        <v>0</v>
      </c>
      <c r="Q42" s="266">
        <v>0</v>
      </c>
      <c r="R42" s="265">
        <f>SUM(S42:T42)</f>
        <v>0</v>
      </c>
      <c r="S42" s="266">
        <v>0</v>
      </c>
      <c r="T42" s="266">
        <v>0</v>
      </c>
      <c r="U42" s="265">
        <f>SUM(V42:W42)</f>
        <v>9</v>
      </c>
      <c r="V42" s="266">
        <v>7</v>
      </c>
      <c r="W42" s="266">
        <v>2</v>
      </c>
      <c r="X42" s="265">
        <f>SUM(Y42:Z42)</f>
        <v>0</v>
      </c>
      <c r="Y42" s="266">
        <v>0</v>
      </c>
      <c r="Z42" s="266">
        <v>0</v>
      </c>
      <c r="AA42" s="265">
        <f>SUM(AB42:AC42)</f>
        <v>1</v>
      </c>
      <c r="AB42" s="266">
        <v>0</v>
      </c>
      <c r="AC42" s="266">
        <v>1</v>
      </c>
      <c r="AD42" s="265">
        <f>SUM(AE42:AF42)</f>
        <v>0</v>
      </c>
      <c r="AE42" s="266">
        <v>0</v>
      </c>
      <c r="AF42" s="266">
        <v>0</v>
      </c>
      <c r="AG42" s="265">
        <f>SUM(AH42:AI42)</f>
        <v>0</v>
      </c>
      <c r="AH42" s="266">
        <v>0</v>
      </c>
      <c r="AI42" s="266">
        <v>0</v>
      </c>
      <c r="AJ42" s="265">
        <f>SUM(AK42:AL42)</f>
        <v>0</v>
      </c>
      <c r="AK42" s="266">
        <v>0</v>
      </c>
      <c r="AL42" s="266">
        <v>0</v>
      </c>
      <c r="AM42" s="266">
        <f t="shared" si="5"/>
        <v>4</v>
      </c>
      <c r="AN42" s="266">
        <v>3</v>
      </c>
      <c r="AO42" s="266">
        <v>1</v>
      </c>
      <c r="AP42" s="194" t="s">
        <v>53</v>
      </c>
      <c r="AQ42" s="191"/>
    </row>
    <row r="43" spans="1:43" s="181" customFormat="1" ht="27" customHeight="1">
      <c r="A43" s="586" t="s">
        <v>201</v>
      </c>
      <c r="B43" s="587"/>
      <c r="C43" s="256">
        <f t="shared" si="1"/>
        <v>31</v>
      </c>
      <c r="D43" s="257">
        <f t="shared" si="2"/>
        <v>19</v>
      </c>
      <c r="E43" s="257">
        <f t="shared" si="3"/>
        <v>12</v>
      </c>
      <c r="F43" s="257">
        <f t="shared" si="4"/>
        <v>1</v>
      </c>
      <c r="G43" s="257">
        <f aca="true" t="shared" si="19" ref="G43:AO43">G44</f>
        <v>1</v>
      </c>
      <c r="H43" s="257">
        <f t="shared" si="19"/>
        <v>0</v>
      </c>
      <c r="I43" s="257">
        <f>J43+K43</f>
        <v>0</v>
      </c>
      <c r="J43" s="257">
        <f t="shared" si="19"/>
        <v>0</v>
      </c>
      <c r="K43" s="257">
        <f t="shared" si="19"/>
        <v>0</v>
      </c>
      <c r="L43" s="257">
        <f>M43+N43</f>
        <v>1</v>
      </c>
      <c r="M43" s="257">
        <f t="shared" si="19"/>
        <v>1</v>
      </c>
      <c r="N43" s="257">
        <f t="shared" si="19"/>
        <v>0</v>
      </c>
      <c r="O43" s="257">
        <f>P43+Q43</f>
        <v>1</v>
      </c>
      <c r="P43" s="257">
        <f t="shared" si="19"/>
        <v>1</v>
      </c>
      <c r="Q43" s="257">
        <f t="shared" si="19"/>
        <v>0</v>
      </c>
      <c r="R43" s="257">
        <f>S43+T43</f>
        <v>0</v>
      </c>
      <c r="S43" s="257">
        <f t="shared" si="19"/>
        <v>0</v>
      </c>
      <c r="T43" s="257">
        <f t="shared" si="19"/>
        <v>0</v>
      </c>
      <c r="U43" s="257">
        <f>V43+W43</f>
        <v>26</v>
      </c>
      <c r="V43" s="257">
        <f t="shared" si="19"/>
        <v>15</v>
      </c>
      <c r="W43" s="257">
        <f t="shared" si="19"/>
        <v>11</v>
      </c>
      <c r="X43" s="257">
        <f>Y43+Z43</f>
        <v>0</v>
      </c>
      <c r="Y43" s="257">
        <f t="shared" si="19"/>
        <v>0</v>
      </c>
      <c r="Z43" s="257">
        <f t="shared" si="19"/>
        <v>0</v>
      </c>
      <c r="AA43" s="257">
        <f>AB43+AC43</f>
        <v>1</v>
      </c>
      <c r="AB43" s="257">
        <f t="shared" si="19"/>
        <v>0</v>
      </c>
      <c r="AC43" s="257">
        <f t="shared" si="19"/>
        <v>1</v>
      </c>
      <c r="AD43" s="257">
        <f>AE43+AF43</f>
        <v>0</v>
      </c>
      <c r="AE43" s="257">
        <f t="shared" si="19"/>
        <v>0</v>
      </c>
      <c r="AF43" s="257">
        <f t="shared" si="19"/>
        <v>0</v>
      </c>
      <c r="AG43" s="257">
        <f>AH43+AI43</f>
        <v>0</v>
      </c>
      <c r="AH43" s="257">
        <f t="shared" si="19"/>
        <v>0</v>
      </c>
      <c r="AI43" s="257">
        <f t="shared" si="19"/>
        <v>0</v>
      </c>
      <c r="AJ43" s="257">
        <f>AK43+AL43</f>
        <v>1</v>
      </c>
      <c r="AK43" s="257">
        <f t="shared" si="19"/>
        <v>1</v>
      </c>
      <c r="AL43" s="257">
        <f t="shared" si="19"/>
        <v>0</v>
      </c>
      <c r="AM43" s="273">
        <f t="shared" si="5"/>
        <v>5</v>
      </c>
      <c r="AN43" s="257">
        <f t="shared" si="19"/>
        <v>3</v>
      </c>
      <c r="AO43" s="257">
        <f t="shared" si="19"/>
        <v>2</v>
      </c>
      <c r="AP43" s="597" t="s">
        <v>33</v>
      </c>
      <c r="AQ43" s="598"/>
    </row>
    <row r="44" spans="1:43" s="192" customFormat="1" ht="19.5" customHeight="1">
      <c r="A44" s="185"/>
      <c r="B44" s="193" t="s">
        <v>34</v>
      </c>
      <c r="C44" s="264">
        <f t="shared" si="1"/>
        <v>31</v>
      </c>
      <c r="D44" s="265">
        <f t="shared" si="2"/>
        <v>19</v>
      </c>
      <c r="E44" s="265">
        <f t="shared" si="3"/>
        <v>12</v>
      </c>
      <c r="F44" s="265">
        <f t="shared" si="4"/>
        <v>1</v>
      </c>
      <c r="G44" s="266">
        <v>1</v>
      </c>
      <c r="H44" s="266">
        <v>0</v>
      </c>
      <c r="I44" s="265">
        <f>SUM(J44:K44)</f>
        <v>0</v>
      </c>
      <c r="J44" s="266">
        <v>0</v>
      </c>
      <c r="K44" s="266">
        <v>0</v>
      </c>
      <c r="L44" s="265">
        <f>SUM(M44:N44)</f>
        <v>1</v>
      </c>
      <c r="M44" s="266">
        <v>1</v>
      </c>
      <c r="N44" s="266">
        <v>0</v>
      </c>
      <c r="O44" s="265">
        <f>SUM(P44:Q44)</f>
        <v>1</v>
      </c>
      <c r="P44" s="266">
        <v>1</v>
      </c>
      <c r="Q44" s="266">
        <v>0</v>
      </c>
      <c r="R44" s="265">
        <f>SUM(S44:T44)</f>
        <v>0</v>
      </c>
      <c r="S44" s="266">
        <v>0</v>
      </c>
      <c r="T44" s="266">
        <v>0</v>
      </c>
      <c r="U44" s="265">
        <f>SUM(V44:W44)</f>
        <v>26</v>
      </c>
      <c r="V44" s="266">
        <v>15</v>
      </c>
      <c r="W44" s="266">
        <v>11</v>
      </c>
      <c r="X44" s="265">
        <f>SUM(Y44:Z44)</f>
        <v>0</v>
      </c>
      <c r="Y44" s="266">
        <v>0</v>
      </c>
      <c r="Z44" s="266">
        <v>0</v>
      </c>
      <c r="AA44" s="265">
        <f>SUM(AB44:AC44)</f>
        <v>1</v>
      </c>
      <c r="AB44" s="266">
        <v>0</v>
      </c>
      <c r="AC44" s="266">
        <v>1</v>
      </c>
      <c r="AD44" s="265">
        <f>SUM(AE44:AF44)</f>
        <v>0</v>
      </c>
      <c r="AE44" s="266">
        <v>0</v>
      </c>
      <c r="AF44" s="266">
        <v>0</v>
      </c>
      <c r="AG44" s="265">
        <f>SUM(AH44:AI44)</f>
        <v>0</v>
      </c>
      <c r="AH44" s="266">
        <v>0</v>
      </c>
      <c r="AI44" s="266">
        <v>0</v>
      </c>
      <c r="AJ44" s="265">
        <f>SUM(AK44:AL44)</f>
        <v>1</v>
      </c>
      <c r="AK44" s="266">
        <v>1</v>
      </c>
      <c r="AL44" s="266">
        <v>0</v>
      </c>
      <c r="AM44" s="266">
        <f t="shared" si="5"/>
        <v>5</v>
      </c>
      <c r="AN44" s="266">
        <v>3</v>
      </c>
      <c r="AO44" s="266">
        <v>2</v>
      </c>
      <c r="AP44" s="194" t="s">
        <v>34</v>
      </c>
      <c r="AQ44" s="191"/>
    </row>
    <row r="45" spans="1:43" s="181" customFormat="1" ht="27" customHeight="1">
      <c r="A45" s="586" t="s">
        <v>202</v>
      </c>
      <c r="B45" s="587"/>
      <c r="C45" s="256">
        <f t="shared" si="1"/>
        <v>43</v>
      </c>
      <c r="D45" s="257">
        <f t="shared" si="2"/>
        <v>24</v>
      </c>
      <c r="E45" s="257">
        <f t="shared" si="3"/>
        <v>19</v>
      </c>
      <c r="F45" s="257">
        <f t="shared" si="4"/>
        <v>1</v>
      </c>
      <c r="G45" s="257">
        <f aca="true" t="shared" si="20" ref="G45:AO45">SUM(G46:G47)</f>
        <v>1</v>
      </c>
      <c r="H45" s="257">
        <f t="shared" si="20"/>
        <v>0</v>
      </c>
      <c r="I45" s="257">
        <f>J45+K45</f>
        <v>0</v>
      </c>
      <c r="J45" s="257">
        <f t="shared" si="20"/>
        <v>0</v>
      </c>
      <c r="K45" s="257">
        <f t="shared" si="20"/>
        <v>0</v>
      </c>
      <c r="L45" s="257">
        <f>M45+N45</f>
        <v>1</v>
      </c>
      <c r="M45" s="257">
        <f t="shared" si="20"/>
        <v>1</v>
      </c>
      <c r="N45" s="257">
        <f t="shared" si="20"/>
        <v>0</v>
      </c>
      <c r="O45" s="257">
        <f>P45+Q45</f>
        <v>1</v>
      </c>
      <c r="P45" s="257">
        <f t="shared" si="20"/>
        <v>1</v>
      </c>
      <c r="Q45" s="257">
        <f t="shared" si="20"/>
        <v>0</v>
      </c>
      <c r="R45" s="257">
        <f>S45+T45</f>
        <v>0</v>
      </c>
      <c r="S45" s="257">
        <f t="shared" si="20"/>
        <v>0</v>
      </c>
      <c r="T45" s="257">
        <f t="shared" si="20"/>
        <v>0</v>
      </c>
      <c r="U45" s="257">
        <f>V45+W45</f>
        <v>36</v>
      </c>
      <c r="V45" s="257">
        <f t="shared" si="20"/>
        <v>19</v>
      </c>
      <c r="W45" s="257">
        <f t="shared" si="20"/>
        <v>17</v>
      </c>
      <c r="X45" s="257">
        <f>Y45+Z45</f>
        <v>0</v>
      </c>
      <c r="Y45" s="257">
        <f t="shared" si="20"/>
        <v>0</v>
      </c>
      <c r="Z45" s="257">
        <f t="shared" si="20"/>
        <v>0</v>
      </c>
      <c r="AA45" s="257">
        <f>AB45+AC45</f>
        <v>1</v>
      </c>
      <c r="AB45" s="257">
        <f t="shared" si="20"/>
        <v>0</v>
      </c>
      <c r="AC45" s="257">
        <f t="shared" si="20"/>
        <v>1</v>
      </c>
      <c r="AD45" s="257">
        <f>AE45+AF45</f>
        <v>0</v>
      </c>
      <c r="AE45" s="257">
        <f t="shared" si="20"/>
        <v>0</v>
      </c>
      <c r="AF45" s="257">
        <f t="shared" si="20"/>
        <v>0</v>
      </c>
      <c r="AG45" s="257">
        <f>AH45+AI45</f>
        <v>0</v>
      </c>
      <c r="AH45" s="257">
        <f t="shared" si="20"/>
        <v>0</v>
      </c>
      <c r="AI45" s="257">
        <f t="shared" si="20"/>
        <v>0</v>
      </c>
      <c r="AJ45" s="257">
        <f>AK45+AL45</f>
        <v>3</v>
      </c>
      <c r="AK45" s="257">
        <f t="shared" si="20"/>
        <v>2</v>
      </c>
      <c r="AL45" s="257">
        <f t="shared" si="20"/>
        <v>1</v>
      </c>
      <c r="AM45" s="273">
        <f t="shared" si="5"/>
        <v>6</v>
      </c>
      <c r="AN45" s="257">
        <f t="shared" si="20"/>
        <v>5</v>
      </c>
      <c r="AO45" s="257">
        <f t="shared" si="20"/>
        <v>1</v>
      </c>
      <c r="AP45" s="588" t="s">
        <v>202</v>
      </c>
      <c r="AQ45" s="590"/>
    </row>
    <row r="46" spans="1:43" s="192" customFormat="1" ht="19.5" customHeight="1">
      <c r="A46" s="185"/>
      <c r="B46" s="193" t="s">
        <v>35</v>
      </c>
      <c r="C46" s="264">
        <f t="shared" si="1"/>
        <v>43</v>
      </c>
      <c r="D46" s="265">
        <f t="shared" si="2"/>
        <v>24</v>
      </c>
      <c r="E46" s="265">
        <f t="shared" si="3"/>
        <v>19</v>
      </c>
      <c r="F46" s="265">
        <f t="shared" si="4"/>
        <v>1</v>
      </c>
      <c r="G46" s="266">
        <v>1</v>
      </c>
      <c r="H46" s="266">
        <v>0</v>
      </c>
      <c r="I46" s="265">
        <f>SUM(J46:K46)</f>
        <v>0</v>
      </c>
      <c r="J46" s="266">
        <v>0</v>
      </c>
      <c r="K46" s="266">
        <v>0</v>
      </c>
      <c r="L46" s="265">
        <f>SUM(M46:N46)</f>
        <v>1</v>
      </c>
      <c r="M46" s="266">
        <v>1</v>
      </c>
      <c r="N46" s="266">
        <v>0</v>
      </c>
      <c r="O46" s="265">
        <f>SUM(P46:Q46)</f>
        <v>1</v>
      </c>
      <c r="P46" s="266">
        <v>1</v>
      </c>
      <c r="Q46" s="266">
        <v>0</v>
      </c>
      <c r="R46" s="265">
        <f>SUM(S46:T46)</f>
        <v>0</v>
      </c>
      <c r="S46" s="266">
        <v>0</v>
      </c>
      <c r="T46" s="266">
        <v>0</v>
      </c>
      <c r="U46" s="265">
        <f>SUM(V46:W46)</f>
        <v>36</v>
      </c>
      <c r="V46" s="266">
        <v>19</v>
      </c>
      <c r="W46" s="266">
        <v>17</v>
      </c>
      <c r="X46" s="265">
        <f>SUM(Y46:Z46)</f>
        <v>0</v>
      </c>
      <c r="Y46" s="266">
        <v>0</v>
      </c>
      <c r="Z46" s="266">
        <v>0</v>
      </c>
      <c r="AA46" s="265">
        <f>SUM(AB46:AC46)</f>
        <v>1</v>
      </c>
      <c r="AB46" s="266">
        <v>0</v>
      </c>
      <c r="AC46" s="266">
        <v>1</v>
      </c>
      <c r="AD46" s="265">
        <f>SUM(AE46:AF46)</f>
        <v>0</v>
      </c>
      <c r="AE46" s="266">
        <v>0</v>
      </c>
      <c r="AF46" s="266">
        <v>0</v>
      </c>
      <c r="AG46" s="265">
        <f>SUM(AH46:AI46)</f>
        <v>0</v>
      </c>
      <c r="AH46" s="266">
        <v>0</v>
      </c>
      <c r="AI46" s="266">
        <v>0</v>
      </c>
      <c r="AJ46" s="265">
        <f>SUM(AK46:AL46)</f>
        <v>3</v>
      </c>
      <c r="AK46" s="266">
        <v>2</v>
      </c>
      <c r="AL46" s="266">
        <v>1</v>
      </c>
      <c r="AM46" s="266">
        <f t="shared" si="5"/>
        <v>6</v>
      </c>
      <c r="AN46" s="266">
        <v>5</v>
      </c>
      <c r="AO46" s="266">
        <v>1</v>
      </c>
      <c r="AP46" s="194" t="s">
        <v>35</v>
      </c>
      <c r="AQ46" s="191"/>
    </row>
    <row r="47" spans="1:43" s="192" customFormat="1" ht="19.5" customHeight="1">
      <c r="A47" s="185"/>
      <c r="B47" s="193" t="s">
        <v>36</v>
      </c>
      <c r="C47" s="264">
        <f t="shared" si="1"/>
        <v>0</v>
      </c>
      <c r="D47" s="265">
        <f t="shared" si="2"/>
        <v>0</v>
      </c>
      <c r="E47" s="265">
        <f t="shared" si="3"/>
        <v>0</v>
      </c>
      <c r="F47" s="265">
        <f t="shared" si="4"/>
        <v>0</v>
      </c>
      <c r="G47" s="266">
        <v>0</v>
      </c>
      <c r="H47" s="266">
        <v>0</v>
      </c>
      <c r="I47" s="265">
        <f>SUM(J47:K47)</f>
        <v>0</v>
      </c>
      <c r="J47" s="266">
        <v>0</v>
      </c>
      <c r="K47" s="266">
        <v>0</v>
      </c>
      <c r="L47" s="265">
        <f>SUM(M47:N47)</f>
        <v>0</v>
      </c>
      <c r="M47" s="266">
        <v>0</v>
      </c>
      <c r="N47" s="266">
        <v>0</v>
      </c>
      <c r="O47" s="265">
        <f>SUM(P47:Q47)</f>
        <v>0</v>
      </c>
      <c r="P47" s="266">
        <v>0</v>
      </c>
      <c r="Q47" s="266">
        <v>0</v>
      </c>
      <c r="R47" s="265">
        <f>SUM(S47:T47)</f>
        <v>0</v>
      </c>
      <c r="S47" s="266">
        <v>0</v>
      </c>
      <c r="T47" s="266">
        <v>0</v>
      </c>
      <c r="U47" s="265">
        <f>SUM(V47:W47)</f>
        <v>0</v>
      </c>
      <c r="V47" s="266">
        <v>0</v>
      </c>
      <c r="W47" s="266">
        <v>0</v>
      </c>
      <c r="X47" s="265">
        <f>SUM(Y47:Z47)</f>
        <v>0</v>
      </c>
      <c r="Y47" s="266">
        <v>0</v>
      </c>
      <c r="Z47" s="266">
        <v>0</v>
      </c>
      <c r="AA47" s="265">
        <f>SUM(AB47:AC47)</f>
        <v>0</v>
      </c>
      <c r="AB47" s="266">
        <v>0</v>
      </c>
      <c r="AC47" s="266">
        <v>0</v>
      </c>
      <c r="AD47" s="265">
        <f>SUM(AE47:AF47)</f>
        <v>0</v>
      </c>
      <c r="AE47" s="266">
        <v>0</v>
      </c>
      <c r="AF47" s="266">
        <v>0</v>
      </c>
      <c r="AG47" s="265">
        <f>SUM(AH47:AI47)</f>
        <v>0</v>
      </c>
      <c r="AH47" s="266">
        <v>0</v>
      </c>
      <c r="AI47" s="266">
        <v>0</v>
      </c>
      <c r="AJ47" s="265">
        <f>SUM(AK47:AL47)</f>
        <v>0</v>
      </c>
      <c r="AK47" s="266">
        <v>0</v>
      </c>
      <c r="AL47" s="266">
        <v>0</v>
      </c>
      <c r="AM47" s="266">
        <f t="shared" si="5"/>
        <v>0</v>
      </c>
      <c r="AN47" s="266">
        <v>0</v>
      </c>
      <c r="AO47" s="266">
        <v>0</v>
      </c>
      <c r="AP47" s="194" t="s">
        <v>36</v>
      </c>
      <c r="AQ47" s="191"/>
    </row>
    <row r="48" spans="1:43" s="181" customFormat="1" ht="27" customHeight="1">
      <c r="A48" s="586" t="s">
        <v>203</v>
      </c>
      <c r="B48" s="587"/>
      <c r="C48" s="256">
        <f t="shared" si="1"/>
        <v>109</v>
      </c>
      <c r="D48" s="257">
        <f t="shared" si="2"/>
        <v>80</v>
      </c>
      <c r="E48" s="257">
        <f t="shared" si="3"/>
        <v>29</v>
      </c>
      <c r="F48" s="257">
        <f t="shared" si="4"/>
        <v>2</v>
      </c>
      <c r="G48" s="257">
        <f aca="true" t="shared" si="21" ref="G48:AO48">SUM(G49:G51)</f>
        <v>2</v>
      </c>
      <c r="H48" s="257">
        <f t="shared" si="21"/>
        <v>0</v>
      </c>
      <c r="I48" s="257">
        <f>J48+K48</f>
        <v>0</v>
      </c>
      <c r="J48" s="257">
        <f t="shared" si="21"/>
        <v>0</v>
      </c>
      <c r="K48" s="257">
        <f t="shared" si="21"/>
        <v>0</v>
      </c>
      <c r="L48" s="257">
        <f>M48+N48</f>
        <v>3</v>
      </c>
      <c r="M48" s="257">
        <f t="shared" si="21"/>
        <v>3</v>
      </c>
      <c r="N48" s="257">
        <f t="shared" si="21"/>
        <v>0</v>
      </c>
      <c r="O48" s="257">
        <f>P48+Q48</f>
        <v>3</v>
      </c>
      <c r="P48" s="257">
        <f t="shared" si="21"/>
        <v>3</v>
      </c>
      <c r="Q48" s="257">
        <f t="shared" si="21"/>
        <v>0</v>
      </c>
      <c r="R48" s="257">
        <f>S48+T48</f>
        <v>0</v>
      </c>
      <c r="S48" s="257">
        <f t="shared" si="21"/>
        <v>0</v>
      </c>
      <c r="T48" s="257">
        <f t="shared" si="21"/>
        <v>0</v>
      </c>
      <c r="U48" s="257">
        <f>V48+W48</f>
        <v>89</v>
      </c>
      <c r="V48" s="257">
        <f t="shared" si="21"/>
        <v>65</v>
      </c>
      <c r="W48" s="257">
        <f t="shared" si="21"/>
        <v>24</v>
      </c>
      <c r="X48" s="257">
        <f>Y48+Z48</f>
        <v>0</v>
      </c>
      <c r="Y48" s="257">
        <f t="shared" si="21"/>
        <v>0</v>
      </c>
      <c r="Z48" s="257">
        <f t="shared" si="21"/>
        <v>0</v>
      </c>
      <c r="AA48" s="257">
        <f>AB48+AC48</f>
        <v>4</v>
      </c>
      <c r="AB48" s="257">
        <f t="shared" si="21"/>
        <v>0</v>
      </c>
      <c r="AC48" s="257">
        <f t="shared" si="21"/>
        <v>4</v>
      </c>
      <c r="AD48" s="257">
        <f>AE48+AF48</f>
        <v>0</v>
      </c>
      <c r="AE48" s="257">
        <f t="shared" si="21"/>
        <v>0</v>
      </c>
      <c r="AF48" s="257">
        <f t="shared" si="21"/>
        <v>0</v>
      </c>
      <c r="AG48" s="257">
        <f>AH48+AI48</f>
        <v>0</v>
      </c>
      <c r="AH48" s="257">
        <f t="shared" si="21"/>
        <v>0</v>
      </c>
      <c r="AI48" s="257">
        <f t="shared" si="21"/>
        <v>0</v>
      </c>
      <c r="AJ48" s="257">
        <f>AK48+AL48</f>
        <v>8</v>
      </c>
      <c r="AK48" s="257">
        <f t="shared" si="21"/>
        <v>7</v>
      </c>
      <c r="AL48" s="257">
        <f t="shared" si="21"/>
        <v>1</v>
      </c>
      <c r="AM48" s="273">
        <f t="shared" si="5"/>
        <v>6</v>
      </c>
      <c r="AN48" s="257">
        <f t="shared" si="21"/>
        <v>4</v>
      </c>
      <c r="AO48" s="257">
        <f t="shared" si="21"/>
        <v>2</v>
      </c>
      <c r="AP48" s="588" t="s">
        <v>203</v>
      </c>
      <c r="AQ48" s="590"/>
    </row>
    <row r="49" spans="1:43" s="192" customFormat="1" ht="19.5" customHeight="1">
      <c r="A49" s="185"/>
      <c r="B49" s="193" t="s">
        <v>37</v>
      </c>
      <c r="C49" s="264">
        <f t="shared" si="1"/>
        <v>44</v>
      </c>
      <c r="D49" s="265">
        <f t="shared" si="2"/>
        <v>33</v>
      </c>
      <c r="E49" s="265">
        <f t="shared" si="3"/>
        <v>11</v>
      </c>
      <c r="F49" s="265">
        <f t="shared" si="4"/>
        <v>1</v>
      </c>
      <c r="G49" s="266">
        <v>1</v>
      </c>
      <c r="H49" s="266">
        <v>0</v>
      </c>
      <c r="I49" s="265">
        <f>SUM(J49:K49)</f>
        <v>0</v>
      </c>
      <c r="J49" s="266">
        <v>0</v>
      </c>
      <c r="K49" s="266">
        <v>0</v>
      </c>
      <c r="L49" s="265">
        <f>SUM(M49:N49)</f>
        <v>1</v>
      </c>
      <c r="M49" s="266">
        <v>1</v>
      </c>
      <c r="N49" s="266">
        <v>0</v>
      </c>
      <c r="O49" s="265">
        <f>SUM(P49:Q49)</f>
        <v>1</v>
      </c>
      <c r="P49" s="266">
        <v>1</v>
      </c>
      <c r="Q49" s="266">
        <v>0</v>
      </c>
      <c r="R49" s="265">
        <f>SUM(S49:T49)</f>
        <v>0</v>
      </c>
      <c r="S49" s="266">
        <v>0</v>
      </c>
      <c r="T49" s="266">
        <v>0</v>
      </c>
      <c r="U49" s="265">
        <f>SUM(V49:W49)</f>
        <v>33</v>
      </c>
      <c r="V49" s="266">
        <v>25</v>
      </c>
      <c r="W49" s="266">
        <v>8</v>
      </c>
      <c r="X49" s="265">
        <f>SUM(Y49:Z49)</f>
        <v>0</v>
      </c>
      <c r="Y49" s="266">
        <v>0</v>
      </c>
      <c r="Z49" s="266">
        <v>0</v>
      </c>
      <c r="AA49" s="265">
        <f>SUM(AB49:AC49)</f>
        <v>2</v>
      </c>
      <c r="AB49" s="266">
        <v>0</v>
      </c>
      <c r="AC49" s="266">
        <v>2</v>
      </c>
      <c r="AD49" s="265">
        <f>SUM(AE49:AF49)</f>
        <v>0</v>
      </c>
      <c r="AE49" s="266">
        <v>0</v>
      </c>
      <c r="AF49" s="266">
        <v>0</v>
      </c>
      <c r="AG49" s="265">
        <f>SUM(AH49:AI49)</f>
        <v>0</v>
      </c>
      <c r="AH49" s="266">
        <v>0</v>
      </c>
      <c r="AI49" s="266">
        <v>0</v>
      </c>
      <c r="AJ49" s="265">
        <f>SUM(AK49:AL49)</f>
        <v>6</v>
      </c>
      <c r="AK49" s="266">
        <v>5</v>
      </c>
      <c r="AL49" s="266">
        <v>1</v>
      </c>
      <c r="AM49" s="266">
        <f t="shared" si="5"/>
        <v>3</v>
      </c>
      <c r="AN49" s="266">
        <v>3</v>
      </c>
      <c r="AO49" s="266">
        <v>0</v>
      </c>
      <c r="AP49" s="194" t="s">
        <v>37</v>
      </c>
      <c r="AQ49" s="191"/>
    </row>
    <row r="50" spans="1:43" s="192" customFormat="1" ht="19.5" customHeight="1">
      <c r="A50" s="185"/>
      <c r="B50" s="193" t="s">
        <v>38</v>
      </c>
      <c r="C50" s="264">
        <f t="shared" si="1"/>
        <v>0</v>
      </c>
      <c r="D50" s="265">
        <f t="shared" si="2"/>
        <v>0</v>
      </c>
      <c r="E50" s="265">
        <f t="shared" si="3"/>
        <v>0</v>
      </c>
      <c r="F50" s="265">
        <f t="shared" si="4"/>
        <v>0</v>
      </c>
      <c r="G50" s="266">
        <v>0</v>
      </c>
      <c r="H50" s="266">
        <v>0</v>
      </c>
      <c r="I50" s="265">
        <f>SUM(J50:K50)</f>
        <v>0</v>
      </c>
      <c r="J50" s="266">
        <v>0</v>
      </c>
      <c r="K50" s="266">
        <v>0</v>
      </c>
      <c r="L50" s="265">
        <f>SUM(M50:N50)</f>
        <v>0</v>
      </c>
      <c r="M50" s="266">
        <v>0</v>
      </c>
      <c r="N50" s="266">
        <v>0</v>
      </c>
      <c r="O50" s="265">
        <f>SUM(P50:Q50)</f>
        <v>0</v>
      </c>
      <c r="P50" s="266">
        <v>0</v>
      </c>
      <c r="Q50" s="266">
        <v>0</v>
      </c>
      <c r="R50" s="265">
        <f>SUM(S50:T50)</f>
        <v>0</v>
      </c>
      <c r="S50" s="266">
        <v>0</v>
      </c>
      <c r="T50" s="266">
        <v>0</v>
      </c>
      <c r="U50" s="265">
        <f>SUM(V50:W50)</f>
        <v>0</v>
      </c>
      <c r="V50" s="266">
        <v>0</v>
      </c>
      <c r="W50" s="266">
        <v>0</v>
      </c>
      <c r="X50" s="265">
        <f>SUM(Y50:Z50)</f>
        <v>0</v>
      </c>
      <c r="Y50" s="266">
        <v>0</v>
      </c>
      <c r="Z50" s="266">
        <v>0</v>
      </c>
      <c r="AA50" s="265">
        <f>SUM(AB50:AC50)</f>
        <v>0</v>
      </c>
      <c r="AB50" s="266">
        <v>0</v>
      </c>
      <c r="AC50" s="266">
        <v>0</v>
      </c>
      <c r="AD50" s="265">
        <f>SUM(AE50:AF50)</f>
        <v>0</v>
      </c>
      <c r="AE50" s="266">
        <v>0</v>
      </c>
      <c r="AF50" s="266">
        <v>0</v>
      </c>
      <c r="AG50" s="265">
        <f>SUM(AH50:AI50)</f>
        <v>0</v>
      </c>
      <c r="AH50" s="266">
        <v>0</v>
      </c>
      <c r="AI50" s="266">
        <v>0</v>
      </c>
      <c r="AJ50" s="265">
        <f>SUM(AK50:AL50)</f>
        <v>0</v>
      </c>
      <c r="AK50" s="266">
        <v>0</v>
      </c>
      <c r="AL50" s="266">
        <v>0</v>
      </c>
      <c r="AM50" s="266">
        <f t="shared" si="5"/>
        <v>0</v>
      </c>
      <c r="AN50" s="266">
        <v>0</v>
      </c>
      <c r="AO50" s="266">
        <v>0</v>
      </c>
      <c r="AP50" s="194" t="s">
        <v>38</v>
      </c>
      <c r="AQ50" s="191"/>
    </row>
    <row r="51" spans="1:43" s="192" customFormat="1" ht="19.5" customHeight="1">
      <c r="A51" s="185"/>
      <c r="B51" s="193" t="s">
        <v>39</v>
      </c>
      <c r="C51" s="264">
        <f t="shared" si="1"/>
        <v>65</v>
      </c>
      <c r="D51" s="265">
        <f t="shared" si="2"/>
        <v>47</v>
      </c>
      <c r="E51" s="265">
        <f t="shared" si="3"/>
        <v>18</v>
      </c>
      <c r="F51" s="265">
        <f t="shared" si="4"/>
        <v>1</v>
      </c>
      <c r="G51" s="266">
        <v>1</v>
      </c>
      <c r="H51" s="266">
        <v>0</v>
      </c>
      <c r="I51" s="265">
        <f>SUM(J51:K51)</f>
        <v>0</v>
      </c>
      <c r="J51" s="266">
        <v>0</v>
      </c>
      <c r="K51" s="266">
        <v>0</v>
      </c>
      <c r="L51" s="265">
        <f>SUM(M51:N51)</f>
        <v>2</v>
      </c>
      <c r="M51" s="266">
        <v>2</v>
      </c>
      <c r="N51" s="266">
        <v>0</v>
      </c>
      <c r="O51" s="265">
        <f>SUM(P51:Q51)</f>
        <v>2</v>
      </c>
      <c r="P51" s="266">
        <v>2</v>
      </c>
      <c r="Q51" s="266">
        <v>0</v>
      </c>
      <c r="R51" s="265">
        <f>SUM(S51:T51)</f>
        <v>0</v>
      </c>
      <c r="S51" s="266">
        <v>0</v>
      </c>
      <c r="T51" s="266">
        <v>0</v>
      </c>
      <c r="U51" s="265">
        <f>SUM(V51:W51)</f>
        <v>56</v>
      </c>
      <c r="V51" s="266">
        <v>40</v>
      </c>
      <c r="W51" s="266">
        <v>16</v>
      </c>
      <c r="X51" s="265">
        <f>SUM(Y51:Z51)</f>
        <v>0</v>
      </c>
      <c r="Y51" s="266">
        <v>0</v>
      </c>
      <c r="Z51" s="266">
        <v>0</v>
      </c>
      <c r="AA51" s="265">
        <f>SUM(AB51:AC51)</f>
        <v>2</v>
      </c>
      <c r="AB51" s="266">
        <v>0</v>
      </c>
      <c r="AC51" s="266">
        <v>2</v>
      </c>
      <c r="AD51" s="265">
        <f>SUM(AE51:AF51)</f>
        <v>0</v>
      </c>
      <c r="AE51" s="266">
        <v>0</v>
      </c>
      <c r="AF51" s="266">
        <v>0</v>
      </c>
      <c r="AG51" s="265">
        <f>SUM(AH51:AI51)</f>
        <v>0</v>
      </c>
      <c r="AH51" s="266">
        <v>0</v>
      </c>
      <c r="AI51" s="266">
        <v>0</v>
      </c>
      <c r="AJ51" s="265">
        <f>SUM(AK51:AL51)</f>
        <v>2</v>
      </c>
      <c r="AK51" s="266">
        <v>2</v>
      </c>
      <c r="AL51" s="266">
        <v>0</v>
      </c>
      <c r="AM51" s="266">
        <f t="shared" si="5"/>
        <v>3</v>
      </c>
      <c r="AN51" s="266">
        <v>1</v>
      </c>
      <c r="AO51" s="266">
        <v>2</v>
      </c>
      <c r="AP51" s="194" t="s">
        <v>39</v>
      </c>
      <c r="AQ51" s="191"/>
    </row>
    <row r="52" spans="1:43" s="181" customFormat="1" ht="27" customHeight="1">
      <c r="A52" s="586" t="s">
        <v>204</v>
      </c>
      <c r="B52" s="587"/>
      <c r="C52" s="256">
        <f t="shared" si="1"/>
        <v>52</v>
      </c>
      <c r="D52" s="257">
        <f t="shared" si="2"/>
        <v>45</v>
      </c>
      <c r="E52" s="257">
        <f t="shared" si="3"/>
        <v>7</v>
      </c>
      <c r="F52" s="257">
        <f t="shared" si="4"/>
        <v>1</v>
      </c>
      <c r="G52" s="257">
        <f>SUM(G53:G55)</f>
        <v>1</v>
      </c>
      <c r="H52" s="257">
        <f>SUM(H53:H55)</f>
        <v>0</v>
      </c>
      <c r="I52" s="257">
        <f>J52+K52</f>
        <v>0</v>
      </c>
      <c r="J52" s="257">
        <f>SUM(J53:J55)</f>
        <v>0</v>
      </c>
      <c r="K52" s="257">
        <f>SUM(K53:K55)</f>
        <v>0</v>
      </c>
      <c r="L52" s="257">
        <f>M52+N52</f>
        <v>1</v>
      </c>
      <c r="M52" s="257">
        <f>SUM(M53:M55)</f>
        <v>1</v>
      </c>
      <c r="N52" s="257">
        <f>SUM(N53:N55)</f>
        <v>0</v>
      </c>
      <c r="O52" s="257">
        <f>P52+Q52</f>
        <v>2</v>
      </c>
      <c r="P52" s="257">
        <f>SUM(P53:P55)</f>
        <v>2</v>
      </c>
      <c r="Q52" s="257">
        <f>SUM(Q53:Q55)</f>
        <v>0</v>
      </c>
      <c r="R52" s="257">
        <f>S52+T52</f>
        <v>0</v>
      </c>
      <c r="S52" s="257">
        <f>SUM(S53:S55)</f>
        <v>0</v>
      </c>
      <c r="T52" s="257">
        <f>SUM(T53:T55)</f>
        <v>0</v>
      </c>
      <c r="U52" s="257">
        <f>V52+W52</f>
        <v>44</v>
      </c>
      <c r="V52" s="257">
        <f>SUM(V53:V55)</f>
        <v>39</v>
      </c>
      <c r="W52" s="257">
        <f>SUM(W53:W55)</f>
        <v>5</v>
      </c>
      <c r="X52" s="257">
        <f>Y52+Z52</f>
        <v>0</v>
      </c>
      <c r="Y52" s="257">
        <f>SUM(Y53:Y55)</f>
        <v>0</v>
      </c>
      <c r="Z52" s="257">
        <f>SUM(Z53:Z55)</f>
        <v>0</v>
      </c>
      <c r="AA52" s="257">
        <f>AB52+AC52</f>
        <v>2</v>
      </c>
      <c r="AB52" s="257">
        <f>SUM(AB53:AB55)</f>
        <v>0</v>
      </c>
      <c r="AC52" s="257">
        <f>SUM(AC53:AC55)</f>
        <v>2</v>
      </c>
      <c r="AD52" s="257">
        <f>AE52+AF52</f>
        <v>0</v>
      </c>
      <c r="AE52" s="257">
        <f>SUM(AE53:AE55)</f>
        <v>0</v>
      </c>
      <c r="AF52" s="257">
        <f>SUM(AF53:AF55)</f>
        <v>0</v>
      </c>
      <c r="AG52" s="257">
        <f>AH52+AI52</f>
        <v>0</v>
      </c>
      <c r="AH52" s="257">
        <f>SUM(AH53:AH55)</f>
        <v>0</v>
      </c>
      <c r="AI52" s="257">
        <f>SUM(AI53:AI55)</f>
        <v>0</v>
      </c>
      <c r="AJ52" s="257">
        <f>AK52+AL52</f>
        <v>2</v>
      </c>
      <c r="AK52" s="257">
        <f>SUM(AK53:AK55)</f>
        <v>2</v>
      </c>
      <c r="AL52" s="257">
        <f>SUM(AL53:AL55)</f>
        <v>0</v>
      </c>
      <c r="AM52" s="273">
        <f t="shared" si="5"/>
        <v>0</v>
      </c>
      <c r="AN52" s="257">
        <f>SUM(AN53:AN55)</f>
        <v>0</v>
      </c>
      <c r="AO52" s="257">
        <f>SUM(AO53:AO55)</f>
        <v>0</v>
      </c>
      <c r="AP52" s="588" t="s">
        <v>204</v>
      </c>
      <c r="AQ52" s="590"/>
    </row>
    <row r="53" spans="1:43" s="192" customFormat="1" ht="19.5" customHeight="1">
      <c r="A53" s="185"/>
      <c r="B53" s="193" t="s">
        <v>40</v>
      </c>
      <c r="C53" s="264">
        <f t="shared" si="1"/>
        <v>52</v>
      </c>
      <c r="D53" s="265">
        <f t="shared" si="2"/>
        <v>45</v>
      </c>
      <c r="E53" s="265">
        <f t="shared" si="3"/>
        <v>7</v>
      </c>
      <c r="F53" s="265">
        <f t="shared" si="4"/>
        <v>1</v>
      </c>
      <c r="G53" s="266">
        <v>1</v>
      </c>
      <c r="H53" s="266">
        <v>0</v>
      </c>
      <c r="I53" s="265">
        <f>SUM(J53:K53)</f>
        <v>0</v>
      </c>
      <c r="J53" s="266">
        <v>0</v>
      </c>
      <c r="K53" s="266">
        <v>0</v>
      </c>
      <c r="L53" s="265">
        <f>SUM(M53:N53)</f>
        <v>1</v>
      </c>
      <c r="M53" s="266">
        <v>1</v>
      </c>
      <c r="N53" s="266">
        <v>0</v>
      </c>
      <c r="O53" s="265">
        <f>SUM(P53:Q53)</f>
        <v>2</v>
      </c>
      <c r="P53" s="266">
        <v>2</v>
      </c>
      <c r="Q53" s="266">
        <v>0</v>
      </c>
      <c r="R53" s="265">
        <f>SUM(S53:T53)</f>
        <v>0</v>
      </c>
      <c r="S53" s="266">
        <v>0</v>
      </c>
      <c r="T53" s="266">
        <v>0</v>
      </c>
      <c r="U53" s="265">
        <f>SUM(V53:W53)</f>
        <v>44</v>
      </c>
      <c r="V53" s="266">
        <v>39</v>
      </c>
      <c r="W53" s="266">
        <v>5</v>
      </c>
      <c r="X53" s="265">
        <f>SUM(Y53:Z53)</f>
        <v>0</v>
      </c>
      <c r="Y53" s="266">
        <v>0</v>
      </c>
      <c r="Z53" s="266">
        <v>0</v>
      </c>
      <c r="AA53" s="265">
        <f>SUM(AB53:AC53)</f>
        <v>2</v>
      </c>
      <c r="AB53" s="266">
        <v>0</v>
      </c>
      <c r="AC53" s="266">
        <v>2</v>
      </c>
      <c r="AD53" s="265">
        <f>SUM(AE53:AF53)</f>
        <v>0</v>
      </c>
      <c r="AE53" s="266">
        <v>0</v>
      </c>
      <c r="AF53" s="266">
        <v>0</v>
      </c>
      <c r="AG53" s="265">
        <f>SUM(AH53:AI53)</f>
        <v>0</v>
      </c>
      <c r="AH53" s="266">
        <v>0</v>
      </c>
      <c r="AI53" s="266">
        <v>0</v>
      </c>
      <c r="AJ53" s="265">
        <f>SUM(AK53:AL53)</f>
        <v>2</v>
      </c>
      <c r="AK53" s="266">
        <v>2</v>
      </c>
      <c r="AL53" s="266">
        <v>0</v>
      </c>
      <c r="AM53" s="266">
        <f t="shared" si="5"/>
        <v>0</v>
      </c>
      <c r="AN53" s="266">
        <v>0</v>
      </c>
      <c r="AO53" s="266">
        <v>0</v>
      </c>
      <c r="AP53" s="194" t="s">
        <v>40</v>
      </c>
      <c r="AQ53" s="191"/>
    </row>
    <row r="54" spans="1:43" s="192" customFormat="1" ht="19.5" customHeight="1">
      <c r="A54" s="185"/>
      <c r="B54" s="193" t="s">
        <v>41</v>
      </c>
      <c r="C54" s="264">
        <f t="shared" si="1"/>
        <v>0</v>
      </c>
      <c r="D54" s="265">
        <f t="shared" si="2"/>
        <v>0</v>
      </c>
      <c r="E54" s="265">
        <f t="shared" si="3"/>
        <v>0</v>
      </c>
      <c r="F54" s="265">
        <f t="shared" si="4"/>
        <v>0</v>
      </c>
      <c r="G54" s="266">
        <v>0</v>
      </c>
      <c r="H54" s="266">
        <v>0</v>
      </c>
      <c r="I54" s="265">
        <f>SUM(J54:K54)</f>
        <v>0</v>
      </c>
      <c r="J54" s="266">
        <v>0</v>
      </c>
      <c r="K54" s="266">
        <v>0</v>
      </c>
      <c r="L54" s="265">
        <f>SUM(M54:N54)</f>
        <v>0</v>
      </c>
      <c r="M54" s="266">
        <v>0</v>
      </c>
      <c r="N54" s="266">
        <v>0</v>
      </c>
      <c r="O54" s="265">
        <f>SUM(P54:Q54)</f>
        <v>0</v>
      </c>
      <c r="P54" s="266">
        <v>0</v>
      </c>
      <c r="Q54" s="266">
        <v>0</v>
      </c>
      <c r="R54" s="265">
        <f>SUM(S54:T54)</f>
        <v>0</v>
      </c>
      <c r="S54" s="266">
        <v>0</v>
      </c>
      <c r="T54" s="266">
        <v>0</v>
      </c>
      <c r="U54" s="265">
        <f>SUM(V54:W54)</f>
        <v>0</v>
      </c>
      <c r="V54" s="266">
        <v>0</v>
      </c>
      <c r="W54" s="266">
        <v>0</v>
      </c>
      <c r="X54" s="265">
        <f>SUM(Y54:Z54)</f>
        <v>0</v>
      </c>
      <c r="Y54" s="266">
        <v>0</v>
      </c>
      <c r="Z54" s="266">
        <v>0</v>
      </c>
      <c r="AA54" s="265">
        <f>SUM(AB54:AC54)</f>
        <v>0</v>
      </c>
      <c r="AB54" s="266">
        <v>0</v>
      </c>
      <c r="AC54" s="266">
        <v>0</v>
      </c>
      <c r="AD54" s="265">
        <f>SUM(AE54:AF54)</f>
        <v>0</v>
      </c>
      <c r="AE54" s="266">
        <v>0</v>
      </c>
      <c r="AF54" s="266">
        <v>0</v>
      </c>
      <c r="AG54" s="265">
        <f>SUM(AH54:AI54)</f>
        <v>0</v>
      </c>
      <c r="AH54" s="266">
        <v>0</v>
      </c>
      <c r="AI54" s="266">
        <v>0</v>
      </c>
      <c r="AJ54" s="265">
        <f>SUM(AK54:AL54)</f>
        <v>0</v>
      </c>
      <c r="AK54" s="266">
        <v>0</v>
      </c>
      <c r="AL54" s="266">
        <v>0</v>
      </c>
      <c r="AM54" s="266">
        <f t="shared" si="5"/>
        <v>0</v>
      </c>
      <c r="AN54" s="266">
        <v>0</v>
      </c>
      <c r="AO54" s="266">
        <v>0</v>
      </c>
      <c r="AP54" s="194" t="s">
        <v>41</v>
      </c>
      <c r="AQ54" s="191"/>
    </row>
    <row r="55" spans="1:43" s="192" customFormat="1" ht="19.5" customHeight="1">
      <c r="A55" s="185"/>
      <c r="B55" s="193" t="s">
        <v>43</v>
      </c>
      <c r="C55" s="264">
        <f t="shared" si="1"/>
        <v>0</v>
      </c>
      <c r="D55" s="265">
        <f t="shared" si="2"/>
        <v>0</v>
      </c>
      <c r="E55" s="265">
        <f t="shared" si="3"/>
        <v>0</v>
      </c>
      <c r="F55" s="265">
        <f t="shared" si="4"/>
        <v>0</v>
      </c>
      <c r="G55" s="266">
        <v>0</v>
      </c>
      <c r="H55" s="266">
        <v>0</v>
      </c>
      <c r="I55" s="265">
        <f>SUM(J55:K55)</f>
        <v>0</v>
      </c>
      <c r="J55" s="266">
        <v>0</v>
      </c>
      <c r="K55" s="266">
        <v>0</v>
      </c>
      <c r="L55" s="265">
        <f>SUM(M55:N55)</f>
        <v>0</v>
      </c>
      <c r="M55" s="266">
        <v>0</v>
      </c>
      <c r="N55" s="266">
        <v>0</v>
      </c>
      <c r="O55" s="265">
        <f>SUM(P55:Q55)</f>
        <v>0</v>
      </c>
      <c r="P55" s="266">
        <v>0</v>
      </c>
      <c r="Q55" s="266">
        <v>0</v>
      </c>
      <c r="R55" s="265">
        <f>SUM(S55:T55)</f>
        <v>0</v>
      </c>
      <c r="S55" s="266">
        <v>0</v>
      </c>
      <c r="T55" s="266">
        <v>0</v>
      </c>
      <c r="U55" s="265">
        <f>SUM(V55:W55)</f>
        <v>0</v>
      </c>
      <c r="V55" s="266">
        <v>0</v>
      </c>
      <c r="W55" s="266">
        <v>0</v>
      </c>
      <c r="X55" s="265">
        <f>SUM(Y55:Z55)</f>
        <v>0</v>
      </c>
      <c r="Y55" s="266">
        <v>0</v>
      </c>
      <c r="Z55" s="266">
        <v>0</v>
      </c>
      <c r="AA55" s="265">
        <f>SUM(AB55:AC55)</f>
        <v>0</v>
      </c>
      <c r="AB55" s="266">
        <v>0</v>
      </c>
      <c r="AC55" s="266">
        <v>0</v>
      </c>
      <c r="AD55" s="265">
        <f>SUM(AE55:AF55)</f>
        <v>0</v>
      </c>
      <c r="AE55" s="266">
        <v>0</v>
      </c>
      <c r="AF55" s="266">
        <v>0</v>
      </c>
      <c r="AG55" s="265">
        <f>SUM(AH55:AI55)</f>
        <v>0</v>
      </c>
      <c r="AH55" s="266">
        <v>0</v>
      </c>
      <c r="AI55" s="266">
        <v>0</v>
      </c>
      <c r="AJ55" s="265">
        <f>SUM(AK55:AL55)</f>
        <v>0</v>
      </c>
      <c r="AK55" s="266">
        <v>0</v>
      </c>
      <c r="AL55" s="266">
        <v>0</v>
      </c>
      <c r="AM55" s="266">
        <f t="shared" si="5"/>
        <v>0</v>
      </c>
      <c r="AN55" s="266">
        <v>0</v>
      </c>
      <c r="AO55" s="266">
        <v>0</v>
      </c>
      <c r="AP55" s="194" t="s">
        <v>43</v>
      </c>
      <c r="AQ55" s="191"/>
    </row>
    <row r="56" spans="1:43" s="196" customFormat="1" ht="27" customHeight="1">
      <c r="A56" s="586" t="s">
        <v>205</v>
      </c>
      <c r="B56" s="587"/>
      <c r="C56" s="256">
        <f t="shared" si="1"/>
        <v>61</v>
      </c>
      <c r="D56" s="257">
        <f t="shared" si="2"/>
        <v>45</v>
      </c>
      <c r="E56" s="257">
        <f t="shared" si="3"/>
        <v>16</v>
      </c>
      <c r="F56" s="257">
        <f t="shared" si="4"/>
        <v>2</v>
      </c>
      <c r="G56" s="257">
        <f aca="true" t="shared" si="22" ref="G56:AO56">SUM(G57:G58)</f>
        <v>2</v>
      </c>
      <c r="H56" s="257">
        <f t="shared" si="22"/>
        <v>0</v>
      </c>
      <c r="I56" s="257">
        <f>J56+K56</f>
        <v>0</v>
      </c>
      <c r="J56" s="257">
        <f t="shared" si="22"/>
        <v>0</v>
      </c>
      <c r="K56" s="257">
        <f t="shared" si="22"/>
        <v>0</v>
      </c>
      <c r="L56" s="257">
        <f>M56+N56</f>
        <v>3</v>
      </c>
      <c r="M56" s="257">
        <f t="shared" si="22"/>
        <v>3</v>
      </c>
      <c r="N56" s="257">
        <f t="shared" si="22"/>
        <v>0</v>
      </c>
      <c r="O56" s="257">
        <f>P56+Q56</f>
        <v>2</v>
      </c>
      <c r="P56" s="257">
        <f t="shared" si="22"/>
        <v>2</v>
      </c>
      <c r="Q56" s="257">
        <f t="shared" si="22"/>
        <v>0</v>
      </c>
      <c r="R56" s="257">
        <f>S56+T56</f>
        <v>0</v>
      </c>
      <c r="S56" s="257">
        <f t="shared" si="22"/>
        <v>0</v>
      </c>
      <c r="T56" s="257">
        <f t="shared" si="22"/>
        <v>0</v>
      </c>
      <c r="U56" s="257">
        <f>V56+W56</f>
        <v>50</v>
      </c>
      <c r="V56" s="257">
        <f t="shared" si="22"/>
        <v>37</v>
      </c>
      <c r="W56" s="257">
        <f t="shared" si="22"/>
        <v>13</v>
      </c>
      <c r="X56" s="257">
        <f>Y56+Z56</f>
        <v>0</v>
      </c>
      <c r="Y56" s="257">
        <f t="shared" si="22"/>
        <v>0</v>
      </c>
      <c r="Z56" s="257">
        <f t="shared" si="22"/>
        <v>0</v>
      </c>
      <c r="AA56" s="257">
        <f>AB56+AC56</f>
        <v>2</v>
      </c>
      <c r="AB56" s="257">
        <f t="shared" si="22"/>
        <v>0</v>
      </c>
      <c r="AC56" s="257">
        <f t="shared" si="22"/>
        <v>2</v>
      </c>
      <c r="AD56" s="257">
        <f>AE56+AF56</f>
        <v>0</v>
      </c>
      <c r="AE56" s="257">
        <f t="shared" si="22"/>
        <v>0</v>
      </c>
      <c r="AF56" s="257">
        <f t="shared" si="22"/>
        <v>0</v>
      </c>
      <c r="AG56" s="257">
        <f>AH56+AI56</f>
        <v>0</v>
      </c>
      <c r="AH56" s="257">
        <f t="shared" si="22"/>
        <v>0</v>
      </c>
      <c r="AI56" s="257">
        <f t="shared" si="22"/>
        <v>0</v>
      </c>
      <c r="AJ56" s="257">
        <f>AK56+AL56</f>
        <v>2</v>
      </c>
      <c r="AK56" s="257">
        <f t="shared" si="22"/>
        <v>1</v>
      </c>
      <c r="AL56" s="257">
        <f t="shared" si="22"/>
        <v>1</v>
      </c>
      <c r="AM56" s="273">
        <f t="shared" si="5"/>
        <v>8</v>
      </c>
      <c r="AN56" s="257">
        <f t="shared" si="22"/>
        <v>6</v>
      </c>
      <c r="AO56" s="257">
        <f t="shared" si="22"/>
        <v>2</v>
      </c>
      <c r="AP56" s="588" t="s">
        <v>205</v>
      </c>
      <c r="AQ56" s="590"/>
    </row>
    <row r="57" spans="1:43" s="192" customFormat="1" ht="19.5" customHeight="1">
      <c r="A57" s="185"/>
      <c r="B57" s="193" t="s">
        <v>44</v>
      </c>
      <c r="C57" s="264">
        <f t="shared" si="1"/>
        <v>35</v>
      </c>
      <c r="D57" s="265">
        <f t="shared" si="2"/>
        <v>25</v>
      </c>
      <c r="E57" s="265">
        <f t="shared" si="3"/>
        <v>10</v>
      </c>
      <c r="F57" s="265">
        <f t="shared" si="4"/>
        <v>1</v>
      </c>
      <c r="G57" s="266">
        <v>1</v>
      </c>
      <c r="H57" s="266">
        <v>0</v>
      </c>
      <c r="I57" s="265">
        <f>SUM(J57:K57)</f>
        <v>0</v>
      </c>
      <c r="J57" s="266">
        <v>0</v>
      </c>
      <c r="K57" s="266">
        <v>0</v>
      </c>
      <c r="L57" s="265">
        <f>SUM(M57:N57)</f>
        <v>2</v>
      </c>
      <c r="M57" s="266">
        <v>2</v>
      </c>
      <c r="N57" s="266">
        <v>0</v>
      </c>
      <c r="O57" s="265">
        <f>SUM(P57:Q57)</f>
        <v>1</v>
      </c>
      <c r="P57" s="266">
        <v>1</v>
      </c>
      <c r="Q57" s="266">
        <v>0</v>
      </c>
      <c r="R57" s="265">
        <f>SUM(S57:T57)</f>
        <v>0</v>
      </c>
      <c r="S57" s="266">
        <v>0</v>
      </c>
      <c r="T57" s="266">
        <v>0</v>
      </c>
      <c r="U57" s="265">
        <f>SUM(V57:W57)</f>
        <v>28</v>
      </c>
      <c r="V57" s="266">
        <v>20</v>
      </c>
      <c r="W57" s="266">
        <v>8</v>
      </c>
      <c r="X57" s="265">
        <f>SUM(Y57:Z57)</f>
        <v>0</v>
      </c>
      <c r="Y57" s="266">
        <v>0</v>
      </c>
      <c r="Z57" s="266">
        <v>0</v>
      </c>
      <c r="AA57" s="265">
        <f>SUM(AB57:AC57)</f>
        <v>1</v>
      </c>
      <c r="AB57" s="266">
        <v>0</v>
      </c>
      <c r="AC57" s="266">
        <v>1</v>
      </c>
      <c r="AD57" s="265">
        <f>SUM(AE57:AF57)</f>
        <v>0</v>
      </c>
      <c r="AE57" s="266">
        <v>0</v>
      </c>
      <c r="AF57" s="266">
        <v>0</v>
      </c>
      <c r="AG57" s="265">
        <f>SUM(AH57:AI57)</f>
        <v>0</v>
      </c>
      <c r="AH57" s="266">
        <v>0</v>
      </c>
      <c r="AI57" s="266">
        <v>0</v>
      </c>
      <c r="AJ57" s="265">
        <f>SUM(AK57:AL57)</f>
        <v>2</v>
      </c>
      <c r="AK57" s="266">
        <v>1</v>
      </c>
      <c r="AL57" s="266">
        <v>1</v>
      </c>
      <c r="AM57" s="266">
        <f t="shared" si="5"/>
        <v>2</v>
      </c>
      <c r="AN57" s="266">
        <v>1</v>
      </c>
      <c r="AO57" s="266">
        <v>1</v>
      </c>
      <c r="AP57" s="194" t="s">
        <v>44</v>
      </c>
      <c r="AQ57" s="191"/>
    </row>
    <row r="58" spans="1:43" s="197" customFormat="1" ht="19.5" customHeight="1">
      <c r="A58" s="185"/>
      <c r="B58" s="193" t="s">
        <v>56</v>
      </c>
      <c r="C58" s="264">
        <f t="shared" si="1"/>
        <v>26</v>
      </c>
      <c r="D58" s="265">
        <f t="shared" si="2"/>
        <v>20</v>
      </c>
      <c r="E58" s="265">
        <f t="shared" si="3"/>
        <v>6</v>
      </c>
      <c r="F58" s="265">
        <f t="shared" si="4"/>
        <v>1</v>
      </c>
      <c r="G58" s="266">
        <v>1</v>
      </c>
      <c r="H58" s="266">
        <v>0</v>
      </c>
      <c r="I58" s="265">
        <f>SUM(J58:K58)</f>
        <v>0</v>
      </c>
      <c r="J58" s="266">
        <v>0</v>
      </c>
      <c r="K58" s="266">
        <v>0</v>
      </c>
      <c r="L58" s="265">
        <f>SUM(M58:N58)</f>
        <v>1</v>
      </c>
      <c r="M58" s="266">
        <v>1</v>
      </c>
      <c r="N58" s="266">
        <v>0</v>
      </c>
      <c r="O58" s="265">
        <f>SUM(P58:Q58)</f>
        <v>1</v>
      </c>
      <c r="P58" s="266">
        <v>1</v>
      </c>
      <c r="Q58" s="266">
        <v>0</v>
      </c>
      <c r="R58" s="265">
        <f>SUM(S58:T58)</f>
        <v>0</v>
      </c>
      <c r="S58" s="266">
        <v>0</v>
      </c>
      <c r="T58" s="266">
        <v>0</v>
      </c>
      <c r="U58" s="265">
        <f>SUM(V58:W58)</f>
        <v>22</v>
      </c>
      <c r="V58" s="266">
        <v>17</v>
      </c>
      <c r="W58" s="266">
        <v>5</v>
      </c>
      <c r="X58" s="265">
        <f>SUM(Y58:Z58)</f>
        <v>0</v>
      </c>
      <c r="Y58" s="266">
        <v>0</v>
      </c>
      <c r="Z58" s="266">
        <v>0</v>
      </c>
      <c r="AA58" s="265">
        <f>SUM(AB58:AC58)</f>
        <v>1</v>
      </c>
      <c r="AB58" s="266">
        <v>0</v>
      </c>
      <c r="AC58" s="266">
        <v>1</v>
      </c>
      <c r="AD58" s="265">
        <f>SUM(AE58:AF58)</f>
        <v>0</v>
      </c>
      <c r="AE58" s="266">
        <v>0</v>
      </c>
      <c r="AF58" s="266">
        <v>0</v>
      </c>
      <c r="AG58" s="265">
        <f>SUM(AH58:AI58)</f>
        <v>0</v>
      </c>
      <c r="AH58" s="266">
        <v>0</v>
      </c>
      <c r="AI58" s="266">
        <v>0</v>
      </c>
      <c r="AJ58" s="265">
        <f>SUM(AK58:AL58)</f>
        <v>0</v>
      </c>
      <c r="AK58" s="266">
        <v>0</v>
      </c>
      <c r="AL58" s="266">
        <v>0</v>
      </c>
      <c r="AM58" s="266">
        <f t="shared" si="5"/>
        <v>6</v>
      </c>
      <c r="AN58" s="266">
        <v>5</v>
      </c>
      <c r="AO58" s="266">
        <v>1</v>
      </c>
      <c r="AP58" s="194" t="s">
        <v>56</v>
      </c>
      <c r="AQ58" s="191"/>
    </row>
    <row r="59" spans="1:43" s="181" customFormat="1" ht="27" customHeight="1">
      <c r="A59" s="586" t="s">
        <v>206</v>
      </c>
      <c r="B59" s="587"/>
      <c r="C59" s="256">
        <f t="shared" si="1"/>
        <v>100</v>
      </c>
      <c r="D59" s="257">
        <f t="shared" si="2"/>
        <v>69</v>
      </c>
      <c r="E59" s="257">
        <f t="shared" si="3"/>
        <v>31</v>
      </c>
      <c r="F59" s="257">
        <f t="shared" si="4"/>
        <v>3</v>
      </c>
      <c r="G59" s="257">
        <f aca="true" t="shared" si="23" ref="G59:AO59">SUM(G60:G61)</f>
        <v>3</v>
      </c>
      <c r="H59" s="257">
        <f t="shared" si="23"/>
        <v>0</v>
      </c>
      <c r="I59" s="257">
        <f>J59+K59</f>
        <v>0</v>
      </c>
      <c r="J59" s="257">
        <f t="shared" si="23"/>
        <v>0</v>
      </c>
      <c r="K59" s="257">
        <f t="shared" si="23"/>
        <v>0</v>
      </c>
      <c r="L59" s="257">
        <f>M59+N59</f>
        <v>3</v>
      </c>
      <c r="M59" s="257">
        <f t="shared" si="23"/>
        <v>3</v>
      </c>
      <c r="N59" s="257">
        <f t="shared" si="23"/>
        <v>0</v>
      </c>
      <c r="O59" s="257">
        <f>P59+Q59</f>
        <v>2</v>
      </c>
      <c r="P59" s="257">
        <f t="shared" si="23"/>
        <v>2</v>
      </c>
      <c r="Q59" s="257">
        <f t="shared" si="23"/>
        <v>0</v>
      </c>
      <c r="R59" s="257">
        <f>S59+T59</f>
        <v>0</v>
      </c>
      <c r="S59" s="257">
        <f t="shared" si="23"/>
        <v>0</v>
      </c>
      <c r="T59" s="257">
        <f t="shared" si="23"/>
        <v>0</v>
      </c>
      <c r="U59" s="257">
        <f>V59+W59</f>
        <v>84</v>
      </c>
      <c r="V59" s="257">
        <f t="shared" si="23"/>
        <v>57</v>
      </c>
      <c r="W59" s="257">
        <f t="shared" si="23"/>
        <v>27</v>
      </c>
      <c r="X59" s="257">
        <f>Y59+Z59</f>
        <v>0</v>
      </c>
      <c r="Y59" s="257">
        <f t="shared" si="23"/>
        <v>0</v>
      </c>
      <c r="Z59" s="257">
        <f t="shared" si="23"/>
        <v>0</v>
      </c>
      <c r="AA59" s="257">
        <f>AB59+AC59</f>
        <v>3</v>
      </c>
      <c r="AB59" s="257">
        <f t="shared" si="23"/>
        <v>0</v>
      </c>
      <c r="AC59" s="257">
        <f t="shared" si="23"/>
        <v>3</v>
      </c>
      <c r="AD59" s="257">
        <f>AE59+AF59</f>
        <v>0</v>
      </c>
      <c r="AE59" s="257">
        <f t="shared" si="23"/>
        <v>0</v>
      </c>
      <c r="AF59" s="257">
        <f t="shared" si="23"/>
        <v>0</v>
      </c>
      <c r="AG59" s="257">
        <f>AH59+AI59</f>
        <v>0</v>
      </c>
      <c r="AH59" s="257">
        <f t="shared" si="23"/>
        <v>0</v>
      </c>
      <c r="AI59" s="257">
        <f t="shared" si="23"/>
        <v>0</v>
      </c>
      <c r="AJ59" s="257">
        <f>AK59+AL59</f>
        <v>5</v>
      </c>
      <c r="AK59" s="257">
        <f t="shared" si="23"/>
        <v>4</v>
      </c>
      <c r="AL59" s="257">
        <f t="shared" si="23"/>
        <v>1</v>
      </c>
      <c r="AM59" s="273">
        <f t="shared" si="5"/>
        <v>21</v>
      </c>
      <c r="AN59" s="257">
        <f t="shared" si="23"/>
        <v>13</v>
      </c>
      <c r="AO59" s="257">
        <f t="shared" si="23"/>
        <v>8</v>
      </c>
      <c r="AP59" s="588" t="s">
        <v>206</v>
      </c>
      <c r="AQ59" s="589"/>
    </row>
    <row r="60" spans="1:43" s="192" customFormat="1" ht="19.5" customHeight="1">
      <c r="A60" s="198"/>
      <c r="B60" s="193" t="s">
        <v>45</v>
      </c>
      <c r="C60" s="264">
        <f t="shared" si="1"/>
        <v>32</v>
      </c>
      <c r="D60" s="265">
        <f t="shared" si="2"/>
        <v>24</v>
      </c>
      <c r="E60" s="265">
        <f t="shared" si="3"/>
        <v>8</v>
      </c>
      <c r="F60" s="265">
        <f t="shared" si="4"/>
        <v>1</v>
      </c>
      <c r="G60" s="266">
        <v>1</v>
      </c>
      <c r="H60" s="266">
        <v>0</v>
      </c>
      <c r="I60" s="265">
        <f>SUM(J60:K60)</f>
        <v>0</v>
      </c>
      <c r="J60" s="266">
        <v>0</v>
      </c>
      <c r="K60" s="266">
        <v>0</v>
      </c>
      <c r="L60" s="265">
        <f>SUM(M60:N60)</f>
        <v>1</v>
      </c>
      <c r="M60" s="266">
        <v>1</v>
      </c>
      <c r="N60" s="266">
        <v>0</v>
      </c>
      <c r="O60" s="265">
        <f>SUM(P60:Q60)</f>
        <v>1</v>
      </c>
      <c r="P60" s="266">
        <v>1</v>
      </c>
      <c r="Q60" s="266">
        <v>0</v>
      </c>
      <c r="R60" s="265">
        <f>SUM(S60:T60)</f>
        <v>0</v>
      </c>
      <c r="S60" s="266">
        <v>0</v>
      </c>
      <c r="T60" s="266">
        <v>0</v>
      </c>
      <c r="U60" s="265">
        <f>SUM(V60:W60)</f>
        <v>28</v>
      </c>
      <c r="V60" s="266">
        <v>21</v>
      </c>
      <c r="W60" s="266">
        <v>7</v>
      </c>
      <c r="X60" s="265">
        <f>SUM(Y60:Z60)</f>
        <v>0</v>
      </c>
      <c r="Y60" s="266">
        <v>0</v>
      </c>
      <c r="Z60" s="266">
        <v>0</v>
      </c>
      <c r="AA60" s="265">
        <f>SUM(AB60:AC60)</f>
        <v>1</v>
      </c>
      <c r="AB60" s="266">
        <v>0</v>
      </c>
      <c r="AC60" s="266">
        <v>1</v>
      </c>
      <c r="AD60" s="265">
        <f>SUM(AE60:AF60)</f>
        <v>0</v>
      </c>
      <c r="AE60" s="266">
        <v>0</v>
      </c>
      <c r="AF60" s="266">
        <v>0</v>
      </c>
      <c r="AG60" s="265">
        <f>SUM(AH60:AI60)</f>
        <v>0</v>
      </c>
      <c r="AH60" s="266">
        <v>0</v>
      </c>
      <c r="AI60" s="266">
        <v>0</v>
      </c>
      <c r="AJ60" s="265">
        <f>SUM(AK60:AL60)</f>
        <v>0</v>
      </c>
      <c r="AK60" s="266">
        <v>0</v>
      </c>
      <c r="AL60" s="266">
        <v>0</v>
      </c>
      <c r="AM60" s="266">
        <f t="shared" si="5"/>
        <v>4</v>
      </c>
      <c r="AN60" s="266">
        <v>4</v>
      </c>
      <c r="AO60" s="266">
        <v>0</v>
      </c>
      <c r="AP60" s="194" t="s">
        <v>45</v>
      </c>
      <c r="AQ60" s="191"/>
    </row>
    <row r="61" spans="1:43" s="192" customFormat="1" ht="19.5" customHeight="1">
      <c r="A61" s="198"/>
      <c r="B61" s="193" t="s">
        <v>154</v>
      </c>
      <c r="C61" s="264">
        <f t="shared" si="1"/>
        <v>68</v>
      </c>
      <c r="D61" s="265">
        <f t="shared" si="2"/>
        <v>45</v>
      </c>
      <c r="E61" s="265">
        <f t="shared" si="3"/>
        <v>23</v>
      </c>
      <c r="F61" s="265">
        <f t="shared" si="4"/>
        <v>2</v>
      </c>
      <c r="G61" s="266">
        <v>2</v>
      </c>
      <c r="H61" s="266">
        <v>0</v>
      </c>
      <c r="I61" s="265">
        <f>SUM(J61:K61)</f>
        <v>0</v>
      </c>
      <c r="J61" s="266">
        <v>0</v>
      </c>
      <c r="K61" s="266">
        <v>0</v>
      </c>
      <c r="L61" s="265">
        <f>SUM(M61:N61)</f>
        <v>2</v>
      </c>
      <c r="M61" s="266">
        <v>2</v>
      </c>
      <c r="N61" s="266">
        <v>0</v>
      </c>
      <c r="O61" s="265">
        <f>SUM(P61:Q61)</f>
        <v>1</v>
      </c>
      <c r="P61" s="266">
        <v>1</v>
      </c>
      <c r="Q61" s="266">
        <v>0</v>
      </c>
      <c r="R61" s="265">
        <f>SUM(S61:T61)</f>
        <v>0</v>
      </c>
      <c r="S61" s="266">
        <v>0</v>
      </c>
      <c r="T61" s="266">
        <v>0</v>
      </c>
      <c r="U61" s="265">
        <f>SUM(V61:W61)</f>
        <v>56</v>
      </c>
      <c r="V61" s="266">
        <v>36</v>
      </c>
      <c r="W61" s="266">
        <v>20</v>
      </c>
      <c r="X61" s="265">
        <f>SUM(Y61:Z61)</f>
        <v>0</v>
      </c>
      <c r="Y61" s="266">
        <v>0</v>
      </c>
      <c r="Z61" s="266">
        <v>0</v>
      </c>
      <c r="AA61" s="265">
        <f>SUM(AB61:AC61)</f>
        <v>2</v>
      </c>
      <c r="AB61" s="266">
        <v>0</v>
      </c>
      <c r="AC61" s="266">
        <v>2</v>
      </c>
      <c r="AD61" s="265">
        <f>SUM(AE61:AF61)</f>
        <v>0</v>
      </c>
      <c r="AE61" s="266">
        <v>0</v>
      </c>
      <c r="AF61" s="266">
        <v>0</v>
      </c>
      <c r="AG61" s="265">
        <f>SUM(AH61:AI61)</f>
        <v>0</v>
      </c>
      <c r="AH61" s="266">
        <v>0</v>
      </c>
      <c r="AI61" s="266">
        <v>0</v>
      </c>
      <c r="AJ61" s="265">
        <f>SUM(AK61:AL61)</f>
        <v>5</v>
      </c>
      <c r="AK61" s="266">
        <v>4</v>
      </c>
      <c r="AL61" s="266">
        <v>1</v>
      </c>
      <c r="AM61" s="266">
        <f t="shared" si="5"/>
        <v>17</v>
      </c>
      <c r="AN61" s="266">
        <v>9</v>
      </c>
      <c r="AO61" s="266">
        <v>8</v>
      </c>
      <c r="AP61" s="194" t="s">
        <v>154</v>
      </c>
      <c r="AQ61" s="191"/>
    </row>
    <row r="62" spans="1:43" s="181" customFormat="1" ht="27" customHeight="1">
      <c r="A62" s="586" t="s">
        <v>207</v>
      </c>
      <c r="B62" s="587"/>
      <c r="C62" s="256">
        <f t="shared" si="1"/>
        <v>0</v>
      </c>
      <c r="D62" s="257">
        <f t="shared" si="2"/>
        <v>0</v>
      </c>
      <c r="E62" s="257">
        <f t="shared" si="3"/>
        <v>0</v>
      </c>
      <c r="F62" s="257">
        <f t="shared" si="4"/>
        <v>0</v>
      </c>
      <c r="G62" s="257">
        <f aca="true" t="shared" si="24" ref="G62:AO62">G63</f>
        <v>0</v>
      </c>
      <c r="H62" s="257">
        <f t="shared" si="24"/>
        <v>0</v>
      </c>
      <c r="I62" s="257">
        <f>J62+K62</f>
        <v>0</v>
      </c>
      <c r="J62" s="257">
        <f t="shared" si="24"/>
        <v>0</v>
      </c>
      <c r="K62" s="257">
        <f t="shared" si="24"/>
        <v>0</v>
      </c>
      <c r="L62" s="257">
        <f>M62+N62</f>
        <v>0</v>
      </c>
      <c r="M62" s="257">
        <f t="shared" si="24"/>
        <v>0</v>
      </c>
      <c r="N62" s="257">
        <f t="shared" si="24"/>
        <v>0</v>
      </c>
      <c r="O62" s="257">
        <f>P62+Q62</f>
        <v>0</v>
      </c>
      <c r="P62" s="257">
        <f t="shared" si="24"/>
        <v>0</v>
      </c>
      <c r="Q62" s="257">
        <f t="shared" si="24"/>
        <v>0</v>
      </c>
      <c r="R62" s="257">
        <f>S62+T62</f>
        <v>0</v>
      </c>
      <c r="S62" s="257">
        <f t="shared" si="24"/>
        <v>0</v>
      </c>
      <c r="T62" s="257">
        <f t="shared" si="24"/>
        <v>0</v>
      </c>
      <c r="U62" s="257">
        <f>V62+W62</f>
        <v>0</v>
      </c>
      <c r="V62" s="257">
        <f t="shared" si="24"/>
        <v>0</v>
      </c>
      <c r="W62" s="257">
        <f t="shared" si="24"/>
        <v>0</v>
      </c>
      <c r="X62" s="257">
        <f>Y62+Z62</f>
        <v>0</v>
      </c>
      <c r="Y62" s="257">
        <f t="shared" si="24"/>
        <v>0</v>
      </c>
      <c r="Z62" s="257">
        <f t="shared" si="24"/>
        <v>0</v>
      </c>
      <c r="AA62" s="257">
        <f>AB62+AC62</f>
        <v>0</v>
      </c>
      <c r="AB62" s="257">
        <f t="shared" si="24"/>
        <v>0</v>
      </c>
      <c r="AC62" s="257">
        <f t="shared" si="24"/>
        <v>0</v>
      </c>
      <c r="AD62" s="257">
        <f>AE62+AF62</f>
        <v>0</v>
      </c>
      <c r="AE62" s="257">
        <f t="shared" si="24"/>
        <v>0</v>
      </c>
      <c r="AF62" s="257">
        <f t="shared" si="24"/>
        <v>0</v>
      </c>
      <c r="AG62" s="257">
        <f>AH62+AI62</f>
        <v>0</v>
      </c>
      <c r="AH62" s="257">
        <f t="shared" si="24"/>
        <v>0</v>
      </c>
      <c r="AI62" s="257">
        <f t="shared" si="24"/>
        <v>0</v>
      </c>
      <c r="AJ62" s="257">
        <f>AK62+AL62</f>
        <v>0</v>
      </c>
      <c r="AK62" s="257">
        <f t="shared" si="24"/>
        <v>0</v>
      </c>
      <c r="AL62" s="257">
        <f t="shared" si="24"/>
        <v>0</v>
      </c>
      <c r="AM62" s="273">
        <f t="shared" si="5"/>
        <v>0</v>
      </c>
      <c r="AN62" s="257">
        <f t="shared" si="24"/>
        <v>0</v>
      </c>
      <c r="AO62" s="257">
        <f t="shared" si="24"/>
        <v>0</v>
      </c>
      <c r="AP62" s="588" t="s">
        <v>207</v>
      </c>
      <c r="AQ62" s="590"/>
    </row>
    <row r="63" spans="1:43" s="192" customFormat="1" ht="19.5" customHeight="1">
      <c r="A63" s="198"/>
      <c r="B63" s="193" t="s">
        <v>46</v>
      </c>
      <c r="C63" s="264">
        <f t="shared" si="1"/>
        <v>0</v>
      </c>
      <c r="D63" s="265">
        <f t="shared" si="2"/>
        <v>0</v>
      </c>
      <c r="E63" s="265">
        <f t="shared" si="3"/>
        <v>0</v>
      </c>
      <c r="F63" s="265">
        <f t="shared" si="4"/>
        <v>0</v>
      </c>
      <c r="G63" s="266">
        <v>0</v>
      </c>
      <c r="H63" s="266">
        <v>0</v>
      </c>
      <c r="I63" s="265">
        <f>SUM(J63:K63)</f>
        <v>0</v>
      </c>
      <c r="J63" s="266">
        <v>0</v>
      </c>
      <c r="K63" s="266">
        <v>0</v>
      </c>
      <c r="L63" s="265">
        <f>SUM(M63:N63)</f>
        <v>0</v>
      </c>
      <c r="M63" s="266">
        <v>0</v>
      </c>
      <c r="N63" s="266">
        <v>0</v>
      </c>
      <c r="O63" s="265">
        <f>SUM(P63:Q63)</f>
        <v>0</v>
      </c>
      <c r="P63" s="266">
        <v>0</v>
      </c>
      <c r="Q63" s="266">
        <v>0</v>
      </c>
      <c r="R63" s="265">
        <f>SUM(S63:T63)</f>
        <v>0</v>
      </c>
      <c r="S63" s="266">
        <v>0</v>
      </c>
      <c r="T63" s="266">
        <v>0</v>
      </c>
      <c r="U63" s="265">
        <f>SUM(V63:W63)</f>
        <v>0</v>
      </c>
      <c r="V63" s="266">
        <v>0</v>
      </c>
      <c r="W63" s="266">
        <v>0</v>
      </c>
      <c r="X63" s="265">
        <f>SUM(Y63:Z63)</f>
        <v>0</v>
      </c>
      <c r="Y63" s="266">
        <v>0</v>
      </c>
      <c r="Z63" s="266">
        <v>0</v>
      </c>
      <c r="AA63" s="265">
        <f>SUM(AB63:AC63)</f>
        <v>0</v>
      </c>
      <c r="AB63" s="266">
        <v>0</v>
      </c>
      <c r="AC63" s="266">
        <v>0</v>
      </c>
      <c r="AD63" s="265">
        <f>SUM(AE63:AF63)</f>
        <v>0</v>
      </c>
      <c r="AE63" s="266">
        <v>0</v>
      </c>
      <c r="AF63" s="266">
        <v>0</v>
      </c>
      <c r="AG63" s="265">
        <f>SUM(AH63:AI63)</f>
        <v>0</v>
      </c>
      <c r="AH63" s="266">
        <v>0</v>
      </c>
      <c r="AI63" s="266">
        <v>0</v>
      </c>
      <c r="AJ63" s="265">
        <f>SUM(AK63:AL63)</f>
        <v>0</v>
      </c>
      <c r="AK63" s="266">
        <v>0</v>
      </c>
      <c r="AL63" s="266">
        <v>0</v>
      </c>
      <c r="AM63" s="266">
        <f t="shared" si="5"/>
        <v>0</v>
      </c>
      <c r="AN63" s="266">
        <v>0</v>
      </c>
      <c r="AO63" s="266">
        <v>0</v>
      </c>
      <c r="AP63" s="194" t="s">
        <v>46</v>
      </c>
      <c r="AQ63" s="191"/>
    </row>
    <row r="64" spans="1:43" s="196" customFormat="1" ht="27" customHeight="1">
      <c r="A64" s="586" t="s">
        <v>208</v>
      </c>
      <c r="B64" s="587"/>
      <c r="C64" s="256">
        <f t="shared" si="1"/>
        <v>32</v>
      </c>
      <c r="D64" s="257">
        <f t="shared" si="2"/>
        <v>24</v>
      </c>
      <c r="E64" s="257">
        <f t="shared" si="3"/>
        <v>8</v>
      </c>
      <c r="F64" s="257">
        <f t="shared" si="4"/>
        <v>1</v>
      </c>
      <c r="G64" s="257">
        <f aca="true" t="shared" si="25" ref="G64:AO64">G65</f>
        <v>1</v>
      </c>
      <c r="H64" s="257">
        <f t="shared" si="25"/>
        <v>0</v>
      </c>
      <c r="I64" s="257">
        <f>J64+K64</f>
        <v>0</v>
      </c>
      <c r="J64" s="257">
        <f t="shared" si="25"/>
        <v>0</v>
      </c>
      <c r="K64" s="257">
        <f t="shared" si="25"/>
        <v>0</v>
      </c>
      <c r="L64" s="257">
        <f>M64+N64</f>
        <v>1</v>
      </c>
      <c r="M64" s="257">
        <f t="shared" si="25"/>
        <v>1</v>
      </c>
      <c r="N64" s="257">
        <f t="shared" si="25"/>
        <v>0</v>
      </c>
      <c r="O64" s="257">
        <f>P64+Q64</f>
        <v>1</v>
      </c>
      <c r="P64" s="257">
        <f t="shared" si="25"/>
        <v>1</v>
      </c>
      <c r="Q64" s="257">
        <f t="shared" si="25"/>
        <v>0</v>
      </c>
      <c r="R64" s="257">
        <f>S64+T64</f>
        <v>0</v>
      </c>
      <c r="S64" s="257">
        <f t="shared" si="25"/>
        <v>0</v>
      </c>
      <c r="T64" s="257">
        <f t="shared" si="25"/>
        <v>0</v>
      </c>
      <c r="U64" s="257">
        <f>V64+W64</f>
        <v>27</v>
      </c>
      <c r="V64" s="257">
        <f t="shared" si="25"/>
        <v>21</v>
      </c>
      <c r="W64" s="257">
        <f t="shared" si="25"/>
        <v>6</v>
      </c>
      <c r="X64" s="257">
        <f>Y64+Z64</f>
        <v>0</v>
      </c>
      <c r="Y64" s="257">
        <f t="shared" si="25"/>
        <v>0</v>
      </c>
      <c r="Z64" s="257">
        <f t="shared" si="25"/>
        <v>0</v>
      </c>
      <c r="AA64" s="257">
        <f>AB64+AC64</f>
        <v>2</v>
      </c>
      <c r="AB64" s="257">
        <f t="shared" si="25"/>
        <v>0</v>
      </c>
      <c r="AC64" s="257">
        <f t="shared" si="25"/>
        <v>2</v>
      </c>
      <c r="AD64" s="257">
        <f>AE64+AF64</f>
        <v>0</v>
      </c>
      <c r="AE64" s="257">
        <f t="shared" si="25"/>
        <v>0</v>
      </c>
      <c r="AF64" s="257">
        <f t="shared" si="25"/>
        <v>0</v>
      </c>
      <c r="AG64" s="257">
        <f>AH64+AI64</f>
        <v>0</v>
      </c>
      <c r="AH64" s="257">
        <f t="shared" si="25"/>
        <v>0</v>
      </c>
      <c r="AI64" s="257">
        <f t="shared" si="25"/>
        <v>0</v>
      </c>
      <c r="AJ64" s="257">
        <f>AK64+AL64</f>
        <v>0</v>
      </c>
      <c r="AK64" s="257">
        <f t="shared" si="25"/>
        <v>0</v>
      </c>
      <c r="AL64" s="257">
        <f t="shared" si="25"/>
        <v>0</v>
      </c>
      <c r="AM64" s="273">
        <f t="shared" si="5"/>
        <v>3</v>
      </c>
      <c r="AN64" s="257">
        <f t="shared" si="25"/>
        <v>1</v>
      </c>
      <c r="AO64" s="257">
        <f t="shared" si="25"/>
        <v>2</v>
      </c>
      <c r="AP64" s="588" t="s">
        <v>208</v>
      </c>
      <c r="AQ64" s="589"/>
    </row>
    <row r="65" spans="1:43" s="197" customFormat="1" ht="19.5" customHeight="1">
      <c r="A65" s="198"/>
      <c r="B65" s="193" t="s">
        <v>155</v>
      </c>
      <c r="C65" s="264">
        <f t="shared" si="1"/>
        <v>32</v>
      </c>
      <c r="D65" s="265">
        <f t="shared" si="2"/>
        <v>24</v>
      </c>
      <c r="E65" s="265">
        <f t="shared" si="3"/>
        <v>8</v>
      </c>
      <c r="F65" s="265">
        <f t="shared" si="4"/>
        <v>1</v>
      </c>
      <c r="G65" s="266">
        <v>1</v>
      </c>
      <c r="H65" s="266">
        <v>0</v>
      </c>
      <c r="I65" s="265">
        <f>SUM(J65:K65)</f>
        <v>0</v>
      </c>
      <c r="J65" s="266">
        <v>0</v>
      </c>
      <c r="K65" s="266">
        <v>0</v>
      </c>
      <c r="L65" s="265">
        <f>SUM(M65:N65)</f>
        <v>1</v>
      </c>
      <c r="M65" s="266">
        <v>1</v>
      </c>
      <c r="N65" s="266">
        <v>0</v>
      </c>
      <c r="O65" s="265">
        <f>SUM(P65:Q65)</f>
        <v>1</v>
      </c>
      <c r="P65" s="266">
        <v>1</v>
      </c>
      <c r="Q65" s="266">
        <v>0</v>
      </c>
      <c r="R65" s="265">
        <f>SUM(S65:T65)</f>
        <v>0</v>
      </c>
      <c r="S65" s="266">
        <v>0</v>
      </c>
      <c r="T65" s="266">
        <v>0</v>
      </c>
      <c r="U65" s="265">
        <f>SUM(V65:W65)</f>
        <v>27</v>
      </c>
      <c r="V65" s="266">
        <v>21</v>
      </c>
      <c r="W65" s="266">
        <v>6</v>
      </c>
      <c r="X65" s="265">
        <f>SUM(Y65:Z65)</f>
        <v>0</v>
      </c>
      <c r="Y65" s="266">
        <v>0</v>
      </c>
      <c r="Z65" s="266">
        <v>0</v>
      </c>
      <c r="AA65" s="265">
        <f>SUM(AB65:AC65)</f>
        <v>2</v>
      </c>
      <c r="AB65" s="266">
        <v>0</v>
      </c>
      <c r="AC65" s="266">
        <v>2</v>
      </c>
      <c r="AD65" s="265">
        <f>SUM(AE65:AF65)</f>
        <v>0</v>
      </c>
      <c r="AE65" s="266">
        <v>0</v>
      </c>
      <c r="AF65" s="266">
        <v>0</v>
      </c>
      <c r="AG65" s="265">
        <f>SUM(AH65:AI65)</f>
        <v>0</v>
      </c>
      <c r="AH65" s="266">
        <v>0</v>
      </c>
      <c r="AI65" s="266">
        <v>0</v>
      </c>
      <c r="AJ65" s="265">
        <f>SUM(AK65:AL65)</f>
        <v>0</v>
      </c>
      <c r="AK65" s="266">
        <v>0</v>
      </c>
      <c r="AL65" s="266">
        <v>0</v>
      </c>
      <c r="AM65" s="266">
        <f t="shared" si="5"/>
        <v>3</v>
      </c>
      <c r="AN65" s="266">
        <v>1</v>
      </c>
      <c r="AO65" s="266">
        <v>2</v>
      </c>
      <c r="AP65" s="194" t="s">
        <v>155</v>
      </c>
      <c r="AQ65" s="191"/>
    </row>
    <row r="66" spans="1:43" s="197" customFormat="1" ht="18.75" customHeight="1">
      <c r="A66" s="301"/>
      <c r="B66" s="302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301"/>
      <c r="O66" s="301"/>
      <c r="P66" s="301"/>
      <c r="Q66" s="301"/>
      <c r="R66" s="301"/>
      <c r="S66" s="301"/>
      <c r="T66" s="301"/>
      <c r="U66" s="301"/>
      <c r="V66" s="301"/>
      <c r="W66" s="301"/>
      <c r="X66" s="301"/>
      <c r="Y66" s="301"/>
      <c r="Z66" s="301"/>
      <c r="AA66" s="301"/>
      <c r="AB66" s="301"/>
      <c r="AC66" s="301"/>
      <c r="AD66" s="301"/>
      <c r="AE66" s="301"/>
      <c r="AF66" s="301"/>
      <c r="AG66" s="301"/>
      <c r="AH66" s="301"/>
      <c r="AI66" s="301"/>
      <c r="AJ66" s="301"/>
      <c r="AK66" s="301"/>
      <c r="AL66" s="301"/>
      <c r="AM66" s="301"/>
      <c r="AN66" s="301"/>
      <c r="AO66" s="301"/>
      <c r="AP66" s="303"/>
      <c r="AQ66" s="301"/>
    </row>
    <row r="67" spans="2:41" ht="11.25" customHeight="1">
      <c r="B67" s="304"/>
      <c r="C67" s="206"/>
      <c r="D67" s="206"/>
      <c r="E67" s="206"/>
      <c r="F67" s="206"/>
      <c r="G67" s="206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</row>
    <row r="68" spans="2:7" ht="11.25" customHeight="1">
      <c r="B68" s="304"/>
      <c r="C68" s="206"/>
      <c r="D68" s="206"/>
      <c r="E68" s="206"/>
      <c r="F68" s="208"/>
      <c r="G68" s="208"/>
    </row>
    <row r="69" spans="2:5" ht="11.25" customHeight="1">
      <c r="B69" s="305"/>
      <c r="C69" s="207"/>
      <c r="D69" s="207"/>
      <c r="E69" s="207"/>
    </row>
    <row r="70" spans="2:5" ht="11.25" customHeight="1">
      <c r="B70" s="305"/>
      <c r="C70" s="207"/>
      <c r="D70" s="207"/>
      <c r="E70" s="207"/>
    </row>
    <row r="71" spans="2:5" ht="11.25" customHeight="1">
      <c r="B71" s="305"/>
      <c r="C71" s="207"/>
      <c r="D71" s="207"/>
      <c r="E71" s="207"/>
    </row>
    <row r="72" spans="2:5" ht="11.25" customHeight="1">
      <c r="B72" s="305"/>
      <c r="C72" s="207"/>
      <c r="D72" s="207"/>
      <c r="E72" s="207"/>
    </row>
    <row r="73" spans="2:5" ht="11.25" customHeight="1">
      <c r="B73" s="305"/>
      <c r="C73" s="207"/>
      <c r="D73" s="207"/>
      <c r="E73" s="207"/>
    </row>
    <row r="74" spans="2:5" ht="11.25" customHeight="1">
      <c r="B74" s="305"/>
      <c r="C74" s="207"/>
      <c r="D74" s="207"/>
      <c r="E74" s="207"/>
    </row>
    <row r="75" spans="2:5" ht="11.25" customHeight="1">
      <c r="B75" s="305"/>
      <c r="C75" s="207"/>
      <c r="D75" s="207"/>
      <c r="E75" s="207"/>
    </row>
    <row r="76" spans="2:5" ht="11.25" customHeight="1">
      <c r="B76" s="305"/>
      <c r="C76" s="207"/>
      <c r="D76" s="207"/>
      <c r="E76" s="207"/>
    </row>
    <row r="77" spans="2:5" ht="11.25" customHeight="1">
      <c r="B77" s="305"/>
      <c r="C77" s="207"/>
      <c r="D77" s="207"/>
      <c r="E77" s="207"/>
    </row>
    <row r="78" spans="2:5" ht="11.25" customHeight="1">
      <c r="B78" s="305"/>
      <c r="C78" s="207"/>
      <c r="D78" s="207"/>
      <c r="E78" s="207"/>
    </row>
    <row r="79" spans="2:5" ht="11.25" customHeight="1">
      <c r="B79" s="305"/>
      <c r="C79" s="207"/>
      <c r="D79" s="207"/>
      <c r="E79" s="207"/>
    </row>
    <row r="80" spans="2:5" ht="11.25" customHeight="1">
      <c r="B80" s="305"/>
      <c r="C80" s="207"/>
      <c r="D80" s="207"/>
      <c r="E80" s="207"/>
    </row>
    <row r="81" spans="2:5" ht="11.25" customHeight="1">
      <c r="B81" s="305"/>
      <c r="C81" s="207"/>
      <c r="D81" s="207"/>
      <c r="E81" s="207"/>
    </row>
  </sheetData>
  <sheetProtection/>
  <mergeCells count="79">
    <mergeCell ref="A1:T1"/>
    <mergeCell ref="A43:B43"/>
    <mergeCell ref="AP45:AQ45"/>
    <mergeCell ref="AM4:AO5"/>
    <mergeCell ref="C5:E5"/>
    <mergeCell ref="F5:H5"/>
    <mergeCell ref="L5:N5"/>
    <mergeCell ref="U5:W5"/>
    <mergeCell ref="X5:Z5"/>
    <mergeCell ref="AA5:AC5"/>
    <mergeCell ref="I5:K5"/>
    <mergeCell ref="O5:Q5"/>
    <mergeCell ref="R5:T5"/>
    <mergeCell ref="AP48:AQ48"/>
    <mergeCell ref="K6:K7"/>
    <mergeCell ref="L6:L7"/>
    <mergeCell ref="M6:M7"/>
    <mergeCell ref="N6:N7"/>
    <mergeCell ref="O6:O7"/>
    <mergeCell ref="P6:P7"/>
    <mergeCell ref="U6:U7"/>
    <mergeCell ref="A64:B64"/>
    <mergeCell ref="AP64:AQ64"/>
    <mergeCell ref="AP56:AQ56"/>
    <mergeCell ref="AP59:AQ59"/>
    <mergeCell ref="A62:B62"/>
    <mergeCell ref="AP62:AQ62"/>
    <mergeCell ref="AP52:AQ52"/>
    <mergeCell ref="AP38:AQ38"/>
    <mergeCell ref="AP43:AQ43"/>
    <mergeCell ref="AD5:AF5"/>
    <mergeCell ref="AP15:AQ15"/>
    <mergeCell ref="AP35:AQ35"/>
    <mergeCell ref="AG5:AI5"/>
    <mergeCell ref="AJ5:AL5"/>
    <mergeCell ref="AP4:AQ7"/>
    <mergeCell ref="AG6:AG7"/>
    <mergeCell ref="AN6:AN7"/>
    <mergeCell ref="AO6:AO7"/>
    <mergeCell ref="AH6:AH7"/>
    <mergeCell ref="G6:G7"/>
    <mergeCell ref="A59:B59"/>
    <mergeCell ref="A45:B45"/>
    <mergeCell ref="A48:B48"/>
    <mergeCell ref="A52:B52"/>
    <mergeCell ref="A56:B56"/>
    <mergeCell ref="A15:B15"/>
    <mergeCell ref="A35:B35"/>
    <mergeCell ref="A38:B38"/>
    <mergeCell ref="J6:J7"/>
    <mergeCell ref="Q6:Q7"/>
    <mergeCell ref="R6:R7"/>
    <mergeCell ref="S6:S7"/>
    <mergeCell ref="T6:T7"/>
    <mergeCell ref="A4:B7"/>
    <mergeCell ref="C6:C7"/>
    <mergeCell ref="D6:D7"/>
    <mergeCell ref="E6:E7"/>
    <mergeCell ref="F6:F7"/>
    <mergeCell ref="C4:T4"/>
    <mergeCell ref="U4:AL4"/>
    <mergeCell ref="V6:V7"/>
    <mergeCell ref="W6:W7"/>
    <mergeCell ref="X6:X7"/>
    <mergeCell ref="H6:H7"/>
    <mergeCell ref="Y6:Y7"/>
    <mergeCell ref="Z6:Z7"/>
    <mergeCell ref="AA6:AA7"/>
    <mergeCell ref="I6:I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</mergeCells>
  <conditionalFormatting sqref="A8:AQ65">
    <cfRule type="expression" priority="2" dxfId="0" stopIfTrue="1">
      <formula>MOD(ROW(),2)=1</formula>
    </cfRule>
  </conditionalFormatting>
  <conditionalFormatting sqref="A9:AQ65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T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T1"/>
    </sheetView>
  </sheetViews>
  <sheetFormatPr defaultColWidth="8.75" defaultRowHeight="11.25" customHeight="1"/>
  <cols>
    <col min="1" max="1" width="1.328125" style="288" customWidth="1"/>
    <col min="2" max="2" width="9.58203125" style="288" customWidth="1"/>
    <col min="3" max="5" width="7.58203125" style="288" customWidth="1"/>
    <col min="6" max="20" width="6.58203125" style="288" customWidth="1"/>
    <col min="21" max="23" width="7.58203125" style="288" customWidth="1"/>
    <col min="24" max="41" width="5.58203125" style="288" customWidth="1"/>
    <col min="42" max="42" width="9.58203125" style="288" customWidth="1"/>
    <col min="43" max="43" width="1.328125" style="288" customWidth="1"/>
    <col min="44" max="16384" width="8.75" style="288" customWidth="1"/>
  </cols>
  <sheetData>
    <row r="1" spans="1:41" s="147" customFormat="1" ht="16.5" customHeight="1">
      <c r="A1" s="599" t="s">
        <v>235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417"/>
      <c r="V1" s="417"/>
      <c r="W1" s="417"/>
      <c r="X1" s="145"/>
      <c r="Y1" s="145"/>
      <c r="Z1" s="145"/>
      <c r="AA1" s="145"/>
      <c r="AB1" s="145"/>
      <c r="AC1" s="145"/>
      <c r="AD1" s="145"/>
      <c r="AE1" s="146" t="s">
        <v>156</v>
      </c>
      <c r="AF1" s="145"/>
      <c r="AG1" s="145"/>
      <c r="AH1" s="145"/>
      <c r="AI1" s="145"/>
      <c r="AJ1" s="145"/>
      <c r="AK1" s="145"/>
      <c r="AL1" s="145"/>
      <c r="AM1" s="145"/>
      <c r="AN1" s="145"/>
      <c r="AO1" s="145"/>
    </row>
    <row r="2" spans="1:41" s="147" customFormat="1" ht="16.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5"/>
      <c r="Y2" s="145"/>
      <c r="Z2" s="145"/>
      <c r="AA2" s="145"/>
      <c r="AB2" s="145"/>
      <c r="AC2" s="145"/>
      <c r="AD2" s="145"/>
      <c r="AE2" s="146"/>
      <c r="AF2" s="145"/>
      <c r="AG2" s="145"/>
      <c r="AH2" s="145"/>
      <c r="AI2" s="145"/>
      <c r="AJ2" s="145"/>
      <c r="AK2" s="145"/>
      <c r="AL2" s="145"/>
      <c r="AM2" s="145"/>
      <c r="AN2" s="145"/>
      <c r="AO2" s="145"/>
    </row>
    <row r="3" spans="1:43" s="147" customFormat="1" ht="16.5" customHeight="1">
      <c r="A3" s="222" t="s">
        <v>226</v>
      </c>
      <c r="C3" s="148"/>
      <c r="D3" s="148"/>
      <c r="E3" s="148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 t="s">
        <v>209</v>
      </c>
      <c r="V3" s="150"/>
      <c r="W3" s="149"/>
      <c r="X3" s="149"/>
      <c r="Y3" s="149"/>
      <c r="Z3" s="149"/>
      <c r="AA3" s="149"/>
      <c r="AB3" s="149"/>
      <c r="AC3" s="149"/>
      <c r="AD3" s="149"/>
      <c r="AE3" s="150"/>
      <c r="AF3" s="149"/>
      <c r="AG3" s="151"/>
      <c r="AH3" s="151"/>
      <c r="AI3" s="151"/>
      <c r="AJ3" s="151"/>
      <c r="AK3" s="151"/>
      <c r="AL3" s="151"/>
      <c r="AM3" s="151"/>
      <c r="AN3" s="151"/>
      <c r="AO3" s="151"/>
      <c r="AP3" s="152"/>
      <c r="AQ3" s="202" t="s">
        <v>0</v>
      </c>
    </row>
    <row r="4" spans="1:43" s="223" customFormat="1" ht="24" customHeight="1">
      <c r="A4" s="580" t="s">
        <v>249</v>
      </c>
      <c r="B4" s="602"/>
      <c r="C4" s="577" t="s">
        <v>149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 t="s">
        <v>149</v>
      </c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9"/>
      <c r="AM4" s="600" t="s">
        <v>79</v>
      </c>
      <c r="AN4" s="601"/>
      <c r="AO4" s="602"/>
      <c r="AP4" s="591" t="s">
        <v>249</v>
      </c>
      <c r="AQ4" s="592"/>
    </row>
    <row r="5" spans="1:43" s="223" customFormat="1" ht="24" customHeight="1">
      <c r="A5" s="606"/>
      <c r="B5" s="607"/>
      <c r="C5" s="577" t="s">
        <v>4</v>
      </c>
      <c r="D5" s="578"/>
      <c r="E5" s="579"/>
      <c r="F5" s="577" t="s">
        <v>66</v>
      </c>
      <c r="G5" s="578"/>
      <c r="H5" s="579"/>
      <c r="I5" s="577" t="s">
        <v>187</v>
      </c>
      <c r="J5" s="578"/>
      <c r="K5" s="579"/>
      <c r="L5" s="577" t="s">
        <v>67</v>
      </c>
      <c r="M5" s="578"/>
      <c r="N5" s="579"/>
      <c r="O5" s="577" t="s">
        <v>188</v>
      </c>
      <c r="P5" s="578"/>
      <c r="Q5" s="579"/>
      <c r="R5" s="577" t="s">
        <v>189</v>
      </c>
      <c r="S5" s="578"/>
      <c r="T5" s="579"/>
      <c r="U5" s="577" t="s">
        <v>5</v>
      </c>
      <c r="V5" s="578"/>
      <c r="W5" s="579"/>
      <c r="X5" s="577" t="s">
        <v>6</v>
      </c>
      <c r="Y5" s="578"/>
      <c r="Z5" s="579"/>
      <c r="AA5" s="577" t="s">
        <v>68</v>
      </c>
      <c r="AB5" s="578"/>
      <c r="AC5" s="579"/>
      <c r="AD5" s="577" t="s">
        <v>69</v>
      </c>
      <c r="AE5" s="578"/>
      <c r="AF5" s="579"/>
      <c r="AG5" s="577" t="s">
        <v>70</v>
      </c>
      <c r="AH5" s="578"/>
      <c r="AI5" s="579"/>
      <c r="AJ5" s="577" t="s">
        <v>71</v>
      </c>
      <c r="AK5" s="578"/>
      <c r="AL5" s="579"/>
      <c r="AM5" s="603"/>
      <c r="AN5" s="604"/>
      <c r="AO5" s="605"/>
      <c r="AP5" s="593"/>
      <c r="AQ5" s="594"/>
    </row>
    <row r="6" spans="1:43" s="147" customFormat="1" ht="24" customHeight="1">
      <c r="A6" s="606"/>
      <c r="B6" s="607"/>
      <c r="C6" s="575" t="s">
        <v>4</v>
      </c>
      <c r="D6" s="575" t="s">
        <v>2</v>
      </c>
      <c r="E6" s="575" t="s">
        <v>3</v>
      </c>
      <c r="F6" s="575" t="s">
        <v>4</v>
      </c>
      <c r="G6" s="575" t="s">
        <v>2</v>
      </c>
      <c r="H6" s="575" t="s">
        <v>3</v>
      </c>
      <c r="I6" s="575" t="s">
        <v>4</v>
      </c>
      <c r="J6" s="575" t="s">
        <v>2</v>
      </c>
      <c r="K6" s="575" t="s">
        <v>3</v>
      </c>
      <c r="L6" s="575" t="s">
        <v>4</v>
      </c>
      <c r="M6" s="575" t="s">
        <v>2</v>
      </c>
      <c r="N6" s="575" t="s">
        <v>3</v>
      </c>
      <c r="O6" s="575" t="s">
        <v>4</v>
      </c>
      <c r="P6" s="575" t="s">
        <v>2</v>
      </c>
      <c r="Q6" s="575" t="s">
        <v>3</v>
      </c>
      <c r="R6" s="575" t="s">
        <v>4</v>
      </c>
      <c r="S6" s="575" t="s">
        <v>2</v>
      </c>
      <c r="T6" s="575" t="s">
        <v>3</v>
      </c>
      <c r="U6" s="575" t="s">
        <v>4</v>
      </c>
      <c r="V6" s="575" t="s">
        <v>2</v>
      </c>
      <c r="W6" s="575" t="s">
        <v>3</v>
      </c>
      <c r="X6" s="575" t="s">
        <v>4</v>
      </c>
      <c r="Y6" s="575" t="s">
        <v>2</v>
      </c>
      <c r="Z6" s="575" t="s">
        <v>3</v>
      </c>
      <c r="AA6" s="575" t="s">
        <v>4</v>
      </c>
      <c r="AB6" s="575" t="s">
        <v>2</v>
      </c>
      <c r="AC6" s="575" t="s">
        <v>3</v>
      </c>
      <c r="AD6" s="575" t="s">
        <v>4</v>
      </c>
      <c r="AE6" s="575" t="s">
        <v>2</v>
      </c>
      <c r="AF6" s="575" t="s">
        <v>3</v>
      </c>
      <c r="AG6" s="575" t="s">
        <v>4</v>
      </c>
      <c r="AH6" s="575" t="s">
        <v>2</v>
      </c>
      <c r="AI6" s="575" t="s">
        <v>3</v>
      </c>
      <c r="AJ6" s="575" t="s">
        <v>4</v>
      </c>
      <c r="AK6" s="575" t="s">
        <v>2</v>
      </c>
      <c r="AL6" s="575" t="s">
        <v>3</v>
      </c>
      <c r="AM6" s="575" t="s">
        <v>4</v>
      </c>
      <c r="AN6" s="575" t="s">
        <v>2</v>
      </c>
      <c r="AO6" s="575" t="s">
        <v>3</v>
      </c>
      <c r="AP6" s="593"/>
      <c r="AQ6" s="594"/>
    </row>
    <row r="7" spans="1:43" s="147" customFormat="1" ht="24" customHeight="1">
      <c r="A7" s="604"/>
      <c r="B7" s="605"/>
      <c r="C7" s="576"/>
      <c r="D7" s="576"/>
      <c r="E7" s="576"/>
      <c r="F7" s="576"/>
      <c r="G7" s="576"/>
      <c r="H7" s="576"/>
      <c r="I7" s="576"/>
      <c r="J7" s="576"/>
      <c r="K7" s="576"/>
      <c r="L7" s="576"/>
      <c r="M7" s="576"/>
      <c r="N7" s="576"/>
      <c r="O7" s="576"/>
      <c r="P7" s="576"/>
      <c r="Q7" s="576"/>
      <c r="R7" s="576"/>
      <c r="S7" s="576"/>
      <c r="T7" s="576"/>
      <c r="U7" s="576"/>
      <c r="V7" s="576"/>
      <c r="W7" s="576"/>
      <c r="X7" s="576"/>
      <c r="Y7" s="576"/>
      <c r="Z7" s="576"/>
      <c r="AA7" s="576"/>
      <c r="AB7" s="576"/>
      <c r="AC7" s="576"/>
      <c r="AD7" s="576"/>
      <c r="AE7" s="576"/>
      <c r="AF7" s="576"/>
      <c r="AG7" s="576"/>
      <c r="AH7" s="576"/>
      <c r="AI7" s="576"/>
      <c r="AJ7" s="576"/>
      <c r="AK7" s="576"/>
      <c r="AL7" s="576"/>
      <c r="AM7" s="576"/>
      <c r="AN7" s="576"/>
      <c r="AO7" s="576"/>
      <c r="AP7" s="595"/>
      <c r="AQ7" s="596"/>
    </row>
    <row r="8" spans="1:43" s="161" customFormat="1" ht="21" customHeight="1">
      <c r="A8" s="155"/>
      <c r="B8" s="156"/>
      <c r="C8" s="157"/>
      <c r="D8" s="158"/>
      <c r="E8" s="158"/>
      <c r="F8" s="176"/>
      <c r="G8" s="158"/>
      <c r="H8" s="158"/>
      <c r="I8" s="158"/>
      <c r="J8" s="158"/>
      <c r="K8" s="158"/>
      <c r="L8" s="176"/>
      <c r="M8" s="158"/>
      <c r="N8" s="158"/>
      <c r="O8" s="158"/>
      <c r="P8" s="158"/>
      <c r="Q8" s="158"/>
      <c r="R8" s="158"/>
      <c r="S8" s="158"/>
      <c r="T8" s="158"/>
      <c r="U8" s="176"/>
      <c r="V8" s="158"/>
      <c r="W8" s="158"/>
      <c r="X8" s="176"/>
      <c r="Y8" s="158"/>
      <c r="Z8" s="158"/>
      <c r="AA8" s="176"/>
      <c r="AB8" s="158"/>
      <c r="AC8" s="158"/>
      <c r="AD8" s="176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9"/>
      <c r="AQ8" s="160"/>
    </row>
    <row r="9" spans="1:43" s="147" customFormat="1" ht="21" customHeight="1">
      <c r="A9" s="162"/>
      <c r="B9" s="163" t="s">
        <v>228</v>
      </c>
      <c r="C9" s="241">
        <v>3196</v>
      </c>
      <c r="D9" s="242">
        <v>2351</v>
      </c>
      <c r="E9" s="242">
        <v>845</v>
      </c>
      <c r="F9" s="242">
        <v>69</v>
      </c>
      <c r="G9" s="242">
        <v>64</v>
      </c>
      <c r="H9" s="242">
        <v>5</v>
      </c>
      <c r="I9" s="242">
        <v>2</v>
      </c>
      <c r="J9" s="242">
        <v>1</v>
      </c>
      <c r="K9" s="242">
        <v>1</v>
      </c>
      <c r="L9" s="242">
        <v>83</v>
      </c>
      <c r="M9" s="242">
        <v>81</v>
      </c>
      <c r="N9" s="242">
        <v>2</v>
      </c>
      <c r="O9" s="242">
        <v>99</v>
      </c>
      <c r="P9" s="242">
        <v>95</v>
      </c>
      <c r="Q9" s="242">
        <v>4</v>
      </c>
      <c r="R9" s="242">
        <v>0</v>
      </c>
      <c r="S9" s="242">
        <v>0</v>
      </c>
      <c r="T9" s="242">
        <v>0</v>
      </c>
      <c r="U9" s="242">
        <v>2698</v>
      </c>
      <c r="V9" s="242">
        <v>2013</v>
      </c>
      <c r="W9" s="242">
        <v>685</v>
      </c>
      <c r="X9" s="242">
        <v>0</v>
      </c>
      <c r="Y9" s="242">
        <v>0</v>
      </c>
      <c r="Z9" s="242">
        <v>0</v>
      </c>
      <c r="AA9" s="242">
        <v>115</v>
      </c>
      <c r="AB9" s="242">
        <v>0</v>
      </c>
      <c r="AC9" s="242">
        <v>115</v>
      </c>
      <c r="AD9" s="242">
        <v>0</v>
      </c>
      <c r="AE9" s="242">
        <v>0</v>
      </c>
      <c r="AF9" s="242">
        <v>0</v>
      </c>
      <c r="AG9" s="242">
        <v>1</v>
      </c>
      <c r="AH9" s="242">
        <v>0</v>
      </c>
      <c r="AI9" s="242">
        <v>1</v>
      </c>
      <c r="AJ9" s="242">
        <v>129</v>
      </c>
      <c r="AK9" s="242">
        <v>97</v>
      </c>
      <c r="AL9" s="242">
        <v>32</v>
      </c>
      <c r="AM9" s="242">
        <v>451</v>
      </c>
      <c r="AN9" s="242">
        <v>282</v>
      </c>
      <c r="AO9" s="242">
        <v>169</v>
      </c>
      <c r="AP9" s="167" t="s">
        <v>228</v>
      </c>
      <c r="AQ9" s="168"/>
    </row>
    <row r="10" spans="1:43" s="175" customFormat="1" ht="21" customHeight="1">
      <c r="A10" s="169"/>
      <c r="B10" s="170" t="s">
        <v>229</v>
      </c>
      <c r="C10" s="247">
        <f aca="true" t="shared" si="0" ref="C10:AO10">SUM(C12,C32,C35,C40,C42,C45,C49,C53,C56,C59,C61)</f>
        <v>3162</v>
      </c>
      <c r="D10" s="248">
        <f t="shared" si="0"/>
        <v>2321</v>
      </c>
      <c r="E10" s="248">
        <f t="shared" si="0"/>
        <v>841</v>
      </c>
      <c r="F10" s="248">
        <f t="shared" si="0"/>
        <v>68</v>
      </c>
      <c r="G10" s="248">
        <f t="shared" si="0"/>
        <v>63</v>
      </c>
      <c r="H10" s="248">
        <f t="shared" si="0"/>
        <v>5</v>
      </c>
      <c r="I10" s="248">
        <f t="shared" si="0"/>
        <v>1</v>
      </c>
      <c r="J10" s="248">
        <f t="shared" si="0"/>
        <v>1</v>
      </c>
      <c r="K10" s="248">
        <f t="shared" si="0"/>
        <v>0</v>
      </c>
      <c r="L10" s="248">
        <f t="shared" si="0"/>
        <v>82</v>
      </c>
      <c r="M10" s="248">
        <f t="shared" si="0"/>
        <v>79</v>
      </c>
      <c r="N10" s="248">
        <f t="shared" si="0"/>
        <v>3</v>
      </c>
      <c r="O10" s="248">
        <f t="shared" si="0"/>
        <v>98</v>
      </c>
      <c r="P10" s="248">
        <f t="shared" si="0"/>
        <v>94</v>
      </c>
      <c r="Q10" s="248">
        <f t="shared" si="0"/>
        <v>4</v>
      </c>
      <c r="R10" s="248">
        <f t="shared" si="0"/>
        <v>0</v>
      </c>
      <c r="S10" s="248">
        <f t="shared" si="0"/>
        <v>0</v>
      </c>
      <c r="T10" s="248">
        <f t="shared" si="0"/>
        <v>0</v>
      </c>
      <c r="U10" s="248">
        <f t="shared" si="0"/>
        <v>2683</v>
      </c>
      <c r="V10" s="248">
        <f t="shared" si="0"/>
        <v>1997</v>
      </c>
      <c r="W10" s="248">
        <f t="shared" si="0"/>
        <v>686</v>
      </c>
      <c r="X10" s="248">
        <f t="shared" si="0"/>
        <v>0</v>
      </c>
      <c r="Y10" s="248">
        <f t="shared" si="0"/>
        <v>0</v>
      </c>
      <c r="Z10" s="248">
        <f t="shared" si="0"/>
        <v>0</v>
      </c>
      <c r="AA10" s="248">
        <f t="shared" si="0"/>
        <v>113</v>
      </c>
      <c r="AB10" s="248">
        <f t="shared" si="0"/>
        <v>0</v>
      </c>
      <c r="AC10" s="248">
        <f t="shared" si="0"/>
        <v>113</v>
      </c>
      <c r="AD10" s="248">
        <f t="shared" si="0"/>
        <v>0</v>
      </c>
      <c r="AE10" s="248">
        <f t="shared" si="0"/>
        <v>0</v>
      </c>
      <c r="AF10" s="248">
        <f t="shared" si="0"/>
        <v>0</v>
      </c>
      <c r="AG10" s="248">
        <f t="shared" si="0"/>
        <v>1</v>
      </c>
      <c r="AH10" s="248">
        <f t="shared" si="0"/>
        <v>0</v>
      </c>
      <c r="AI10" s="248">
        <f t="shared" si="0"/>
        <v>1</v>
      </c>
      <c r="AJ10" s="248">
        <f t="shared" si="0"/>
        <v>116</v>
      </c>
      <c r="AK10" s="248">
        <f t="shared" si="0"/>
        <v>87</v>
      </c>
      <c r="AL10" s="248">
        <f t="shared" si="0"/>
        <v>29</v>
      </c>
      <c r="AM10" s="248">
        <f t="shared" si="0"/>
        <v>409</v>
      </c>
      <c r="AN10" s="248">
        <f t="shared" si="0"/>
        <v>239</v>
      </c>
      <c r="AO10" s="248">
        <f t="shared" si="0"/>
        <v>170</v>
      </c>
      <c r="AP10" s="173" t="s">
        <v>229</v>
      </c>
      <c r="AQ10" s="174"/>
    </row>
    <row r="11" spans="1:43" s="161" customFormat="1" ht="21" customHeight="1">
      <c r="A11" s="155"/>
      <c r="B11" s="156"/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11"/>
      <c r="AQ11" s="178"/>
    </row>
    <row r="12" spans="1:43" s="181" customFormat="1" ht="26.25" customHeight="1">
      <c r="A12" s="586" t="s">
        <v>159</v>
      </c>
      <c r="B12" s="609"/>
      <c r="C12" s="256">
        <f>D12+E12</f>
        <v>2556</v>
      </c>
      <c r="D12" s="257">
        <f>SUM(G12,J12,M12,P12,S12,V12,Y12,AB12,AE12,AH12,AK12)</f>
        <v>1893</v>
      </c>
      <c r="E12" s="257">
        <f>SUM(H12,K12,N12,Q12,T12,W12,Z12,AC12,AF12,AI12,AL12)</f>
        <v>663</v>
      </c>
      <c r="F12" s="257">
        <f>G12+H12</f>
        <v>52</v>
      </c>
      <c r="G12" s="257">
        <f>SUM(G14:G31)</f>
        <v>47</v>
      </c>
      <c r="H12" s="257">
        <f>SUM(H14:H31)</f>
        <v>5</v>
      </c>
      <c r="I12" s="257">
        <f>J12+K12</f>
        <v>0</v>
      </c>
      <c r="J12" s="257">
        <f>SUM(J14:J31)</f>
        <v>0</v>
      </c>
      <c r="K12" s="257">
        <f>SUM(K14:K31)</f>
        <v>0</v>
      </c>
      <c r="L12" s="257">
        <f>M12+N12</f>
        <v>64</v>
      </c>
      <c r="M12" s="257">
        <f>SUM(M14:M31)</f>
        <v>62</v>
      </c>
      <c r="N12" s="257">
        <f>SUM(N14:N31)</f>
        <v>2</v>
      </c>
      <c r="O12" s="257">
        <f>P12+Q12</f>
        <v>82</v>
      </c>
      <c r="P12" s="257">
        <f>SUM(P14:P31)</f>
        <v>78</v>
      </c>
      <c r="Q12" s="257">
        <f>SUM(Q14:Q31)</f>
        <v>4</v>
      </c>
      <c r="R12" s="257">
        <f>S12+T12</f>
        <v>0</v>
      </c>
      <c r="S12" s="257">
        <f>SUM(S14:S31)</f>
        <v>0</v>
      </c>
      <c r="T12" s="257">
        <f>SUM(T14:T31)</f>
        <v>0</v>
      </c>
      <c r="U12" s="257">
        <f>V12+W12</f>
        <v>2178</v>
      </c>
      <c r="V12" s="257">
        <f>SUM(V14:V31)</f>
        <v>1640</v>
      </c>
      <c r="W12" s="257">
        <f>SUM(W14:W31)</f>
        <v>538</v>
      </c>
      <c r="X12" s="257">
        <f>Y12+Z12</f>
        <v>0</v>
      </c>
      <c r="Y12" s="257">
        <f>SUM(Y14:Y31)</f>
        <v>0</v>
      </c>
      <c r="Z12" s="257">
        <f>SUM(Z14:Z31)</f>
        <v>0</v>
      </c>
      <c r="AA12" s="257">
        <f>AB12+AC12</f>
        <v>91</v>
      </c>
      <c r="AB12" s="257">
        <f>SUM(AB14:AB31)</f>
        <v>0</v>
      </c>
      <c r="AC12" s="257">
        <f>SUM(AC14:AC31)</f>
        <v>91</v>
      </c>
      <c r="AD12" s="257">
        <f>AE12+AF12</f>
        <v>0</v>
      </c>
      <c r="AE12" s="257">
        <f>SUM(AE14:AE31)</f>
        <v>0</v>
      </c>
      <c r="AF12" s="257">
        <f>SUM(AF14:AF31)</f>
        <v>0</v>
      </c>
      <c r="AG12" s="257">
        <f>AH12+AI12</f>
        <v>1</v>
      </c>
      <c r="AH12" s="257">
        <f>SUM(AH14:AH31)</f>
        <v>0</v>
      </c>
      <c r="AI12" s="257">
        <f>SUM(AI14:AI31)</f>
        <v>1</v>
      </c>
      <c r="AJ12" s="257">
        <f>AK12+AL12</f>
        <v>88</v>
      </c>
      <c r="AK12" s="257">
        <f>SUM(AK14:AK31)</f>
        <v>66</v>
      </c>
      <c r="AL12" s="257">
        <f>SUM(AL14:AL31)</f>
        <v>22</v>
      </c>
      <c r="AM12" s="257">
        <f>AN12+AO12</f>
        <v>317</v>
      </c>
      <c r="AN12" s="257">
        <f>SUM(AN14:AN31)</f>
        <v>182</v>
      </c>
      <c r="AO12" s="257">
        <f>SUM(AO14:AO31)</f>
        <v>135</v>
      </c>
      <c r="AP12" s="588" t="s">
        <v>159</v>
      </c>
      <c r="AQ12" s="589"/>
    </row>
    <row r="13" spans="1:43" s="181" customFormat="1" ht="21" customHeight="1">
      <c r="A13" s="182"/>
      <c r="B13" s="183" t="s">
        <v>160</v>
      </c>
      <c r="C13" s="256">
        <f aca="true" t="shared" si="1" ref="C13:C62">D13+E13</f>
        <v>1073</v>
      </c>
      <c r="D13" s="257">
        <f aca="true" t="shared" si="2" ref="D13:D62">SUM(G13,J13,M13,P13,S13,V13,Y13,AB13,AE13,AH13,AK13)</f>
        <v>815</v>
      </c>
      <c r="E13" s="257">
        <f aca="true" t="shared" si="3" ref="E13:E62">SUM(H13,K13,N13,Q13,T13,W13,Z13,AC13,AF13,AI13,AL13)</f>
        <v>258</v>
      </c>
      <c r="F13" s="257">
        <f aca="true" t="shared" si="4" ref="F13:F62">G13+H13</f>
        <v>19</v>
      </c>
      <c r="G13" s="257">
        <f aca="true" t="shared" si="5" ref="G13:AO13">SUM(G14:G18)</f>
        <v>17</v>
      </c>
      <c r="H13" s="257">
        <f t="shared" si="5"/>
        <v>2</v>
      </c>
      <c r="I13" s="257">
        <f>J13+K13</f>
        <v>0</v>
      </c>
      <c r="J13" s="257">
        <f t="shared" si="5"/>
        <v>0</v>
      </c>
      <c r="K13" s="257">
        <f t="shared" si="5"/>
        <v>0</v>
      </c>
      <c r="L13" s="257">
        <f>M13+N13</f>
        <v>25</v>
      </c>
      <c r="M13" s="257">
        <f t="shared" si="5"/>
        <v>24</v>
      </c>
      <c r="N13" s="257">
        <f t="shared" si="5"/>
        <v>1</v>
      </c>
      <c r="O13" s="257">
        <f>P13+Q13</f>
        <v>34</v>
      </c>
      <c r="P13" s="257">
        <f t="shared" si="5"/>
        <v>32</v>
      </c>
      <c r="Q13" s="257">
        <f t="shared" si="5"/>
        <v>2</v>
      </c>
      <c r="R13" s="257">
        <f>S13+T13</f>
        <v>0</v>
      </c>
      <c r="S13" s="257">
        <f t="shared" si="5"/>
        <v>0</v>
      </c>
      <c r="T13" s="257">
        <f t="shared" si="5"/>
        <v>0</v>
      </c>
      <c r="U13" s="257">
        <f>V13+W13</f>
        <v>935</v>
      </c>
      <c r="V13" s="257">
        <f t="shared" si="5"/>
        <v>725</v>
      </c>
      <c r="W13" s="257">
        <f t="shared" si="5"/>
        <v>210</v>
      </c>
      <c r="X13" s="257">
        <f>Y13+Z13</f>
        <v>0</v>
      </c>
      <c r="Y13" s="257">
        <f t="shared" si="5"/>
        <v>0</v>
      </c>
      <c r="Z13" s="257">
        <f t="shared" si="5"/>
        <v>0</v>
      </c>
      <c r="AA13" s="257">
        <f>AB13+AC13</f>
        <v>35</v>
      </c>
      <c r="AB13" s="257">
        <f t="shared" si="5"/>
        <v>0</v>
      </c>
      <c r="AC13" s="257">
        <f t="shared" si="5"/>
        <v>35</v>
      </c>
      <c r="AD13" s="257">
        <f>AE13+AF13</f>
        <v>0</v>
      </c>
      <c r="AE13" s="257">
        <f t="shared" si="5"/>
        <v>0</v>
      </c>
      <c r="AF13" s="257">
        <f t="shared" si="5"/>
        <v>0</v>
      </c>
      <c r="AG13" s="257">
        <f>AH13+AI13</f>
        <v>0</v>
      </c>
      <c r="AH13" s="257">
        <f t="shared" si="5"/>
        <v>0</v>
      </c>
      <c r="AI13" s="257">
        <f t="shared" si="5"/>
        <v>0</v>
      </c>
      <c r="AJ13" s="257">
        <f>AK13+AL13</f>
        <v>25</v>
      </c>
      <c r="AK13" s="257">
        <f t="shared" si="5"/>
        <v>17</v>
      </c>
      <c r="AL13" s="257">
        <f t="shared" si="5"/>
        <v>8</v>
      </c>
      <c r="AM13" s="257">
        <f aca="true" t="shared" si="6" ref="AM13:AM62">AN13+AO13</f>
        <v>140</v>
      </c>
      <c r="AN13" s="257">
        <f t="shared" si="5"/>
        <v>82</v>
      </c>
      <c r="AO13" s="257">
        <f t="shared" si="5"/>
        <v>58</v>
      </c>
      <c r="AP13" s="184" t="s">
        <v>160</v>
      </c>
      <c r="AQ13" s="182"/>
    </row>
    <row r="14" spans="1:43" s="192" customFormat="1" ht="21" customHeight="1">
      <c r="A14" s="185"/>
      <c r="B14" s="186" t="s">
        <v>19</v>
      </c>
      <c r="C14" s="264">
        <f t="shared" si="1"/>
        <v>318</v>
      </c>
      <c r="D14" s="265">
        <f t="shared" si="2"/>
        <v>243</v>
      </c>
      <c r="E14" s="265">
        <f t="shared" si="3"/>
        <v>75</v>
      </c>
      <c r="F14" s="265">
        <f t="shared" si="4"/>
        <v>5</v>
      </c>
      <c r="G14" s="266">
        <v>4</v>
      </c>
      <c r="H14" s="266">
        <v>1</v>
      </c>
      <c r="I14" s="265">
        <f aca="true" t="shared" si="7" ref="I14:I62">J14+K14</f>
        <v>0</v>
      </c>
      <c r="J14" s="266">
        <v>0</v>
      </c>
      <c r="K14" s="266">
        <v>0</v>
      </c>
      <c r="L14" s="265">
        <f aca="true" t="shared" si="8" ref="L14:L62">M14+N14</f>
        <v>7</v>
      </c>
      <c r="M14" s="266">
        <v>7</v>
      </c>
      <c r="N14" s="266">
        <v>0</v>
      </c>
      <c r="O14" s="265">
        <f aca="true" t="shared" si="9" ref="O14:O62">P14+Q14</f>
        <v>9</v>
      </c>
      <c r="P14" s="266">
        <v>8</v>
      </c>
      <c r="Q14" s="266">
        <v>1</v>
      </c>
      <c r="R14" s="265">
        <f aca="true" t="shared" si="10" ref="R14:R62">S14+T14</f>
        <v>0</v>
      </c>
      <c r="S14" s="266">
        <v>0</v>
      </c>
      <c r="T14" s="266">
        <v>0</v>
      </c>
      <c r="U14" s="265">
        <f aca="true" t="shared" si="11" ref="U14:U62">V14+W14</f>
        <v>281</v>
      </c>
      <c r="V14" s="266">
        <v>221</v>
      </c>
      <c r="W14" s="266">
        <v>60</v>
      </c>
      <c r="X14" s="265">
        <f aca="true" t="shared" si="12" ref="X14:X62">Y14+Z14</f>
        <v>0</v>
      </c>
      <c r="Y14" s="266">
        <v>0</v>
      </c>
      <c r="Z14" s="266">
        <v>0</v>
      </c>
      <c r="AA14" s="265">
        <f aca="true" t="shared" si="13" ref="AA14:AA62">AB14+AC14</f>
        <v>10</v>
      </c>
      <c r="AB14" s="266">
        <v>0</v>
      </c>
      <c r="AC14" s="266">
        <v>10</v>
      </c>
      <c r="AD14" s="265">
        <f aca="true" t="shared" si="14" ref="AD14:AD62">AE14+AF14</f>
        <v>0</v>
      </c>
      <c r="AE14" s="266">
        <v>0</v>
      </c>
      <c r="AF14" s="266">
        <v>0</v>
      </c>
      <c r="AG14" s="265">
        <f aca="true" t="shared" si="15" ref="AG14:AG62">AH14+AI14</f>
        <v>0</v>
      </c>
      <c r="AH14" s="266">
        <v>0</v>
      </c>
      <c r="AI14" s="266">
        <v>0</v>
      </c>
      <c r="AJ14" s="265">
        <f aca="true" t="shared" si="16" ref="AJ14:AJ62">AK14+AL14</f>
        <v>6</v>
      </c>
      <c r="AK14" s="266">
        <v>3</v>
      </c>
      <c r="AL14" s="266">
        <v>3</v>
      </c>
      <c r="AM14" s="265">
        <f t="shared" si="6"/>
        <v>31</v>
      </c>
      <c r="AN14" s="266">
        <v>18</v>
      </c>
      <c r="AO14" s="266">
        <v>13</v>
      </c>
      <c r="AP14" s="190" t="s">
        <v>19</v>
      </c>
      <c r="AQ14" s="191"/>
    </row>
    <row r="15" spans="1:43" s="192" customFormat="1" ht="21" customHeight="1">
      <c r="A15" s="185"/>
      <c r="B15" s="186" t="s">
        <v>20</v>
      </c>
      <c r="C15" s="264">
        <f t="shared" si="1"/>
        <v>177</v>
      </c>
      <c r="D15" s="265">
        <f t="shared" si="2"/>
        <v>143</v>
      </c>
      <c r="E15" s="265">
        <f t="shared" si="3"/>
        <v>34</v>
      </c>
      <c r="F15" s="265">
        <f t="shared" si="4"/>
        <v>3</v>
      </c>
      <c r="G15" s="266">
        <v>3</v>
      </c>
      <c r="H15" s="266">
        <v>0</v>
      </c>
      <c r="I15" s="265">
        <f t="shared" si="7"/>
        <v>0</v>
      </c>
      <c r="J15" s="266">
        <v>0</v>
      </c>
      <c r="K15" s="266">
        <v>0</v>
      </c>
      <c r="L15" s="265">
        <f t="shared" si="8"/>
        <v>5</v>
      </c>
      <c r="M15" s="266">
        <v>5</v>
      </c>
      <c r="N15" s="266">
        <v>0</v>
      </c>
      <c r="O15" s="265">
        <f t="shared" si="9"/>
        <v>5</v>
      </c>
      <c r="P15" s="266">
        <v>5</v>
      </c>
      <c r="Q15" s="266">
        <v>0</v>
      </c>
      <c r="R15" s="265">
        <f t="shared" si="10"/>
        <v>0</v>
      </c>
      <c r="S15" s="266">
        <v>0</v>
      </c>
      <c r="T15" s="266">
        <v>0</v>
      </c>
      <c r="U15" s="265">
        <f t="shared" si="11"/>
        <v>152</v>
      </c>
      <c r="V15" s="266">
        <v>125</v>
      </c>
      <c r="W15" s="266">
        <v>27</v>
      </c>
      <c r="X15" s="265">
        <f t="shared" si="12"/>
        <v>0</v>
      </c>
      <c r="Y15" s="266">
        <v>0</v>
      </c>
      <c r="Z15" s="266">
        <v>0</v>
      </c>
      <c r="AA15" s="265">
        <f t="shared" si="13"/>
        <v>5</v>
      </c>
      <c r="AB15" s="266">
        <v>0</v>
      </c>
      <c r="AC15" s="266">
        <v>5</v>
      </c>
      <c r="AD15" s="265">
        <f t="shared" si="14"/>
        <v>0</v>
      </c>
      <c r="AE15" s="266">
        <v>0</v>
      </c>
      <c r="AF15" s="266">
        <v>0</v>
      </c>
      <c r="AG15" s="265">
        <f t="shared" si="15"/>
        <v>0</v>
      </c>
      <c r="AH15" s="266">
        <v>0</v>
      </c>
      <c r="AI15" s="266">
        <v>0</v>
      </c>
      <c r="AJ15" s="265">
        <f t="shared" si="16"/>
        <v>7</v>
      </c>
      <c r="AK15" s="266">
        <v>5</v>
      </c>
      <c r="AL15" s="266">
        <v>2</v>
      </c>
      <c r="AM15" s="265">
        <f t="shared" si="6"/>
        <v>29</v>
      </c>
      <c r="AN15" s="266">
        <v>18</v>
      </c>
      <c r="AO15" s="266">
        <v>11</v>
      </c>
      <c r="AP15" s="190" t="s">
        <v>20</v>
      </c>
      <c r="AQ15" s="191"/>
    </row>
    <row r="16" spans="1:43" s="192" customFormat="1" ht="21" customHeight="1">
      <c r="A16" s="185"/>
      <c r="B16" s="186" t="s">
        <v>21</v>
      </c>
      <c r="C16" s="264">
        <f t="shared" si="1"/>
        <v>159</v>
      </c>
      <c r="D16" s="265">
        <f t="shared" si="2"/>
        <v>123</v>
      </c>
      <c r="E16" s="265">
        <f t="shared" si="3"/>
        <v>36</v>
      </c>
      <c r="F16" s="265">
        <f t="shared" si="4"/>
        <v>3</v>
      </c>
      <c r="G16" s="266">
        <v>3</v>
      </c>
      <c r="H16" s="266">
        <v>0</v>
      </c>
      <c r="I16" s="265">
        <f t="shared" si="7"/>
        <v>0</v>
      </c>
      <c r="J16" s="266">
        <v>0</v>
      </c>
      <c r="K16" s="266">
        <v>0</v>
      </c>
      <c r="L16" s="265">
        <f t="shared" si="8"/>
        <v>4</v>
      </c>
      <c r="M16" s="266">
        <v>3</v>
      </c>
      <c r="N16" s="266">
        <v>1</v>
      </c>
      <c r="O16" s="265">
        <f t="shared" si="9"/>
        <v>6</v>
      </c>
      <c r="P16" s="266">
        <v>6</v>
      </c>
      <c r="Q16" s="266">
        <v>0</v>
      </c>
      <c r="R16" s="265">
        <f t="shared" si="10"/>
        <v>0</v>
      </c>
      <c r="S16" s="266">
        <v>0</v>
      </c>
      <c r="T16" s="266">
        <v>0</v>
      </c>
      <c r="U16" s="265">
        <f t="shared" si="11"/>
        <v>138</v>
      </c>
      <c r="V16" s="266">
        <v>108</v>
      </c>
      <c r="W16" s="266">
        <v>30</v>
      </c>
      <c r="X16" s="265">
        <f t="shared" si="12"/>
        <v>0</v>
      </c>
      <c r="Y16" s="266">
        <v>0</v>
      </c>
      <c r="Z16" s="266">
        <v>0</v>
      </c>
      <c r="AA16" s="265">
        <f t="shared" si="13"/>
        <v>5</v>
      </c>
      <c r="AB16" s="266">
        <v>0</v>
      </c>
      <c r="AC16" s="266">
        <v>5</v>
      </c>
      <c r="AD16" s="265">
        <f t="shared" si="14"/>
        <v>0</v>
      </c>
      <c r="AE16" s="266">
        <v>0</v>
      </c>
      <c r="AF16" s="266">
        <v>0</v>
      </c>
      <c r="AG16" s="265">
        <f t="shared" si="15"/>
        <v>0</v>
      </c>
      <c r="AH16" s="266">
        <v>0</v>
      </c>
      <c r="AI16" s="266">
        <v>0</v>
      </c>
      <c r="AJ16" s="265">
        <f t="shared" si="16"/>
        <v>3</v>
      </c>
      <c r="AK16" s="266">
        <v>3</v>
      </c>
      <c r="AL16" s="266">
        <v>0</v>
      </c>
      <c r="AM16" s="265">
        <f t="shared" si="6"/>
        <v>34</v>
      </c>
      <c r="AN16" s="266">
        <v>20</v>
      </c>
      <c r="AO16" s="266">
        <v>14</v>
      </c>
      <c r="AP16" s="190" t="s">
        <v>21</v>
      </c>
      <c r="AQ16" s="191"/>
    </row>
    <row r="17" spans="1:43" s="192" customFormat="1" ht="21" customHeight="1">
      <c r="A17" s="185"/>
      <c r="B17" s="186" t="s">
        <v>22</v>
      </c>
      <c r="C17" s="264">
        <f t="shared" si="1"/>
        <v>202</v>
      </c>
      <c r="D17" s="265">
        <f t="shared" si="2"/>
        <v>149</v>
      </c>
      <c r="E17" s="265">
        <f t="shared" si="3"/>
        <v>53</v>
      </c>
      <c r="F17" s="265">
        <f t="shared" si="4"/>
        <v>4</v>
      </c>
      <c r="G17" s="266">
        <v>3</v>
      </c>
      <c r="H17" s="266">
        <v>1</v>
      </c>
      <c r="I17" s="265">
        <f t="shared" si="7"/>
        <v>0</v>
      </c>
      <c r="J17" s="266">
        <v>0</v>
      </c>
      <c r="K17" s="266">
        <v>0</v>
      </c>
      <c r="L17" s="265">
        <f t="shared" si="8"/>
        <v>4</v>
      </c>
      <c r="M17" s="266">
        <v>4</v>
      </c>
      <c r="N17" s="266">
        <v>0</v>
      </c>
      <c r="O17" s="265">
        <f t="shared" si="9"/>
        <v>7</v>
      </c>
      <c r="P17" s="266">
        <v>6</v>
      </c>
      <c r="Q17" s="266">
        <v>1</v>
      </c>
      <c r="R17" s="265">
        <f t="shared" si="10"/>
        <v>0</v>
      </c>
      <c r="S17" s="266">
        <v>0</v>
      </c>
      <c r="T17" s="266">
        <v>0</v>
      </c>
      <c r="U17" s="265">
        <f t="shared" si="11"/>
        <v>177</v>
      </c>
      <c r="V17" s="266">
        <v>133</v>
      </c>
      <c r="W17" s="266">
        <v>44</v>
      </c>
      <c r="X17" s="265">
        <f t="shared" si="12"/>
        <v>0</v>
      </c>
      <c r="Y17" s="266">
        <v>0</v>
      </c>
      <c r="Z17" s="266">
        <v>0</v>
      </c>
      <c r="AA17" s="265">
        <f t="shared" si="13"/>
        <v>7</v>
      </c>
      <c r="AB17" s="266">
        <v>0</v>
      </c>
      <c r="AC17" s="266">
        <v>7</v>
      </c>
      <c r="AD17" s="265">
        <f t="shared" si="14"/>
        <v>0</v>
      </c>
      <c r="AE17" s="266">
        <v>0</v>
      </c>
      <c r="AF17" s="266">
        <v>0</v>
      </c>
      <c r="AG17" s="265">
        <f t="shared" si="15"/>
        <v>0</v>
      </c>
      <c r="AH17" s="266">
        <v>0</v>
      </c>
      <c r="AI17" s="266">
        <v>0</v>
      </c>
      <c r="AJ17" s="265">
        <f t="shared" si="16"/>
        <v>3</v>
      </c>
      <c r="AK17" s="266">
        <v>3</v>
      </c>
      <c r="AL17" s="266">
        <v>0</v>
      </c>
      <c r="AM17" s="265">
        <f t="shared" si="6"/>
        <v>22</v>
      </c>
      <c r="AN17" s="266">
        <v>12</v>
      </c>
      <c r="AO17" s="266">
        <v>10</v>
      </c>
      <c r="AP17" s="190" t="s">
        <v>22</v>
      </c>
      <c r="AQ17" s="191"/>
    </row>
    <row r="18" spans="1:43" s="192" customFormat="1" ht="21" customHeight="1">
      <c r="A18" s="185"/>
      <c r="B18" s="186" t="s">
        <v>23</v>
      </c>
      <c r="C18" s="264">
        <f t="shared" si="1"/>
        <v>217</v>
      </c>
      <c r="D18" s="265">
        <f t="shared" si="2"/>
        <v>157</v>
      </c>
      <c r="E18" s="265">
        <f t="shared" si="3"/>
        <v>60</v>
      </c>
      <c r="F18" s="265">
        <f t="shared" si="4"/>
        <v>4</v>
      </c>
      <c r="G18" s="266">
        <v>4</v>
      </c>
      <c r="H18" s="266">
        <v>0</v>
      </c>
      <c r="I18" s="265">
        <f t="shared" si="7"/>
        <v>0</v>
      </c>
      <c r="J18" s="266">
        <v>0</v>
      </c>
      <c r="K18" s="266">
        <v>0</v>
      </c>
      <c r="L18" s="265">
        <f t="shared" si="8"/>
        <v>5</v>
      </c>
      <c r="M18" s="266">
        <v>5</v>
      </c>
      <c r="N18" s="266">
        <v>0</v>
      </c>
      <c r="O18" s="265">
        <f t="shared" si="9"/>
        <v>7</v>
      </c>
      <c r="P18" s="266">
        <v>7</v>
      </c>
      <c r="Q18" s="266">
        <v>0</v>
      </c>
      <c r="R18" s="265">
        <f t="shared" si="10"/>
        <v>0</v>
      </c>
      <c r="S18" s="266">
        <v>0</v>
      </c>
      <c r="T18" s="266">
        <v>0</v>
      </c>
      <c r="U18" s="265">
        <f t="shared" si="11"/>
        <v>187</v>
      </c>
      <c r="V18" s="266">
        <v>138</v>
      </c>
      <c r="W18" s="266">
        <v>49</v>
      </c>
      <c r="X18" s="265">
        <f t="shared" si="12"/>
        <v>0</v>
      </c>
      <c r="Y18" s="266">
        <v>0</v>
      </c>
      <c r="Z18" s="266">
        <v>0</v>
      </c>
      <c r="AA18" s="265">
        <f t="shared" si="13"/>
        <v>8</v>
      </c>
      <c r="AB18" s="266">
        <v>0</v>
      </c>
      <c r="AC18" s="266">
        <v>8</v>
      </c>
      <c r="AD18" s="265">
        <f t="shared" si="14"/>
        <v>0</v>
      </c>
      <c r="AE18" s="266">
        <v>0</v>
      </c>
      <c r="AF18" s="266">
        <v>0</v>
      </c>
      <c r="AG18" s="265">
        <f t="shared" si="15"/>
        <v>0</v>
      </c>
      <c r="AH18" s="266">
        <v>0</v>
      </c>
      <c r="AI18" s="266">
        <v>0</v>
      </c>
      <c r="AJ18" s="265">
        <f t="shared" si="16"/>
        <v>6</v>
      </c>
      <c r="AK18" s="266">
        <v>3</v>
      </c>
      <c r="AL18" s="266">
        <v>3</v>
      </c>
      <c r="AM18" s="265">
        <f t="shared" si="6"/>
        <v>24</v>
      </c>
      <c r="AN18" s="266">
        <v>14</v>
      </c>
      <c r="AO18" s="266">
        <v>10</v>
      </c>
      <c r="AP18" s="190" t="s">
        <v>23</v>
      </c>
      <c r="AQ18" s="191"/>
    </row>
    <row r="19" spans="1:43" s="192" customFormat="1" ht="21" customHeight="1">
      <c r="A19" s="185"/>
      <c r="B19" s="193" t="s">
        <v>24</v>
      </c>
      <c r="C19" s="264">
        <f t="shared" si="1"/>
        <v>320</v>
      </c>
      <c r="D19" s="265">
        <f t="shared" si="2"/>
        <v>242</v>
      </c>
      <c r="E19" s="265">
        <f t="shared" si="3"/>
        <v>78</v>
      </c>
      <c r="F19" s="265">
        <f t="shared" si="4"/>
        <v>7</v>
      </c>
      <c r="G19" s="266">
        <v>7</v>
      </c>
      <c r="H19" s="266">
        <v>0</v>
      </c>
      <c r="I19" s="265">
        <f t="shared" si="7"/>
        <v>0</v>
      </c>
      <c r="J19" s="266">
        <v>0</v>
      </c>
      <c r="K19" s="266">
        <v>0</v>
      </c>
      <c r="L19" s="265">
        <f t="shared" si="8"/>
        <v>7</v>
      </c>
      <c r="M19" s="266">
        <v>7</v>
      </c>
      <c r="N19" s="266">
        <v>0</v>
      </c>
      <c r="O19" s="265">
        <f t="shared" si="9"/>
        <v>10</v>
      </c>
      <c r="P19" s="266">
        <v>10</v>
      </c>
      <c r="Q19" s="266">
        <v>0</v>
      </c>
      <c r="R19" s="265">
        <f t="shared" si="10"/>
        <v>0</v>
      </c>
      <c r="S19" s="266">
        <v>0</v>
      </c>
      <c r="T19" s="266">
        <v>0</v>
      </c>
      <c r="U19" s="265">
        <f t="shared" si="11"/>
        <v>269</v>
      </c>
      <c r="V19" s="266">
        <v>206</v>
      </c>
      <c r="W19" s="266">
        <v>63</v>
      </c>
      <c r="X19" s="265">
        <f t="shared" si="12"/>
        <v>0</v>
      </c>
      <c r="Y19" s="266">
        <v>0</v>
      </c>
      <c r="Z19" s="266">
        <v>0</v>
      </c>
      <c r="AA19" s="265">
        <f t="shared" si="13"/>
        <v>12</v>
      </c>
      <c r="AB19" s="266">
        <v>0</v>
      </c>
      <c r="AC19" s="266">
        <v>12</v>
      </c>
      <c r="AD19" s="265">
        <f t="shared" si="14"/>
        <v>0</v>
      </c>
      <c r="AE19" s="266">
        <v>0</v>
      </c>
      <c r="AF19" s="266">
        <v>0</v>
      </c>
      <c r="AG19" s="265">
        <f t="shared" si="15"/>
        <v>0</v>
      </c>
      <c r="AH19" s="266">
        <v>0</v>
      </c>
      <c r="AI19" s="266">
        <v>0</v>
      </c>
      <c r="AJ19" s="265">
        <f t="shared" si="16"/>
        <v>15</v>
      </c>
      <c r="AK19" s="266">
        <v>12</v>
      </c>
      <c r="AL19" s="266">
        <v>3</v>
      </c>
      <c r="AM19" s="265">
        <f t="shared" si="6"/>
        <v>35</v>
      </c>
      <c r="AN19" s="266">
        <v>22</v>
      </c>
      <c r="AO19" s="266">
        <v>13</v>
      </c>
      <c r="AP19" s="194" t="s">
        <v>24</v>
      </c>
      <c r="AQ19" s="191"/>
    </row>
    <row r="20" spans="1:43" s="192" customFormat="1" ht="21" customHeight="1">
      <c r="A20" s="185"/>
      <c r="B20" s="193" t="s">
        <v>136</v>
      </c>
      <c r="C20" s="264">
        <f t="shared" si="1"/>
        <v>71</v>
      </c>
      <c r="D20" s="265">
        <f t="shared" si="2"/>
        <v>50</v>
      </c>
      <c r="E20" s="265">
        <f t="shared" si="3"/>
        <v>21</v>
      </c>
      <c r="F20" s="265">
        <f t="shared" si="4"/>
        <v>1</v>
      </c>
      <c r="G20" s="266">
        <v>1</v>
      </c>
      <c r="H20" s="266">
        <v>0</v>
      </c>
      <c r="I20" s="265">
        <f t="shared" si="7"/>
        <v>0</v>
      </c>
      <c r="J20" s="266">
        <v>0</v>
      </c>
      <c r="K20" s="266">
        <v>0</v>
      </c>
      <c r="L20" s="265">
        <f t="shared" si="8"/>
        <v>2</v>
      </c>
      <c r="M20" s="266">
        <v>2</v>
      </c>
      <c r="N20" s="266">
        <v>0</v>
      </c>
      <c r="O20" s="265">
        <f t="shared" si="9"/>
        <v>2</v>
      </c>
      <c r="P20" s="266">
        <v>2</v>
      </c>
      <c r="Q20" s="266">
        <v>0</v>
      </c>
      <c r="R20" s="265">
        <f t="shared" si="10"/>
        <v>0</v>
      </c>
      <c r="S20" s="266">
        <v>0</v>
      </c>
      <c r="T20" s="266">
        <v>0</v>
      </c>
      <c r="U20" s="265">
        <f t="shared" si="11"/>
        <v>63</v>
      </c>
      <c r="V20" s="266">
        <v>45</v>
      </c>
      <c r="W20" s="266">
        <v>18</v>
      </c>
      <c r="X20" s="265">
        <f t="shared" si="12"/>
        <v>0</v>
      </c>
      <c r="Y20" s="266">
        <v>0</v>
      </c>
      <c r="Z20" s="266">
        <v>0</v>
      </c>
      <c r="AA20" s="265">
        <f t="shared" si="13"/>
        <v>2</v>
      </c>
      <c r="AB20" s="266">
        <v>0</v>
      </c>
      <c r="AC20" s="266">
        <v>2</v>
      </c>
      <c r="AD20" s="265">
        <f t="shared" si="14"/>
        <v>0</v>
      </c>
      <c r="AE20" s="266">
        <v>0</v>
      </c>
      <c r="AF20" s="266">
        <v>0</v>
      </c>
      <c r="AG20" s="265">
        <f t="shared" si="15"/>
        <v>0</v>
      </c>
      <c r="AH20" s="266">
        <v>0</v>
      </c>
      <c r="AI20" s="266">
        <v>0</v>
      </c>
      <c r="AJ20" s="265">
        <f t="shared" si="16"/>
        <v>1</v>
      </c>
      <c r="AK20" s="266">
        <v>0</v>
      </c>
      <c r="AL20" s="266">
        <v>1</v>
      </c>
      <c r="AM20" s="265">
        <f t="shared" si="6"/>
        <v>6</v>
      </c>
      <c r="AN20" s="266">
        <v>5</v>
      </c>
      <c r="AO20" s="266">
        <v>1</v>
      </c>
      <c r="AP20" s="194" t="s">
        <v>136</v>
      </c>
      <c r="AQ20" s="191"/>
    </row>
    <row r="21" spans="1:43" s="192" customFormat="1" ht="21" customHeight="1">
      <c r="A21" s="185"/>
      <c r="B21" s="193" t="s">
        <v>25</v>
      </c>
      <c r="C21" s="264">
        <f t="shared" si="1"/>
        <v>127</v>
      </c>
      <c r="D21" s="265">
        <f t="shared" si="2"/>
        <v>96</v>
      </c>
      <c r="E21" s="265">
        <f t="shared" si="3"/>
        <v>31</v>
      </c>
      <c r="F21" s="265">
        <f t="shared" si="4"/>
        <v>3</v>
      </c>
      <c r="G21" s="266">
        <v>3</v>
      </c>
      <c r="H21" s="266">
        <v>0</v>
      </c>
      <c r="I21" s="265">
        <f t="shared" si="7"/>
        <v>0</v>
      </c>
      <c r="J21" s="266">
        <v>0</v>
      </c>
      <c r="K21" s="266">
        <v>0</v>
      </c>
      <c r="L21" s="265">
        <f t="shared" si="8"/>
        <v>4</v>
      </c>
      <c r="M21" s="266">
        <v>4</v>
      </c>
      <c r="N21" s="266">
        <v>0</v>
      </c>
      <c r="O21" s="265">
        <f t="shared" si="9"/>
        <v>4</v>
      </c>
      <c r="P21" s="266">
        <v>4</v>
      </c>
      <c r="Q21" s="266">
        <v>0</v>
      </c>
      <c r="R21" s="265">
        <f t="shared" si="10"/>
        <v>0</v>
      </c>
      <c r="S21" s="266">
        <v>0</v>
      </c>
      <c r="T21" s="266">
        <v>0</v>
      </c>
      <c r="U21" s="265">
        <f t="shared" si="11"/>
        <v>107</v>
      </c>
      <c r="V21" s="266">
        <v>82</v>
      </c>
      <c r="W21" s="266">
        <v>25</v>
      </c>
      <c r="X21" s="265">
        <f t="shared" si="12"/>
        <v>0</v>
      </c>
      <c r="Y21" s="266">
        <v>0</v>
      </c>
      <c r="Z21" s="266">
        <v>0</v>
      </c>
      <c r="AA21" s="265">
        <f t="shared" si="13"/>
        <v>6</v>
      </c>
      <c r="AB21" s="266">
        <v>0</v>
      </c>
      <c r="AC21" s="266">
        <v>6</v>
      </c>
      <c r="AD21" s="265">
        <f t="shared" si="14"/>
        <v>0</v>
      </c>
      <c r="AE21" s="266">
        <v>0</v>
      </c>
      <c r="AF21" s="266">
        <v>0</v>
      </c>
      <c r="AG21" s="265">
        <f t="shared" si="15"/>
        <v>0</v>
      </c>
      <c r="AH21" s="266">
        <v>0</v>
      </c>
      <c r="AI21" s="266">
        <v>0</v>
      </c>
      <c r="AJ21" s="265">
        <f t="shared" si="16"/>
        <v>3</v>
      </c>
      <c r="AK21" s="266">
        <v>3</v>
      </c>
      <c r="AL21" s="266">
        <v>0</v>
      </c>
      <c r="AM21" s="265">
        <f t="shared" si="6"/>
        <v>13</v>
      </c>
      <c r="AN21" s="266">
        <v>7</v>
      </c>
      <c r="AO21" s="266">
        <v>6</v>
      </c>
      <c r="AP21" s="194" t="s">
        <v>25</v>
      </c>
      <c r="AQ21" s="191"/>
    </row>
    <row r="22" spans="1:43" s="192" customFormat="1" ht="21" customHeight="1">
      <c r="A22" s="185"/>
      <c r="B22" s="193" t="s">
        <v>26</v>
      </c>
      <c r="C22" s="264">
        <f t="shared" si="1"/>
        <v>130</v>
      </c>
      <c r="D22" s="265">
        <f t="shared" si="2"/>
        <v>89</v>
      </c>
      <c r="E22" s="265">
        <f t="shared" si="3"/>
        <v>41</v>
      </c>
      <c r="F22" s="265">
        <f t="shared" si="4"/>
        <v>2</v>
      </c>
      <c r="G22" s="266">
        <v>2</v>
      </c>
      <c r="H22" s="266">
        <v>0</v>
      </c>
      <c r="I22" s="265">
        <f t="shared" si="7"/>
        <v>0</v>
      </c>
      <c r="J22" s="266">
        <v>0</v>
      </c>
      <c r="K22" s="266">
        <v>0</v>
      </c>
      <c r="L22" s="265">
        <f t="shared" si="8"/>
        <v>3</v>
      </c>
      <c r="M22" s="266">
        <v>3</v>
      </c>
      <c r="N22" s="266">
        <v>0</v>
      </c>
      <c r="O22" s="265">
        <f t="shared" si="9"/>
        <v>4</v>
      </c>
      <c r="P22" s="266">
        <v>3</v>
      </c>
      <c r="Q22" s="266">
        <v>1</v>
      </c>
      <c r="R22" s="265">
        <f t="shared" si="10"/>
        <v>0</v>
      </c>
      <c r="S22" s="266">
        <v>0</v>
      </c>
      <c r="T22" s="266">
        <v>0</v>
      </c>
      <c r="U22" s="265">
        <f t="shared" si="11"/>
        <v>109</v>
      </c>
      <c r="V22" s="266">
        <v>77</v>
      </c>
      <c r="W22" s="266">
        <v>32</v>
      </c>
      <c r="X22" s="265">
        <f t="shared" si="12"/>
        <v>0</v>
      </c>
      <c r="Y22" s="266">
        <v>0</v>
      </c>
      <c r="Z22" s="266">
        <v>0</v>
      </c>
      <c r="AA22" s="265">
        <f t="shared" si="13"/>
        <v>3</v>
      </c>
      <c r="AB22" s="266">
        <v>0</v>
      </c>
      <c r="AC22" s="266">
        <v>3</v>
      </c>
      <c r="AD22" s="265">
        <f t="shared" si="14"/>
        <v>0</v>
      </c>
      <c r="AE22" s="266">
        <v>0</v>
      </c>
      <c r="AF22" s="266">
        <v>0</v>
      </c>
      <c r="AG22" s="265">
        <f t="shared" si="15"/>
        <v>0</v>
      </c>
      <c r="AH22" s="266">
        <v>0</v>
      </c>
      <c r="AI22" s="266">
        <v>0</v>
      </c>
      <c r="AJ22" s="265">
        <f t="shared" si="16"/>
        <v>9</v>
      </c>
      <c r="AK22" s="266">
        <v>4</v>
      </c>
      <c r="AL22" s="266">
        <v>5</v>
      </c>
      <c r="AM22" s="265">
        <f t="shared" si="6"/>
        <v>8</v>
      </c>
      <c r="AN22" s="266">
        <v>3</v>
      </c>
      <c r="AO22" s="266">
        <v>5</v>
      </c>
      <c r="AP22" s="194" t="s">
        <v>26</v>
      </c>
      <c r="AQ22" s="191"/>
    </row>
    <row r="23" spans="1:43" s="192" customFormat="1" ht="21" customHeight="1">
      <c r="A23" s="185"/>
      <c r="B23" s="193" t="s">
        <v>27</v>
      </c>
      <c r="C23" s="264">
        <f t="shared" si="1"/>
        <v>110</v>
      </c>
      <c r="D23" s="265">
        <f t="shared" si="2"/>
        <v>78</v>
      </c>
      <c r="E23" s="265">
        <f t="shared" si="3"/>
        <v>32</v>
      </c>
      <c r="F23" s="265">
        <f t="shared" si="4"/>
        <v>2</v>
      </c>
      <c r="G23" s="266">
        <v>2</v>
      </c>
      <c r="H23" s="266">
        <v>0</v>
      </c>
      <c r="I23" s="265">
        <f t="shared" si="7"/>
        <v>0</v>
      </c>
      <c r="J23" s="266">
        <v>0</v>
      </c>
      <c r="K23" s="266">
        <v>0</v>
      </c>
      <c r="L23" s="265">
        <f t="shared" si="8"/>
        <v>3</v>
      </c>
      <c r="M23" s="266">
        <v>3</v>
      </c>
      <c r="N23" s="266">
        <v>0</v>
      </c>
      <c r="O23" s="265">
        <f t="shared" si="9"/>
        <v>4</v>
      </c>
      <c r="P23" s="266">
        <v>4</v>
      </c>
      <c r="Q23" s="266">
        <v>0</v>
      </c>
      <c r="R23" s="265">
        <f t="shared" si="10"/>
        <v>0</v>
      </c>
      <c r="S23" s="266">
        <v>0</v>
      </c>
      <c r="T23" s="266">
        <v>0</v>
      </c>
      <c r="U23" s="265">
        <f t="shared" si="11"/>
        <v>87</v>
      </c>
      <c r="V23" s="266">
        <v>61</v>
      </c>
      <c r="W23" s="266">
        <v>26</v>
      </c>
      <c r="X23" s="265">
        <f t="shared" si="12"/>
        <v>0</v>
      </c>
      <c r="Y23" s="266">
        <v>0</v>
      </c>
      <c r="Z23" s="266">
        <v>0</v>
      </c>
      <c r="AA23" s="265">
        <f t="shared" si="13"/>
        <v>5</v>
      </c>
      <c r="AB23" s="266">
        <v>0</v>
      </c>
      <c r="AC23" s="266">
        <v>5</v>
      </c>
      <c r="AD23" s="265">
        <f t="shared" si="14"/>
        <v>0</v>
      </c>
      <c r="AE23" s="266">
        <v>0</v>
      </c>
      <c r="AF23" s="266">
        <v>0</v>
      </c>
      <c r="AG23" s="265">
        <f t="shared" si="15"/>
        <v>1</v>
      </c>
      <c r="AH23" s="266">
        <v>0</v>
      </c>
      <c r="AI23" s="266">
        <v>1</v>
      </c>
      <c r="AJ23" s="265">
        <f t="shared" si="16"/>
        <v>8</v>
      </c>
      <c r="AK23" s="266">
        <v>8</v>
      </c>
      <c r="AL23" s="266">
        <v>0</v>
      </c>
      <c r="AM23" s="265">
        <f t="shared" si="6"/>
        <v>10</v>
      </c>
      <c r="AN23" s="266">
        <v>6</v>
      </c>
      <c r="AO23" s="266">
        <v>4</v>
      </c>
      <c r="AP23" s="194" t="s">
        <v>27</v>
      </c>
      <c r="AQ23" s="191"/>
    </row>
    <row r="24" spans="1:43" s="192" customFormat="1" ht="21" customHeight="1">
      <c r="A24" s="185"/>
      <c r="B24" s="193" t="s">
        <v>28</v>
      </c>
      <c r="C24" s="264">
        <f t="shared" si="1"/>
        <v>35</v>
      </c>
      <c r="D24" s="265">
        <f t="shared" si="2"/>
        <v>28</v>
      </c>
      <c r="E24" s="265">
        <f t="shared" si="3"/>
        <v>7</v>
      </c>
      <c r="F24" s="265">
        <f t="shared" si="4"/>
        <v>1</v>
      </c>
      <c r="G24" s="266">
        <v>1</v>
      </c>
      <c r="H24" s="266">
        <v>0</v>
      </c>
      <c r="I24" s="265">
        <f t="shared" si="7"/>
        <v>0</v>
      </c>
      <c r="J24" s="266">
        <v>0</v>
      </c>
      <c r="K24" s="266">
        <v>0</v>
      </c>
      <c r="L24" s="265">
        <f t="shared" si="8"/>
        <v>1</v>
      </c>
      <c r="M24" s="266">
        <v>1</v>
      </c>
      <c r="N24" s="266">
        <v>0</v>
      </c>
      <c r="O24" s="265">
        <f t="shared" si="9"/>
        <v>1</v>
      </c>
      <c r="P24" s="266">
        <v>1</v>
      </c>
      <c r="Q24" s="266">
        <v>0</v>
      </c>
      <c r="R24" s="265">
        <f t="shared" si="10"/>
        <v>0</v>
      </c>
      <c r="S24" s="266">
        <v>0</v>
      </c>
      <c r="T24" s="266">
        <v>0</v>
      </c>
      <c r="U24" s="265">
        <f t="shared" si="11"/>
        <v>30</v>
      </c>
      <c r="V24" s="266">
        <v>24</v>
      </c>
      <c r="W24" s="266">
        <v>6</v>
      </c>
      <c r="X24" s="265">
        <f t="shared" si="12"/>
        <v>0</v>
      </c>
      <c r="Y24" s="266">
        <v>0</v>
      </c>
      <c r="Z24" s="266">
        <v>0</v>
      </c>
      <c r="AA24" s="265">
        <f t="shared" si="13"/>
        <v>1</v>
      </c>
      <c r="AB24" s="266">
        <v>0</v>
      </c>
      <c r="AC24" s="266">
        <v>1</v>
      </c>
      <c r="AD24" s="265">
        <f t="shared" si="14"/>
        <v>0</v>
      </c>
      <c r="AE24" s="266">
        <v>0</v>
      </c>
      <c r="AF24" s="266">
        <v>0</v>
      </c>
      <c r="AG24" s="265">
        <f t="shared" si="15"/>
        <v>0</v>
      </c>
      <c r="AH24" s="266">
        <v>0</v>
      </c>
      <c r="AI24" s="266">
        <v>0</v>
      </c>
      <c r="AJ24" s="265">
        <f t="shared" si="16"/>
        <v>1</v>
      </c>
      <c r="AK24" s="266">
        <v>1</v>
      </c>
      <c r="AL24" s="266">
        <v>0</v>
      </c>
      <c r="AM24" s="265">
        <f t="shared" si="6"/>
        <v>7</v>
      </c>
      <c r="AN24" s="266">
        <v>3</v>
      </c>
      <c r="AO24" s="266">
        <v>4</v>
      </c>
      <c r="AP24" s="194" t="s">
        <v>28</v>
      </c>
      <c r="AQ24" s="191"/>
    </row>
    <row r="25" spans="1:43" s="192" customFormat="1" ht="21" customHeight="1">
      <c r="A25" s="185"/>
      <c r="B25" s="193" t="s">
        <v>29</v>
      </c>
      <c r="C25" s="264">
        <f t="shared" si="1"/>
        <v>53</v>
      </c>
      <c r="D25" s="265">
        <f t="shared" si="2"/>
        <v>41</v>
      </c>
      <c r="E25" s="265">
        <f t="shared" si="3"/>
        <v>12</v>
      </c>
      <c r="F25" s="265">
        <f t="shared" si="4"/>
        <v>1</v>
      </c>
      <c r="G25" s="266">
        <v>1</v>
      </c>
      <c r="H25" s="266">
        <v>0</v>
      </c>
      <c r="I25" s="265">
        <f t="shared" si="7"/>
        <v>0</v>
      </c>
      <c r="J25" s="266">
        <v>0</v>
      </c>
      <c r="K25" s="266">
        <v>0</v>
      </c>
      <c r="L25" s="265">
        <f t="shared" si="8"/>
        <v>2</v>
      </c>
      <c r="M25" s="266">
        <v>2</v>
      </c>
      <c r="N25" s="266">
        <v>0</v>
      </c>
      <c r="O25" s="265">
        <f t="shared" si="9"/>
        <v>2</v>
      </c>
      <c r="P25" s="266">
        <v>2</v>
      </c>
      <c r="Q25" s="266">
        <v>0</v>
      </c>
      <c r="R25" s="265">
        <f t="shared" si="10"/>
        <v>0</v>
      </c>
      <c r="S25" s="266">
        <v>0</v>
      </c>
      <c r="T25" s="266">
        <v>0</v>
      </c>
      <c r="U25" s="265">
        <f t="shared" si="11"/>
        <v>45</v>
      </c>
      <c r="V25" s="266">
        <v>35</v>
      </c>
      <c r="W25" s="266">
        <v>10</v>
      </c>
      <c r="X25" s="265">
        <f t="shared" si="12"/>
        <v>0</v>
      </c>
      <c r="Y25" s="266">
        <v>0</v>
      </c>
      <c r="Z25" s="266">
        <v>0</v>
      </c>
      <c r="AA25" s="265">
        <f t="shared" si="13"/>
        <v>2</v>
      </c>
      <c r="AB25" s="266">
        <v>0</v>
      </c>
      <c r="AC25" s="266">
        <v>2</v>
      </c>
      <c r="AD25" s="265">
        <f t="shared" si="14"/>
        <v>0</v>
      </c>
      <c r="AE25" s="266">
        <v>0</v>
      </c>
      <c r="AF25" s="266">
        <v>0</v>
      </c>
      <c r="AG25" s="265">
        <f t="shared" si="15"/>
        <v>0</v>
      </c>
      <c r="AH25" s="266">
        <v>0</v>
      </c>
      <c r="AI25" s="266">
        <v>0</v>
      </c>
      <c r="AJ25" s="265">
        <f t="shared" si="16"/>
        <v>1</v>
      </c>
      <c r="AK25" s="266">
        <v>1</v>
      </c>
      <c r="AL25" s="266">
        <v>0</v>
      </c>
      <c r="AM25" s="265">
        <f t="shared" si="6"/>
        <v>7</v>
      </c>
      <c r="AN25" s="266">
        <v>3</v>
      </c>
      <c r="AO25" s="266">
        <v>4</v>
      </c>
      <c r="AP25" s="194" t="s">
        <v>29</v>
      </c>
      <c r="AQ25" s="191"/>
    </row>
    <row r="26" spans="1:43" s="192" customFormat="1" ht="21" customHeight="1">
      <c r="A26" s="185"/>
      <c r="B26" s="193" t="s">
        <v>30</v>
      </c>
      <c r="C26" s="264">
        <f t="shared" si="1"/>
        <v>52</v>
      </c>
      <c r="D26" s="265">
        <f t="shared" si="2"/>
        <v>36</v>
      </c>
      <c r="E26" s="265">
        <f t="shared" si="3"/>
        <v>16</v>
      </c>
      <c r="F26" s="265">
        <f t="shared" si="4"/>
        <v>1</v>
      </c>
      <c r="G26" s="266">
        <v>1</v>
      </c>
      <c r="H26" s="266">
        <v>0</v>
      </c>
      <c r="I26" s="265">
        <f t="shared" si="7"/>
        <v>0</v>
      </c>
      <c r="J26" s="266">
        <v>0</v>
      </c>
      <c r="K26" s="266">
        <v>0</v>
      </c>
      <c r="L26" s="265">
        <f t="shared" si="8"/>
        <v>1</v>
      </c>
      <c r="M26" s="266">
        <v>1</v>
      </c>
      <c r="N26" s="266">
        <v>0</v>
      </c>
      <c r="O26" s="265">
        <f t="shared" si="9"/>
        <v>2</v>
      </c>
      <c r="P26" s="266">
        <v>2</v>
      </c>
      <c r="Q26" s="266">
        <v>0</v>
      </c>
      <c r="R26" s="265">
        <f t="shared" si="10"/>
        <v>0</v>
      </c>
      <c r="S26" s="266">
        <v>0</v>
      </c>
      <c r="T26" s="266">
        <v>0</v>
      </c>
      <c r="U26" s="265">
        <f t="shared" si="11"/>
        <v>44</v>
      </c>
      <c r="V26" s="266">
        <v>30</v>
      </c>
      <c r="W26" s="266">
        <v>14</v>
      </c>
      <c r="X26" s="265">
        <f t="shared" si="12"/>
        <v>0</v>
      </c>
      <c r="Y26" s="266">
        <v>0</v>
      </c>
      <c r="Z26" s="266">
        <v>0</v>
      </c>
      <c r="AA26" s="265">
        <f t="shared" si="13"/>
        <v>2</v>
      </c>
      <c r="AB26" s="266">
        <v>0</v>
      </c>
      <c r="AC26" s="266">
        <v>2</v>
      </c>
      <c r="AD26" s="265">
        <f t="shared" si="14"/>
        <v>0</v>
      </c>
      <c r="AE26" s="266">
        <v>0</v>
      </c>
      <c r="AF26" s="266">
        <v>0</v>
      </c>
      <c r="AG26" s="265">
        <f t="shared" si="15"/>
        <v>0</v>
      </c>
      <c r="AH26" s="266">
        <v>0</v>
      </c>
      <c r="AI26" s="266">
        <v>0</v>
      </c>
      <c r="AJ26" s="265">
        <f t="shared" si="16"/>
        <v>2</v>
      </c>
      <c r="AK26" s="266">
        <v>2</v>
      </c>
      <c r="AL26" s="266">
        <v>0</v>
      </c>
      <c r="AM26" s="265">
        <f t="shared" si="6"/>
        <v>4</v>
      </c>
      <c r="AN26" s="266">
        <v>3</v>
      </c>
      <c r="AO26" s="266">
        <v>1</v>
      </c>
      <c r="AP26" s="194" t="s">
        <v>30</v>
      </c>
      <c r="AQ26" s="191"/>
    </row>
    <row r="27" spans="1:43" s="192" customFormat="1" ht="21" customHeight="1">
      <c r="A27" s="185"/>
      <c r="B27" s="195" t="s">
        <v>60</v>
      </c>
      <c r="C27" s="264">
        <f t="shared" si="1"/>
        <v>136</v>
      </c>
      <c r="D27" s="265">
        <f t="shared" si="2"/>
        <v>98</v>
      </c>
      <c r="E27" s="265">
        <f t="shared" si="3"/>
        <v>38</v>
      </c>
      <c r="F27" s="265">
        <f t="shared" si="4"/>
        <v>3</v>
      </c>
      <c r="G27" s="266">
        <v>3</v>
      </c>
      <c r="H27" s="266">
        <v>0</v>
      </c>
      <c r="I27" s="265">
        <f t="shared" si="7"/>
        <v>0</v>
      </c>
      <c r="J27" s="266">
        <v>0</v>
      </c>
      <c r="K27" s="266">
        <v>0</v>
      </c>
      <c r="L27" s="265">
        <f t="shared" si="8"/>
        <v>4</v>
      </c>
      <c r="M27" s="266">
        <v>4</v>
      </c>
      <c r="N27" s="266">
        <v>0</v>
      </c>
      <c r="O27" s="265">
        <f t="shared" si="9"/>
        <v>5</v>
      </c>
      <c r="P27" s="266">
        <v>5</v>
      </c>
      <c r="Q27" s="266">
        <v>0</v>
      </c>
      <c r="R27" s="265">
        <f t="shared" si="10"/>
        <v>0</v>
      </c>
      <c r="S27" s="266">
        <v>0</v>
      </c>
      <c r="T27" s="266">
        <v>0</v>
      </c>
      <c r="U27" s="265">
        <f t="shared" si="11"/>
        <v>111</v>
      </c>
      <c r="V27" s="266">
        <v>79</v>
      </c>
      <c r="W27" s="266">
        <v>32</v>
      </c>
      <c r="X27" s="265">
        <f t="shared" si="12"/>
        <v>0</v>
      </c>
      <c r="Y27" s="266">
        <v>0</v>
      </c>
      <c r="Z27" s="266">
        <v>0</v>
      </c>
      <c r="AA27" s="265">
        <f t="shared" si="13"/>
        <v>6</v>
      </c>
      <c r="AB27" s="266">
        <v>0</v>
      </c>
      <c r="AC27" s="266">
        <v>6</v>
      </c>
      <c r="AD27" s="265">
        <f t="shared" si="14"/>
        <v>0</v>
      </c>
      <c r="AE27" s="266">
        <v>0</v>
      </c>
      <c r="AF27" s="266">
        <v>0</v>
      </c>
      <c r="AG27" s="265">
        <f t="shared" si="15"/>
        <v>0</v>
      </c>
      <c r="AH27" s="266">
        <v>0</v>
      </c>
      <c r="AI27" s="266">
        <v>0</v>
      </c>
      <c r="AJ27" s="265">
        <f t="shared" si="16"/>
        <v>7</v>
      </c>
      <c r="AK27" s="266">
        <v>7</v>
      </c>
      <c r="AL27" s="266">
        <v>0</v>
      </c>
      <c r="AM27" s="265">
        <f t="shared" si="6"/>
        <v>12</v>
      </c>
      <c r="AN27" s="266">
        <v>6</v>
      </c>
      <c r="AO27" s="266">
        <v>6</v>
      </c>
      <c r="AP27" s="194" t="s">
        <v>76</v>
      </c>
      <c r="AQ27" s="191"/>
    </row>
    <row r="28" spans="1:43" s="192" customFormat="1" ht="21" customHeight="1">
      <c r="A28" s="185"/>
      <c r="B28" s="195" t="s">
        <v>61</v>
      </c>
      <c r="C28" s="264">
        <f t="shared" si="1"/>
        <v>128</v>
      </c>
      <c r="D28" s="265">
        <f t="shared" si="2"/>
        <v>86</v>
      </c>
      <c r="E28" s="265">
        <f t="shared" si="3"/>
        <v>42</v>
      </c>
      <c r="F28" s="265">
        <f t="shared" si="4"/>
        <v>4</v>
      </c>
      <c r="G28" s="266">
        <v>3</v>
      </c>
      <c r="H28" s="266">
        <v>1</v>
      </c>
      <c r="I28" s="265">
        <f t="shared" si="7"/>
        <v>0</v>
      </c>
      <c r="J28" s="266">
        <v>0</v>
      </c>
      <c r="K28" s="266">
        <v>0</v>
      </c>
      <c r="L28" s="265">
        <f t="shared" si="8"/>
        <v>4</v>
      </c>
      <c r="M28" s="266">
        <v>4</v>
      </c>
      <c r="N28" s="266">
        <v>0</v>
      </c>
      <c r="O28" s="265">
        <f t="shared" si="9"/>
        <v>3</v>
      </c>
      <c r="P28" s="266">
        <v>3</v>
      </c>
      <c r="Q28" s="266">
        <v>0</v>
      </c>
      <c r="R28" s="265">
        <f t="shared" si="10"/>
        <v>0</v>
      </c>
      <c r="S28" s="266">
        <v>0</v>
      </c>
      <c r="T28" s="266">
        <v>0</v>
      </c>
      <c r="U28" s="265">
        <f t="shared" si="11"/>
        <v>107</v>
      </c>
      <c r="V28" s="266">
        <v>74</v>
      </c>
      <c r="W28" s="266">
        <v>33</v>
      </c>
      <c r="X28" s="265">
        <f t="shared" si="12"/>
        <v>0</v>
      </c>
      <c r="Y28" s="266">
        <v>0</v>
      </c>
      <c r="Z28" s="266">
        <v>0</v>
      </c>
      <c r="AA28" s="265">
        <f t="shared" si="13"/>
        <v>5</v>
      </c>
      <c r="AB28" s="266">
        <v>0</v>
      </c>
      <c r="AC28" s="266">
        <v>5</v>
      </c>
      <c r="AD28" s="265">
        <f t="shared" si="14"/>
        <v>0</v>
      </c>
      <c r="AE28" s="266">
        <v>0</v>
      </c>
      <c r="AF28" s="266">
        <v>0</v>
      </c>
      <c r="AG28" s="265">
        <f t="shared" si="15"/>
        <v>0</v>
      </c>
      <c r="AH28" s="266">
        <v>0</v>
      </c>
      <c r="AI28" s="266">
        <v>0</v>
      </c>
      <c r="AJ28" s="265">
        <f t="shared" si="16"/>
        <v>5</v>
      </c>
      <c r="AK28" s="266">
        <v>2</v>
      </c>
      <c r="AL28" s="266">
        <v>3</v>
      </c>
      <c r="AM28" s="265">
        <f t="shared" si="6"/>
        <v>35</v>
      </c>
      <c r="AN28" s="266">
        <v>23</v>
      </c>
      <c r="AO28" s="266">
        <v>12</v>
      </c>
      <c r="AP28" s="194" t="s">
        <v>77</v>
      </c>
      <c r="AQ28" s="191"/>
    </row>
    <row r="29" spans="1:43" s="192" customFormat="1" ht="21" customHeight="1">
      <c r="A29" s="185"/>
      <c r="B29" s="195" t="s">
        <v>62</v>
      </c>
      <c r="C29" s="264">
        <f t="shared" si="1"/>
        <v>38</v>
      </c>
      <c r="D29" s="265">
        <f t="shared" si="2"/>
        <v>23</v>
      </c>
      <c r="E29" s="265">
        <f t="shared" si="3"/>
        <v>15</v>
      </c>
      <c r="F29" s="265">
        <f t="shared" si="4"/>
        <v>1</v>
      </c>
      <c r="G29" s="266">
        <v>1</v>
      </c>
      <c r="H29" s="266">
        <v>0</v>
      </c>
      <c r="I29" s="265">
        <f t="shared" si="7"/>
        <v>0</v>
      </c>
      <c r="J29" s="266">
        <v>0</v>
      </c>
      <c r="K29" s="266">
        <v>0</v>
      </c>
      <c r="L29" s="265">
        <f t="shared" si="8"/>
        <v>1</v>
      </c>
      <c r="M29" s="266">
        <v>1</v>
      </c>
      <c r="N29" s="266">
        <v>0</v>
      </c>
      <c r="O29" s="265">
        <f t="shared" si="9"/>
        <v>1</v>
      </c>
      <c r="P29" s="266">
        <v>0</v>
      </c>
      <c r="Q29" s="266">
        <v>1</v>
      </c>
      <c r="R29" s="265">
        <f t="shared" si="10"/>
        <v>0</v>
      </c>
      <c r="S29" s="266">
        <v>0</v>
      </c>
      <c r="T29" s="266">
        <v>0</v>
      </c>
      <c r="U29" s="265">
        <f t="shared" si="11"/>
        <v>30</v>
      </c>
      <c r="V29" s="266">
        <v>19</v>
      </c>
      <c r="W29" s="266">
        <v>11</v>
      </c>
      <c r="X29" s="265">
        <f t="shared" si="12"/>
        <v>0</v>
      </c>
      <c r="Y29" s="266">
        <v>0</v>
      </c>
      <c r="Z29" s="266">
        <v>0</v>
      </c>
      <c r="AA29" s="265">
        <f t="shared" si="13"/>
        <v>2</v>
      </c>
      <c r="AB29" s="266">
        <v>0</v>
      </c>
      <c r="AC29" s="266">
        <v>2</v>
      </c>
      <c r="AD29" s="265">
        <f t="shared" si="14"/>
        <v>0</v>
      </c>
      <c r="AE29" s="266">
        <v>0</v>
      </c>
      <c r="AF29" s="266">
        <v>0</v>
      </c>
      <c r="AG29" s="265">
        <f t="shared" si="15"/>
        <v>0</v>
      </c>
      <c r="AH29" s="266">
        <v>0</v>
      </c>
      <c r="AI29" s="266">
        <v>0</v>
      </c>
      <c r="AJ29" s="265">
        <f t="shared" si="16"/>
        <v>3</v>
      </c>
      <c r="AK29" s="266">
        <v>2</v>
      </c>
      <c r="AL29" s="266">
        <v>1</v>
      </c>
      <c r="AM29" s="265">
        <f t="shared" si="6"/>
        <v>6</v>
      </c>
      <c r="AN29" s="266">
        <v>3</v>
      </c>
      <c r="AO29" s="266">
        <v>3</v>
      </c>
      <c r="AP29" s="194" t="s">
        <v>78</v>
      </c>
      <c r="AQ29" s="191"/>
    </row>
    <row r="30" spans="1:43" s="192" customFormat="1" ht="21" customHeight="1">
      <c r="A30" s="185"/>
      <c r="B30" s="195" t="s">
        <v>153</v>
      </c>
      <c r="C30" s="264">
        <f t="shared" si="1"/>
        <v>231</v>
      </c>
      <c r="D30" s="265">
        <f t="shared" si="2"/>
        <v>171</v>
      </c>
      <c r="E30" s="265">
        <f t="shared" si="3"/>
        <v>60</v>
      </c>
      <c r="F30" s="265">
        <f t="shared" si="4"/>
        <v>6</v>
      </c>
      <c r="G30" s="266">
        <v>5</v>
      </c>
      <c r="H30" s="266">
        <v>1</v>
      </c>
      <c r="I30" s="265">
        <f t="shared" si="7"/>
        <v>0</v>
      </c>
      <c r="J30" s="266">
        <v>0</v>
      </c>
      <c r="K30" s="266">
        <v>0</v>
      </c>
      <c r="L30" s="265">
        <f t="shared" si="8"/>
        <v>6</v>
      </c>
      <c r="M30" s="266">
        <v>5</v>
      </c>
      <c r="N30" s="266">
        <v>1</v>
      </c>
      <c r="O30" s="265">
        <f t="shared" si="9"/>
        <v>8</v>
      </c>
      <c r="P30" s="266">
        <v>8</v>
      </c>
      <c r="Q30" s="266">
        <v>0</v>
      </c>
      <c r="R30" s="265">
        <f t="shared" si="10"/>
        <v>0</v>
      </c>
      <c r="S30" s="266">
        <v>0</v>
      </c>
      <c r="T30" s="266">
        <v>0</v>
      </c>
      <c r="U30" s="265">
        <f t="shared" si="11"/>
        <v>197</v>
      </c>
      <c r="V30" s="266">
        <v>148</v>
      </c>
      <c r="W30" s="266">
        <v>49</v>
      </c>
      <c r="X30" s="265">
        <f t="shared" si="12"/>
        <v>0</v>
      </c>
      <c r="Y30" s="266">
        <v>0</v>
      </c>
      <c r="Z30" s="266">
        <v>0</v>
      </c>
      <c r="AA30" s="265">
        <f t="shared" si="13"/>
        <v>8</v>
      </c>
      <c r="AB30" s="266">
        <v>0</v>
      </c>
      <c r="AC30" s="266">
        <v>8</v>
      </c>
      <c r="AD30" s="265">
        <f t="shared" si="14"/>
        <v>0</v>
      </c>
      <c r="AE30" s="266">
        <v>0</v>
      </c>
      <c r="AF30" s="266">
        <v>0</v>
      </c>
      <c r="AG30" s="265">
        <f t="shared" si="15"/>
        <v>0</v>
      </c>
      <c r="AH30" s="266">
        <v>0</v>
      </c>
      <c r="AI30" s="266">
        <v>0</v>
      </c>
      <c r="AJ30" s="265">
        <f t="shared" si="16"/>
        <v>6</v>
      </c>
      <c r="AK30" s="266">
        <v>5</v>
      </c>
      <c r="AL30" s="266">
        <v>1</v>
      </c>
      <c r="AM30" s="265">
        <f t="shared" si="6"/>
        <v>31</v>
      </c>
      <c r="AN30" s="266">
        <v>13</v>
      </c>
      <c r="AO30" s="266">
        <v>18</v>
      </c>
      <c r="AP30" s="194" t="s">
        <v>153</v>
      </c>
      <c r="AQ30" s="191"/>
    </row>
    <row r="31" spans="1:43" s="192" customFormat="1" ht="21" customHeight="1">
      <c r="A31" s="185"/>
      <c r="B31" s="193" t="s">
        <v>222</v>
      </c>
      <c r="C31" s="264">
        <f>D31+E31</f>
        <v>52</v>
      </c>
      <c r="D31" s="265">
        <f>SUM(G31,J31,M31,P31,S31,V31,Y31,AB31,AE31,AH31,AK31)</f>
        <v>40</v>
      </c>
      <c r="E31" s="265">
        <f>SUM(H31,K31,N31,Q31,T31,W31,Z31,AC31,AF31,AI31,AL31)</f>
        <v>12</v>
      </c>
      <c r="F31" s="265">
        <f>G31+H31</f>
        <v>1</v>
      </c>
      <c r="G31" s="266">
        <v>0</v>
      </c>
      <c r="H31" s="266">
        <v>1</v>
      </c>
      <c r="I31" s="265">
        <f>J31+K31</f>
        <v>0</v>
      </c>
      <c r="J31" s="266">
        <v>0</v>
      </c>
      <c r="K31" s="266">
        <v>0</v>
      </c>
      <c r="L31" s="265">
        <f>M31+N31</f>
        <v>1</v>
      </c>
      <c r="M31" s="266">
        <v>1</v>
      </c>
      <c r="N31" s="266">
        <v>0</v>
      </c>
      <c r="O31" s="265">
        <f>P31+Q31</f>
        <v>2</v>
      </c>
      <c r="P31" s="266">
        <v>2</v>
      </c>
      <c r="Q31" s="266">
        <v>0</v>
      </c>
      <c r="R31" s="265">
        <f>S31+T31</f>
        <v>0</v>
      </c>
      <c r="S31" s="266">
        <v>0</v>
      </c>
      <c r="T31" s="266">
        <v>0</v>
      </c>
      <c r="U31" s="265">
        <f>V31+W31</f>
        <v>44</v>
      </c>
      <c r="V31" s="266">
        <v>35</v>
      </c>
      <c r="W31" s="266">
        <v>9</v>
      </c>
      <c r="X31" s="265">
        <f>Y31+Z31</f>
        <v>0</v>
      </c>
      <c r="Y31" s="266">
        <v>0</v>
      </c>
      <c r="Z31" s="266">
        <v>0</v>
      </c>
      <c r="AA31" s="265">
        <f>AB31+AC31</f>
        <v>2</v>
      </c>
      <c r="AB31" s="266">
        <v>0</v>
      </c>
      <c r="AC31" s="266">
        <v>2</v>
      </c>
      <c r="AD31" s="265">
        <f>AE31+AF31</f>
        <v>0</v>
      </c>
      <c r="AE31" s="266">
        <v>0</v>
      </c>
      <c r="AF31" s="266">
        <v>0</v>
      </c>
      <c r="AG31" s="265">
        <f>AH31+AI31</f>
        <v>0</v>
      </c>
      <c r="AH31" s="266">
        <v>0</v>
      </c>
      <c r="AI31" s="266">
        <v>0</v>
      </c>
      <c r="AJ31" s="265">
        <f>AK31+AL31</f>
        <v>2</v>
      </c>
      <c r="AK31" s="266">
        <v>2</v>
      </c>
      <c r="AL31" s="266">
        <v>0</v>
      </c>
      <c r="AM31" s="265">
        <f>AN31+AO31</f>
        <v>3</v>
      </c>
      <c r="AN31" s="266">
        <v>3</v>
      </c>
      <c r="AO31" s="266">
        <v>0</v>
      </c>
      <c r="AP31" s="194" t="s">
        <v>222</v>
      </c>
      <c r="AQ31" s="191"/>
    </row>
    <row r="32" spans="1:46" s="181" customFormat="1" ht="26.25" customHeight="1">
      <c r="A32" s="610" t="s">
        <v>199</v>
      </c>
      <c r="B32" s="611"/>
      <c r="C32" s="256">
        <f t="shared" si="1"/>
        <v>19</v>
      </c>
      <c r="D32" s="257">
        <f t="shared" si="2"/>
        <v>8</v>
      </c>
      <c r="E32" s="257">
        <f t="shared" si="3"/>
        <v>11</v>
      </c>
      <c r="F32" s="257">
        <f t="shared" si="4"/>
        <v>1</v>
      </c>
      <c r="G32" s="257">
        <f aca="true" t="shared" si="17" ref="G32:AO32">SUM(G33:G34)</f>
        <v>1</v>
      </c>
      <c r="H32" s="257">
        <f t="shared" si="17"/>
        <v>0</v>
      </c>
      <c r="I32" s="257">
        <f t="shared" si="7"/>
        <v>0</v>
      </c>
      <c r="J32" s="257">
        <f t="shared" si="17"/>
        <v>0</v>
      </c>
      <c r="K32" s="257">
        <f t="shared" si="17"/>
        <v>0</v>
      </c>
      <c r="L32" s="257">
        <f t="shared" si="8"/>
        <v>1</v>
      </c>
      <c r="M32" s="257">
        <f t="shared" si="17"/>
        <v>0</v>
      </c>
      <c r="N32" s="257">
        <f t="shared" si="17"/>
        <v>1</v>
      </c>
      <c r="O32" s="257">
        <f t="shared" si="9"/>
        <v>0</v>
      </c>
      <c r="P32" s="257">
        <f t="shared" si="17"/>
        <v>0</v>
      </c>
      <c r="Q32" s="257">
        <f t="shared" si="17"/>
        <v>0</v>
      </c>
      <c r="R32" s="257">
        <f t="shared" si="10"/>
        <v>0</v>
      </c>
      <c r="S32" s="257">
        <f t="shared" si="17"/>
        <v>0</v>
      </c>
      <c r="T32" s="257">
        <f t="shared" si="17"/>
        <v>0</v>
      </c>
      <c r="U32" s="257">
        <f t="shared" si="11"/>
        <v>16</v>
      </c>
      <c r="V32" s="257">
        <f t="shared" si="17"/>
        <v>7</v>
      </c>
      <c r="W32" s="257">
        <f t="shared" si="17"/>
        <v>9</v>
      </c>
      <c r="X32" s="257">
        <f t="shared" si="12"/>
        <v>0</v>
      </c>
      <c r="Y32" s="257">
        <f t="shared" si="17"/>
        <v>0</v>
      </c>
      <c r="Z32" s="257">
        <f t="shared" si="17"/>
        <v>0</v>
      </c>
      <c r="AA32" s="257">
        <f t="shared" si="13"/>
        <v>1</v>
      </c>
      <c r="AB32" s="257">
        <f t="shared" si="17"/>
        <v>0</v>
      </c>
      <c r="AC32" s="257">
        <f t="shared" si="17"/>
        <v>1</v>
      </c>
      <c r="AD32" s="257">
        <f t="shared" si="14"/>
        <v>0</v>
      </c>
      <c r="AE32" s="257">
        <f t="shared" si="17"/>
        <v>0</v>
      </c>
      <c r="AF32" s="257">
        <f t="shared" si="17"/>
        <v>0</v>
      </c>
      <c r="AG32" s="257">
        <f t="shared" si="15"/>
        <v>0</v>
      </c>
      <c r="AH32" s="257">
        <f t="shared" si="17"/>
        <v>0</v>
      </c>
      <c r="AI32" s="257">
        <f t="shared" si="17"/>
        <v>0</v>
      </c>
      <c r="AJ32" s="257">
        <f t="shared" si="16"/>
        <v>0</v>
      </c>
      <c r="AK32" s="257">
        <f t="shared" si="17"/>
        <v>0</v>
      </c>
      <c r="AL32" s="257">
        <f t="shared" si="17"/>
        <v>0</v>
      </c>
      <c r="AM32" s="257">
        <f t="shared" si="6"/>
        <v>11</v>
      </c>
      <c r="AN32" s="257">
        <f t="shared" si="17"/>
        <v>4</v>
      </c>
      <c r="AO32" s="257">
        <f t="shared" si="17"/>
        <v>7</v>
      </c>
      <c r="AP32" s="588" t="s">
        <v>199</v>
      </c>
      <c r="AQ32" s="590"/>
      <c r="AT32" s="192"/>
    </row>
    <row r="33" spans="1:46" s="192" customFormat="1" ht="21" customHeight="1">
      <c r="A33" s="185"/>
      <c r="B33" s="193" t="s">
        <v>31</v>
      </c>
      <c r="C33" s="264">
        <f t="shared" si="1"/>
        <v>19</v>
      </c>
      <c r="D33" s="265">
        <f t="shared" si="2"/>
        <v>8</v>
      </c>
      <c r="E33" s="265">
        <f t="shared" si="3"/>
        <v>11</v>
      </c>
      <c r="F33" s="265">
        <f t="shared" si="4"/>
        <v>1</v>
      </c>
      <c r="G33" s="266">
        <v>1</v>
      </c>
      <c r="H33" s="266">
        <v>0</v>
      </c>
      <c r="I33" s="265">
        <f t="shared" si="7"/>
        <v>0</v>
      </c>
      <c r="J33" s="266">
        <v>0</v>
      </c>
      <c r="K33" s="266">
        <v>0</v>
      </c>
      <c r="L33" s="265">
        <f t="shared" si="8"/>
        <v>1</v>
      </c>
      <c r="M33" s="266">
        <v>0</v>
      </c>
      <c r="N33" s="266">
        <v>1</v>
      </c>
      <c r="O33" s="265">
        <f t="shared" si="9"/>
        <v>0</v>
      </c>
      <c r="P33" s="266">
        <v>0</v>
      </c>
      <c r="Q33" s="266">
        <v>0</v>
      </c>
      <c r="R33" s="265">
        <f t="shared" si="10"/>
        <v>0</v>
      </c>
      <c r="S33" s="266">
        <v>0</v>
      </c>
      <c r="T33" s="266">
        <v>0</v>
      </c>
      <c r="U33" s="265">
        <f t="shared" si="11"/>
        <v>16</v>
      </c>
      <c r="V33" s="266">
        <v>7</v>
      </c>
      <c r="W33" s="266">
        <v>9</v>
      </c>
      <c r="X33" s="265">
        <f t="shared" si="12"/>
        <v>0</v>
      </c>
      <c r="Y33" s="266">
        <v>0</v>
      </c>
      <c r="Z33" s="266">
        <v>0</v>
      </c>
      <c r="AA33" s="265">
        <f t="shared" si="13"/>
        <v>1</v>
      </c>
      <c r="AB33" s="266">
        <v>0</v>
      </c>
      <c r="AC33" s="266">
        <v>1</v>
      </c>
      <c r="AD33" s="265">
        <f t="shared" si="14"/>
        <v>0</v>
      </c>
      <c r="AE33" s="266">
        <v>0</v>
      </c>
      <c r="AF33" s="266">
        <v>0</v>
      </c>
      <c r="AG33" s="265">
        <f t="shared" si="15"/>
        <v>0</v>
      </c>
      <c r="AH33" s="266">
        <v>0</v>
      </c>
      <c r="AI33" s="266">
        <v>0</v>
      </c>
      <c r="AJ33" s="265">
        <f t="shared" si="16"/>
        <v>0</v>
      </c>
      <c r="AK33" s="266">
        <v>0</v>
      </c>
      <c r="AL33" s="266">
        <v>0</v>
      </c>
      <c r="AM33" s="265">
        <f t="shared" si="6"/>
        <v>11</v>
      </c>
      <c r="AN33" s="266">
        <v>4</v>
      </c>
      <c r="AO33" s="266">
        <v>7</v>
      </c>
      <c r="AP33" s="194" t="s">
        <v>31</v>
      </c>
      <c r="AQ33" s="191"/>
      <c r="AT33" s="181"/>
    </row>
    <row r="34" spans="1:43" s="192" customFormat="1" ht="21" customHeight="1">
      <c r="A34" s="185"/>
      <c r="B34" s="193" t="s">
        <v>32</v>
      </c>
      <c r="C34" s="264">
        <f t="shared" si="1"/>
        <v>0</v>
      </c>
      <c r="D34" s="265">
        <f t="shared" si="2"/>
        <v>0</v>
      </c>
      <c r="E34" s="265">
        <f t="shared" si="3"/>
        <v>0</v>
      </c>
      <c r="F34" s="265">
        <f t="shared" si="4"/>
        <v>0</v>
      </c>
      <c r="G34" s="266">
        <v>0</v>
      </c>
      <c r="H34" s="266">
        <v>0</v>
      </c>
      <c r="I34" s="265">
        <f t="shared" si="7"/>
        <v>0</v>
      </c>
      <c r="J34" s="266">
        <v>0</v>
      </c>
      <c r="K34" s="266">
        <v>0</v>
      </c>
      <c r="L34" s="265">
        <f t="shared" si="8"/>
        <v>0</v>
      </c>
      <c r="M34" s="266">
        <v>0</v>
      </c>
      <c r="N34" s="266">
        <v>0</v>
      </c>
      <c r="O34" s="265">
        <f t="shared" si="9"/>
        <v>0</v>
      </c>
      <c r="P34" s="266">
        <v>0</v>
      </c>
      <c r="Q34" s="266">
        <v>0</v>
      </c>
      <c r="R34" s="265">
        <f t="shared" si="10"/>
        <v>0</v>
      </c>
      <c r="S34" s="266">
        <v>0</v>
      </c>
      <c r="T34" s="266">
        <v>0</v>
      </c>
      <c r="U34" s="265">
        <f t="shared" si="11"/>
        <v>0</v>
      </c>
      <c r="V34" s="266">
        <v>0</v>
      </c>
      <c r="W34" s="266">
        <v>0</v>
      </c>
      <c r="X34" s="265">
        <f t="shared" si="12"/>
        <v>0</v>
      </c>
      <c r="Y34" s="266">
        <v>0</v>
      </c>
      <c r="Z34" s="266">
        <v>0</v>
      </c>
      <c r="AA34" s="265">
        <f t="shared" si="13"/>
        <v>0</v>
      </c>
      <c r="AB34" s="266">
        <v>0</v>
      </c>
      <c r="AC34" s="266">
        <v>0</v>
      </c>
      <c r="AD34" s="265">
        <f t="shared" si="14"/>
        <v>0</v>
      </c>
      <c r="AE34" s="266">
        <v>0</v>
      </c>
      <c r="AF34" s="266">
        <v>0</v>
      </c>
      <c r="AG34" s="265">
        <f t="shared" si="15"/>
        <v>0</v>
      </c>
      <c r="AH34" s="266">
        <v>0</v>
      </c>
      <c r="AI34" s="266">
        <v>0</v>
      </c>
      <c r="AJ34" s="265">
        <f t="shared" si="16"/>
        <v>0</v>
      </c>
      <c r="AK34" s="266">
        <v>0</v>
      </c>
      <c r="AL34" s="266">
        <v>0</v>
      </c>
      <c r="AM34" s="265">
        <f t="shared" si="6"/>
        <v>0</v>
      </c>
      <c r="AN34" s="266">
        <v>0</v>
      </c>
      <c r="AO34" s="266">
        <v>0</v>
      </c>
      <c r="AP34" s="194" t="s">
        <v>32</v>
      </c>
      <c r="AQ34" s="191"/>
    </row>
    <row r="35" spans="1:46" s="181" customFormat="1" ht="26.25" customHeight="1">
      <c r="A35" s="586" t="s">
        <v>200</v>
      </c>
      <c r="B35" s="587"/>
      <c r="C35" s="256">
        <f t="shared" si="1"/>
        <v>159</v>
      </c>
      <c r="D35" s="257">
        <f t="shared" si="2"/>
        <v>114</v>
      </c>
      <c r="E35" s="257">
        <f t="shared" si="3"/>
        <v>45</v>
      </c>
      <c r="F35" s="257">
        <f t="shared" si="4"/>
        <v>4</v>
      </c>
      <c r="G35" s="257">
        <f aca="true" t="shared" si="18" ref="G35:AO35">SUM(G36:G39)</f>
        <v>4</v>
      </c>
      <c r="H35" s="257">
        <f t="shared" si="18"/>
        <v>0</v>
      </c>
      <c r="I35" s="257">
        <f t="shared" si="7"/>
        <v>1</v>
      </c>
      <c r="J35" s="257">
        <f t="shared" si="18"/>
        <v>1</v>
      </c>
      <c r="K35" s="257">
        <f t="shared" si="18"/>
        <v>0</v>
      </c>
      <c r="L35" s="257">
        <f t="shared" si="8"/>
        <v>4</v>
      </c>
      <c r="M35" s="257">
        <f t="shared" si="18"/>
        <v>4</v>
      </c>
      <c r="N35" s="257">
        <f t="shared" si="18"/>
        <v>0</v>
      </c>
      <c r="O35" s="257">
        <f t="shared" si="9"/>
        <v>4</v>
      </c>
      <c r="P35" s="257">
        <f t="shared" si="18"/>
        <v>4</v>
      </c>
      <c r="Q35" s="257">
        <f t="shared" si="18"/>
        <v>0</v>
      </c>
      <c r="R35" s="257">
        <f t="shared" si="10"/>
        <v>0</v>
      </c>
      <c r="S35" s="257">
        <f t="shared" si="18"/>
        <v>0</v>
      </c>
      <c r="T35" s="257">
        <f t="shared" si="18"/>
        <v>0</v>
      </c>
      <c r="U35" s="257">
        <f t="shared" si="11"/>
        <v>133</v>
      </c>
      <c r="V35" s="257">
        <f t="shared" si="18"/>
        <v>97</v>
      </c>
      <c r="W35" s="257">
        <f t="shared" si="18"/>
        <v>36</v>
      </c>
      <c r="X35" s="257">
        <f t="shared" si="12"/>
        <v>0</v>
      </c>
      <c r="Y35" s="257">
        <f t="shared" si="18"/>
        <v>0</v>
      </c>
      <c r="Z35" s="257">
        <f t="shared" si="18"/>
        <v>0</v>
      </c>
      <c r="AA35" s="257">
        <f t="shared" si="13"/>
        <v>6</v>
      </c>
      <c r="AB35" s="257">
        <f t="shared" si="18"/>
        <v>0</v>
      </c>
      <c r="AC35" s="257">
        <f t="shared" si="18"/>
        <v>6</v>
      </c>
      <c r="AD35" s="257">
        <f t="shared" si="14"/>
        <v>0</v>
      </c>
      <c r="AE35" s="257">
        <f t="shared" si="18"/>
        <v>0</v>
      </c>
      <c r="AF35" s="257">
        <f t="shared" si="18"/>
        <v>0</v>
      </c>
      <c r="AG35" s="257">
        <f t="shared" si="15"/>
        <v>0</v>
      </c>
      <c r="AH35" s="257">
        <f t="shared" si="18"/>
        <v>0</v>
      </c>
      <c r="AI35" s="257">
        <f t="shared" si="18"/>
        <v>0</v>
      </c>
      <c r="AJ35" s="257">
        <f t="shared" si="16"/>
        <v>7</v>
      </c>
      <c r="AK35" s="257">
        <f t="shared" si="18"/>
        <v>4</v>
      </c>
      <c r="AL35" s="257">
        <f t="shared" si="18"/>
        <v>3</v>
      </c>
      <c r="AM35" s="257">
        <f t="shared" si="6"/>
        <v>32</v>
      </c>
      <c r="AN35" s="257">
        <f t="shared" si="18"/>
        <v>21</v>
      </c>
      <c r="AO35" s="257">
        <f t="shared" si="18"/>
        <v>11</v>
      </c>
      <c r="AP35" s="588" t="s">
        <v>200</v>
      </c>
      <c r="AQ35" s="590"/>
      <c r="AT35" s="192"/>
    </row>
    <row r="36" spans="1:43" s="192" customFormat="1" ht="21" customHeight="1">
      <c r="A36" s="185"/>
      <c r="B36" s="193" t="s">
        <v>48</v>
      </c>
      <c r="C36" s="264">
        <f t="shared" si="1"/>
        <v>83</v>
      </c>
      <c r="D36" s="265">
        <f t="shared" si="2"/>
        <v>58</v>
      </c>
      <c r="E36" s="265">
        <f t="shared" si="3"/>
        <v>25</v>
      </c>
      <c r="F36" s="265">
        <f t="shared" si="4"/>
        <v>2</v>
      </c>
      <c r="G36" s="266">
        <v>2</v>
      </c>
      <c r="H36" s="266">
        <v>0</v>
      </c>
      <c r="I36" s="265">
        <f t="shared" si="7"/>
        <v>0</v>
      </c>
      <c r="J36" s="266">
        <v>0</v>
      </c>
      <c r="K36" s="266">
        <v>0</v>
      </c>
      <c r="L36" s="265">
        <f t="shared" si="8"/>
        <v>2</v>
      </c>
      <c r="M36" s="266">
        <v>2</v>
      </c>
      <c r="N36" s="266">
        <v>0</v>
      </c>
      <c r="O36" s="265">
        <f t="shared" si="9"/>
        <v>2</v>
      </c>
      <c r="P36" s="266">
        <v>2</v>
      </c>
      <c r="Q36" s="266">
        <v>0</v>
      </c>
      <c r="R36" s="265">
        <f t="shared" si="10"/>
        <v>0</v>
      </c>
      <c r="S36" s="266">
        <v>0</v>
      </c>
      <c r="T36" s="266">
        <v>0</v>
      </c>
      <c r="U36" s="265">
        <f t="shared" si="11"/>
        <v>69</v>
      </c>
      <c r="V36" s="266">
        <v>49</v>
      </c>
      <c r="W36" s="266">
        <v>20</v>
      </c>
      <c r="X36" s="265">
        <f t="shared" si="12"/>
        <v>0</v>
      </c>
      <c r="Y36" s="266">
        <v>0</v>
      </c>
      <c r="Z36" s="266">
        <v>0</v>
      </c>
      <c r="AA36" s="265">
        <f t="shared" si="13"/>
        <v>3</v>
      </c>
      <c r="AB36" s="266">
        <v>0</v>
      </c>
      <c r="AC36" s="266">
        <v>3</v>
      </c>
      <c r="AD36" s="265">
        <f t="shared" si="14"/>
        <v>0</v>
      </c>
      <c r="AE36" s="266">
        <v>0</v>
      </c>
      <c r="AF36" s="266">
        <v>0</v>
      </c>
      <c r="AG36" s="265">
        <f t="shared" si="15"/>
        <v>0</v>
      </c>
      <c r="AH36" s="266">
        <v>0</v>
      </c>
      <c r="AI36" s="266">
        <v>0</v>
      </c>
      <c r="AJ36" s="265">
        <f t="shared" si="16"/>
        <v>5</v>
      </c>
      <c r="AK36" s="266">
        <v>3</v>
      </c>
      <c r="AL36" s="266">
        <v>2</v>
      </c>
      <c r="AM36" s="265">
        <f t="shared" si="6"/>
        <v>13</v>
      </c>
      <c r="AN36" s="266">
        <v>9</v>
      </c>
      <c r="AO36" s="266">
        <v>4</v>
      </c>
      <c r="AP36" s="194" t="s">
        <v>47</v>
      </c>
      <c r="AQ36" s="191"/>
    </row>
    <row r="37" spans="1:46" s="192" customFormat="1" ht="21" customHeight="1">
      <c r="A37" s="185"/>
      <c r="B37" s="193" t="s">
        <v>50</v>
      </c>
      <c r="C37" s="264">
        <f t="shared" si="1"/>
        <v>31</v>
      </c>
      <c r="D37" s="265">
        <f t="shared" si="2"/>
        <v>22</v>
      </c>
      <c r="E37" s="265">
        <f t="shared" si="3"/>
        <v>9</v>
      </c>
      <c r="F37" s="265">
        <f t="shared" si="4"/>
        <v>1</v>
      </c>
      <c r="G37" s="266">
        <v>1</v>
      </c>
      <c r="H37" s="266">
        <v>0</v>
      </c>
      <c r="I37" s="265">
        <f t="shared" si="7"/>
        <v>0</v>
      </c>
      <c r="J37" s="266">
        <v>0</v>
      </c>
      <c r="K37" s="266">
        <v>0</v>
      </c>
      <c r="L37" s="265">
        <f t="shared" si="8"/>
        <v>1</v>
      </c>
      <c r="M37" s="266">
        <v>1</v>
      </c>
      <c r="N37" s="266">
        <v>0</v>
      </c>
      <c r="O37" s="265">
        <f t="shared" si="9"/>
        <v>1</v>
      </c>
      <c r="P37" s="266">
        <v>1</v>
      </c>
      <c r="Q37" s="266">
        <v>0</v>
      </c>
      <c r="R37" s="265">
        <f t="shared" si="10"/>
        <v>0</v>
      </c>
      <c r="S37" s="266">
        <v>0</v>
      </c>
      <c r="T37" s="266">
        <v>0</v>
      </c>
      <c r="U37" s="265">
        <f t="shared" si="11"/>
        <v>26</v>
      </c>
      <c r="V37" s="266">
        <v>19</v>
      </c>
      <c r="W37" s="266">
        <v>7</v>
      </c>
      <c r="X37" s="265">
        <f t="shared" si="12"/>
        <v>0</v>
      </c>
      <c r="Y37" s="266">
        <v>0</v>
      </c>
      <c r="Z37" s="266">
        <v>0</v>
      </c>
      <c r="AA37" s="265">
        <f t="shared" si="13"/>
        <v>1</v>
      </c>
      <c r="AB37" s="266">
        <v>0</v>
      </c>
      <c r="AC37" s="266">
        <v>1</v>
      </c>
      <c r="AD37" s="265">
        <f t="shared" si="14"/>
        <v>0</v>
      </c>
      <c r="AE37" s="266">
        <v>0</v>
      </c>
      <c r="AF37" s="266">
        <v>0</v>
      </c>
      <c r="AG37" s="265">
        <f t="shared" si="15"/>
        <v>0</v>
      </c>
      <c r="AH37" s="266">
        <v>0</v>
      </c>
      <c r="AI37" s="266">
        <v>0</v>
      </c>
      <c r="AJ37" s="265">
        <f t="shared" si="16"/>
        <v>1</v>
      </c>
      <c r="AK37" s="266">
        <v>0</v>
      </c>
      <c r="AL37" s="266">
        <v>1</v>
      </c>
      <c r="AM37" s="265">
        <f t="shared" si="6"/>
        <v>9</v>
      </c>
      <c r="AN37" s="266">
        <v>5</v>
      </c>
      <c r="AO37" s="266">
        <v>4</v>
      </c>
      <c r="AP37" s="194" t="s">
        <v>49</v>
      </c>
      <c r="AQ37" s="191"/>
      <c r="AT37" s="181"/>
    </row>
    <row r="38" spans="1:43" s="192" customFormat="1" ht="21" customHeight="1">
      <c r="A38" s="185"/>
      <c r="B38" s="193" t="s">
        <v>52</v>
      </c>
      <c r="C38" s="264">
        <f t="shared" si="1"/>
        <v>34</v>
      </c>
      <c r="D38" s="265">
        <f t="shared" si="2"/>
        <v>26</v>
      </c>
      <c r="E38" s="265">
        <f t="shared" si="3"/>
        <v>8</v>
      </c>
      <c r="F38" s="265">
        <f t="shared" si="4"/>
        <v>1</v>
      </c>
      <c r="G38" s="266">
        <v>1</v>
      </c>
      <c r="H38" s="266">
        <v>0</v>
      </c>
      <c r="I38" s="265">
        <f t="shared" si="7"/>
        <v>0</v>
      </c>
      <c r="J38" s="266">
        <v>0</v>
      </c>
      <c r="K38" s="266">
        <v>0</v>
      </c>
      <c r="L38" s="265">
        <f t="shared" si="8"/>
        <v>1</v>
      </c>
      <c r="M38" s="266">
        <v>1</v>
      </c>
      <c r="N38" s="266">
        <v>0</v>
      </c>
      <c r="O38" s="265">
        <f t="shared" si="9"/>
        <v>1</v>
      </c>
      <c r="P38" s="266">
        <v>1</v>
      </c>
      <c r="Q38" s="266">
        <v>0</v>
      </c>
      <c r="R38" s="265">
        <f t="shared" si="10"/>
        <v>0</v>
      </c>
      <c r="S38" s="266">
        <v>0</v>
      </c>
      <c r="T38" s="266">
        <v>0</v>
      </c>
      <c r="U38" s="265">
        <f t="shared" si="11"/>
        <v>29</v>
      </c>
      <c r="V38" s="266">
        <v>22</v>
      </c>
      <c r="W38" s="266">
        <v>7</v>
      </c>
      <c r="X38" s="265">
        <f t="shared" si="12"/>
        <v>0</v>
      </c>
      <c r="Y38" s="266">
        <v>0</v>
      </c>
      <c r="Z38" s="266">
        <v>0</v>
      </c>
      <c r="AA38" s="265">
        <f t="shared" si="13"/>
        <v>1</v>
      </c>
      <c r="AB38" s="266">
        <v>0</v>
      </c>
      <c r="AC38" s="266">
        <v>1</v>
      </c>
      <c r="AD38" s="265">
        <f t="shared" si="14"/>
        <v>0</v>
      </c>
      <c r="AE38" s="266">
        <v>0</v>
      </c>
      <c r="AF38" s="266">
        <v>0</v>
      </c>
      <c r="AG38" s="265">
        <f t="shared" si="15"/>
        <v>0</v>
      </c>
      <c r="AH38" s="266">
        <v>0</v>
      </c>
      <c r="AI38" s="266">
        <v>0</v>
      </c>
      <c r="AJ38" s="265">
        <f t="shared" si="16"/>
        <v>1</v>
      </c>
      <c r="AK38" s="266">
        <v>1</v>
      </c>
      <c r="AL38" s="266">
        <v>0</v>
      </c>
      <c r="AM38" s="265">
        <f t="shared" si="6"/>
        <v>6</v>
      </c>
      <c r="AN38" s="266">
        <v>4</v>
      </c>
      <c r="AO38" s="266">
        <v>2</v>
      </c>
      <c r="AP38" s="194" t="s">
        <v>51</v>
      </c>
      <c r="AQ38" s="191"/>
    </row>
    <row r="39" spans="1:43" s="192" customFormat="1" ht="21" customHeight="1">
      <c r="A39" s="185"/>
      <c r="B39" s="193" t="s">
        <v>54</v>
      </c>
      <c r="C39" s="264">
        <f t="shared" si="1"/>
        <v>11</v>
      </c>
      <c r="D39" s="265">
        <f t="shared" si="2"/>
        <v>8</v>
      </c>
      <c r="E39" s="265">
        <f t="shared" si="3"/>
        <v>3</v>
      </c>
      <c r="F39" s="265">
        <f t="shared" si="4"/>
        <v>0</v>
      </c>
      <c r="G39" s="266">
        <v>0</v>
      </c>
      <c r="H39" s="266">
        <v>0</v>
      </c>
      <c r="I39" s="265">
        <f t="shared" si="7"/>
        <v>1</v>
      </c>
      <c r="J39" s="266">
        <v>1</v>
      </c>
      <c r="K39" s="266">
        <v>0</v>
      </c>
      <c r="L39" s="265">
        <f t="shared" si="8"/>
        <v>0</v>
      </c>
      <c r="M39" s="266">
        <v>0</v>
      </c>
      <c r="N39" s="266">
        <v>0</v>
      </c>
      <c r="O39" s="265">
        <f t="shared" si="9"/>
        <v>0</v>
      </c>
      <c r="P39" s="266">
        <v>0</v>
      </c>
      <c r="Q39" s="266">
        <v>0</v>
      </c>
      <c r="R39" s="265">
        <f t="shared" si="10"/>
        <v>0</v>
      </c>
      <c r="S39" s="266">
        <v>0</v>
      </c>
      <c r="T39" s="266">
        <v>0</v>
      </c>
      <c r="U39" s="265">
        <f t="shared" si="11"/>
        <v>9</v>
      </c>
      <c r="V39" s="266">
        <v>7</v>
      </c>
      <c r="W39" s="266">
        <v>2</v>
      </c>
      <c r="X39" s="265">
        <f t="shared" si="12"/>
        <v>0</v>
      </c>
      <c r="Y39" s="266">
        <v>0</v>
      </c>
      <c r="Z39" s="266">
        <v>0</v>
      </c>
      <c r="AA39" s="265">
        <f t="shared" si="13"/>
        <v>1</v>
      </c>
      <c r="AB39" s="266">
        <v>0</v>
      </c>
      <c r="AC39" s="266">
        <v>1</v>
      </c>
      <c r="AD39" s="265">
        <f t="shared" si="14"/>
        <v>0</v>
      </c>
      <c r="AE39" s="266">
        <v>0</v>
      </c>
      <c r="AF39" s="266">
        <v>0</v>
      </c>
      <c r="AG39" s="265">
        <f t="shared" si="15"/>
        <v>0</v>
      </c>
      <c r="AH39" s="266">
        <v>0</v>
      </c>
      <c r="AI39" s="266">
        <v>0</v>
      </c>
      <c r="AJ39" s="265">
        <f t="shared" si="16"/>
        <v>0</v>
      </c>
      <c r="AK39" s="266">
        <v>0</v>
      </c>
      <c r="AL39" s="266">
        <v>0</v>
      </c>
      <c r="AM39" s="265">
        <f t="shared" si="6"/>
        <v>4</v>
      </c>
      <c r="AN39" s="266">
        <v>3</v>
      </c>
      <c r="AO39" s="266">
        <v>1</v>
      </c>
      <c r="AP39" s="194" t="s">
        <v>53</v>
      </c>
      <c r="AQ39" s="191"/>
    </row>
    <row r="40" spans="1:46" s="181" customFormat="1" ht="26.25" customHeight="1">
      <c r="A40" s="586" t="s">
        <v>201</v>
      </c>
      <c r="B40" s="587"/>
      <c r="C40" s="256">
        <f t="shared" si="1"/>
        <v>31</v>
      </c>
      <c r="D40" s="257">
        <f t="shared" si="2"/>
        <v>19</v>
      </c>
      <c r="E40" s="257">
        <f t="shared" si="3"/>
        <v>12</v>
      </c>
      <c r="F40" s="257">
        <f t="shared" si="4"/>
        <v>1</v>
      </c>
      <c r="G40" s="257">
        <f aca="true" t="shared" si="19" ref="G40:AO40">G41</f>
        <v>1</v>
      </c>
      <c r="H40" s="257">
        <f t="shared" si="19"/>
        <v>0</v>
      </c>
      <c r="I40" s="257">
        <f t="shared" si="7"/>
        <v>0</v>
      </c>
      <c r="J40" s="257">
        <f t="shared" si="19"/>
        <v>0</v>
      </c>
      <c r="K40" s="257">
        <f t="shared" si="19"/>
        <v>0</v>
      </c>
      <c r="L40" s="257">
        <f t="shared" si="8"/>
        <v>1</v>
      </c>
      <c r="M40" s="257">
        <f t="shared" si="19"/>
        <v>1</v>
      </c>
      <c r="N40" s="257">
        <f t="shared" si="19"/>
        <v>0</v>
      </c>
      <c r="O40" s="257">
        <f t="shared" si="9"/>
        <v>1</v>
      </c>
      <c r="P40" s="257">
        <f t="shared" si="19"/>
        <v>1</v>
      </c>
      <c r="Q40" s="257">
        <f t="shared" si="19"/>
        <v>0</v>
      </c>
      <c r="R40" s="257">
        <f t="shared" si="10"/>
        <v>0</v>
      </c>
      <c r="S40" s="257">
        <f t="shared" si="19"/>
        <v>0</v>
      </c>
      <c r="T40" s="257">
        <f t="shared" si="19"/>
        <v>0</v>
      </c>
      <c r="U40" s="257">
        <f t="shared" si="11"/>
        <v>26</v>
      </c>
      <c r="V40" s="257">
        <f t="shared" si="19"/>
        <v>15</v>
      </c>
      <c r="W40" s="257">
        <f t="shared" si="19"/>
        <v>11</v>
      </c>
      <c r="X40" s="257">
        <f t="shared" si="12"/>
        <v>0</v>
      </c>
      <c r="Y40" s="257">
        <f t="shared" si="19"/>
        <v>0</v>
      </c>
      <c r="Z40" s="257">
        <f t="shared" si="19"/>
        <v>0</v>
      </c>
      <c r="AA40" s="257">
        <f t="shared" si="13"/>
        <v>1</v>
      </c>
      <c r="AB40" s="257">
        <f t="shared" si="19"/>
        <v>0</v>
      </c>
      <c r="AC40" s="257">
        <f t="shared" si="19"/>
        <v>1</v>
      </c>
      <c r="AD40" s="257">
        <f t="shared" si="14"/>
        <v>0</v>
      </c>
      <c r="AE40" s="257">
        <f t="shared" si="19"/>
        <v>0</v>
      </c>
      <c r="AF40" s="257">
        <f t="shared" si="19"/>
        <v>0</v>
      </c>
      <c r="AG40" s="257">
        <f t="shared" si="15"/>
        <v>0</v>
      </c>
      <c r="AH40" s="257">
        <f t="shared" si="19"/>
        <v>0</v>
      </c>
      <c r="AI40" s="257">
        <f t="shared" si="19"/>
        <v>0</v>
      </c>
      <c r="AJ40" s="257">
        <f t="shared" si="16"/>
        <v>1</v>
      </c>
      <c r="AK40" s="257">
        <f t="shared" si="19"/>
        <v>1</v>
      </c>
      <c r="AL40" s="257">
        <f t="shared" si="19"/>
        <v>0</v>
      </c>
      <c r="AM40" s="257">
        <f t="shared" si="6"/>
        <v>5</v>
      </c>
      <c r="AN40" s="257">
        <f t="shared" si="19"/>
        <v>3</v>
      </c>
      <c r="AO40" s="257">
        <f t="shared" si="19"/>
        <v>2</v>
      </c>
      <c r="AP40" s="597" t="s">
        <v>33</v>
      </c>
      <c r="AQ40" s="598"/>
      <c r="AT40" s="192"/>
    </row>
    <row r="41" spans="1:43" s="192" customFormat="1" ht="21" customHeight="1">
      <c r="A41" s="185"/>
      <c r="B41" s="193" t="s">
        <v>34</v>
      </c>
      <c r="C41" s="264">
        <f t="shared" si="1"/>
        <v>31</v>
      </c>
      <c r="D41" s="265">
        <f t="shared" si="2"/>
        <v>19</v>
      </c>
      <c r="E41" s="265">
        <f t="shared" si="3"/>
        <v>12</v>
      </c>
      <c r="F41" s="265">
        <f t="shared" si="4"/>
        <v>1</v>
      </c>
      <c r="G41" s="266">
        <v>1</v>
      </c>
      <c r="H41" s="266">
        <v>0</v>
      </c>
      <c r="I41" s="265">
        <f t="shared" si="7"/>
        <v>0</v>
      </c>
      <c r="J41" s="266">
        <v>0</v>
      </c>
      <c r="K41" s="266">
        <v>0</v>
      </c>
      <c r="L41" s="265">
        <f t="shared" si="8"/>
        <v>1</v>
      </c>
      <c r="M41" s="266">
        <v>1</v>
      </c>
      <c r="N41" s="266">
        <v>0</v>
      </c>
      <c r="O41" s="265">
        <f t="shared" si="9"/>
        <v>1</v>
      </c>
      <c r="P41" s="266">
        <v>1</v>
      </c>
      <c r="Q41" s="266">
        <v>0</v>
      </c>
      <c r="R41" s="265">
        <f t="shared" si="10"/>
        <v>0</v>
      </c>
      <c r="S41" s="266">
        <v>0</v>
      </c>
      <c r="T41" s="266">
        <v>0</v>
      </c>
      <c r="U41" s="265">
        <f t="shared" si="11"/>
        <v>26</v>
      </c>
      <c r="V41" s="266">
        <v>15</v>
      </c>
      <c r="W41" s="266">
        <v>11</v>
      </c>
      <c r="X41" s="265">
        <f t="shared" si="12"/>
        <v>0</v>
      </c>
      <c r="Y41" s="266">
        <v>0</v>
      </c>
      <c r="Z41" s="266">
        <v>0</v>
      </c>
      <c r="AA41" s="265">
        <f t="shared" si="13"/>
        <v>1</v>
      </c>
      <c r="AB41" s="266">
        <v>0</v>
      </c>
      <c r="AC41" s="266">
        <v>1</v>
      </c>
      <c r="AD41" s="265">
        <f t="shared" si="14"/>
        <v>0</v>
      </c>
      <c r="AE41" s="266">
        <v>0</v>
      </c>
      <c r="AF41" s="266">
        <v>0</v>
      </c>
      <c r="AG41" s="265">
        <f t="shared" si="15"/>
        <v>0</v>
      </c>
      <c r="AH41" s="266">
        <v>0</v>
      </c>
      <c r="AI41" s="266">
        <v>0</v>
      </c>
      <c r="AJ41" s="265">
        <f t="shared" si="16"/>
        <v>1</v>
      </c>
      <c r="AK41" s="266">
        <v>1</v>
      </c>
      <c r="AL41" s="266">
        <v>0</v>
      </c>
      <c r="AM41" s="265">
        <f t="shared" si="6"/>
        <v>5</v>
      </c>
      <c r="AN41" s="266">
        <v>3</v>
      </c>
      <c r="AO41" s="266">
        <v>2</v>
      </c>
      <c r="AP41" s="194" t="s">
        <v>34</v>
      </c>
      <c r="AQ41" s="191"/>
    </row>
    <row r="42" spans="1:46" s="181" customFormat="1" ht="26.25" customHeight="1">
      <c r="A42" s="586" t="s">
        <v>202</v>
      </c>
      <c r="B42" s="587"/>
      <c r="C42" s="256">
        <f t="shared" si="1"/>
        <v>43</v>
      </c>
      <c r="D42" s="257">
        <f t="shared" si="2"/>
        <v>24</v>
      </c>
      <c r="E42" s="257">
        <f t="shared" si="3"/>
        <v>19</v>
      </c>
      <c r="F42" s="257">
        <f t="shared" si="4"/>
        <v>1</v>
      </c>
      <c r="G42" s="257">
        <f aca="true" t="shared" si="20" ref="G42:AO42">SUM(G43:G44)</f>
        <v>1</v>
      </c>
      <c r="H42" s="257">
        <f t="shared" si="20"/>
        <v>0</v>
      </c>
      <c r="I42" s="257">
        <f t="shared" si="7"/>
        <v>0</v>
      </c>
      <c r="J42" s="257">
        <f t="shared" si="20"/>
        <v>0</v>
      </c>
      <c r="K42" s="257">
        <f t="shared" si="20"/>
        <v>0</v>
      </c>
      <c r="L42" s="257">
        <f t="shared" si="8"/>
        <v>1</v>
      </c>
      <c r="M42" s="257">
        <f t="shared" si="20"/>
        <v>1</v>
      </c>
      <c r="N42" s="257">
        <f t="shared" si="20"/>
        <v>0</v>
      </c>
      <c r="O42" s="257">
        <f t="shared" si="9"/>
        <v>1</v>
      </c>
      <c r="P42" s="257">
        <f t="shared" si="20"/>
        <v>1</v>
      </c>
      <c r="Q42" s="257">
        <f t="shared" si="20"/>
        <v>0</v>
      </c>
      <c r="R42" s="257">
        <f t="shared" si="10"/>
        <v>0</v>
      </c>
      <c r="S42" s="257">
        <f t="shared" si="20"/>
        <v>0</v>
      </c>
      <c r="T42" s="257">
        <f t="shared" si="20"/>
        <v>0</v>
      </c>
      <c r="U42" s="257">
        <f t="shared" si="11"/>
        <v>36</v>
      </c>
      <c r="V42" s="257">
        <f t="shared" si="20"/>
        <v>19</v>
      </c>
      <c r="W42" s="257">
        <f t="shared" si="20"/>
        <v>17</v>
      </c>
      <c r="X42" s="257">
        <f t="shared" si="12"/>
        <v>0</v>
      </c>
      <c r="Y42" s="257">
        <f t="shared" si="20"/>
        <v>0</v>
      </c>
      <c r="Z42" s="257">
        <f t="shared" si="20"/>
        <v>0</v>
      </c>
      <c r="AA42" s="257">
        <f t="shared" si="13"/>
        <v>1</v>
      </c>
      <c r="AB42" s="257">
        <f t="shared" si="20"/>
        <v>0</v>
      </c>
      <c r="AC42" s="257">
        <f t="shared" si="20"/>
        <v>1</v>
      </c>
      <c r="AD42" s="257">
        <f t="shared" si="14"/>
        <v>0</v>
      </c>
      <c r="AE42" s="257">
        <f t="shared" si="20"/>
        <v>0</v>
      </c>
      <c r="AF42" s="257">
        <f t="shared" si="20"/>
        <v>0</v>
      </c>
      <c r="AG42" s="257">
        <f t="shared" si="15"/>
        <v>0</v>
      </c>
      <c r="AH42" s="257">
        <f t="shared" si="20"/>
        <v>0</v>
      </c>
      <c r="AI42" s="257">
        <f t="shared" si="20"/>
        <v>0</v>
      </c>
      <c r="AJ42" s="257">
        <f t="shared" si="16"/>
        <v>3</v>
      </c>
      <c r="AK42" s="257">
        <f t="shared" si="20"/>
        <v>2</v>
      </c>
      <c r="AL42" s="257">
        <f t="shared" si="20"/>
        <v>1</v>
      </c>
      <c r="AM42" s="257">
        <f t="shared" si="6"/>
        <v>6</v>
      </c>
      <c r="AN42" s="257">
        <f t="shared" si="20"/>
        <v>5</v>
      </c>
      <c r="AO42" s="257">
        <f t="shared" si="20"/>
        <v>1</v>
      </c>
      <c r="AP42" s="588" t="s">
        <v>202</v>
      </c>
      <c r="AQ42" s="590"/>
      <c r="AT42" s="192"/>
    </row>
    <row r="43" spans="1:43" s="192" customFormat="1" ht="21" customHeight="1">
      <c r="A43" s="185"/>
      <c r="B43" s="193" t="s">
        <v>35</v>
      </c>
      <c r="C43" s="264">
        <f t="shared" si="1"/>
        <v>43</v>
      </c>
      <c r="D43" s="265">
        <f t="shared" si="2"/>
        <v>24</v>
      </c>
      <c r="E43" s="265">
        <f t="shared" si="3"/>
        <v>19</v>
      </c>
      <c r="F43" s="265">
        <f t="shared" si="4"/>
        <v>1</v>
      </c>
      <c r="G43" s="266">
        <v>1</v>
      </c>
      <c r="H43" s="266">
        <v>0</v>
      </c>
      <c r="I43" s="265">
        <f t="shared" si="7"/>
        <v>0</v>
      </c>
      <c r="J43" s="266">
        <v>0</v>
      </c>
      <c r="K43" s="266">
        <v>0</v>
      </c>
      <c r="L43" s="265">
        <f t="shared" si="8"/>
        <v>1</v>
      </c>
      <c r="M43" s="266">
        <v>1</v>
      </c>
      <c r="N43" s="266">
        <v>0</v>
      </c>
      <c r="O43" s="265">
        <f t="shared" si="9"/>
        <v>1</v>
      </c>
      <c r="P43" s="266">
        <v>1</v>
      </c>
      <c r="Q43" s="266">
        <v>0</v>
      </c>
      <c r="R43" s="265">
        <f t="shared" si="10"/>
        <v>0</v>
      </c>
      <c r="S43" s="266">
        <v>0</v>
      </c>
      <c r="T43" s="266">
        <v>0</v>
      </c>
      <c r="U43" s="265">
        <f t="shared" si="11"/>
        <v>36</v>
      </c>
      <c r="V43" s="266">
        <v>19</v>
      </c>
      <c r="W43" s="266">
        <v>17</v>
      </c>
      <c r="X43" s="265">
        <f t="shared" si="12"/>
        <v>0</v>
      </c>
      <c r="Y43" s="266">
        <v>0</v>
      </c>
      <c r="Z43" s="266">
        <v>0</v>
      </c>
      <c r="AA43" s="265">
        <f t="shared" si="13"/>
        <v>1</v>
      </c>
      <c r="AB43" s="266">
        <v>0</v>
      </c>
      <c r="AC43" s="266">
        <v>1</v>
      </c>
      <c r="AD43" s="265">
        <f t="shared" si="14"/>
        <v>0</v>
      </c>
      <c r="AE43" s="266">
        <v>0</v>
      </c>
      <c r="AF43" s="266">
        <v>0</v>
      </c>
      <c r="AG43" s="265">
        <f t="shared" si="15"/>
        <v>0</v>
      </c>
      <c r="AH43" s="266">
        <v>0</v>
      </c>
      <c r="AI43" s="266">
        <v>0</v>
      </c>
      <c r="AJ43" s="265">
        <f t="shared" si="16"/>
        <v>3</v>
      </c>
      <c r="AK43" s="266">
        <v>2</v>
      </c>
      <c r="AL43" s="266">
        <v>1</v>
      </c>
      <c r="AM43" s="265">
        <f t="shared" si="6"/>
        <v>6</v>
      </c>
      <c r="AN43" s="266">
        <v>5</v>
      </c>
      <c r="AO43" s="266">
        <v>1</v>
      </c>
      <c r="AP43" s="194" t="s">
        <v>35</v>
      </c>
      <c r="AQ43" s="191"/>
    </row>
    <row r="44" spans="1:46" s="192" customFormat="1" ht="21" customHeight="1">
      <c r="A44" s="185"/>
      <c r="B44" s="193" t="s">
        <v>36</v>
      </c>
      <c r="C44" s="264">
        <f t="shared" si="1"/>
        <v>0</v>
      </c>
      <c r="D44" s="265">
        <f t="shared" si="2"/>
        <v>0</v>
      </c>
      <c r="E44" s="265">
        <f t="shared" si="3"/>
        <v>0</v>
      </c>
      <c r="F44" s="265">
        <f t="shared" si="4"/>
        <v>0</v>
      </c>
      <c r="G44" s="266">
        <v>0</v>
      </c>
      <c r="H44" s="266">
        <v>0</v>
      </c>
      <c r="I44" s="265">
        <f t="shared" si="7"/>
        <v>0</v>
      </c>
      <c r="J44" s="266">
        <v>0</v>
      </c>
      <c r="K44" s="266">
        <v>0</v>
      </c>
      <c r="L44" s="265">
        <f t="shared" si="8"/>
        <v>0</v>
      </c>
      <c r="M44" s="266">
        <v>0</v>
      </c>
      <c r="N44" s="266">
        <v>0</v>
      </c>
      <c r="O44" s="265">
        <f t="shared" si="9"/>
        <v>0</v>
      </c>
      <c r="P44" s="266">
        <v>0</v>
      </c>
      <c r="Q44" s="266">
        <v>0</v>
      </c>
      <c r="R44" s="265">
        <f t="shared" si="10"/>
        <v>0</v>
      </c>
      <c r="S44" s="266">
        <v>0</v>
      </c>
      <c r="T44" s="266">
        <v>0</v>
      </c>
      <c r="U44" s="265">
        <f t="shared" si="11"/>
        <v>0</v>
      </c>
      <c r="V44" s="266">
        <v>0</v>
      </c>
      <c r="W44" s="266">
        <v>0</v>
      </c>
      <c r="X44" s="265">
        <f t="shared" si="12"/>
        <v>0</v>
      </c>
      <c r="Y44" s="266">
        <v>0</v>
      </c>
      <c r="Z44" s="266">
        <v>0</v>
      </c>
      <c r="AA44" s="265">
        <f t="shared" si="13"/>
        <v>0</v>
      </c>
      <c r="AB44" s="266">
        <v>0</v>
      </c>
      <c r="AC44" s="266">
        <v>0</v>
      </c>
      <c r="AD44" s="265">
        <f t="shared" si="14"/>
        <v>0</v>
      </c>
      <c r="AE44" s="266">
        <v>0</v>
      </c>
      <c r="AF44" s="266">
        <v>0</v>
      </c>
      <c r="AG44" s="265">
        <f t="shared" si="15"/>
        <v>0</v>
      </c>
      <c r="AH44" s="266">
        <v>0</v>
      </c>
      <c r="AI44" s="266">
        <v>0</v>
      </c>
      <c r="AJ44" s="265">
        <f t="shared" si="16"/>
        <v>0</v>
      </c>
      <c r="AK44" s="266">
        <v>0</v>
      </c>
      <c r="AL44" s="266">
        <v>0</v>
      </c>
      <c r="AM44" s="265">
        <f t="shared" si="6"/>
        <v>0</v>
      </c>
      <c r="AN44" s="266">
        <v>0</v>
      </c>
      <c r="AO44" s="266">
        <v>0</v>
      </c>
      <c r="AP44" s="194" t="s">
        <v>36</v>
      </c>
      <c r="AQ44" s="191"/>
      <c r="AT44" s="181"/>
    </row>
    <row r="45" spans="1:43" s="181" customFormat="1" ht="26.25" customHeight="1">
      <c r="A45" s="586" t="s">
        <v>203</v>
      </c>
      <c r="B45" s="587"/>
      <c r="C45" s="256">
        <f t="shared" si="1"/>
        <v>109</v>
      </c>
      <c r="D45" s="257">
        <f t="shared" si="2"/>
        <v>80</v>
      </c>
      <c r="E45" s="257">
        <f t="shared" si="3"/>
        <v>29</v>
      </c>
      <c r="F45" s="257">
        <f t="shared" si="4"/>
        <v>2</v>
      </c>
      <c r="G45" s="257">
        <f aca="true" t="shared" si="21" ref="G45:AO45">SUM(G46:G48)</f>
        <v>2</v>
      </c>
      <c r="H45" s="257">
        <f t="shared" si="21"/>
        <v>0</v>
      </c>
      <c r="I45" s="257">
        <f t="shared" si="7"/>
        <v>0</v>
      </c>
      <c r="J45" s="257">
        <f t="shared" si="21"/>
        <v>0</v>
      </c>
      <c r="K45" s="257">
        <f t="shared" si="21"/>
        <v>0</v>
      </c>
      <c r="L45" s="257">
        <f t="shared" si="8"/>
        <v>3</v>
      </c>
      <c r="M45" s="257">
        <f t="shared" si="21"/>
        <v>3</v>
      </c>
      <c r="N45" s="257">
        <f t="shared" si="21"/>
        <v>0</v>
      </c>
      <c r="O45" s="257">
        <f t="shared" si="9"/>
        <v>3</v>
      </c>
      <c r="P45" s="257">
        <f t="shared" si="21"/>
        <v>3</v>
      </c>
      <c r="Q45" s="257">
        <f t="shared" si="21"/>
        <v>0</v>
      </c>
      <c r="R45" s="257">
        <f t="shared" si="10"/>
        <v>0</v>
      </c>
      <c r="S45" s="257">
        <f t="shared" si="21"/>
        <v>0</v>
      </c>
      <c r="T45" s="257">
        <f t="shared" si="21"/>
        <v>0</v>
      </c>
      <c r="U45" s="257">
        <f t="shared" si="11"/>
        <v>89</v>
      </c>
      <c r="V45" s="257">
        <f t="shared" si="21"/>
        <v>65</v>
      </c>
      <c r="W45" s="257">
        <f t="shared" si="21"/>
        <v>24</v>
      </c>
      <c r="X45" s="257">
        <f t="shared" si="12"/>
        <v>0</v>
      </c>
      <c r="Y45" s="257">
        <f t="shared" si="21"/>
        <v>0</v>
      </c>
      <c r="Z45" s="257">
        <f t="shared" si="21"/>
        <v>0</v>
      </c>
      <c r="AA45" s="257">
        <f t="shared" si="13"/>
        <v>4</v>
      </c>
      <c r="AB45" s="257">
        <f t="shared" si="21"/>
        <v>0</v>
      </c>
      <c r="AC45" s="257">
        <f t="shared" si="21"/>
        <v>4</v>
      </c>
      <c r="AD45" s="257">
        <f t="shared" si="14"/>
        <v>0</v>
      </c>
      <c r="AE45" s="257">
        <f t="shared" si="21"/>
        <v>0</v>
      </c>
      <c r="AF45" s="257">
        <f t="shared" si="21"/>
        <v>0</v>
      </c>
      <c r="AG45" s="257">
        <f t="shared" si="15"/>
        <v>0</v>
      </c>
      <c r="AH45" s="257">
        <f t="shared" si="21"/>
        <v>0</v>
      </c>
      <c r="AI45" s="257">
        <f t="shared" si="21"/>
        <v>0</v>
      </c>
      <c r="AJ45" s="257">
        <f t="shared" si="16"/>
        <v>8</v>
      </c>
      <c r="AK45" s="257">
        <f t="shared" si="21"/>
        <v>7</v>
      </c>
      <c r="AL45" s="257">
        <f t="shared" si="21"/>
        <v>1</v>
      </c>
      <c r="AM45" s="257">
        <f t="shared" si="6"/>
        <v>6</v>
      </c>
      <c r="AN45" s="257">
        <f t="shared" si="21"/>
        <v>4</v>
      </c>
      <c r="AO45" s="257">
        <f t="shared" si="21"/>
        <v>2</v>
      </c>
      <c r="AP45" s="588" t="s">
        <v>203</v>
      </c>
      <c r="AQ45" s="590"/>
    </row>
    <row r="46" spans="1:43" s="192" customFormat="1" ht="21" customHeight="1">
      <c r="A46" s="185"/>
      <c r="B46" s="193" t="s">
        <v>37</v>
      </c>
      <c r="C46" s="264">
        <f t="shared" si="1"/>
        <v>44</v>
      </c>
      <c r="D46" s="265">
        <f t="shared" si="2"/>
        <v>33</v>
      </c>
      <c r="E46" s="265">
        <f t="shared" si="3"/>
        <v>11</v>
      </c>
      <c r="F46" s="265">
        <f t="shared" si="4"/>
        <v>1</v>
      </c>
      <c r="G46" s="266">
        <v>1</v>
      </c>
      <c r="H46" s="266">
        <v>0</v>
      </c>
      <c r="I46" s="265">
        <f t="shared" si="7"/>
        <v>0</v>
      </c>
      <c r="J46" s="266">
        <v>0</v>
      </c>
      <c r="K46" s="266">
        <v>0</v>
      </c>
      <c r="L46" s="265">
        <f t="shared" si="8"/>
        <v>1</v>
      </c>
      <c r="M46" s="266">
        <v>1</v>
      </c>
      <c r="N46" s="266">
        <v>0</v>
      </c>
      <c r="O46" s="265">
        <f t="shared" si="9"/>
        <v>1</v>
      </c>
      <c r="P46" s="266">
        <v>1</v>
      </c>
      <c r="Q46" s="266">
        <v>0</v>
      </c>
      <c r="R46" s="265">
        <f t="shared" si="10"/>
        <v>0</v>
      </c>
      <c r="S46" s="266">
        <v>0</v>
      </c>
      <c r="T46" s="266">
        <v>0</v>
      </c>
      <c r="U46" s="265">
        <f t="shared" si="11"/>
        <v>33</v>
      </c>
      <c r="V46" s="266">
        <v>25</v>
      </c>
      <c r="W46" s="266">
        <v>8</v>
      </c>
      <c r="X46" s="265">
        <f t="shared" si="12"/>
        <v>0</v>
      </c>
      <c r="Y46" s="266">
        <v>0</v>
      </c>
      <c r="Z46" s="266">
        <v>0</v>
      </c>
      <c r="AA46" s="265">
        <f t="shared" si="13"/>
        <v>2</v>
      </c>
      <c r="AB46" s="266">
        <v>0</v>
      </c>
      <c r="AC46" s="266">
        <v>2</v>
      </c>
      <c r="AD46" s="265">
        <f t="shared" si="14"/>
        <v>0</v>
      </c>
      <c r="AE46" s="266">
        <v>0</v>
      </c>
      <c r="AF46" s="266">
        <v>0</v>
      </c>
      <c r="AG46" s="265">
        <f t="shared" si="15"/>
        <v>0</v>
      </c>
      <c r="AH46" s="266">
        <v>0</v>
      </c>
      <c r="AI46" s="266">
        <v>0</v>
      </c>
      <c r="AJ46" s="265">
        <f t="shared" si="16"/>
        <v>6</v>
      </c>
      <c r="AK46" s="266">
        <v>5</v>
      </c>
      <c r="AL46" s="266">
        <v>1</v>
      </c>
      <c r="AM46" s="265">
        <f t="shared" si="6"/>
        <v>3</v>
      </c>
      <c r="AN46" s="266">
        <v>3</v>
      </c>
      <c r="AO46" s="266">
        <v>0</v>
      </c>
      <c r="AP46" s="194" t="s">
        <v>37</v>
      </c>
      <c r="AQ46" s="191"/>
    </row>
    <row r="47" spans="1:46" s="192" customFormat="1" ht="21" customHeight="1">
      <c r="A47" s="185"/>
      <c r="B47" s="193" t="s">
        <v>38</v>
      </c>
      <c r="C47" s="264">
        <f t="shared" si="1"/>
        <v>0</v>
      </c>
      <c r="D47" s="265">
        <f t="shared" si="2"/>
        <v>0</v>
      </c>
      <c r="E47" s="265">
        <f t="shared" si="3"/>
        <v>0</v>
      </c>
      <c r="F47" s="265">
        <f t="shared" si="4"/>
        <v>0</v>
      </c>
      <c r="G47" s="266">
        <v>0</v>
      </c>
      <c r="H47" s="266">
        <v>0</v>
      </c>
      <c r="I47" s="265">
        <f t="shared" si="7"/>
        <v>0</v>
      </c>
      <c r="J47" s="266">
        <v>0</v>
      </c>
      <c r="K47" s="266">
        <v>0</v>
      </c>
      <c r="L47" s="265">
        <f t="shared" si="8"/>
        <v>0</v>
      </c>
      <c r="M47" s="266">
        <v>0</v>
      </c>
      <c r="N47" s="266">
        <v>0</v>
      </c>
      <c r="O47" s="265">
        <f t="shared" si="9"/>
        <v>0</v>
      </c>
      <c r="P47" s="266">
        <v>0</v>
      </c>
      <c r="Q47" s="266">
        <v>0</v>
      </c>
      <c r="R47" s="265">
        <f t="shared" si="10"/>
        <v>0</v>
      </c>
      <c r="S47" s="266">
        <v>0</v>
      </c>
      <c r="T47" s="266">
        <v>0</v>
      </c>
      <c r="U47" s="265">
        <f t="shared" si="11"/>
        <v>0</v>
      </c>
      <c r="V47" s="266">
        <v>0</v>
      </c>
      <c r="W47" s="266">
        <v>0</v>
      </c>
      <c r="X47" s="265">
        <f t="shared" si="12"/>
        <v>0</v>
      </c>
      <c r="Y47" s="266">
        <v>0</v>
      </c>
      <c r="Z47" s="266">
        <v>0</v>
      </c>
      <c r="AA47" s="265">
        <f t="shared" si="13"/>
        <v>0</v>
      </c>
      <c r="AB47" s="266">
        <v>0</v>
      </c>
      <c r="AC47" s="266">
        <v>0</v>
      </c>
      <c r="AD47" s="265">
        <f t="shared" si="14"/>
        <v>0</v>
      </c>
      <c r="AE47" s="266">
        <v>0</v>
      </c>
      <c r="AF47" s="266">
        <v>0</v>
      </c>
      <c r="AG47" s="265">
        <f t="shared" si="15"/>
        <v>0</v>
      </c>
      <c r="AH47" s="266">
        <v>0</v>
      </c>
      <c r="AI47" s="266">
        <v>0</v>
      </c>
      <c r="AJ47" s="265">
        <f t="shared" si="16"/>
        <v>0</v>
      </c>
      <c r="AK47" s="266">
        <v>0</v>
      </c>
      <c r="AL47" s="266">
        <v>0</v>
      </c>
      <c r="AM47" s="265">
        <f t="shared" si="6"/>
        <v>0</v>
      </c>
      <c r="AN47" s="266">
        <v>0</v>
      </c>
      <c r="AO47" s="266">
        <v>0</v>
      </c>
      <c r="AP47" s="194" t="s">
        <v>38</v>
      </c>
      <c r="AQ47" s="191"/>
      <c r="AT47" s="181"/>
    </row>
    <row r="48" spans="1:43" s="192" customFormat="1" ht="21" customHeight="1">
      <c r="A48" s="185"/>
      <c r="B48" s="193" t="s">
        <v>39</v>
      </c>
      <c r="C48" s="264">
        <f t="shared" si="1"/>
        <v>65</v>
      </c>
      <c r="D48" s="265">
        <f t="shared" si="2"/>
        <v>47</v>
      </c>
      <c r="E48" s="265">
        <f t="shared" si="3"/>
        <v>18</v>
      </c>
      <c r="F48" s="265">
        <f t="shared" si="4"/>
        <v>1</v>
      </c>
      <c r="G48" s="266">
        <v>1</v>
      </c>
      <c r="H48" s="266">
        <v>0</v>
      </c>
      <c r="I48" s="265">
        <f t="shared" si="7"/>
        <v>0</v>
      </c>
      <c r="J48" s="266">
        <v>0</v>
      </c>
      <c r="K48" s="266">
        <v>0</v>
      </c>
      <c r="L48" s="265">
        <f t="shared" si="8"/>
        <v>2</v>
      </c>
      <c r="M48" s="266">
        <v>2</v>
      </c>
      <c r="N48" s="266">
        <v>0</v>
      </c>
      <c r="O48" s="265">
        <f t="shared" si="9"/>
        <v>2</v>
      </c>
      <c r="P48" s="266">
        <v>2</v>
      </c>
      <c r="Q48" s="266">
        <v>0</v>
      </c>
      <c r="R48" s="265">
        <f t="shared" si="10"/>
        <v>0</v>
      </c>
      <c r="S48" s="266">
        <v>0</v>
      </c>
      <c r="T48" s="266">
        <v>0</v>
      </c>
      <c r="U48" s="265">
        <f t="shared" si="11"/>
        <v>56</v>
      </c>
      <c r="V48" s="266">
        <v>40</v>
      </c>
      <c r="W48" s="266">
        <v>16</v>
      </c>
      <c r="X48" s="265">
        <f t="shared" si="12"/>
        <v>0</v>
      </c>
      <c r="Y48" s="266">
        <v>0</v>
      </c>
      <c r="Z48" s="266">
        <v>0</v>
      </c>
      <c r="AA48" s="265">
        <f t="shared" si="13"/>
        <v>2</v>
      </c>
      <c r="AB48" s="266">
        <v>0</v>
      </c>
      <c r="AC48" s="266">
        <v>2</v>
      </c>
      <c r="AD48" s="265">
        <f t="shared" si="14"/>
        <v>0</v>
      </c>
      <c r="AE48" s="266">
        <v>0</v>
      </c>
      <c r="AF48" s="266">
        <v>0</v>
      </c>
      <c r="AG48" s="265">
        <f t="shared" si="15"/>
        <v>0</v>
      </c>
      <c r="AH48" s="266">
        <v>0</v>
      </c>
      <c r="AI48" s="266">
        <v>0</v>
      </c>
      <c r="AJ48" s="265">
        <f t="shared" si="16"/>
        <v>2</v>
      </c>
      <c r="AK48" s="266">
        <v>2</v>
      </c>
      <c r="AL48" s="266">
        <v>0</v>
      </c>
      <c r="AM48" s="265">
        <f t="shared" si="6"/>
        <v>3</v>
      </c>
      <c r="AN48" s="266">
        <v>1</v>
      </c>
      <c r="AO48" s="266">
        <v>2</v>
      </c>
      <c r="AP48" s="194" t="s">
        <v>39</v>
      </c>
      <c r="AQ48" s="191"/>
    </row>
    <row r="49" spans="1:46" s="181" customFormat="1" ht="26.25" customHeight="1">
      <c r="A49" s="586" t="s">
        <v>204</v>
      </c>
      <c r="B49" s="587"/>
      <c r="C49" s="256">
        <f t="shared" si="1"/>
        <v>52</v>
      </c>
      <c r="D49" s="257">
        <f t="shared" si="2"/>
        <v>45</v>
      </c>
      <c r="E49" s="257">
        <f t="shared" si="3"/>
        <v>7</v>
      </c>
      <c r="F49" s="257">
        <f t="shared" si="4"/>
        <v>1</v>
      </c>
      <c r="G49" s="257">
        <f>SUM(G50:G52)</f>
        <v>1</v>
      </c>
      <c r="H49" s="257">
        <f>SUM(H50:H52)</f>
        <v>0</v>
      </c>
      <c r="I49" s="257">
        <f t="shared" si="7"/>
        <v>0</v>
      </c>
      <c r="J49" s="257">
        <f>SUM(J50:J52)</f>
        <v>0</v>
      </c>
      <c r="K49" s="257">
        <f>SUM(K50:K52)</f>
        <v>0</v>
      </c>
      <c r="L49" s="257">
        <f t="shared" si="8"/>
        <v>1</v>
      </c>
      <c r="M49" s="257">
        <f>SUM(M50:M52)</f>
        <v>1</v>
      </c>
      <c r="N49" s="257">
        <f>SUM(N50:N52)</f>
        <v>0</v>
      </c>
      <c r="O49" s="257">
        <f t="shared" si="9"/>
        <v>2</v>
      </c>
      <c r="P49" s="257">
        <f>SUM(P50:P52)</f>
        <v>2</v>
      </c>
      <c r="Q49" s="257">
        <f>SUM(Q50:Q52)</f>
        <v>0</v>
      </c>
      <c r="R49" s="257">
        <f t="shared" si="10"/>
        <v>0</v>
      </c>
      <c r="S49" s="257">
        <f>SUM(S50:S52)</f>
        <v>0</v>
      </c>
      <c r="T49" s="257">
        <f>SUM(T50:T52)</f>
        <v>0</v>
      </c>
      <c r="U49" s="257">
        <f t="shared" si="11"/>
        <v>44</v>
      </c>
      <c r="V49" s="257">
        <f>SUM(V50:V52)</f>
        <v>39</v>
      </c>
      <c r="W49" s="257">
        <f>SUM(W50:W52)</f>
        <v>5</v>
      </c>
      <c r="X49" s="257">
        <f t="shared" si="12"/>
        <v>0</v>
      </c>
      <c r="Y49" s="257">
        <f>SUM(Y50:Y52)</f>
        <v>0</v>
      </c>
      <c r="Z49" s="257">
        <f>SUM(Z50:Z52)</f>
        <v>0</v>
      </c>
      <c r="AA49" s="257">
        <f t="shared" si="13"/>
        <v>2</v>
      </c>
      <c r="AB49" s="257">
        <f>SUM(AB50:AB52)</f>
        <v>0</v>
      </c>
      <c r="AC49" s="257">
        <f>SUM(AC50:AC52)</f>
        <v>2</v>
      </c>
      <c r="AD49" s="257">
        <f t="shared" si="14"/>
        <v>0</v>
      </c>
      <c r="AE49" s="257">
        <f>SUM(AE50:AE52)</f>
        <v>0</v>
      </c>
      <c r="AF49" s="257">
        <f>SUM(AF50:AF52)</f>
        <v>0</v>
      </c>
      <c r="AG49" s="257">
        <f t="shared" si="15"/>
        <v>0</v>
      </c>
      <c r="AH49" s="257">
        <f>SUM(AH50:AH52)</f>
        <v>0</v>
      </c>
      <c r="AI49" s="257">
        <f>SUM(AI50:AI52)</f>
        <v>0</v>
      </c>
      <c r="AJ49" s="257">
        <f t="shared" si="16"/>
        <v>2</v>
      </c>
      <c r="AK49" s="257">
        <f>SUM(AK50:AK52)</f>
        <v>2</v>
      </c>
      <c r="AL49" s="257">
        <f>SUM(AL50:AL52)</f>
        <v>0</v>
      </c>
      <c r="AM49" s="257">
        <f t="shared" si="6"/>
        <v>0</v>
      </c>
      <c r="AN49" s="257">
        <f>SUM(AN50:AN52)</f>
        <v>0</v>
      </c>
      <c r="AO49" s="257">
        <f>SUM(AO50:AO52)</f>
        <v>0</v>
      </c>
      <c r="AP49" s="588" t="s">
        <v>204</v>
      </c>
      <c r="AQ49" s="590"/>
      <c r="AT49" s="192"/>
    </row>
    <row r="50" spans="1:43" s="192" customFormat="1" ht="21" customHeight="1">
      <c r="A50" s="185"/>
      <c r="B50" s="193" t="s">
        <v>40</v>
      </c>
      <c r="C50" s="264">
        <f t="shared" si="1"/>
        <v>52</v>
      </c>
      <c r="D50" s="265">
        <f t="shared" si="2"/>
        <v>45</v>
      </c>
      <c r="E50" s="265">
        <f t="shared" si="3"/>
        <v>7</v>
      </c>
      <c r="F50" s="265">
        <f t="shared" si="4"/>
        <v>1</v>
      </c>
      <c r="G50" s="266">
        <v>1</v>
      </c>
      <c r="H50" s="266">
        <v>0</v>
      </c>
      <c r="I50" s="265">
        <f t="shared" si="7"/>
        <v>0</v>
      </c>
      <c r="J50" s="266">
        <v>0</v>
      </c>
      <c r="K50" s="266">
        <v>0</v>
      </c>
      <c r="L50" s="265">
        <f t="shared" si="8"/>
        <v>1</v>
      </c>
      <c r="M50" s="266">
        <v>1</v>
      </c>
      <c r="N50" s="266">
        <v>0</v>
      </c>
      <c r="O50" s="265">
        <f t="shared" si="9"/>
        <v>2</v>
      </c>
      <c r="P50" s="266">
        <v>2</v>
      </c>
      <c r="Q50" s="266">
        <v>0</v>
      </c>
      <c r="R50" s="265">
        <f t="shared" si="10"/>
        <v>0</v>
      </c>
      <c r="S50" s="266">
        <v>0</v>
      </c>
      <c r="T50" s="266">
        <v>0</v>
      </c>
      <c r="U50" s="265">
        <f t="shared" si="11"/>
        <v>44</v>
      </c>
      <c r="V50" s="266">
        <v>39</v>
      </c>
      <c r="W50" s="266">
        <v>5</v>
      </c>
      <c r="X50" s="265">
        <f t="shared" si="12"/>
        <v>0</v>
      </c>
      <c r="Y50" s="266">
        <v>0</v>
      </c>
      <c r="Z50" s="266">
        <v>0</v>
      </c>
      <c r="AA50" s="265">
        <f t="shared" si="13"/>
        <v>2</v>
      </c>
      <c r="AB50" s="266">
        <v>0</v>
      </c>
      <c r="AC50" s="266">
        <v>2</v>
      </c>
      <c r="AD50" s="265">
        <f t="shared" si="14"/>
        <v>0</v>
      </c>
      <c r="AE50" s="266">
        <v>0</v>
      </c>
      <c r="AF50" s="266">
        <v>0</v>
      </c>
      <c r="AG50" s="265">
        <f t="shared" si="15"/>
        <v>0</v>
      </c>
      <c r="AH50" s="266">
        <v>0</v>
      </c>
      <c r="AI50" s="266">
        <v>0</v>
      </c>
      <c r="AJ50" s="265">
        <f t="shared" si="16"/>
        <v>2</v>
      </c>
      <c r="AK50" s="266">
        <v>2</v>
      </c>
      <c r="AL50" s="266">
        <v>0</v>
      </c>
      <c r="AM50" s="265">
        <f t="shared" si="6"/>
        <v>0</v>
      </c>
      <c r="AN50" s="266">
        <v>0</v>
      </c>
      <c r="AO50" s="266">
        <v>0</v>
      </c>
      <c r="AP50" s="194" t="s">
        <v>40</v>
      </c>
      <c r="AQ50" s="191"/>
    </row>
    <row r="51" spans="1:46" s="192" customFormat="1" ht="21" customHeight="1">
      <c r="A51" s="185"/>
      <c r="B51" s="193" t="s">
        <v>41</v>
      </c>
      <c r="C51" s="264">
        <f t="shared" si="1"/>
        <v>0</v>
      </c>
      <c r="D51" s="265">
        <f t="shared" si="2"/>
        <v>0</v>
      </c>
      <c r="E51" s="265">
        <f t="shared" si="3"/>
        <v>0</v>
      </c>
      <c r="F51" s="265">
        <f t="shared" si="4"/>
        <v>0</v>
      </c>
      <c r="G51" s="266">
        <v>0</v>
      </c>
      <c r="H51" s="266">
        <v>0</v>
      </c>
      <c r="I51" s="265">
        <f t="shared" si="7"/>
        <v>0</v>
      </c>
      <c r="J51" s="266">
        <v>0</v>
      </c>
      <c r="K51" s="266">
        <v>0</v>
      </c>
      <c r="L51" s="265">
        <f t="shared" si="8"/>
        <v>0</v>
      </c>
      <c r="M51" s="266">
        <v>0</v>
      </c>
      <c r="N51" s="266">
        <v>0</v>
      </c>
      <c r="O51" s="265">
        <f t="shared" si="9"/>
        <v>0</v>
      </c>
      <c r="P51" s="266">
        <v>0</v>
      </c>
      <c r="Q51" s="266">
        <v>0</v>
      </c>
      <c r="R51" s="265">
        <f t="shared" si="10"/>
        <v>0</v>
      </c>
      <c r="S51" s="266">
        <v>0</v>
      </c>
      <c r="T51" s="266">
        <v>0</v>
      </c>
      <c r="U51" s="265">
        <f t="shared" si="11"/>
        <v>0</v>
      </c>
      <c r="V51" s="266">
        <v>0</v>
      </c>
      <c r="W51" s="266">
        <v>0</v>
      </c>
      <c r="X51" s="265">
        <f t="shared" si="12"/>
        <v>0</v>
      </c>
      <c r="Y51" s="266">
        <v>0</v>
      </c>
      <c r="Z51" s="266">
        <v>0</v>
      </c>
      <c r="AA51" s="265">
        <f t="shared" si="13"/>
        <v>0</v>
      </c>
      <c r="AB51" s="266">
        <v>0</v>
      </c>
      <c r="AC51" s="266">
        <v>0</v>
      </c>
      <c r="AD51" s="265">
        <f t="shared" si="14"/>
        <v>0</v>
      </c>
      <c r="AE51" s="266">
        <v>0</v>
      </c>
      <c r="AF51" s="266">
        <v>0</v>
      </c>
      <c r="AG51" s="265">
        <f t="shared" si="15"/>
        <v>0</v>
      </c>
      <c r="AH51" s="266">
        <v>0</v>
      </c>
      <c r="AI51" s="266">
        <v>0</v>
      </c>
      <c r="AJ51" s="265">
        <f t="shared" si="16"/>
        <v>0</v>
      </c>
      <c r="AK51" s="266">
        <v>0</v>
      </c>
      <c r="AL51" s="266">
        <v>0</v>
      </c>
      <c r="AM51" s="265">
        <f t="shared" si="6"/>
        <v>0</v>
      </c>
      <c r="AN51" s="266">
        <v>0</v>
      </c>
      <c r="AO51" s="266">
        <v>0</v>
      </c>
      <c r="AP51" s="194" t="s">
        <v>41</v>
      </c>
      <c r="AQ51" s="191"/>
      <c r="AT51" s="181"/>
    </row>
    <row r="52" spans="1:43" s="192" customFormat="1" ht="21" customHeight="1">
      <c r="A52" s="185"/>
      <c r="B52" s="193" t="s">
        <v>43</v>
      </c>
      <c r="C52" s="264">
        <f t="shared" si="1"/>
        <v>0</v>
      </c>
      <c r="D52" s="265">
        <f t="shared" si="2"/>
        <v>0</v>
      </c>
      <c r="E52" s="265">
        <f t="shared" si="3"/>
        <v>0</v>
      </c>
      <c r="F52" s="265">
        <f t="shared" si="4"/>
        <v>0</v>
      </c>
      <c r="G52" s="266">
        <v>0</v>
      </c>
      <c r="H52" s="266">
        <v>0</v>
      </c>
      <c r="I52" s="265">
        <f t="shared" si="7"/>
        <v>0</v>
      </c>
      <c r="J52" s="266">
        <v>0</v>
      </c>
      <c r="K52" s="266">
        <v>0</v>
      </c>
      <c r="L52" s="265">
        <f t="shared" si="8"/>
        <v>0</v>
      </c>
      <c r="M52" s="266">
        <v>0</v>
      </c>
      <c r="N52" s="266">
        <v>0</v>
      </c>
      <c r="O52" s="265">
        <f t="shared" si="9"/>
        <v>0</v>
      </c>
      <c r="P52" s="266">
        <v>0</v>
      </c>
      <c r="Q52" s="266">
        <v>0</v>
      </c>
      <c r="R52" s="265">
        <f t="shared" si="10"/>
        <v>0</v>
      </c>
      <c r="S52" s="266">
        <v>0</v>
      </c>
      <c r="T52" s="266">
        <v>0</v>
      </c>
      <c r="U52" s="265">
        <f t="shared" si="11"/>
        <v>0</v>
      </c>
      <c r="V52" s="266">
        <v>0</v>
      </c>
      <c r="W52" s="266">
        <v>0</v>
      </c>
      <c r="X52" s="265">
        <f t="shared" si="12"/>
        <v>0</v>
      </c>
      <c r="Y52" s="266">
        <v>0</v>
      </c>
      <c r="Z52" s="266">
        <v>0</v>
      </c>
      <c r="AA52" s="265">
        <f t="shared" si="13"/>
        <v>0</v>
      </c>
      <c r="AB52" s="266">
        <v>0</v>
      </c>
      <c r="AC52" s="266">
        <v>0</v>
      </c>
      <c r="AD52" s="265">
        <f t="shared" si="14"/>
        <v>0</v>
      </c>
      <c r="AE52" s="266">
        <v>0</v>
      </c>
      <c r="AF52" s="266">
        <v>0</v>
      </c>
      <c r="AG52" s="265">
        <f t="shared" si="15"/>
        <v>0</v>
      </c>
      <c r="AH52" s="266">
        <v>0</v>
      </c>
      <c r="AI52" s="266">
        <v>0</v>
      </c>
      <c r="AJ52" s="265">
        <f t="shared" si="16"/>
        <v>0</v>
      </c>
      <c r="AK52" s="266">
        <v>0</v>
      </c>
      <c r="AL52" s="266">
        <v>0</v>
      </c>
      <c r="AM52" s="265">
        <f t="shared" si="6"/>
        <v>0</v>
      </c>
      <c r="AN52" s="266">
        <v>0</v>
      </c>
      <c r="AO52" s="266">
        <v>0</v>
      </c>
      <c r="AP52" s="194" t="s">
        <v>43</v>
      </c>
      <c r="AQ52" s="191"/>
    </row>
    <row r="53" spans="1:46" s="196" customFormat="1" ht="26.25" customHeight="1">
      <c r="A53" s="586" t="s">
        <v>205</v>
      </c>
      <c r="B53" s="587"/>
      <c r="C53" s="256">
        <f t="shared" si="1"/>
        <v>61</v>
      </c>
      <c r="D53" s="257">
        <f t="shared" si="2"/>
        <v>45</v>
      </c>
      <c r="E53" s="257">
        <f t="shared" si="3"/>
        <v>16</v>
      </c>
      <c r="F53" s="257">
        <f t="shared" si="4"/>
        <v>2</v>
      </c>
      <c r="G53" s="257">
        <f aca="true" t="shared" si="22" ref="G53:AO53">SUM(G54:G55)</f>
        <v>2</v>
      </c>
      <c r="H53" s="257">
        <f t="shared" si="22"/>
        <v>0</v>
      </c>
      <c r="I53" s="257">
        <f t="shared" si="7"/>
        <v>0</v>
      </c>
      <c r="J53" s="257">
        <f t="shared" si="22"/>
        <v>0</v>
      </c>
      <c r="K53" s="257">
        <f t="shared" si="22"/>
        <v>0</v>
      </c>
      <c r="L53" s="257">
        <f t="shared" si="8"/>
        <v>3</v>
      </c>
      <c r="M53" s="257">
        <f t="shared" si="22"/>
        <v>3</v>
      </c>
      <c r="N53" s="257">
        <f t="shared" si="22"/>
        <v>0</v>
      </c>
      <c r="O53" s="257">
        <f t="shared" si="9"/>
        <v>2</v>
      </c>
      <c r="P53" s="257">
        <f t="shared" si="22"/>
        <v>2</v>
      </c>
      <c r="Q53" s="257">
        <f t="shared" si="22"/>
        <v>0</v>
      </c>
      <c r="R53" s="257">
        <f t="shared" si="10"/>
        <v>0</v>
      </c>
      <c r="S53" s="257">
        <f t="shared" si="22"/>
        <v>0</v>
      </c>
      <c r="T53" s="257">
        <f t="shared" si="22"/>
        <v>0</v>
      </c>
      <c r="U53" s="257">
        <f t="shared" si="11"/>
        <v>50</v>
      </c>
      <c r="V53" s="257">
        <f t="shared" si="22"/>
        <v>37</v>
      </c>
      <c r="W53" s="257">
        <f t="shared" si="22"/>
        <v>13</v>
      </c>
      <c r="X53" s="257">
        <f t="shared" si="12"/>
        <v>0</v>
      </c>
      <c r="Y53" s="257">
        <f t="shared" si="22"/>
        <v>0</v>
      </c>
      <c r="Z53" s="257">
        <f t="shared" si="22"/>
        <v>0</v>
      </c>
      <c r="AA53" s="257">
        <f t="shared" si="13"/>
        <v>2</v>
      </c>
      <c r="AB53" s="257">
        <f t="shared" si="22"/>
        <v>0</v>
      </c>
      <c r="AC53" s="257">
        <f t="shared" si="22"/>
        <v>2</v>
      </c>
      <c r="AD53" s="257">
        <f t="shared" si="14"/>
        <v>0</v>
      </c>
      <c r="AE53" s="257">
        <f t="shared" si="22"/>
        <v>0</v>
      </c>
      <c r="AF53" s="257">
        <f t="shared" si="22"/>
        <v>0</v>
      </c>
      <c r="AG53" s="257">
        <f t="shared" si="15"/>
        <v>0</v>
      </c>
      <c r="AH53" s="257">
        <f t="shared" si="22"/>
        <v>0</v>
      </c>
      <c r="AI53" s="257">
        <f t="shared" si="22"/>
        <v>0</v>
      </c>
      <c r="AJ53" s="257">
        <f t="shared" si="16"/>
        <v>2</v>
      </c>
      <c r="AK53" s="257">
        <f t="shared" si="22"/>
        <v>1</v>
      </c>
      <c r="AL53" s="257">
        <f t="shared" si="22"/>
        <v>1</v>
      </c>
      <c r="AM53" s="257">
        <f t="shared" si="6"/>
        <v>8</v>
      </c>
      <c r="AN53" s="257">
        <f t="shared" si="22"/>
        <v>6</v>
      </c>
      <c r="AO53" s="257">
        <f t="shared" si="22"/>
        <v>2</v>
      </c>
      <c r="AP53" s="588" t="s">
        <v>205</v>
      </c>
      <c r="AQ53" s="590"/>
      <c r="AT53" s="192"/>
    </row>
    <row r="54" spans="1:43" s="192" customFormat="1" ht="21" customHeight="1">
      <c r="A54" s="185"/>
      <c r="B54" s="193" t="s">
        <v>44</v>
      </c>
      <c r="C54" s="264">
        <f t="shared" si="1"/>
        <v>35</v>
      </c>
      <c r="D54" s="265">
        <f t="shared" si="2"/>
        <v>25</v>
      </c>
      <c r="E54" s="265">
        <f t="shared" si="3"/>
        <v>10</v>
      </c>
      <c r="F54" s="265">
        <f t="shared" si="4"/>
        <v>1</v>
      </c>
      <c r="G54" s="266">
        <v>1</v>
      </c>
      <c r="H54" s="266">
        <v>0</v>
      </c>
      <c r="I54" s="265">
        <f t="shared" si="7"/>
        <v>0</v>
      </c>
      <c r="J54" s="266">
        <v>0</v>
      </c>
      <c r="K54" s="266">
        <v>0</v>
      </c>
      <c r="L54" s="265">
        <f t="shared" si="8"/>
        <v>2</v>
      </c>
      <c r="M54" s="266">
        <v>2</v>
      </c>
      <c r="N54" s="266">
        <v>0</v>
      </c>
      <c r="O54" s="265">
        <f t="shared" si="9"/>
        <v>1</v>
      </c>
      <c r="P54" s="266">
        <v>1</v>
      </c>
      <c r="Q54" s="266">
        <v>0</v>
      </c>
      <c r="R54" s="265">
        <f t="shared" si="10"/>
        <v>0</v>
      </c>
      <c r="S54" s="266">
        <v>0</v>
      </c>
      <c r="T54" s="266">
        <v>0</v>
      </c>
      <c r="U54" s="265">
        <f t="shared" si="11"/>
        <v>28</v>
      </c>
      <c r="V54" s="266">
        <v>20</v>
      </c>
      <c r="W54" s="266">
        <v>8</v>
      </c>
      <c r="X54" s="265">
        <f t="shared" si="12"/>
        <v>0</v>
      </c>
      <c r="Y54" s="266">
        <v>0</v>
      </c>
      <c r="Z54" s="266">
        <v>0</v>
      </c>
      <c r="AA54" s="265">
        <f t="shared" si="13"/>
        <v>1</v>
      </c>
      <c r="AB54" s="266">
        <v>0</v>
      </c>
      <c r="AC54" s="266">
        <v>1</v>
      </c>
      <c r="AD54" s="265">
        <f t="shared" si="14"/>
        <v>0</v>
      </c>
      <c r="AE54" s="266">
        <v>0</v>
      </c>
      <c r="AF54" s="266">
        <v>0</v>
      </c>
      <c r="AG54" s="265">
        <f t="shared" si="15"/>
        <v>0</v>
      </c>
      <c r="AH54" s="266">
        <v>0</v>
      </c>
      <c r="AI54" s="266">
        <v>0</v>
      </c>
      <c r="AJ54" s="265">
        <f t="shared" si="16"/>
        <v>2</v>
      </c>
      <c r="AK54" s="266">
        <v>1</v>
      </c>
      <c r="AL54" s="266">
        <v>1</v>
      </c>
      <c r="AM54" s="265">
        <f t="shared" si="6"/>
        <v>2</v>
      </c>
      <c r="AN54" s="266">
        <v>1</v>
      </c>
      <c r="AO54" s="266">
        <v>1</v>
      </c>
      <c r="AP54" s="194" t="s">
        <v>44</v>
      </c>
      <c r="AQ54" s="191"/>
    </row>
    <row r="55" spans="1:46" s="197" customFormat="1" ht="21" customHeight="1">
      <c r="A55" s="185"/>
      <c r="B55" s="193" t="s">
        <v>56</v>
      </c>
      <c r="C55" s="264">
        <f t="shared" si="1"/>
        <v>26</v>
      </c>
      <c r="D55" s="265">
        <f t="shared" si="2"/>
        <v>20</v>
      </c>
      <c r="E55" s="265">
        <f t="shared" si="3"/>
        <v>6</v>
      </c>
      <c r="F55" s="265">
        <f t="shared" si="4"/>
        <v>1</v>
      </c>
      <c r="G55" s="266">
        <v>1</v>
      </c>
      <c r="H55" s="266">
        <v>0</v>
      </c>
      <c r="I55" s="265">
        <f t="shared" si="7"/>
        <v>0</v>
      </c>
      <c r="J55" s="266">
        <v>0</v>
      </c>
      <c r="K55" s="266">
        <v>0</v>
      </c>
      <c r="L55" s="265">
        <f t="shared" si="8"/>
        <v>1</v>
      </c>
      <c r="M55" s="266">
        <v>1</v>
      </c>
      <c r="N55" s="266">
        <v>0</v>
      </c>
      <c r="O55" s="265">
        <f t="shared" si="9"/>
        <v>1</v>
      </c>
      <c r="P55" s="266">
        <v>1</v>
      </c>
      <c r="Q55" s="266">
        <v>0</v>
      </c>
      <c r="R55" s="265">
        <f t="shared" si="10"/>
        <v>0</v>
      </c>
      <c r="S55" s="266">
        <v>0</v>
      </c>
      <c r="T55" s="266">
        <v>0</v>
      </c>
      <c r="U55" s="265">
        <f t="shared" si="11"/>
        <v>22</v>
      </c>
      <c r="V55" s="266">
        <v>17</v>
      </c>
      <c r="W55" s="266">
        <v>5</v>
      </c>
      <c r="X55" s="265">
        <f t="shared" si="12"/>
        <v>0</v>
      </c>
      <c r="Y55" s="266">
        <v>0</v>
      </c>
      <c r="Z55" s="266">
        <v>0</v>
      </c>
      <c r="AA55" s="265">
        <f t="shared" si="13"/>
        <v>1</v>
      </c>
      <c r="AB55" s="266">
        <v>0</v>
      </c>
      <c r="AC55" s="266">
        <v>1</v>
      </c>
      <c r="AD55" s="265">
        <f t="shared" si="14"/>
        <v>0</v>
      </c>
      <c r="AE55" s="266">
        <v>0</v>
      </c>
      <c r="AF55" s="266">
        <v>0</v>
      </c>
      <c r="AG55" s="265">
        <f t="shared" si="15"/>
        <v>0</v>
      </c>
      <c r="AH55" s="266">
        <v>0</v>
      </c>
      <c r="AI55" s="266">
        <v>0</v>
      </c>
      <c r="AJ55" s="265">
        <f t="shared" si="16"/>
        <v>0</v>
      </c>
      <c r="AK55" s="266">
        <v>0</v>
      </c>
      <c r="AL55" s="266">
        <v>0</v>
      </c>
      <c r="AM55" s="265">
        <f t="shared" si="6"/>
        <v>6</v>
      </c>
      <c r="AN55" s="266">
        <v>5</v>
      </c>
      <c r="AO55" s="266">
        <v>1</v>
      </c>
      <c r="AP55" s="194" t="s">
        <v>56</v>
      </c>
      <c r="AQ55" s="191"/>
      <c r="AT55" s="181"/>
    </row>
    <row r="56" spans="1:43" s="181" customFormat="1" ht="26.25" customHeight="1">
      <c r="A56" s="586" t="s">
        <v>206</v>
      </c>
      <c r="B56" s="608"/>
      <c r="C56" s="256">
        <f t="shared" si="1"/>
        <v>100</v>
      </c>
      <c r="D56" s="257">
        <f t="shared" si="2"/>
        <v>69</v>
      </c>
      <c r="E56" s="257">
        <f t="shared" si="3"/>
        <v>31</v>
      </c>
      <c r="F56" s="257">
        <f t="shared" si="4"/>
        <v>3</v>
      </c>
      <c r="G56" s="257">
        <f aca="true" t="shared" si="23" ref="G56:AO56">SUM(G57:G58)</f>
        <v>3</v>
      </c>
      <c r="H56" s="257">
        <f t="shared" si="23"/>
        <v>0</v>
      </c>
      <c r="I56" s="257">
        <f t="shared" si="7"/>
        <v>0</v>
      </c>
      <c r="J56" s="257">
        <f t="shared" si="23"/>
        <v>0</v>
      </c>
      <c r="K56" s="257">
        <f t="shared" si="23"/>
        <v>0</v>
      </c>
      <c r="L56" s="257">
        <f t="shared" si="8"/>
        <v>3</v>
      </c>
      <c r="M56" s="257">
        <f t="shared" si="23"/>
        <v>3</v>
      </c>
      <c r="N56" s="257">
        <f t="shared" si="23"/>
        <v>0</v>
      </c>
      <c r="O56" s="257">
        <f t="shared" si="9"/>
        <v>2</v>
      </c>
      <c r="P56" s="257">
        <f t="shared" si="23"/>
        <v>2</v>
      </c>
      <c r="Q56" s="257">
        <f t="shared" si="23"/>
        <v>0</v>
      </c>
      <c r="R56" s="257">
        <f t="shared" si="10"/>
        <v>0</v>
      </c>
      <c r="S56" s="257">
        <f t="shared" si="23"/>
        <v>0</v>
      </c>
      <c r="T56" s="257">
        <f t="shared" si="23"/>
        <v>0</v>
      </c>
      <c r="U56" s="257">
        <f t="shared" si="11"/>
        <v>84</v>
      </c>
      <c r="V56" s="257">
        <f t="shared" si="23"/>
        <v>57</v>
      </c>
      <c r="W56" s="257">
        <f t="shared" si="23"/>
        <v>27</v>
      </c>
      <c r="X56" s="257">
        <f t="shared" si="12"/>
        <v>0</v>
      </c>
      <c r="Y56" s="257">
        <f t="shared" si="23"/>
        <v>0</v>
      </c>
      <c r="Z56" s="257">
        <f t="shared" si="23"/>
        <v>0</v>
      </c>
      <c r="AA56" s="257">
        <f t="shared" si="13"/>
        <v>3</v>
      </c>
      <c r="AB56" s="257">
        <f t="shared" si="23"/>
        <v>0</v>
      </c>
      <c r="AC56" s="257">
        <f t="shared" si="23"/>
        <v>3</v>
      </c>
      <c r="AD56" s="257">
        <f t="shared" si="14"/>
        <v>0</v>
      </c>
      <c r="AE56" s="257">
        <f t="shared" si="23"/>
        <v>0</v>
      </c>
      <c r="AF56" s="257">
        <f t="shared" si="23"/>
        <v>0</v>
      </c>
      <c r="AG56" s="257">
        <f t="shared" si="15"/>
        <v>0</v>
      </c>
      <c r="AH56" s="257">
        <f t="shared" si="23"/>
        <v>0</v>
      </c>
      <c r="AI56" s="257">
        <f t="shared" si="23"/>
        <v>0</v>
      </c>
      <c r="AJ56" s="257">
        <f t="shared" si="16"/>
        <v>5</v>
      </c>
      <c r="AK56" s="257">
        <f t="shared" si="23"/>
        <v>4</v>
      </c>
      <c r="AL56" s="257">
        <f t="shared" si="23"/>
        <v>1</v>
      </c>
      <c r="AM56" s="257">
        <f t="shared" si="6"/>
        <v>21</v>
      </c>
      <c r="AN56" s="257">
        <f t="shared" si="23"/>
        <v>13</v>
      </c>
      <c r="AO56" s="257">
        <f t="shared" si="23"/>
        <v>8</v>
      </c>
      <c r="AP56" s="588" t="s">
        <v>206</v>
      </c>
      <c r="AQ56" s="589"/>
    </row>
    <row r="57" spans="1:43" s="192" customFormat="1" ht="21" customHeight="1">
      <c r="A57" s="198"/>
      <c r="B57" s="193" t="s">
        <v>45</v>
      </c>
      <c r="C57" s="264">
        <f t="shared" si="1"/>
        <v>32</v>
      </c>
      <c r="D57" s="265">
        <f t="shared" si="2"/>
        <v>24</v>
      </c>
      <c r="E57" s="265">
        <f t="shared" si="3"/>
        <v>8</v>
      </c>
      <c r="F57" s="265">
        <f t="shared" si="4"/>
        <v>1</v>
      </c>
      <c r="G57" s="266">
        <v>1</v>
      </c>
      <c r="H57" s="266">
        <v>0</v>
      </c>
      <c r="I57" s="265">
        <f t="shared" si="7"/>
        <v>0</v>
      </c>
      <c r="J57" s="266">
        <v>0</v>
      </c>
      <c r="K57" s="266">
        <v>0</v>
      </c>
      <c r="L57" s="265">
        <f t="shared" si="8"/>
        <v>1</v>
      </c>
      <c r="M57" s="266">
        <v>1</v>
      </c>
      <c r="N57" s="266">
        <v>0</v>
      </c>
      <c r="O57" s="265">
        <f t="shared" si="9"/>
        <v>1</v>
      </c>
      <c r="P57" s="266">
        <v>1</v>
      </c>
      <c r="Q57" s="266">
        <v>0</v>
      </c>
      <c r="R57" s="265">
        <f t="shared" si="10"/>
        <v>0</v>
      </c>
      <c r="S57" s="266">
        <v>0</v>
      </c>
      <c r="T57" s="266">
        <v>0</v>
      </c>
      <c r="U57" s="265">
        <f t="shared" si="11"/>
        <v>28</v>
      </c>
      <c r="V57" s="266">
        <v>21</v>
      </c>
      <c r="W57" s="266">
        <v>7</v>
      </c>
      <c r="X57" s="265">
        <f t="shared" si="12"/>
        <v>0</v>
      </c>
      <c r="Y57" s="266">
        <v>0</v>
      </c>
      <c r="Z57" s="266">
        <v>0</v>
      </c>
      <c r="AA57" s="265">
        <f t="shared" si="13"/>
        <v>1</v>
      </c>
      <c r="AB57" s="266">
        <v>0</v>
      </c>
      <c r="AC57" s="266">
        <v>1</v>
      </c>
      <c r="AD57" s="265">
        <f t="shared" si="14"/>
        <v>0</v>
      </c>
      <c r="AE57" s="266">
        <v>0</v>
      </c>
      <c r="AF57" s="266">
        <v>0</v>
      </c>
      <c r="AG57" s="265">
        <f t="shared" si="15"/>
        <v>0</v>
      </c>
      <c r="AH57" s="266">
        <v>0</v>
      </c>
      <c r="AI57" s="266">
        <v>0</v>
      </c>
      <c r="AJ57" s="265">
        <f t="shared" si="16"/>
        <v>0</v>
      </c>
      <c r="AK57" s="266">
        <v>0</v>
      </c>
      <c r="AL57" s="266">
        <v>0</v>
      </c>
      <c r="AM57" s="265">
        <f t="shared" si="6"/>
        <v>4</v>
      </c>
      <c r="AN57" s="266">
        <v>4</v>
      </c>
      <c r="AO57" s="266">
        <v>0</v>
      </c>
      <c r="AP57" s="194" t="s">
        <v>45</v>
      </c>
      <c r="AQ57" s="191"/>
    </row>
    <row r="58" spans="1:43" s="192" customFormat="1" ht="21" customHeight="1">
      <c r="A58" s="198"/>
      <c r="B58" s="193" t="s">
        <v>154</v>
      </c>
      <c r="C58" s="264">
        <f t="shared" si="1"/>
        <v>68</v>
      </c>
      <c r="D58" s="265">
        <f t="shared" si="2"/>
        <v>45</v>
      </c>
      <c r="E58" s="265">
        <f t="shared" si="3"/>
        <v>23</v>
      </c>
      <c r="F58" s="265">
        <f t="shared" si="4"/>
        <v>2</v>
      </c>
      <c r="G58" s="266">
        <v>2</v>
      </c>
      <c r="H58" s="266">
        <v>0</v>
      </c>
      <c r="I58" s="265">
        <f t="shared" si="7"/>
        <v>0</v>
      </c>
      <c r="J58" s="266">
        <v>0</v>
      </c>
      <c r="K58" s="266">
        <v>0</v>
      </c>
      <c r="L58" s="265">
        <f t="shared" si="8"/>
        <v>2</v>
      </c>
      <c r="M58" s="266">
        <v>2</v>
      </c>
      <c r="N58" s="266">
        <v>0</v>
      </c>
      <c r="O58" s="265">
        <f t="shared" si="9"/>
        <v>1</v>
      </c>
      <c r="P58" s="266">
        <v>1</v>
      </c>
      <c r="Q58" s="266">
        <v>0</v>
      </c>
      <c r="R58" s="265">
        <f t="shared" si="10"/>
        <v>0</v>
      </c>
      <c r="S58" s="266">
        <v>0</v>
      </c>
      <c r="T58" s="266">
        <v>0</v>
      </c>
      <c r="U58" s="265">
        <f t="shared" si="11"/>
        <v>56</v>
      </c>
      <c r="V58" s="266">
        <v>36</v>
      </c>
      <c r="W58" s="266">
        <v>20</v>
      </c>
      <c r="X58" s="265">
        <f t="shared" si="12"/>
        <v>0</v>
      </c>
      <c r="Y58" s="266">
        <v>0</v>
      </c>
      <c r="Z58" s="266">
        <v>0</v>
      </c>
      <c r="AA58" s="265">
        <f t="shared" si="13"/>
        <v>2</v>
      </c>
      <c r="AB58" s="266">
        <v>0</v>
      </c>
      <c r="AC58" s="266">
        <v>2</v>
      </c>
      <c r="AD58" s="265">
        <f t="shared" si="14"/>
        <v>0</v>
      </c>
      <c r="AE58" s="266">
        <v>0</v>
      </c>
      <c r="AF58" s="266">
        <v>0</v>
      </c>
      <c r="AG58" s="265">
        <f t="shared" si="15"/>
        <v>0</v>
      </c>
      <c r="AH58" s="266">
        <v>0</v>
      </c>
      <c r="AI58" s="266">
        <v>0</v>
      </c>
      <c r="AJ58" s="265">
        <f t="shared" si="16"/>
        <v>5</v>
      </c>
      <c r="AK58" s="266">
        <v>4</v>
      </c>
      <c r="AL58" s="266">
        <v>1</v>
      </c>
      <c r="AM58" s="265">
        <f t="shared" si="6"/>
        <v>17</v>
      </c>
      <c r="AN58" s="266">
        <v>9</v>
      </c>
      <c r="AO58" s="266">
        <v>8</v>
      </c>
      <c r="AP58" s="194" t="s">
        <v>154</v>
      </c>
      <c r="AQ58" s="191"/>
    </row>
    <row r="59" spans="1:46" s="181" customFormat="1" ht="26.25" customHeight="1">
      <c r="A59" s="586" t="s">
        <v>207</v>
      </c>
      <c r="B59" s="587"/>
      <c r="C59" s="256">
        <f t="shared" si="1"/>
        <v>0</v>
      </c>
      <c r="D59" s="257">
        <f t="shared" si="2"/>
        <v>0</v>
      </c>
      <c r="E59" s="257">
        <f t="shared" si="3"/>
        <v>0</v>
      </c>
      <c r="F59" s="257">
        <f t="shared" si="4"/>
        <v>0</v>
      </c>
      <c r="G59" s="257">
        <f aca="true" t="shared" si="24" ref="G59:AO59">G60</f>
        <v>0</v>
      </c>
      <c r="H59" s="257">
        <f t="shared" si="24"/>
        <v>0</v>
      </c>
      <c r="I59" s="257">
        <f t="shared" si="7"/>
        <v>0</v>
      </c>
      <c r="J59" s="257">
        <f t="shared" si="24"/>
        <v>0</v>
      </c>
      <c r="K59" s="257">
        <f t="shared" si="24"/>
        <v>0</v>
      </c>
      <c r="L59" s="257">
        <f t="shared" si="8"/>
        <v>0</v>
      </c>
      <c r="M59" s="257">
        <f t="shared" si="24"/>
        <v>0</v>
      </c>
      <c r="N59" s="257">
        <f t="shared" si="24"/>
        <v>0</v>
      </c>
      <c r="O59" s="257">
        <f t="shared" si="9"/>
        <v>0</v>
      </c>
      <c r="P59" s="257">
        <f t="shared" si="24"/>
        <v>0</v>
      </c>
      <c r="Q59" s="257">
        <f t="shared" si="24"/>
        <v>0</v>
      </c>
      <c r="R59" s="257">
        <f t="shared" si="10"/>
        <v>0</v>
      </c>
      <c r="S59" s="257">
        <f t="shared" si="24"/>
        <v>0</v>
      </c>
      <c r="T59" s="257">
        <f t="shared" si="24"/>
        <v>0</v>
      </c>
      <c r="U59" s="257">
        <f t="shared" si="11"/>
        <v>0</v>
      </c>
      <c r="V59" s="257">
        <f t="shared" si="24"/>
        <v>0</v>
      </c>
      <c r="W59" s="257">
        <f t="shared" si="24"/>
        <v>0</v>
      </c>
      <c r="X59" s="257">
        <f t="shared" si="12"/>
        <v>0</v>
      </c>
      <c r="Y59" s="257">
        <f t="shared" si="24"/>
        <v>0</v>
      </c>
      <c r="Z59" s="257">
        <f t="shared" si="24"/>
        <v>0</v>
      </c>
      <c r="AA59" s="257">
        <f t="shared" si="13"/>
        <v>0</v>
      </c>
      <c r="AB59" s="257">
        <f t="shared" si="24"/>
        <v>0</v>
      </c>
      <c r="AC59" s="257">
        <f t="shared" si="24"/>
        <v>0</v>
      </c>
      <c r="AD59" s="257">
        <f t="shared" si="14"/>
        <v>0</v>
      </c>
      <c r="AE59" s="257">
        <f t="shared" si="24"/>
        <v>0</v>
      </c>
      <c r="AF59" s="257">
        <f t="shared" si="24"/>
        <v>0</v>
      </c>
      <c r="AG59" s="257">
        <f t="shared" si="15"/>
        <v>0</v>
      </c>
      <c r="AH59" s="257">
        <f t="shared" si="24"/>
        <v>0</v>
      </c>
      <c r="AI59" s="257">
        <f t="shared" si="24"/>
        <v>0</v>
      </c>
      <c r="AJ59" s="257">
        <f t="shared" si="16"/>
        <v>0</v>
      </c>
      <c r="AK59" s="257">
        <f t="shared" si="24"/>
        <v>0</v>
      </c>
      <c r="AL59" s="257">
        <f t="shared" si="24"/>
        <v>0</v>
      </c>
      <c r="AM59" s="257">
        <f t="shared" si="6"/>
        <v>0</v>
      </c>
      <c r="AN59" s="257">
        <f t="shared" si="24"/>
        <v>0</v>
      </c>
      <c r="AO59" s="257">
        <f t="shared" si="24"/>
        <v>0</v>
      </c>
      <c r="AP59" s="588" t="s">
        <v>207</v>
      </c>
      <c r="AQ59" s="590"/>
      <c r="AT59" s="192"/>
    </row>
    <row r="60" spans="1:43" s="192" customFormat="1" ht="21" customHeight="1">
      <c r="A60" s="198"/>
      <c r="B60" s="193" t="s">
        <v>46</v>
      </c>
      <c r="C60" s="264">
        <f t="shared" si="1"/>
        <v>0</v>
      </c>
      <c r="D60" s="265">
        <f t="shared" si="2"/>
        <v>0</v>
      </c>
      <c r="E60" s="265">
        <f t="shared" si="3"/>
        <v>0</v>
      </c>
      <c r="F60" s="265">
        <f t="shared" si="4"/>
        <v>0</v>
      </c>
      <c r="G60" s="266">
        <v>0</v>
      </c>
      <c r="H60" s="266">
        <v>0</v>
      </c>
      <c r="I60" s="265">
        <f t="shared" si="7"/>
        <v>0</v>
      </c>
      <c r="J60" s="266">
        <v>0</v>
      </c>
      <c r="K60" s="266">
        <v>0</v>
      </c>
      <c r="L60" s="265">
        <f t="shared" si="8"/>
        <v>0</v>
      </c>
      <c r="M60" s="266">
        <v>0</v>
      </c>
      <c r="N60" s="266">
        <v>0</v>
      </c>
      <c r="O60" s="265">
        <f t="shared" si="9"/>
        <v>0</v>
      </c>
      <c r="P60" s="266">
        <v>0</v>
      </c>
      <c r="Q60" s="266">
        <v>0</v>
      </c>
      <c r="R60" s="265">
        <f t="shared" si="10"/>
        <v>0</v>
      </c>
      <c r="S60" s="266">
        <v>0</v>
      </c>
      <c r="T60" s="266">
        <v>0</v>
      </c>
      <c r="U60" s="265">
        <f t="shared" si="11"/>
        <v>0</v>
      </c>
      <c r="V60" s="266">
        <v>0</v>
      </c>
      <c r="W60" s="266">
        <v>0</v>
      </c>
      <c r="X60" s="265">
        <f t="shared" si="12"/>
        <v>0</v>
      </c>
      <c r="Y60" s="266">
        <v>0</v>
      </c>
      <c r="Z60" s="266">
        <v>0</v>
      </c>
      <c r="AA60" s="265">
        <f t="shared" si="13"/>
        <v>0</v>
      </c>
      <c r="AB60" s="266">
        <v>0</v>
      </c>
      <c r="AC60" s="266">
        <v>0</v>
      </c>
      <c r="AD60" s="265">
        <f t="shared" si="14"/>
        <v>0</v>
      </c>
      <c r="AE60" s="266">
        <v>0</v>
      </c>
      <c r="AF60" s="266">
        <v>0</v>
      </c>
      <c r="AG60" s="265">
        <f t="shared" si="15"/>
        <v>0</v>
      </c>
      <c r="AH60" s="266">
        <v>0</v>
      </c>
      <c r="AI60" s="266">
        <v>0</v>
      </c>
      <c r="AJ60" s="265">
        <f t="shared" si="16"/>
        <v>0</v>
      </c>
      <c r="AK60" s="266">
        <v>0</v>
      </c>
      <c r="AL60" s="266">
        <v>0</v>
      </c>
      <c r="AM60" s="265">
        <f t="shared" si="6"/>
        <v>0</v>
      </c>
      <c r="AN60" s="266">
        <v>0</v>
      </c>
      <c r="AO60" s="266">
        <v>0</v>
      </c>
      <c r="AP60" s="194" t="s">
        <v>46</v>
      </c>
      <c r="AQ60" s="191"/>
    </row>
    <row r="61" spans="1:46" s="196" customFormat="1" ht="26.25" customHeight="1">
      <c r="A61" s="586" t="s">
        <v>208</v>
      </c>
      <c r="B61" s="608"/>
      <c r="C61" s="256">
        <f t="shared" si="1"/>
        <v>32</v>
      </c>
      <c r="D61" s="257">
        <f t="shared" si="2"/>
        <v>24</v>
      </c>
      <c r="E61" s="257">
        <f t="shared" si="3"/>
        <v>8</v>
      </c>
      <c r="F61" s="257">
        <f t="shared" si="4"/>
        <v>1</v>
      </c>
      <c r="G61" s="257">
        <f aca="true" t="shared" si="25" ref="G61:AO61">G62</f>
        <v>1</v>
      </c>
      <c r="H61" s="257">
        <f t="shared" si="25"/>
        <v>0</v>
      </c>
      <c r="I61" s="257">
        <f t="shared" si="7"/>
        <v>0</v>
      </c>
      <c r="J61" s="257">
        <f t="shared" si="25"/>
        <v>0</v>
      </c>
      <c r="K61" s="257">
        <f t="shared" si="25"/>
        <v>0</v>
      </c>
      <c r="L61" s="257">
        <f t="shared" si="8"/>
        <v>1</v>
      </c>
      <c r="M61" s="257">
        <f t="shared" si="25"/>
        <v>1</v>
      </c>
      <c r="N61" s="257">
        <f t="shared" si="25"/>
        <v>0</v>
      </c>
      <c r="O61" s="257">
        <f t="shared" si="9"/>
        <v>1</v>
      </c>
      <c r="P61" s="257">
        <f t="shared" si="25"/>
        <v>1</v>
      </c>
      <c r="Q61" s="257">
        <f t="shared" si="25"/>
        <v>0</v>
      </c>
      <c r="R61" s="257">
        <f t="shared" si="10"/>
        <v>0</v>
      </c>
      <c r="S61" s="257">
        <f t="shared" si="25"/>
        <v>0</v>
      </c>
      <c r="T61" s="257">
        <f t="shared" si="25"/>
        <v>0</v>
      </c>
      <c r="U61" s="257">
        <f t="shared" si="11"/>
        <v>27</v>
      </c>
      <c r="V61" s="257">
        <f t="shared" si="25"/>
        <v>21</v>
      </c>
      <c r="W61" s="257">
        <f t="shared" si="25"/>
        <v>6</v>
      </c>
      <c r="X61" s="257">
        <f t="shared" si="12"/>
        <v>0</v>
      </c>
      <c r="Y61" s="257">
        <f t="shared" si="25"/>
        <v>0</v>
      </c>
      <c r="Z61" s="257">
        <f t="shared" si="25"/>
        <v>0</v>
      </c>
      <c r="AA61" s="257">
        <f t="shared" si="13"/>
        <v>2</v>
      </c>
      <c r="AB61" s="257">
        <f t="shared" si="25"/>
        <v>0</v>
      </c>
      <c r="AC61" s="257">
        <f t="shared" si="25"/>
        <v>2</v>
      </c>
      <c r="AD61" s="257">
        <f t="shared" si="14"/>
        <v>0</v>
      </c>
      <c r="AE61" s="257">
        <f t="shared" si="25"/>
        <v>0</v>
      </c>
      <c r="AF61" s="257">
        <f t="shared" si="25"/>
        <v>0</v>
      </c>
      <c r="AG61" s="257">
        <f t="shared" si="15"/>
        <v>0</v>
      </c>
      <c r="AH61" s="257">
        <f t="shared" si="25"/>
        <v>0</v>
      </c>
      <c r="AI61" s="257">
        <f t="shared" si="25"/>
        <v>0</v>
      </c>
      <c r="AJ61" s="257">
        <f t="shared" si="16"/>
        <v>0</v>
      </c>
      <c r="AK61" s="257">
        <f t="shared" si="25"/>
        <v>0</v>
      </c>
      <c r="AL61" s="257">
        <f t="shared" si="25"/>
        <v>0</v>
      </c>
      <c r="AM61" s="257">
        <f t="shared" si="6"/>
        <v>3</v>
      </c>
      <c r="AN61" s="257">
        <f t="shared" si="25"/>
        <v>1</v>
      </c>
      <c r="AO61" s="257">
        <f t="shared" si="25"/>
        <v>2</v>
      </c>
      <c r="AP61" s="588" t="s">
        <v>208</v>
      </c>
      <c r="AQ61" s="589"/>
      <c r="AT61" s="192"/>
    </row>
    <row r="62" spans="1:46" s="197" customFormat="1" ht="21" customHeight="1">
      <c r="A62" s="198"/>
      <c r="B62" s="193" t="s">
        <v>155</v>
      </c>
      <c r="C62" s="264">
        <f t="shared" si="1"/>
        <v>32</v>
      </c>
      <c r="D62" s="265">
        <f t="shared" si="2"/>
        <v>24</v>
      </c>
      <c r="E62" s="265">
        <f t="shared" si="3"/>
        <v>8</v>
      </c>
      <c r="F62" s="265">
        <f t="shared" si="4"/>
        <v>1</v>
      </c>
      <c r="G62" s="266">
        <v>1</v>
      </c>
      <c r="H62" s="266">
        <v>0</v>
      </c>
      <c r="I62" s="265">
        <f t="shared" si="7"/>
        <v>0</v>
      </c>
      <c r="J62" s="266">
        <v>0</v>
      </c>
      <c r="K62" s="266">
        <v>0</v>
      </c>
      <c r="L62" s="265">
        <f t="shared" si="8"/>
        <v>1</v>
      </c>
      <c r="M62" s="266">
        <v>1</v>
      </c>
      <c r="N62" s="266">
        <v>0</v>
      </c>
      <c r="O62" s="265">
        <f t="shared" si="9"/>
        <v>1</v>
      </c>
      <c r="P62" s="266">
        <v>1</v>
      </c>
      <c r="Q62" s="266">
        <v>0</v>
      </c>
      <c r="R62" s="265">
        <f t="shared" si="10"/>
        <v>0</v>
      </c>
      <c r="S62" s="266">
        <v>0</v>
      </c>
      <c r="T62" s="266">
        <v>0</v>
      </c>
      <c r="U62" s="265">
        <f t="shared" si="11"/>
        <v>27</v>
      </c>
      <c r="V62" s="266">
        <v>21</v>
      </c>
      <c r="W62" s="266">
        <v>6</v>
      </c>
      <c r="X62" s="265">
        <f t="shared" si="12"/>
        <v>0</v>
      </c>
      <c r="Y62" s="266">
        <v>0</v>
      </c>
      <c r="Z62" s="266">
        <v>0</v>
      </c>
      <c r="AA62" s="265">
        <f t="shared" si="13"/>
        <v>2</v>
      </c>
      <c r="AB62" s="266">
        <v>0</v>
      </c>
      <c r="AC62" s="266">
        <v>2</v>
      </c>
      <c r="AD62" s="265">
        <f t="shared" si="14"/>
        <v>0</v>
      </c>
      <c r="AE62" s="266">
        <v>0</v>
      </c>
      <c r="AF62" s="266">
        <v>0</v>
      </c>
      <c r="AG62" s="265">
        <f t="shared" si="15"/>
        <v>0</v>
      </c>
      <c r="AH62" s="266">
        <v>0</v>
      </c>
      <c r="AI62" s="266">
        <v>0</v>
      </c>
      <c r="AJ62" s="265">
        <f t="shared" si="16"/>
        <v>0</v>
      </c>
      <c r="AK62" s="266">
        <v>0</v>
      </c>
      <c r="AL62" s="266">
        <v>0</v>
      </c>
      <c r="AM62" s="265">
        <f t="shared" si="6"/>
        <v>3</v>
      </c>
      <c r="AN62" s="266">
        <v>1</v>
      </c>
      <c r="AO62" s="266">
        <v>2</v>
      </c>
      <c r="AP62" s="194" t="s">
        <v>155</v>
      </c>
      <c r="AQ62" s="191"/>
      <c r="AT62" s="192"/>
    </row>
    <row r="63" spans="1:46" s="286" customFormat="1" ht="21" customHeight="1">
      <c r="A63" s="283"/>
      <c r="B63" s="284"/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83"/>
      <c r="AA63" s="283"/>
      <c r="AB63" s="283"/>
      <c r="AC63" s="283"/>
      <c r="AD63" s="283"/>
      <c r="AE63" s="283"/>
      <c r="AF63" s="283"/>
      <c r="AG63" s="283"/>
      <c r="AH63" s="283"/>
      <c r="AI63" s="283"/>
      <c r="AJ63" s="283"/>
      <c r="AK63" s="283"/>
      <c r="AL63" s="283"/>
      <c r="AM63" s="283"/>
      <c r="AN63" s="283"/>
      <c r="AO63" s="283"/>
      <c r="AP63" s="285"/>
      <c r="AQ63" s="283"/>
      <c r="AT63" s="287"/>
    </row>
    <row r="64" spans="2:46" ht="11.25" customHeight="1">
      <c r="B64" s="289"/>
      <c r="C64" s="289"/>
      <c r="D64" s="289"/>
      <c r="E64" s="289"/>
      <c r="F64" s="289"/>
      <c r="G64" s="289"/>
      <c r="H64" s="290"/>
      <c r="I64" s="290"/>
      <c r="J64" s="290"/>
      <c r="K64" s="290"/>
      <c r="L64" s="290"/>
      <c r="M64" s="290"/>
      <c r="N64" s="290"/>
      <c r="O64" s="290"/>
      <c r="P64" s="290"/>
      <c r="Q64" s="290"/>
      <c r="R64" s="290"/>
      <c r="S64" s="290"/>
      <c r="T64" s="290"/>
      <c r="U64" s="290"/>
      <c r="V64" s="290"/>
      <c r="W64" s="290"/>
      <c r="X64" s="290"/>
      <c r="Y64" s="290"/>
      <c r="Z64" s="290"/>
      <c r="AA64" s="290"/>
      <c r="AB64" s="290"/>
      <c r="AC64" s="290"/>
      <c r="AD64" s="290"/>
      <c r="AE64" s="290"/>
      <c r="AF64" s="290"/>
      <c r="AG64" s="290"/>
      <c r="AH64" s="290"/>
      <c r="AI64" s="290"/>
      <c r="AJ64" s="290"/>
      <c r="AK64" s="290"/>
      <c r="AL64" s="290"/>
      <c r="AM64" s="290"/>
      <c r="AN64" s="290"/>
      <c r="AO64" s="290"/>
      <c r="AT64" s="291"/>
    </row>
    <row r="65" spans="2:46" ht="11.25" customHeight="1">
      <c r="B65" s="289"/>
      <c r="C65" s="289"/>
      <c r="D65" s="289"/>
      <c r="E65" s="289"/>
      <c r="F65" s="292"/>
      <c r="G65" s="292"/>
      <c r="AT65" s="286"/>
    </row>
    <row r="66" spans="2:46" ht="11.25" customHeight="1">
      <c r="B66" s="289"/>
      <c r="C66" s="289"/>
      <c r="D66" s="289"/>
      <c r="E66" s="289"/>
      <c r="F66" s="292"/>
      <c r="G66" s="292"/>
      <c r="AT66" s="293"/>
    </row>
    <row r="67" spans="2:46" ht="11.25" customHeight="1">
      <c r="B67" s="290"/>
      <c r="C67" s="290"/>
      <c r="D67" s="290"/>
      <c r="E67" s="290"/>
      <c r="AT67" s="291"/>
    </row>
    <row r="68" spans="2:46" ht="11.25" customHeight="1">
      <c r="B68" s="290"/>
      <c r="C68" s="290"/>
      <c r="D68" s="290"/>
      <c r="E68" s="290"/>
      <c r="AT68" s="291"/>
    </row>
    <row r="69" spans="2:46" ht="11.25" customHeight="1">
      <c r="B69" s="290"/>
      <c r="C69" s="290"/>
      <c r="D69" s="290"/>
      <c r="E69" s="290"/>
      <c r="AT69" s="293"/>
    </row>
    <row r="70" spans="2:46" ht="11.25" customHeight="1">
      <c r="B70" s="290"/>
      <c r="C70" s="290"/>
      <c r="D70" s="290"/>
      <c r="E70" s="290"/>
      <c r="AT70" s="291"/>
    </row>
    <row r="71" spans="2:46" ht="11.25" customHeight="1">
      <c r="B71" s="290"/>
      <c r="C71" s="290"/>
      <c r="D71" s="290"/>
      <c r="E71" s="290"/>
      <c r="AT71" s="287"/>
    </row>
    <row r="72" spans="2:46" ht="11.25" customHeight="1">
      <c r="B72" s="290"/>
      <c r="C72" s="290"/>
      <c r="D72" s="290"/>
      <c r="E72" s="290"/>
      <c r="AT72" s="286"/>
    </row>
    <row r="73" spans="2:46" ht="11.25" customHeight="1">
      <c r="B73" s="290"/>
      <c r="C73" s="290"/>
      <c r="D73" s="290"/>
      <c r="E73" s="290"/>
      <c r="AT73" s="286"/>
    </row>
    <row r="74" spans="2:5" ht="11.25" customHeight="1">
      <c r="B74" s="290"/>
      <c r="C74" s="290"/>
      <c r="D74" s="290"/>
      <c r="E74" s="290"/>
    </row>
    <row r="75" spans="2:5" ht="11.25" customHeight="1">
      <c r="B75" s="290"/>
      <c r="C75" s="290"/>
      <c r="D75" s="290"/>
      <c r="E75" s="290"/>
    </row>
    <row r="76" spans="2:5" ht="11.25" customHeight="1">
      <c r="B76" s="290"/>
      <c r="C76" s="290"/>
      <c r="D76" s="290"/>
      <c r="E76" s="290"/>
    </row>
    <row r="77" spans="2:5" ht="11.25" customHeight="1">
      <c r="B77" s="290"/>
      <c r="C77" s="290"/>
      <c r="D77" s="290"/>
      <c r="E77" s="290"/>
    </row>
    <row r="78" spans="2:5" ht="11.25" customHeight="1">
      <c r="B78" s="290"/>
      <c r="C78" s="290"/>
      <c r="D78" s="290"/>
      <c r="E78" s="290"/>
    </row>
    <row r="79" spans="2:5" ht="11.25" customHeight="1">
      <c r="B79" s="290"/>
      <c r="C79" s="290"/>
      <c r="D79" s="290"/>
      <c r="E79" s="290"/>
    </row>
  </sheetData>
  <sheetProtection/>
  <mergeCells count="79">
    <mergeCell ref="A1:T1"/>
    <mergeCell ref="AP42:AQ42"/>
    <mergeCell ref="AM4:AO5"/>
    <mergeCell ref="AP12:AQ12"/>
    <mergeCell ref="AP40:AQ40"/>
    <mergeCell ref="AP32:AQ32"/>
    <mergeCell ref="AM6:AM7"/>
    <mergeCell ref="AN6:AN7"/>
    <mergeCell ref="AO6:AO7"/>
    <mergeCell ref="R5:T5"/>
    <mergeCell ref="A42:B42"/>
    <mergeCell ref="A45:B45"/>
    <mergeCell ref="A49:B49"/>
    <mergeCell ref="A53:B53"/>
    <mergeCell ref="A12:B12"/>
    <mergeCell ref="A32:B32"/>
    <mergeCell ref="A40:B40"/>
    <mergeCell ref="A35:B35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A56:B56"/>
    <mergeCell ref="X5:Z5"/>
    <mergeCell ref="AA5:AC5"/>
    <mergeCell ref="AD5:AF5"/>
    <mergeCell ref="C5:E5"/>
    <mergeCell ref="F5:H5"/>
    <mergeCell ref="L5:N5"/>
    <mergeCell ref="I5:K5"/>
    <mergeCell ref="U5:W5"/>
    <mergeCell ref="A4:B7"/>
    <mergeCell ref="O5:Q5"/>
    <mergeCell ref="AP35:AQ35"/>
    <mergeCell ref="AP4:AQ7"/>
    <mergeCell ref="AG5:AI5"/>
    <mergeCell ref="AJ5:A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Y6:Y7"/>
    <mergeCell ref="Z6:Z7"/>
    <mergeCell ref="AA6:AA7"/>
    <mergeCell ref="P6:P7"/>
    <mergeCell ref="Q6:Q7"/>
    <mergeCell ref="R6:R7"/>
    <mergeCell ref="S6:S7"/>
    <mergeCell ref="T6:T7"/>
    <mergeCell ref="U6:U7"/>
    <mergeCell ref="C4:T4"/>
    <mergeCell ref="U4:AL4"/>
    <mergeCell ref="AK6:AK7"/>
    <mergeCell ref="AL6:AL7"/>
    <mergeCell ref="AE6:AE7"/>
    <mergeCell ref="AF6:AF7"/>
    <mergeCell ref="AG6:AG7"/>
    <mergeCell ref="V6:V7"/>
    <mergeCell ref="W6:W7"/>
    <mergeCell ref="X6:X7"/>
    <mergeCell ref="AH6:AH7"/>
    <mergeCell ref="AI6:AI7"/>
    <mergeCell ref="AJ6:AJ7"/>
    <mergeCell ref="AB6:AB7"/>
    <mergeCell ref="AC6:AC7"/>
    <mergeCell ref="AD6:AD7"/>
  </mergeCells>
  <conditionalFormatting sqref="A8:AQ62">
    <cfRule type="expression" priority="2" dxfId="0" stopIfTrue="1">
      <formula>MOD(ROW(),2)=1</formula>
    </cfRule>
  </conditionalFormatting>
  <conditionalFormatting sqref="A9:AQ62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AU79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W1"/>
    </sheetView>
  </sheetViews>
  <sheetFormatPr defaultColWidth="8.75" defaultRowHeight="11.25" customHeight="1"/>
  <cols>
    <col min="1" max="1" width="1.328125" style="279" customWidth="1"/>
    <col min="2" max="2" width="11.25" style="279" customWidth="1"/>
    <col min="3" max="5" width="6.58203125" style="279" customWidth="1"/>
    <col min="6" max="20" width="6.83203125" style="279" customWidth="1"/>
    <col min="21" max="23" width="6.58203125" style="279" customWidth="1"/>
    <col min="24" max="26" width="5.58203125" style="279" customWidth="1"/>
    <col min="27" max="29" width="5.75" style="279" customWidth="1"/>
    <col min="30" max="32" width="5.58203125" style="279" customWidth="1"/>
    <col min="33" max="35" width="5.75" style="279" customWidth="1"/>
    <col min="36" max="41" width="6.08203125" style="279" customWidth="1"/>
    <col min="42" max="42" width="10.25" style="279" customWidth="1"/>
    <col min="43" max="43" width="1.328125" style="279" customWidth="1"/>
    <col min="44" max="16384" width="8.75" style="279" customWidth="1"/>
  </cols>
  <sheetData>
    <row r="1" spans="1:41" s="223" customFormat="1" ht="16.5" customHeight="1">
      <c r="A1" s="599" t="s">
        <v>236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221"/>
      <c r="Y1" s="221"/>
      <c r="Z1" s="221"/>
      <c r="AA1" s="221"/>
      <c r="AB1" s="221"/>
      <c r="AC1" s="221"/>
      <c r="AD1" s="221"/>
      <c r="AE1" s="222" t="s">
        <v>156</v>
      </c>
      <c r="AF1" s="221"/>
      <c r="AG1" s="221"/>
      <c r="AH1" s="221"/>
      <c r="AI1" s="221"/>
      <c r="AJ1" s="221"/>
      <c r="AK1" s="221"/>
      <c r="AL1" s="221"/>
      <c r="AM1" s="221"/>
      <c r="AN1" s="221"/>
      <c r="AO1" s="221"/>
    </row>
    <row r="2" spans="1:41" s="223" customFormat="1" ht="16.5" customHeight="1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1"/>
      <c r="Y2" s="221"/>
      <c r="Z2" s="221"/>
      <c r="AA2" s="221"/>
      <c r="AB2" s="221"/>
      <c r="AC2" s="221"/>
      <c r="AD2" s="221"/>
      <c r="AE2" s="222"/>
      <c r="AF2" s="221"/>
      <c r="AG2" s="221"/>
      <c r="AH2" s="221"/>
      <c r="AI2" s="221"/>
      <c r="AJ2" s="221"/>
      <c r="AK2" s="221"/>
      <c r="AL2" s="221"/>
      <c r="AM2" s="221"/>
      <c r="AN2" s="221"/>
      <c r="AO2" s="221"/>
    </row>
    <row r="3" spans="1:43" s="223" customFormat="1" ht="16.5" customHeight="1">
      <c r="A3" s="222" t="s">
        <v>227</v>
      </c>
      <c r="C3" s="225"/>
      <c r="D3" s="22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 t="s">
        <v>119</v>
      </c>
      <c r="V3" s="227"/>
      <c r="W3" s="226"/>
      <c r="X3" s="226"/>
      <c r="Y3" s="226"/>
      <c r="Z3" s="226"/>
      <c r="AA3" s="226"/>
      <c r="AB3" s="226"/>
      <c r="AC3" s="226"/>
      <c r="AD3" s="226"/>
      <c r="AE3" s="227"/>
      <c r="AF3" s="226"/>
      <c r="AG3" s="228"/>
      <c r="AH3" s="228"/>
      <c r="AI3" s="228"/>
      <c r="AJ3" s="228"/>
      <c r="AK3" s="228"/>
      <c r="AL3" s="228"/>
      <c r="AM3" s="228"/>
      <c r="AN3" s="228"/>
      <c r="AO3" s="228"/>
      <c r="AP3" s="229"/>
      <c r="AQ3" s="230" t="s">
        <v>0</v>
      </c>
    </row>
    <row r="4" spans="1:47" s="223" customFormat="1" ht="24" customHeight="1">
      <c r="A4" s="580" t="s">
        <v>249</v>
      </c>
      <c r="B4" s="602"/>
      <c r="C4" s="577" t="s">
        <v>149</v>
      </c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 t="s">
        <v>149</v>
      </c>
      <c r="V4" s="578"/>
      <c r="W4" s="578"/>
      <c r="X4" s="578"/>
      <c r="Y4" s="578"/>
      <c r="Z4" s="578"/>
      <c r="AA4" s="578"/>
      <c r="AB4" s="578"/>
      <c r="AC4" s="578"/>
      <c r="AD4" s="578"/>
      <c r="AE4" s="578"/>
      <c r="AF4" s="578"/>
      <c r="AG4" s="578"/>
      <c r="AH4" s="578"/>
      <c r="AI4" s="578"/>
      <c r="AJ4" s="578"/>
      <c r="AK4" s="578"/>
      <c r="AL4" s="579"/>
      <c r="AM4" s="600" t="s">
        <v>79</v>
      </c>
      <c r="AN4" s="601"/>
      <c r="AO4" s="602"/>
      <c r="AP4" s="623" t="s">
        <v>249</v>
      </c>
      <c r="AQ4" s="601"/>
      <c r="AT4" s="142"/>
      <c r="AU4" s="142"/>
    </row>
    <row r="5" spans="1:47" s="223" customFormat="1" ht="24" customHeight="1">
      <c r="A5" s="606"/>
      <c r="B5" s="607"/>
      <c r="C5" s="577" t="s">
        <v>4</v>
      </c>
      <c r="D5" s="578"/>
      <c r="E5" s="579"/>
      <c r="F5" s="577" t="s">
        <v>66</v>
      </c>
      <c r="G5" s="578"/>
      <c r="H5" s="579"/>
      <c r="I5" s="577" t="s">
        <v>187</v>
      </c>
      <c r="J5" s="578"/>
      <c r="K5" s="579"/>
      <c r="L5" s="577" t="s">
        <v>67</v>
      </c>
      <c r="M5" s="578"/>
      <c r="N5" s="579"/>
      <c r="O5" s="577" t="s">
        <v>188</v>
      </c>
      <c r="P5" s="578"/>
      <c r="Q5" s="579"/>
      <c r="R5" s="577" t="s">
        <v>189</v>
      </c>
      <c r="S5" s="578"/>
      <c r="T5" s="579"/>
      <c r="U5" s="577" t="s">
        <v>5</v>
      </c>
      <c r="V5" s="578"/>
      <c r="W5" s="579"/>
      <c r="X5" s="577" t="s">
        <v>6</v>
      </c>
      <c r="Y5" s="578"/>
      <c r="Z5" s="579"/>
      <c r="AA5" s="577" t="s">
        <v>68</v>
      </c>
      <c r="AB5" s="578"/>
      <c r="AC5" s="579"/>
      <c r="AD5" s="577" t="s">
        <v>69</v>
      </c>
      <c r="AE5" s="578"/>
      <c r="AF5" s="579"/>
      <c r="AG5" s="577" t="s">
        <v>70</v>
      </c>
      <c r="AH5" s="578"/>
      <c r="AI5" s="579"/>
      <c r="AJ5" s="577" t="s">
        <v>71</v>
      </c>
      <c r="AK5" s="578"/>
      <c r="AL5" s="579"/>
      <c r="AM5" s="603"/>
      <c r="AN5" s="604"/>
      <c r="AO5" s="605"/>
      <c r="AP5" s="624"/>
      <c r="AQ5" s="606"/>
      <c r="AT5" s="142"/>
      <c r="AU5" s="142"/>
    </row>
    <row r="6" spans="1:43" s="223" customFormat="1" ht="24" customHeight="1">
      <c r="A6" s="606"/>
      <c r="B6" s="607"/>
      <c r="C6" s="612" t="s">
        <v>4</v>
      </c>
      <c r="D6" s="612" t="s">
        <v>2</v>
      </c>
      <c r="E6" s="612" t="s">
        <v>3</v>
      </c>
      <c r="F6" s="612" t="s">
        <v>4</v>
      </c>
      <c r="G6" s="612" t="s">
        <v>2</v>
      </c>
      <c r="H6" s="612" t="s">
        <v>3</v>
      </c>
      <c r="I6" s="612" t="s">
        <v>4</v>
      </c>
      <c r="J6" s="612" t="s">
        <v>2</v>
      </c>
      <c r="K6" s="612" t="s">
        <v>3</v>
      </c>
      <c r="L6" s="612" t="s">
        <v>4</v>
      </c>
      <c r="M6" s="612" t="s">
        <v>2</v>
      </c>
      <c r="N6" s="612" t="s">
        <v>3</v>
      </c>
      <c r="O6" s="612" t="s">
        <v>4</v>
      </c>
      <c r="P6" s="612" t="s">
        <v>2</v>
      </c>
      <c r="Q6" s="612" t="s">
        <v>3</v>
      </c>
      <c r="R6" s="612" t="s">
        <v>4</v>
      </c>
      <c r="S6" s="612" t="s">
        <v>2</v>
      </c>
      <c r="T6" s="612" t="s">
        <v>3</v>
      </c>
      <c r="U6" s="612" t="s">
        <v>4</v>
      </c>
      <c r="V6" s="612" t="s">
        <v>2</v>
      </c>
      <c r="W6" s="612" t="s">
        <v>3</v>
      </c>
      <c r="X6" s="612" t="s">
        <v>4</v>
      </c>
      <c r="Y6" s="612" t="s">
        <v>2</v>
      </c>
      <c r="Z6" s="612" t="s">
        <v>3</v>
      </c>
      <c r="AA6" s="612" t="s">
        <v>4</v>
      </c>
      <c r="AB6" s="612" t="s">
        <v>2</v>
      </c>
      <c r="AC6" s="612" t="s">
        <v>3</v>
      </c>
      <c r="AD6" s="612" t="s">
        <v>4</v>
      </c>
      <c r="AE6" s="612" t="s">
        <v>2</v>
      </c>
      <c r="AF6" s="612" t="s">
        <v>3</v>
      </c>
      <c r="AG6" s="612" t="s">
        <v>4</v>
      </c>
      <c r="AH6" s="612" t="s">
        <v>2</v>
      </c>
      <c r="AI6" s="612" t="s">
        <v>3</v>
      </c>
      <c r="AJ6" s="612" t="s">
        <v>4</v>
      </c>
      <c r="AK6" s="612" t="s">
        <v>2</v>
      </c>
      <c r="AL6" s="612" t="s">
        <v>3</v>
      </c>
      <c r="AM6" s="612" t="s">
        <v>4</v>
      </c>
      <c r="AN6" s="612" t="s">
        <v>2</v>
      </c>
      <c r="AO6" s="612" t="s">
        <v>3</v>
      </c>
      <c r="AP6" s="624"/>
      <c r="AQ6" s="606"/>
    </row>
    <row r="7" spans="1:43" s="223" customFormat="1" ht="24" customHeight="1">
      <c r="A7" s="604"/>
      <c r="B7" s="605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613"/>
      <c r="P7" s="613"/>
      <c r="Q7" s="613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  <c r="AG7" s="613"/>
      <c r="AH7" s="613"/>
      <c r="AI7" s="613"/>
      <c r="AJ7" s="613"/>
      <c r="AK7" s="613"/>
      <c r="AL7" s="613"/>
      <c r="AM7" s="613"/>
      <c r="AN7" s="613"/>
      <c r="AO7" s="613"/>
      <c r="AP7" s="603"/>
      <c r="AQ7" s="604"/>
    </row>
    <row r="8" spans="1:43" s="238" customFormat="1" ht="20.25" customHeight="1">
      <c r="A8" s="231"/>
      <c r="B8" s="232"/>
      <c r="C8" s="233"/>
      <c r="D8" s="234"/>
      <c r="E8" s="234"/>
      <c r="F8" s="235"/>
      <c r="G8" s="234"/>
      <c r="H8" s="234"/>
      <c r="I8" s="234"/>
      <c r="J8" s="234"/>
      <c r="K8" s="234"/>
      <c r="L8" s="235"/>
      <c r="M8" s="234"/>
      <c r="N8" s="234"/>
      <c r="O8" s="234"/>
      <c r="P8" s="234"/>
      <c r="Q8" s="234"/>
      <c r="R8" s="234"/>
      <c r="S8" s="234"/>
      <c r="T8" s="234"/>
      <c r="U8" s="235"/>
      <c r="V8" s="234"/>
      <c r="W8" s="234"/>
      <c r="X8" s="235"/>
      <c r="Y8" s="234"/>
      <c r="Z8" s="234"/>
      <c r="AA8" s="235"/>
      <c r="AB8" s="234"/>
      <c r="AC8" s="234"/>
      <c r="AD8" s="235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6"/>
      <c r="AQ8" s="237"/>
    </row>
    <row r="9" spans="1:43" s="223" customFormat="1" ht="20.25" customHeight="1">
      <c r="A9" s="239"/>
      <c r="B9" s="240" t="s">
        <v>228</v>
      </c>
      <c r="C9" s="241">
        <v>286</v>
      </c>
      <c r="D9" s="242">
        <v>216</v>
      </c>
      <c r="E9" s="242">
        <v>70</v>
      </c>
      <c r="F9" s="242">
        <v>5</v>
      </c>
      <c r="G9" s="242">
        <v>5</v>
      </c>
      <c r="H9" s="242">
        <v>0</v>
      </c>
      <c r="I9" s="242">
        <v>4</v>
      </c>
      <c r="J9" s="242">
        <v>4</v>
      </c>
      <c r="K9" s="242">
        <v>0</v>
      </c>
      <c r="L9" s="242">
        <v>13</v>
      </c>
      <c r="M9" s="242">
        <v>13</v>
      </c>
      <c r="N9" s="242">
        <v>0</v>
      </c>
      <c r="O9" s="242">
        <v>4</v>
      </c>
      <c r="P9" s="242">
        <v>4</v>
      </c>
      <c r="Q9" s="242">
        <v>0</v>
      </c>
      <c r="R9" s="242">
        <v>0</v>
      </c>
      <c r="S9" s="242">
        <v>0</v>
      </c>
      <c r="T9" s="242">
        <v>0</v>
      </c>
      <c r="U9" s="242">
        <v>224</v>
      </c>
      <c r="V9" s="242">
        <v>180</v>
      </c>
      <c r="W9" s="242">
        <v>44</v>
      </c>
      <c r="X9" s="242">
        <v>0</v>
      </c>
      <c r="Y9" s="242">
        <v>0</v>
      </c>
      <c r="Z9" s="242">
        <v>0</v>
      </c>
      <c r="AA9" s="242">
        <v>18</v>
      </c>
      <c r="AB9" s="242">
        <v>0</v>
      </c>
      <c r="AC9" s="242">
        <v>18</v>
      </c>
      <c r="AD9" s="242">
        <v>0</v>
      </c>
      <c r="AE9" s="242">
        <v>0</v>
      </c>
      <c r="AF9" s="242">
        <v>0</v>
      </c>
      <c r="AG9" s="242">
        <v>2</v>
      </c>
      <c r="AH9" s="242">
        <v>0</v>
      </c>
      <c r="AI9" s="242">
        <v>2</v>
      </c>
      <c r="AJ9" s="242">
        <v>16</v>
      </c>
      <c r="AK9" s="242">
        <v>10</v>
      </c>
      <c r="AL9" s="242">
        <v>6</v>
      </c>
      <c r="AM9" s="242">
        <v>85</v>
      </c>
      <c r="AN9" s="242">
        <v>46</v>
      </c>
      <c r="AO9" s="242">
        <v>39</v>
      </c>
      <c r="AP9" s="243" t="s">
        <v>228</v>
      </c>
      <c r="AQ9" s="244"/>
    </row>
    <row r="10" spans="1:43" s="251" customFormat="1" ht="20.25" customHeight="1">
      <c r="A10" s="245"/>
      <c r="B10" s="246" t="s">
        <v>229</v>
      </c>
      <c r="C10" s="247">
        <f aca="true" t="shared" si="0" ref="C10:AO10">SUM(C12,C32,C35,C40,C42,C45,C49,C53,C56,C59,C61)</f>
        <v>288</v>
      </c>
      <c r="D10" s="248">
        <f t="shared" si="0"/>
        <v>216</v>
      </c>
      <c r="E10" s="248">
        <f t="shared" si="0"/>
        <v>72</v>
      </c>
      <c r="F10" s="248">
        <f t="shared" si="0"/>
        <v>5</v>
      </c>
      <c r="G10" s="248">
        <f t="shared" si="0"/>
        <v>5</v>
      </c>
      <c r="H10" s="248">
        <f t="shared" si="0"/>
        <v>0</v>
      </c>
      <c r="I10" s="248">
        <f t="shared" si="0"/>
        <v>4</v>
      </c>
      <c r="J10" s="248">
        <f t="shared" si="0"/>
        <v>4</v>
      </c>
      <c r="K10" s="248">
        <f t="shared" si="0"/>
        <v>0</v>
      </c>
      <c r="L10" s="248">
        <f t="shared" si="0"/>
        <v>13</v>
      </c>
      <c r="M10" s="248">
        <f t="shared" si="0"/>
        <v>13</v>
      </c>
      <c r="N10" s="248">
        <f t="shared" si="0"/>
        <v>0</v>
      </c>
      <c r="O10" s="248">
        <f t="shared" si="0"/>
        <v>4</v>
      </c>
      <c r="P10" s="248">
        <f t="shared" si="0"/>
        <v>4</v>
      </c>
      <c r="Q10" s="248">
        <f t="shared" si="0"/>
        <v>0</v>
      </c>
      <c r="R10" s="248">
        <f t="shared" si="0"/>
        <v>0</v>
      </c>
      <c r="S10" s="248">
        <f t="shared" si="0"/>
        <v>0</v>
      </c>
      <c r="T10" s="248">
        <f t="shared" si="0"/>
        <v>0</v>
      </c>
      <c r="U10" s="248">
        <f t="shared" si="0"/>
        <v>223</v>
      </c>
      <c r="V10" s="248">
        <f t="shared" si="0"/>
        <v>176</v>
      </c>
      <c r="W10" s="248">
        <f t="shared" si="0"/>
        <v>47</v>
      </c>
      <c r="X10" s="248">
        <f t="shared" si="0"/>
        <v>0</v>
      </c>
      <c r="Y10" s="248">
        <f t="shared" si="0"/>
        <v>0</v>
      </c>
      <c r="Z10" s="248">
        <f t="shared" si="0"/>
        <v>0</v>
      </c>
      <c r="AA10" s="248">
        <f t="shared" si="0"/>
        <v>18</v>
      </c>
      <c r="AB10" s="248">
        <f t="shared" si="0"/>
        <v>0</v>
      </c>
      <c r="AC10" s="248">
        <f t="shared" si="0"/>
        <v>18</v>
      </c>
      <c r="AD10" s="248">
        <f t="shared" si="0"/>
        <v>0</v>
      </c>
      <c r="AE10" s="248">
        <f t="shared" si="0"/>
        <v>0</v>
      </c>
      <c r="AF10" s="248">
        <f t="shared" si="0"/>
        <v>0</v>
      </c>
      <c r="AG10" s="248">
        <f t="shared" si="0"/>
        <v>2</v>
      </c>
      <c r="AH10" s="248">
        <f t="shared" si="0"/>
        <v>0</v>
      </c>
      <c r="AI10" s="248">
        <f t="shared" si="0"/>
        <v>2</v>
      </c>
      <c r="AJ10" s="248">
        <f t="shared" si="0"/>
        <v>19</v>
      </c>
      <c r="AK10" s="248">
        <f t="shared" si="0"/>
        <v>14</v>
      </c>
      <c r="AL10" s="248">
        <f t="shared" si="0"/>
        <v>5</v>
      </c>
      <c r="AM10" s="248">
        <f t="shared" si="0"/>
        <v>79</v>
      </c>
      <c r="AN10" s="248">
        <f t="shared" si="0"/>
        <v>38</v>
      </c>
      <c r="AO10" s="248">
        <f t="shared" si="0"/>
        <v>41</v>
      </c>
      <c r="AP10" s="249" t="s">
        <v>229</v>
      </c>
      <c r="AQ10" s="250"/>
    </row>
    <row r="11" spans="1:43" s="238" customFormat="1" ht="20.25" customHeight="1">
      <c r="A11" s="231"/>
      <c r="B11" s="232"/>
      <c r="C11" s="252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4"/>
      <c r="AQ11" s="255"/>
    </row>
    <row r="12" spans="1:43" s="258" customFormat="1" ht="21" customHeight="1">
      <c r="A12" s="614" t="s">
        <v>159</v>
      </c>
      <c r="B12" s="617"/>
      <c r="C12" s="256">
        <f>D12+E12</f>
        <v>269</v>
      </c>
      <c r="D12" s="257">
        <f>SUM(G12,J12,M12,P12,S12,V12,Y12,AB12,AE12,AH12,AK12)</f>
        <v>202</v>
      </c>
      <c r="E12" s="257">
        <f>SUM(H12,K12,N12,Q12,T12,W12,Z12,AC12,AF12,AI12,AL12)</f>
        <v>67</v>
      </c>
      <c r="F12" s="257">
        <f>G12+H12</f>
        <v>5</v>
      </c>
      <c r="G12" s="257">
        <f>SUM(G14:G31)</f>
        <v>5</v>
      </c>
      <c r="H12" s="257">
        <f>SUM(H14:H31)</f>
        <v>0</v>
      </c>
      <c r="I12" s="257">
        <f>J12+K12</f>
        <v>3</v>
      </c>
      <c r="J12" s="257">
        <f>SUM(J14:J31)</f>
        <v>3</v>
      </c>
      <c r="K12" s="257">
        <f>SUM(K14:K31)</f>
        <v>0</v>
      </c>
      <c r="L12" s="257">
        <f>M12+N12</f>
        <v>12</v>
      </c>
      <c r="M12" s="257">
        <f>SUM(M14:M31)</f>
        <v>12</v>
      </c>
      <c r="N12" s="257">
        <f>SUM(N14:N31)</f>
        <v>0</v>
      </c>
      <c r="O12" s="257">
        <f>P12+Q12</f>
        <v>4</v>
      </c>
      <c r="P12" s="257">
        <f>SUM(P14:P31)</f>
        <v>4</v>
      </c>
      <c r="Q12" s="257">
        <f>SUM(Q14:Q31)</f>
        <v>0</v>
      </c>
      <c r="R12" s="257">
        <f>S12+T12</f>
        <v>0</v>
      </c>
      <c r="S12" s="257">
        <f>SUM(S14:S31)</f>
        <v>0</v>
      </c>
      <c r="T12" s="257">
        <f>SUM(T14:T31)</f>
        <v>0</v>
      </c>
      <c r="U12" s="257">
        <f>V12+W12</f>
        <v>210</v>
      </c>
      <c r="V12" s="257">
        <f>SUM(V14:V31)</f>
        <v>165</v>
      </c>
      <c r="W12" s="257">
        <f>SUM(W14:W31)</f>
        <v>45</v>
      </c>
      <c r="X12" s="257">
        <f>Y12+Z12</f>
        <v>0</v>
      </c>
      <c r="Y12" s="257">
        <f>SUM(Y14:Y31)</f>
        <v>0</v>
      </c>
      <c r="Z12" s="257">
        <f>SUM(Z14:Z31)</f>
        <v>0</v>
      </c>
      <c r="AA12" s="257">
        <f>AB12+AC12</f>
        <v>15</v>
      </c>
      <c r="AB12" s="257">
        <f>SUM(AB14:AB31)</f>
        <v>0</v>
      </c>
      <c r="AC12" s="257">
        <f>SUM(AC14:AC31)</f>
        <v>15</v>
      </c>
      <c r="AD12" s="257">
        <f>AE12+AF12</f>
        <v>0</v>
      </c>
      <c r="AE12" s="257">
        <f>SUM(AE14:AE31)</f>
        <v>0</v>
      </c>
      <c r="AF12" s="257">
        <f>SUM(AF14:AF31)</f>
        <v>0</v>
      </c>
      <c r="AG12" s="257">
        <f>AH12+AI12</f>
        <v>2</v>
      </c>
      <c r="AH12" s="257">
        <f>SUM(AH14:AH31)</f>
        <v>0</v>
      </c>
      <c r="AI12" s="257">
        <f>SUM(AI14:AI31)</f>
        <v>2</v>
      </c>
      <c r="AJ12" s="257">
        <f>AK12+AL12</f>
        <v>18</v>
      </c>
      <c r="AK12" s="257">
        <f>SUM(AK14:AK31)</f>
        <v>13</v>
      </c>
      <c r="AL12" s="257">
        <f>SUM(AL14:AL31)</f>
        <v>5</v>
      </c>
      <c r="AM12" s="257">
        <f>AN12+AO12</f>
        <v>71</v>
      </c>
      <c r="AN12" s="257">
        <f>SUM(AN14:AN31)</f>
        <v>36</v>
      </c>
      <c r="AO12" s="257">
        <f>SUM(AO14:AO31)</f>
        <v>35</v>
      </c>
      <c r="AP12" s="620" t="s">
        <v>159</v>
      </c>
      <c r="AQ12" s="622"/>
    </row>
    <row r="13" spans="1:43" s="258" customFormat="1" ht="21" customHeight="1">
      <c r="A13" s="259"/>
      <c r="B13" s="260" t="s">
        <v>160</v>
      </c>
      <c r="C13" s="256">
        <f aca="true" t="shared" si="1" ref="C13:C62">D13+E13</f>
        <v>83</v>
      </c>
      <c r="D13" s="257">
        <f aca="true" t="shared" si="2" ref="D13:D62">SUM(G13,J13,M13,P13,S13,V13,Y13,AB13,AE13,AH13,AK13)</f>
        <v>71</v>
      </c>
      <c r="E13" s="257">
        <f aca="true" t="shared" si="3" ref="E13:E62">SUM(H13,K13,N13,Q13,T13,W13,Z13,AC13,AF13,AI13,AL13)</f>
        <v>12</v>
      </c>
      <c r="F13" s="257">
        <f aca="true" t="shared" si="4" ref="F13:F62">G13+H13</f>
        <v>2</v>
      </c>
      <c r="G13" s="257">
        <f aca="true" t="shared" si="5" ref="G13:AO13">SUM(G14:G18)</f>
        <v>2</v>
      </c>
      <c r="H13" s="257">
        <f t="shared" si="5"/>
        <v>0</v>
      </c>
      <c r="I13" s="257">
        <f>J13+K13</f>
        <v>1</v>
      </c>
      <c r="J13" s="257">
        <f t="shared" si="5"/>
        <v>1</v>
      </c>
      <c r="K13" s="257">
        <f t="shared" si="5"/>
        <v>0</v>
      </c>
      <c r="L13" s="257">
        <f>M13+N13</f>
        <v>3</v>
      </c>
      <c r="M13" s="257">
        <f t="shared" si="5"/>
        <v>3</v>
      </c>
      <c r="N13" s="257">
        <f t="shared" si="5"/>
        <v>0</v>
      </c>
      <c r="O13" s="257">
        <f>P13+Q13</f>
        <v>1</v>
      </c>
      <c r="P13" s="257">
        <f t="shared" si="5"/>
        <v>1</v>
      </c>
      <c r="Q13" s="257">
        <f t="shared" si="5"/>
        <v>0</v>
      </c>
      <c r="R13" s="257">
        <f>S13+T13</f>
        <v>0</v>
      </c>
      <c r="S13" s="257">
        <f t="shared" si="5"/>
        <v>0</v>
      </c>
      <c r="T13" s="257">
        <f t="shared" si="5"/>
        <v>0</v>
      </c>
      <c r="U13" s="257">
        <f>V13+W13</f>
        <v>64</v>
      </c>
      <c r="V13" s="257">
        <f t="shared" si="5"/>
        <v>57</v>
      </c>
      <c r="W13" s="257">
        <f t="shared" si="5"/>
        <v>7</v>
      </c>
      <c r="X13" s="257">
        <f>Y13+Z13</f>
        <v>0</v>
      </c>
      <c r="Y13" s="257">
        <f t="shared" si="5"/>
        <v>0</v>
      </c>
      <c r="Z13" s="257">
        <f t="shared" si="5"/>
        <v>0</v>
      </c>
      <c r="AA13" s="257">
        <f>AB13+AC13</f>
        <v>3</v>
      </c>
      <c r="AB13" s="257">
        <f t="shared" si="5"/>
        <v>0</v>
      </c>
      <c r="AC13" s="257">
        <f t="shared" si="5"/>
        <v>3</v>
      </c>
      <c r="AD13" s="257">
        <f>AE13+AF13</f>
        <v>0</v>
      </c>
      <c r="AE13" s="257">
        <f t="shared" si="5"/>
        <v>0</v>
      </c>
      <c r="AF13" s="257">
        <f t="shared" si="5"/>
        <v>0</v>
      </c>
      <c r="AG13" s="257">
        <f>AH13+AI13</f>
        <v>0</v>
      </c>
      <c r="AH13" s="257">
        <f t="shared" si="5"/>
        <v>0</v>
      </c>
      <c r="AI13" s="257">
        <f t="shared" si="5"/>
        <v>0</v>
      </c>
      <c r="AJ13" s="257">
        <f>AK13+AL13</f>
        <v>9</v>
      </c>
      <c r="AK13" s="257">
        <f t="shared" si="5"/>
        <v>7</v>
      </c>
      <c r="AL13" s="257">
        <f t="shared" si="5"/>
        <v>2</v>
      </c>
      <c r="AM13" s="257">
        <f aca="true" t="shared" si="6" ref="AM13:AM62">AN13+AO13</f>
        <v>24</v>
      </c>
      <c r="AN13" s="257">
        <f t="shared" si="5"/>
        <v>9</v>
      </c>
      <c r="AO13" s="257">
        <f t="shared" si="5"/>
        <v>15</v>
      </c>
      <c r="AP13" s="261" t="s">
        <v>160</v>
      </c>
      <c r="AQ13" s="259"/>
    </row>
    <row r="14" spans="1:43" s="269" customFormat="1" ht="21" customHeight="1">
      <c r="A14" s="262"/>
      <c r="B14" s="263" t="s">
        <v>19</v>
      </c>
      <c r="C14" s="264">
        <f t="shared" si="1"/>
        <v>23</v>
      </c>
      <c r="D14" s="265">
        <f t="shared" si="2"/>
        <v>21</v>
      </c>
      <c r="E14" s="265">
        <f t="shared" si="3"/>
        <v>2</v>
      </c>
      <c r="F14" s="265">
        <f t="shared" si="4"/>
        <v>1</v>
      </c>
      <c r="G14" s="266">
        <v>1</v>
      </c>
      <c r="H14" s="266">
        <v>0</v>
      </c>
      <c r="I14" s="265">
        <f aca="true" t="shared" si="7" ref="I14:I62">J14+K14</f>
        <v>0</v>
      </c>
      <c r="J14" s="266">
        <v>0</v>
      </c>
      <c r="K14" s="266">
        <v>0</v>
      </c>
      <c r="L14" s="265">
        <f aca="true" t="shared" si="8" ref="L14:L44">M14+N14</f>
        <v>1</v>
      </c>
      <c r="M14" s="266">
        <v>1</v>
      </c>
      <c r="N14" s="266">
        <v>0</v>
      </c>
      <c r="O14" s="265">
        <f aca="true" t="shared" si="9" ref="O14:O62">P14+Q14</f>
        <v>0</v>
      </c>
      <c r="P14" s="266">
        <v>0</v>
      </c>
      <c r="Q14" s="266">
        <v>0</v>
      </c>
      <c r="R14" s="265">
        <f aca="true" t="shared" si="10" ref="R14:R62">S14+T14</f>
        <v>0</v>
      </c>
      <c r="S14" s="266">
        <v>0</v>
      </c>
      <c r="T14" s="266">
        <v>0</v>
      </c>
      <c r="U14" s="265">
        <f aca="true" t="shared" si="11" ref="U14:U62">V14+W14</f>
        <v>20</v>
      </c>
      <c r="V14" s="266">
        <v>19</v>
      </c>
      <c r="W14" s="266">
        <v>1</v>
      </c>
      <c r="X14" s="265">
        <f aca="true" t="shared" si="12" ref="X14:X44">Y14+Z14</f>
        <v>0</v>
      </c>
      <c r="Y14" s="266">
        <v>0</v>
      </c>
      <c r="Z14" s="266">
        <v>0</v>
      </c>
      <c r="AA14" s="265">
        <f aca="true" t="shared" si="13" ref="AA14:AA62">AB14+AC14</f>
        <v>1</v>
      </c>
      <c r="AB14" s="266">
        <v>0</v>
      </c>
      <c r="AC14" s="266">
        <v>1</v>
      </c>
      <c r="AD14" s="265">
        <f aca="true" t="shared" si="14" ref="AD14:AD39">AE14+AF14</f>
        <v>0</v>
      </c>
      <c r="AE14" s="266">
        <v>0</v>
      </c>
      <c r="AF14" s="266">
        <v>0</v>
      </c>
      <c r="AG14" s="265">
        <f aca="true" t="shared" si="15" ref="AG14:AG62">AH14+AI14</f>
        <v>0</v>
      </c>
      <c r="AH14" s="266">
        <v>0</v>
      </c>
      <c r="AI14" s="266">
        <v>0</v>
      </c>
      <c r="AJ14" s="265">
        <f aca="true" t="shared" si="16" ref="AJ14:AJ62">AK14+AL14</f>
        <v>0</v>
      </c>
      <c r="AK14" s="266">
        <v>0</v>
      </c>
      <c r="AL14" s="266">
        <v>0</v>
      </c>
      <c r="AM14" s="266">
        <f t="shared" si="6"/>
        <v>3</v>
      </c>
      <c r="AN14" s="266">
        <v>1</v>
      </c>
      <c r="AO14" s="266">
        <v>2</v>
      </c>
      <c r="AP14" s="267" t="s">
        <v>19</v>
      </c>
      <c r="AQ14" s="268"/>
    </row>
    <row r="15" spans="1:43" s="269" customFormat="1" ht="21" customHeight="1">
      <c r="A15" s="262"/>
      <c r="B15" s="263" t="s">
        <v>20</v>
      </c>
      <c r="C15" s="264">
        <f t="shared" si="1"/>
        <v>60</v>
      </c>
      <c r="D15" s="265">
        <f t="shared" si="2"/>
        <v>50</v>
      </c>
      <c r="E15" s="265">
        <f t="shared" si="3"/>
        <v>10</v>
      </c>
      <c r="F15" s="265">
        <f t="shared" si="4"/>
        <v>1</v>
      </c>
      <c r="G15" s="266">
        <v>1</v>
      </c>
      <c r="H15" s="266">
        <v>0</v>
      </c>
      <c r="I15" s="265">
        <f t="shared" si="7"/>
        <v>1</v>
      </c>
      <c r="J15" s="266">
        <v>1</v>
      </c>
      <c r="K15" s="266">
        <v>0</v>
      </c>
      <c r="L15" s="265">
        <f t="shared" si="8"/>
        <v>2</v>
      </c>
      <c r="M15" s="266">
        <v>2</v>
      </c>
      <c r="N15" s="266">
        <v>0</v>
      </c>
      <c r="O15" s="265">
        <f t="shared" si="9"/>
        <v>1</v>
      </c>
      <c r="P15" s="266">
        <v>1</v>
      </c>
      <c r="Q15" s="266">
        <v>0</v>
      </c>
      <c r="R15" s="265">
        <f t="shared" si="10"/>
        <v>0</v>
      </c>
      <c r="S15" s="266">
        <v>0</v>
      </c>
      <c r="T15" s="266">
        <v>0</v>
      </c>
      <c r="U15" s="265">
        <f t="shared" si="11"/>
        <v>44</v>
      </c>
      <c r="V15" s="266">
        <v>38</v>
      </c>
      <c r="W15" s="266">
        <v>6</v>
      </c>
      <c r="X15" s="265">
        <f t="shared" si="12"/>
        <v>0</v>
      </c>
      <c r="Y15" s="266">
        <v>0</v>
      </c>
      <c r="Z15" s="266">
        <v>0</v>
      </c>
      <c r="AA15" s="265">
        <f t="shared" si="13"/>
        <v>2</v>
      </c>
      <c r="AB15" s="266">
        <v>0</v>
      </c>
      <c r="AC15" s="266">
        <v>2</v>
      </c>
      <c r="AD15" s="265">
        <f t="shared" si="14"/>
        <v>0</v>
      </c>
      <c r="AE15" s="266">
        <v>0</v>
      </c>
      <c r="AF15" s="266">
        <v>0</v>
      </c>
      <c r="AG15" s="265">
        <f t="shared" si="15"/>
        <v>0</v>
      </c>
      <c r="AH15" s="266">
        <v>0</v>
      </c>
      <c r="AI15" s="266">
        <v>0</v>
      </c>
      <c r="AJ15" s="265">
        <f t="shared" si="16"/>
        <v>9</v>
      </c>
      <c r="AK15" s="266">
        <v>7</v>
      </c>
      <c r="AL15" s="266">
        <v>2</v>
      </c>
      <c r="AM15" s="266">
        <f t="shared" si="6"/>
        <v>21</v>
      </c>
      <c r="AN15" s="266">
        <v>8</v>
      </c>
      <c r="AO15" s="266">
        <v>13</v>
      </c>
      <c r="AP15" s="267" t="s">
        <v>20</v>
      </c>
      <c r="AQ15" s="268"/>
    </row>
    <row r="16" spans="1:43" s="269" customFormat="1" ht="21" customHeight="1">
      <c r="A16" s="262"/>
      <c r="B16" s="263" t="s">
        <v>21</v>
      </c>
      <c r="C16" s="264">
        <f t="shared" si="1"/>
        <v>0</v>
      </c>
      <c r="D16" s="265">
        <f t="shared" si="2"/>
        <v>0</v>
      </c>
      <c r="E16" s="265">
        <f t="shared" si="3"/>
        <v>0</v>
      </c>
      <c r="F16" s="265">
        <f t="shared" si="4"/>
        <v>0</v>
      </c>
      <c r="G16" s="266">
        <v>0</v>
      </c>
      <c r="H16" s="266">
        <v>0</v>
      </c>
      <c r="I16" s="265">
        <f t="shared" si="7"/>
        <v>0</v>
      </c>
      <c r="J16" s="266">
        <v>0</v>
      </c>
      <c r="K16" s="266">
        <v>0</v>
      </c>
      <c r="L16" s="265">
        <f t="shared" si="8"/>
        <v>0</v>
      </c>
      <c r="M16" s="266">
        <v>0</v>
      </c>
      <c r="N16" s="266">
        <v>0</v>
      </c>
      <c r="O16" s="265">
        <f t="shared" si="9"/>
        <v>0</v>
      </c>
      <c r="P16" s="266">
        <v>0</v>
      </c>
      <c r="Q16" s="266">
        <v>0</v>
      </c>
      <c r="R16" s="265">
        <f t="shared" si="10"/>
        <v>0</v>
      </c>
      <c r="S16" s="266">
        <v>0</v>
      </c>
      <c r="T16" s="266">
        <v>0</v>
      </c>
      <c r="U16" s="265">
        <f t="shared" si="11"/>
        <v>0</v>
      </c>
      <c r="V16" s="266">
        <v>0</v>
      </c>
      <c r="W16" s="266">
        <v>0</v>
      </c>
      <c r="X16" s="265">
        <f t="shared" si="12"/>
        <v>0</v>
      </c>
      <c r="Y16" s="266">
        <v>0</v>
      </c>
      <c r="Z16" s="266">
        <v>0</v>
      </c>
      <c r="AA16" s="265">
        <f t="shared" si="13"/>
        <v>0</v>
      </c>
      <c r="AB16" s="266">
        <v>0</v>
      </c>
      <c r="AC16" s="266">
        <v>0</v>
      </c>
      <c r="AD16" s="265">
        <f t="shared" si="14"/>
        <v>0</v>
      </c>
      <c r="AE16" s="266">
        <v>0</v>
      </c>
      <c r="AF16" s="266">
        <v>0</v>
      </c>
      <c r="AG16" s="265">
        <f t="shared" si="15"/>
        <v>0</v>
      </c>
      <c r="AH16" s="266">
        <v>0</v>
      </c>
      <c r="AI16" s="266">
        <v>0</v>
      </c>
      <c r="AJ16" s="265">
        <f t="shared" si="16"/>
        <v>0</v>
      </c>
      <c r="AK16" s="266">
        <v>0</v>
      </c>
      <c r="AL16" s="266">
        <v>0</v>
      </c>
      <c r="AM16" s="266">
        <f t="shared" si="6"/>
        <v>0</v>
      </c>
      <c r="AN16" s="266">
        <v>0</v>
      </c>
      <c r="AO16" s="266">
        <v>0</v>
      </c>
      <c r="AP16" s="267" t="s">
        <v>21</v>
      </c>
      <c r="AQ16" s="268"/>
    </row>
    <row r="17" spans="1:43" s="269" customFormat="1" ht="21" customHeight="1">
      <c r="A17" s="262"/>
      <c r="B17" s="263" t="s">
        <v>22</v>
      </c>
      <c r="C17" s="264">
        <f t="shared" si="1"/>
        <v>0</v>
      </c>
      <c r="D17" s="265">
        <f t="shared" si="2"/>
        <v>0</v>
      </c>
      <c r="E17" s="265">
        <f t="shared" si="3"/>
        <v>0</v>
      </c>
      <c r="F17" s="265">
        <f t="shared" si="4"/>
        <v>0</v>
      </c>
      <c r="G17" s="266">
        <v>0</v>
      </c>
      <c r="H17" s="266">
        <v>0</v>
      </c>
      <c r="I17" s="265">
        <f t="shared" si="7"/>
        <v>0</v>
      </c>
      <c r="J17" s="266">
        <v>0</v>
      </c>
      <c r="K17" s="266">
        <v>0</v>
      </c>
      <c r="L17" s="265">
        <f t="shared" si="8"/>
        <v>0</v>
      </c>
      <c r="M17" s="266">
        <v>0</v>
      </c>
      <c r="N17" s="266">
        <v>0</v>
      </c>
      <c r="O17" s="265">
        <f t="shared" si="9"/>
        <v>0</v>
      </c>
      <c r="P17" s="266">
        <v>0</v>
      </c>
      <c r="Q17" s="266">
        <v>0</v>
      </c>
      <c r="R17" s="265">
        <f t="shared" si="10"/>
        <v>0</v>
      </c>
      <c r="S17" s="266">
        <v>0</v>
      </c>
      <c r="T17" s="266">
        <v>0</v>
      </c>
      <c r="U17" s="265">
        <f t="shared" si="11"/>
        <v>0</v>
      </c>
      <c r="V17" s="266">
        <v>0</v>
      </c>
      <c r="W17" s="266">
        <v>0</v>
      </c>
      <c r="X17" s="265">
        <f t="shared" si="12"/>
        <v>0</v>
      </c>
      <c r="Y17" s="266">
        <v>0</v>
      </c>
      <c r="Z17" s="266">
        <v>0</v>
      </c>
      <c r="AA17" s="265">
        <f t="shared" si="13"/>
        <v>0</v>
      </c>
      <c r="AB17" s="266">
        <v>0</v>
      </c>
      <c r="AC17" s="266">
        <v>0</v>
      </c>
      <c r="AD17" s="265">
        <f t="shared" si="14"/>
        <v>0</v>
      </c>
      <c r="AE17" s="266">
        <v>0</v>
      </c>
      <c r="AF17" s="266">
        <v>0</v>
      </c>
      <c r="AG17" s="265">
        <f t="shared" si="15"/>
        <v>0</v>
      </c>
      <c r="AH17" s="266">
        <v>0</v>
      </c>
      <c r="AI17" s="266">
        <v>0</v>
      </c>
      <c r="AJ17" s="265">
        <f t="shared" si="16"/>
        <v>0</v>
      </c>
      <c r="AK17" s="266">
        <v>0</v>
      </c>
      <c r="AL17" s="266">
        <v>0</v>
      </c>
      <c r="AM17" s="266">
        <f t="shared" si="6"/>
        <v>0</v>
      </c>
      <c r="AN17" s="266">
        <v>0</v>
      </c>
      <c r="AO17" s="266">
        <v>0</v>
      </c>
      <c r="AP17" s="267" t="s">
        <v>22</v>
      </c>
      <c r="AQ17" s="268"/>
    </row>
    <row r="18" spans="1:43" s="269" customFormat="1" ht="21" customHeight="1">
      <c r="A18" s="262"/>
      <c r="B18" s="263" t="s">
        <v>23</v>
      </c>
      <c r="C18" s="264">
        <f t="shared" si="1"/>
        <v>0</v>
      </c>
      <c r="D18" s="265">
        <f t="shared" si="2"/>
        <v>0</v>
      </c>
      <c r="E18" s="265">
        <f t="shared" si="3"/>
        <v>0</v>
      </c>
      <c r="F18" s="265">
        <f t="shared" si="4"/>
        <v>0</v>
      </c>
      <c r="G18" s="266">
        <v>0</v>
      </c>
      <c r="H18" s="266">
        <v>0</v>
      </c>
      <c r="I18" s="265">
        <f t="shared" si="7"/>
        <v>0</v>
      </c>
      <c r="J18" s="266">
        <v>0</v>
      </c>
      <c r="K18" s="266">
        <v>0</v>
      </c>
      <c r="L18" s="265">
        <f t="shared" si="8"/>
        <v>0</v>
      </c>
      <c r="M18" s="266">
        <v>0</v>
      </c>
      <c r="N18" s="266">
        <v>0</v>
      </c>
      <c r="O18" s="265">
        <f t="shared" si="9"/>
        <v>0</v>
      </c>
      <c r="P18" s="266">
        <v>0</v>
      </c>
      <c r="Q18" s="266">
        <v>0</v>
      </c>
      <c r="R18" s="265">
        <f t="shared" si="10"/>
        <v>0</v>
      </c>
      <c r="S18" s="266">
        <v>0</v>
      </c>
      <c r="T18" s="266">
        <v>0</v>
      </c>
      <c r="U18" s="265">
        <f t="shared" si="11"/>
        <v>0</v>
      </c>
      <c r="V18" s="266">
        <v>0</v>
      </c>
      <c r="W18" s="266">
        <v>0</v>
      </c>
      <c r="X18" s="265">
        <f t="shared" si="12"/>
        <v>0</v>
      </c>
      <c r="Y18" s="266">
        <v>0</v>
      </c>
      <c r="Z18" s="266">
        <v>0</v>
      </c>
      <c r="AA18" s="265">
        <f t="shared" si="13"/>
        <v>0</v>
      </c>
      <c r="AB18" s="266">
        <v>0</v>
      </c>
      <c r="AC18" s="266">
        <v>0</v>
      </c>
      <c r="AD18" s="265">
        <f t="shared" si="14"/>
        <v>0</v>
      </c>
      <c r="AE18" s="266">
        <v>0</v>
      </c>
      <c r="AF18" s="266">
        <v>0</v>
      </c>
      <c r="AG18" s="265">
        <f t="shared" si="15"/>
        <v>0</v>
      </c>
      <c r="AH18" s="266">
        <v>0</v>
      </c>
      <c r="AI18" s="266">
        <v>0</v>
      </c>
      <c r="AJ18" s="265">
        <f t="shared" si="16"/>
        <v>0</v>
      </c>
      <c r="AK18" s="266">
        <v>0</v>
      </c>
      <c r="AL18" s="266">
        <v>0</v>
      </c>
      <c r="AM18" s="266">
        <f t="shared" si="6"/>
        <v>0</v>
      </c>
      <c r="AN18" s="266">
        <v>0</v>
      </c>
      <c r="AO18" s="266">
        <v>0</v>
      </c>
      <c r="AP18" s="267" t="s">
        <v>23</v>
      </c>
      <c r="AQ18" s="268"/>
    </row>
    <row r="19" spans="1:43" s="269" customFormat="1" ht="21" customHeight="1">
      <c r="A19" s="262"/>
      <c r="B19" s="270" t="s">
        <v>24</v>
      </c>
      <c r="C19" s="264">
        <f t="shared" si="1"/>
        <v>12</v>
      </c>
      <c r="D19" s="265">
        <f t="shared" si="2"/>
        <v>7</v>
      </c>
      <c r="E19" s="265">
        <f t="shared" si="3"/>
        <v>5</v>
      </c>
      <c r="F19" s="265">
        <f t="shared" si="4"/>
        <v>0</v>
      </c>
      <c r="G19" s="266">
        <v>0</v>
      </c>
      <c r="H19" s="266">
        <v>0</v>
      </c>
      <c r="I19" s="265">
        <f t="shared" si="7"/>
        <v>1</v>
      </c>
      <c r="J19" s="266">
        <v>1</v>
      </c>
      <c r="K19" s="266">
        <v>0</v>
      </c>
      <c r="L19" s="265">
        <f t="shared" si="8"/>
        <v>0</v>
      </c>
      <c r="M19" s="266">
        <v>0</v>
      </c>
      <c r="N19" s="266">
        <v>0</v>
      </c>
      <c r="O19" s="265">
        <f t="shared" si="9"/>
        <v>0</v>
      </c>
      <c r="P19" s="266">
        <v>0</v>
      </c>
      <c r="Q19" s="266">
        <v>0</v>
      </c>
      <c r="R19" s="265">
        <f t="shared" si="10"/>
        <v>0</v>
      </c>
      <c r="S19" s="266">
        <v>0</v>
      </c>
      <c r="T19" s="266">
        <v>0</v>
      </c>
      <c r="U19" s="265">
        <f t="shared" si="11"/>
        <v>8</v>
      </c>
      <c r="V19" s="266">
        <v>5</v>
      </c>
      <c r="W19" s="266">
        <v>3</v>
      </c>
      <c r="X19" s="265">
        <f t="shared" si="12"/>
        <v>0</v>
      </c>
      <c r="Y19" s="266">
        <v>0</v>
      </c>
      <c r="Z19" s="266">
        <v>0</v>
      </c>
      <c r="AA19" s="265">
        <f t="shared" si="13"/>
        <v>2</v>
      </c>
      <c r="AB19" s="266">
        <v>0</v>
      </c>
      <c r="AC19" s="266">
        <v>2</v>
      </c>
      <c r="AD19" s="265">
        <f t="shared" si="14"/>
        <v>0</v>
      </c>
      <c r="AE19" s="266">
        <v>0</v>
      </c>
      <c r="AF19" s="266">
        <v>0</v>
      </c>
      <c r="AG19" s="265">
        <f t="shared" si="15"/>
        <v>0</v>
      </c>
      <c r="AH19" s="266">
        <v>0</v>
      </c>
      <c r="AI19" s="266">
        <v>0</v>
      </c>
      <c r="AJ19" s="265">
        <f t="shared" si="16"/>
        <v>1</v>
      </c>
      <c r="AK19" s="266">
        <v>1</v>
      </c>
      <c r="AL19" s="266">
        <v>0</v>
      </c>
      <c r="AM19" s="266">
        <f t="shared" si="6"/>
        <v>3</v>
      </c>
      <c r="AN19" s="266">
        <v>2</v>
      </c>
      <c r="AO19" s="266">
        <v>1</v>
      </c>
      <c r="AP19" s="271" t="s">
        <v>24</v>
      </c>
      <c r="AQ19" s="268"/>
    </row>
    <row r="20" spans="1:43" s="269" customFormat="1" ht="21" customHeight="1">
      <c r="A20" s="262"/>
      <c r="B20" s="270" t="s">
        <v>136</v>
      </c>
      <c r="C20" s="264">
        <f t="shared" si="1"/>
        <v>0</v>
      </c>
      <c r="D20" s="265">
        <f t="shared" si="2"/>
        <v>0</v>
      </c>
      <c r="E20" s="265">
        <f t="shared" si="3"/>
        <v>0</v>
      </c>
      <c r="F20" s="265">
        <f t="shared" si="4"/>
        <v>0</v>
      </c>
      <c r="G20" s="266">
        <v>0</v>
      </c>
      <c r="H20" s="266">
        <v>0</v>
      </c>
      <c r="I20" s="265">
        <f t="shared" si="7"/>
        <v>0</v>
      </c>
      <c r="J20" s="266">
        <v>0</v>
      </c>
      <c r="K20" s="266">
        <v>0</v>
      </c>
      <c r="L20" s="265">
        <f t="shared" si="8"/>
        <v>0</v>
      </c>
      <c r="M20" s="266">
        <v>0</v>
      </c>
      <c r="N20" s="266">
        <v>0</v>
      </c>
      <c r="O20" s="265">
        <f t="shared" si="9"/>
        <v>0</v>
      </c>
      <c r="P20" s="266">
        <v>0</v>
      </c>
      <c r="Q20" s="266">
        <v>0</v>
      </c>
      <c r="R20" s="265">
        <f t="shared" si="10"/>
        <v>0</v>
      </c>
      <c r="S20" s="266">
        <v>0</v>
      </c>
      <c r="T20" s="266">
        <v>0</v>
      </c>
      <c r="U20" s="265">
        <f t="shared" si="11"/>
        <v>0</v>
      </c>
      <c r="V20" s="266">
        <v>0</v>
      </c>
      <c r="W20" s="266">
        <v>0</v>
      </c>
      <c r="X20" s="265">
        <f t="shared" si="12"/>
        <v>0</v>
      </c>
      <c r="Y20" s="266">
        <v>0</v>
      </c>
      <c r="Z20" s="266">
        <v>0</v>
      </c>
      <c r="AA20" s="265">
        <f t="shared" si="13"/>
        <v>0</v>
      </c>
      <c r="AB20" s="266">
        <v>0</v>
      </c>
      <c r="AC20" s="266">
        <v>0</v>
      </c>
      <c r="AD20" s="265">
        <f t="shared" si="14"/>
        <v>0</v>
      </c>
      <c r="AE20" s="266">
        <v>0</v>
      </c>
      <c r="AF20" s="266">
        <v>0</v>
      </c>
      <c r="AG20" s="265">
        <f t="shared" si="15"/>
        <v>0</v>
      </c>
      <c r="AH20" s="266">
        <v>0</v>
      </c>
      <c r="AI20" s="266">
        <v>0</v>
      </c>
      <c r="AJ20" s="265">
        <f t="shared" si="16"/>
        <v>0</v>
      </c>
      <c r="AK20" s="266">
        <v>0</v>
      </c>
      <c r="AL20" s="266">
        <v>0</v>
      </c>
      <c r="AM20" s="266">
        <f t="shared" si="6"/>
        <v>0</v>
      </c>
      <c r="AN20" s="266">
        <v>0</v>
      </c>
      <c r="AO20" s="266">
        <v>0</v>
      </c>
      <c r="AP20" s="271" t="s">
        <v>136</v>
      </c>
      <c r="AQ20" s="268"/>
    </row>
    <row r="21" spans="1:43" s="269" customFormat="1" ht="21" customHeight="1">
      <c r="A21" s="262"/>
      <c r="B21" s="270" t="s">
        <v>25</v>
      </c>
      <c r="C21" s="264">
        <f t="shared" si="1"/>
        <v>11</v>
      </c>
      <c r="D21" s="265">
        <f t="shared" si="2"/>
        <v>8</v>
      </c>
      <c r="E21" s="265">
        <f t="shared" si="3"/>
        <v>3</v>
      </c>
      <c r="F21" s="265">
        <f t="shared" si="4"/>
        <v>0</v>
      </c>
      <c r="G21" s="266">
        <v>0</v>
      </c>
      <c r="H21" s="266">
        <v>0</v>
      </c>
      <c r="I21" s="265">
        <f t="shared" si="7"/>
        <v>0</v>
      </c>
      <c r="J21" s="266">
        <v>0</v>
      </c>
      <c r="K21" s="266">
        <v>0</v>
      </c>
      <c r="L21" s="265">
        <f t="shared" si="8"/>
        <v>1</v>
      </c>
      <c r="M21" s="266">
        <v>1</v>
      </c>
      <c r="N21" s="266">
        <v>0</v>
      </c>
      <c r="O21" s="265">
        <f t="shared" si="9"/>
        <v>0</v>
      </c>
      <c r="P21" s="266">
        <v>0</v>
      </c>
      <c r="Q21" s="266">
        <v>0</v>
      </c>
      <c r="R21" s="265">
        <f t="shared" si="10"/>
        <v>0</v>
      </c>
      <c r="S21" s="266">
        <v>0</v>
      </c>
      <c r="T21" s="266">
        <v>0</v>
      </c>
      <c r="U21" s="265">
        <f t="shared" si="11"/>
        <v>8</v>
      </c>
      <c r="V21" s="266">
        <v>7</v>
      </c>
      <c r="W21" s="266">
        <v>1</v>
      </c>
      <c r="X21" s="265">
        <f t="shared" si="12"/>
        <v>0</v>
      </c>
      <c r="Y21" s="266">
        <v>0</v>
      </c>
      <c r="Z21" s="266">
        <v>0</v>
      </c>
      <c r="AA21" s="265">
        <f t="shared" si="13"/>
        <v>1</v>
      </c>
      <c r="AB21" s="266">
        <v>0</v>
      </c>
      <c r="AC21" s="266">
        <v>1</v>
      </c>
      <c r="AD21" s="265">
        <f t="shared" si="14"/>
        <v>0</v>
      </c>
      <c r="AE21" s="266">
        <v>0</v>
      </c>
      <c r="AF21" s="266">
        <v>0</v>
      </c>
      <c r="AG21" s="265">
        <f t="shared" si="15"/>
        <v>1</v>
      </c>
      <c r="AH21" s="266">
        <v>0</v>
      </c>
      <c r="AI21" s="266">
        <v>1</v>
      </c>
      <c r="AJ21" s="265">
        <f t="shared" si="16"/>
        <v>0</v>
      </c>
      <c r="AK21" s="266">
        <v>0</v>
      </c>
      <c r="AL21" s="266">
        <v>0</v>
      </c>
      <c r="AM21" s="266">
        <f t="shared" si="6"/>
        <v>4</v>
      </c>
      <c r="AN21" s="266">
        <v>2</v>
      </c>
      <c r="AO21" s="266">
        <v>2</v>
      </c>
      <c r="AP21" s="271" t="s">
        <v>25</v>
      </c>
      <c r="AQ21" s="268"/>
    </row>
    <row r="22" spans="1:43" s="269" customFormat="1" ht="21" customHeight="1">
      <c r="A22" s="262"/>
      <c r="B22" s="270" t="s">
        <v>26</v>
      </c>
      <c r="C22" s="264">
        <f t="shared" si="1"/>
        <v>0</v>
      </c>
      <c r="D22" s="265">
        <f t="shared" si="2"/>
        <v>0</v>
      </c>
      <c r="E22" s="265">
        <f t="shared" si="3"/>
        <v>0</v>
      </c>
      <c r="F22" s="265">
        <f t="shared" si="4"/>
        <v>0</v>
      </c>
      <c r="G22" s="266">
        <v>0</v>
      </c>
      <c r="H22" s="266">
        <v>0</v>
      </c>
      <c r="I22" s="265">
        <f t="shared" si="7"/>
        <v>0</v>
      </c>
      <c r="J22" s="266">
        <v>0</v>
      </c>
      <c r="K22" s="266">
        <v>0</v>
      </c>
      <c r="L22" s="265">
        <f t="shared" si="8"/>
        <v>0</v>
      </c>
      <c r="M22" s="266">
        <v>0</v>
      </c>
      <c r="N22" s="266">
        <v>0</v>
      </c>
      <c r="O22" s="265">
        <f t="shared" si="9"/>
        <v>0</v>
      </c>
      <c r="P22" s="266">
        <v>0</v>
      </c>
      <c r="Q22" s="266">
        <v>0</v>
      </c>
      <c r="R22" s="265">
        <f t="shared" si="10"/>
        <v>0</v>
      </c>
      <c r="S22" s="266">
        <v>0</v>
      </c>
      <c r="T22" s="266">
        <v>0</v>
      </c>
      <c r="U22" s="265">
        <f t="shared" si="11"/>
        <v>0</v>
      </c>
      <c r="V22" s="266">
        <v>0</v>
      </c>
      <c r="W22" s="266">
        <v>0</v>
      </c>
      <c r="X22" s="265">
        <f t="shared" si="12"/>
        <v>0</v>
      </c>
      <c r="Y22" s="266">
        <v>0</v>
      </c>
      <c r="Z22" s="266">
        <v>0</v>
      </c>
      <c r="AA22" s="265">
        <f t="shared" si="13"/>
        <v>0</v>
      </c>
      <c r="AB22" s="266">
        <v>0</v>
      </c>
      <c r="AC22" s="266">
        <v>0</v>
      </c>
      <c r="AD22" s="265">
        <f t="shared" si="14"/>
        <v>0</v>
      </c>
      <c r="AE22" s="266">
        <v>0</v>
      </c>
      <c r="AF22" s="266">
        <v>0</v>
      </c>
      <c r="AG22" s="265">
        <f t="shared" si="15"/>
        <v>0</v>
      </c>
      <c r="AH22" s="266">
        <v>0</v>
      </c>
      <c r="AI22" s="266">
        <v>0</v>
      </c>
      <c r="AJ22" s="265">
        <f t="shared" si="16"/>
        <v>0</v>
      </c>
      <c r="AK22" s="266">
        <v>0</v>
      </c>
      <c r="AL22" s="266">
        <v>0</v>
      </c>
      <c r="AM22" s="266">
        <f t="shared" si="6"/>
        <v>0</v>
      </c>
      <c r="AN22" s="266">
        <v>0</v>
      </c>
      <c r="AO22" s="266">
        <v>0</v>
      </c>
      <c r="AP22" s="271" t="s">
        <v>26</v>
      </c>
      <c r="AQ22" s="268"/>
    </row>
    <row r="23" spans="1:43" s="269" customFormat="1" ht="21" customHeight="1">
      <c r="A23" s="262"/>
      <c r="B23" s="270" t="s">
        <v>27</v>
      </c>
      <c r="C23" s="264">
        <f t="shared" si="1"/>
        <v>0</v>
      </c>
      <c r="D23" s="265">
        <f t="shared" si="2"/>
        <v>0</v>
      </c>
      <c r="E23" s="265">
        <f t="shared" si="3"/>
        <v>0</v>
      </c>
      <c r="F23" s="265">
        <f t="shared" si="4"/>
        <v>0</v>
      </c>
      <c r="G23" s="266">
        <v>0</v>
      </c>
      <c r="H23" s="266">
        <v>0</v>
      </c>
      <c r="I23" s="265">
        <f t="shared" si="7"/>
        <v>0</v>
      </c>
      <c r="J23" s="266">
        <v>0</v>
      </c>
      <c r="K23" s="266">
        <v>0</v>
      </c>
      <c r="L23" s="265">
        <f t="shared" si="8"/>
        <v>0</v>
      </c>
      <c r="M23" s="266">
        <v>0</v>
      </c>
      <c r="N23" s="266">
        <v>0</v>
      </c>
      <c r="O23" s="265">
        <f t="shared" si="9"/>
        <v>0</v>
      </c>
      <c r="P23" s="266">
        <v>0</v>
      </c>
      <c r="Q23" s="266">
        <v>0</v>
      </c>
      <c r="R23" s="265">
        <f t="shared" si="10"/>
        <v>0</v>
      </c>
      <c r="S23" s="266">
        <v>0</v>
      </c>
      <c r="T23" s="266">
        <v>0</v>
      </c>
      <c r="U23" s="265">
        <f t="shared" si="11"/>
        <v>0</v>
      </c>
      <c r="V23" s="266">
        <v>0</v>
      </c>
      <c r="W23" s="266">
        <v>0</v>
      </c>
      <c r="X23" s="265">
        <f t="shared" si="12"/>
        <v>0</v>
      </c>
      <c r="Y23" s="266">
        <v>0</v>
      </c>
      <c r="Z23" s="266">
        <v>0</v>
      </c>
      <c r="AA23" s="265">
        <f t="shared" si="13"/>
        <v>0</v>
      </c>
      <c r="AB23" s="266">
        <v>0</v>
      </c>
      <c r="AC23" s="266">
        <v>0</v>
      </c>
      <c r="AD23" s="265">
        <f t="shared" si="14"/>
        <v>0</v>
      </c>
      <c r="AE23" s="266">
        <v>0</v>
      </c>
      <c r="AF23" s="266">
        <v>0</v>
      </c>
      <c r="AG23" s="265">
        <f t="shared" si="15"/>
        <v>0</v>
      </c>
      <c r="AH23" s="266">
        <v>0</v>
      </c>
      <c r="AI23" s="266">
        <v>0</v>
      </c>
      <c r="AJ23" s="265">
        <f t="shared" si="16"/>
        <v>0</v>
      </c>
      <c r="AK23" s="266">
        <v>0</v>
      </c>
      <c r="AL23" s="266">
        <v>0</v>
      </c>
      <c r="AM23" s="266">
        <f t="shared" si="6"/>
        <v>0</v>
      </c>
      <c r="AN23" s="266">
        <v>0</v>
      </c>
      <c r="AO23" s="266">
        <v>0</v>
      </c>
      <c r="AP23" s="271" t="s">
        <v>27</v>
      </c>
      <c r="AQ23" s="268"/>
    </row>
    <row r="24" spans="1:43" s="269" customFormat="1" ht="21" customHeight="1">
      <c r="A24" s="262"/>
      <c r="B24" s="270" t="s">
        <v>28</v>
      </c>
      <c r="C24" s="264">
        <f t="shared" si="1"/>
        <v>0</v>
      </c>
      <c r="D24" s="265">
        <f t="shared" si="2"/>
        <v>0</v>
      </c>
      <c r="E24" s="265">
        <f t="shared" si="3"/>
        <v>0</v>
      </c>
      <c r="F24" s="265">
        <f t="shared" si="4"/>
        <v>0</v>
      </c>
      <c r="G24" s="266">
        <v>0</v>
      </c>
      <c r="H24" s="266">
        <v>0</v>
      </c>
      <c r="I24" s="265">
        <f t="shared" si="7"/>
        <v>0</v>
      </c>
      <c r="J24" s="266">
        <v>0</v>
      </c>
      <c r="K24" s="266">
        <v>0</v>
      </c>
      <c r="L24" s="265">
        <f t="shared" si="8"/>
        <v>0</v>
      </c>
      <c r="M24" s="266">
        <v>0</v>
      </c>
      <c r="N24" s="266">
        <v>0</v>
      </c>
      <c r="O24" s="265">
        <f t="shared" si="9"/>
        <v>0</v>
      </c>
      <c r="P24" s="266">
        <v>0</v>
      </c>
      <c r="Q24" s="266">
        <v>0</v>
      </c>
      <c r="R24" s="265">
        <f t="shared" si="10"/>
        <v>0</v>
      </c>
      <c r="S24" s="266">
        <v>0</v>
      </c>
      <c r="T24" s="266">
        <v>0</v>
      </c>
      <c r="U24" s="265">
        <f t="shared" si="11"/>
        <v>0</v>
      </c>
      <c r="V24" s="266">
        <v>0</v>
      </c>
      <c r="W24" s="266">
        <v>0</v>
      </c>
      <c r="X24" s="265">
        <f t="shared" si="12"/>
        <v>0</v>
      </c>
      <c r="Y24" s="266">
        <v>0</v>
      </c>
      <c r="Z24" s="266">
        <v>0</v>
      </c>
      <c r="AA24" s="265">
        <f t="shared" si="13"/>
        <v>0</v>
      </c>
      <c r="AB24" s="266">
        <v>0</v>
      </c>
      <c r="AC24" s="266">
        <v>0</v>
      </c>
      <c r="AD24" s="265">
        <f t="shared" si="14"/>
        <v>0</v>
      </c>
      <c r="AE24" s="266">
        <v>0</v>
      </c>
      <c r="AF24" s="266">
        <v>0</v>
      </c>
      <c r="AG24" s="265">
        <f t="shared" si="15"/>
        <v>0</v>
      </c>
      <c r="AH24" s="266">
        <v>0</v>
      </c>
      <c r="AI24" s="266">
        <v>0</v>
      </c>
      <c r="AJ24" s="265">
        <f t="shared" si="16"/>
        <v>0</v>
      </c>
      <c r="AK24" s="266">
        <v>0</v>
      </c>
      <c r="AL24" s="266">
        <v>0</v>
      </c>
      <c r="AM24" s="266">
        <f t="shared" si="6"/>
        <v>0</v>
      </c>
      <c r="AN24" s="266">
        <v>0</v>
      </c>
      <c r="AO24" s="266">
        <v>0</v>
      </c>
      <c r="AP24" s="271" t="s">
        <v>28</v>
      </c>
      <c r="AQ24" s="268"/>
    </row>
    <row r="25" spans="1:43" s="269" customFormat="1" ht="21" customHeight="1">
      <c r="A25" s="262"/>
      <c r="B25" s="270" t="s">
        <v>29</v>
      </c>
      <c r="C25" s="264">
        <f t="shared" si="1"/>
        <v>44</v>
      </c>
      <c r="D25" s="265">
        <f t="shared" si="2"/>
        <v>31</v>
      </c>
      <c r="E25" s="265">
        <f t="shared" si="3"/>
        <v>13</v>
      </c>
      <c r="F25" s="265">
        <f t="shared" si="4"/>
        <v>1</v>
      </c>
      <c r="G25" s="266">
        <v>1</v>
      </c>
      <c r="H25" s="266">
        <v>0</v>
      </c>
      <c r="I25" s="265">
        <f t="shared" si="7"/>
        <v>0</v>
      </c>
      <c r="J25" s="266">
        <v>0</v>
      </c>
      <c r="K25" s="266">
        <v>0</v>
      </c>
      <c r="L25" s="265">
        <f t="shared" si="8"/>
        <v>2</v>
      </c>
      <c r="M25" s="266">
        <v>2</v>
      </c>
      <c r="N25" s="266">
        <v>0</v>
      </c>
      <c r="O25" s="265">
        <f t="shared" si="9"/>
        <v>1</v>
      </c>
      <c r="P25" s="266">
        <v>1</v>
      </c>
      <c r="Q25" s="266">
        <v>0</v>
      </c>
      <c r="R25" s="265">
        <f t="shared" si="10"/>
        <v>0</v>
      </c>
      <c r="S25" s="266">
        <v>0</v>
      </c>
      <c r="T25" s="266">
        <v>0</v>
      </c>
      <c r="U25" s="265">
        <f t="shared" si="11"/>
        <v>36</v>
      </c>
      <c r="V25" s="266">
        <v>26</v>
      </c>
      <c r="W25" s="266">
        <v>10</v>
      </c>
      <c r="X25" s="265">
        <f t="shared" si="12"/>
        <v>0</v>
      </c>
      <c r="Y25" s="266">
        <v>0</v>
      </c>
      <c r="Z25" s="266">
        <v>0</v>
      </c>
      <c r="AA25" s="265">
        <f t="shared" si="13"/>
        <v>2</v>
      </c>
      <c r="AB25" s="266">
        <v>0</v>
      </c>
      <c r="AC25" s="266">
        <v>2</v>
      </c>
      <c r="AD25" s="265">
        <f t="shared" si="14"/>
        <v>0</v>
      </c>
      <c r="AE25" s="266">
        <v>0</v>
      </c>
      <c r="AF25" s="266">
        <v>0</v>
      </c>
      <c r="AG25" s="265">
        <f t="shared" si="15"/>
        <v>1</v>
      </c>
      <c r="AH25" s="266">
        <v>0</v>
      </c>
      <c r="AI25" s="266">
        <v>1</v>
      </c>
      <c r="AJ25" s="265">
        <f t="shared" si="16"/>
        <v>1</v>
      </c>
      <c r="AK25" s="266">
        <v>1</v>
      </c>
      <c r="AL25" s="266">
        <v>0</v>
      </c>
      <c r="AM25" s="266">
        <f t="shared" si="6"/>
        <v>9</v>
      </c>
      <c r="AN25" s="266">
        <v>5</v>
      </c>
      <c r="AO25" s="266">
        <v>4</v>
      </c>
      <c r="AP25" s="271" t="s">
        <v>29</v>
      </c>
      <c r="AQ25" s="268"/>
    </row>
    <row r="26" spans="1:43" s="269" customFormat="1" ht="21" customHeight="1">
      <c r="A26" s="262"/>
      <c r="B26" s="270" t="s">
        <v>30</v>
      </c>
      <c r="C26" s="264">
        <f t="shared" si="1"/>
        <v>10</v>
      </c>
      <c r="D26" s="265">
        <f t="shared" si="2"/>
        <v>9</v>
      </c>
      <c r="E26" s="265">
        <f t="shared" si="3"/>
        <v>1</v>
      </c>
      <c r="F26" s="265">
        <f t="shared" si="4"/>
        <v>0</v>
      </c>
      <c r="G26" s="266">
        <v>0</v>
      </c>
      <c r="H26" s="266">
        <v>0</v>
      </c>
      <c r="I26" s="265">
        <f t="shared" si="7"/>
        <v>0</v>
      </c>
      <c r="J26" s="266">
        <v>0</v>
      </c>
      <c r="K26" s="266">
        <v>0</v>
      </c>
      <c r="L26" s="265">
        <f t="shared" si="8"/>
        <v>1</v>
      </c>
      <c r="M26" s="266">
        <v>1</v>
      </c>
      <c r="N26" s="266">
        <v>0</v>
      </c>
      <c r="O26" s="265">
        <f t="shared" si="9"/>
        <v>0</v>
      </c>
      <c r="P26" s="266">
        <v>0</v>
      </c>
      <c r="Q26" s="266">
        <v>0</v>
      </c>
      <c r="R26" s="265">
        <f t="shared" si="10"/>
        <v>0</v>
      </c>
      <c r="S26" s="266">
        <v>0</v>
      </c>
      <c r="T26" s="266">
        <v>0</v>
      </c>
      <c r="U26" s="265">
        <f t="shared" si="11"/>
        <v>8</v>
      </c>
      <c r="V26" s="266">
        <v>8</v>
      </c>
      <c r="W26" s="266">
        <v>0</v>
      </c>
      <c r="X26" s="265">
        <f t="shared" si="12"/>
        <v>0</v>
      </c>
      <c r="Y26" s="266">
        <v>0</v>
      </c>
      <c r="Z26" s="266">
        <v>0</v>
      </c>
      <c r="AA26" s="265">
        <f t="shared" si="13"/>
        <v>1</v>
      </c>
      <c r="AB26" s="266">
        <v>0</v>
      </c>
      <c r="AC26" s="266">
        <v>1</v>
      </c>
      <c r="AD26" s="265">
        <f t="shared" si="14"/>
        <v>0</v>
      </c>
      <c r="AE26" s="266">
        <v>0</v>
      </c>
      <c r="AF26" s="266">
        <v>0</v>
      </c>
      <c r="AG26" s="265">
        <f t="shared" si="15"/>
        <v>0</v>
      </c>
      <c r="AH26" s="266">
        <v>0</v>
      </c>
      <c r="AI26" s="266">
        <v>0</v>
      </c>
      <c r="AJ26" s="265">
        <f t="shared" si="16"/>
        <v>0</v>
      </c>
      <c r="AK26" s="266">
        <v>0</v>
      </c>
      <c r="AL26" s="266">
        <v>0</v>
      </c>
      <c r="AM26" s="266">
        <f t="shared" si="6"/>
        <v>3</v>
      </c>
      <c r="AN26" s="266">
        <v>0</v>
      </c>
      <c r="AO26" s="266">
        <v>3</v>
      </c>
      <c r="AP26" s="271" t="s">
        <v>30</v>
      </c>
      <c r="AQ26" s="268"/>
    </row>
    <row r="27" spans="1:43" s="269" customFormat="1" ht="21" customHeight="1">
      <c r="A27" s="262"/>
      <c r="B27" s="272" t="s">
        <v>60</v>
      </c>
      <c r="C27" s="264">
        <f t="shared" si="1"/>
        <v>11</v>
      </c>
      <c r="D27" s="265">
        <f t="shared" si="2"/>
        <v>8</v>
      </c>
      <c r="E27" s="265">
        <f t="shared" si="3"/>
        <v>3</v>
      </c>
      <c r="F27" s="265">
        <f t="shared" si="4"/>
        <v>0</v>
      </c>
      <c r="G27" s="266">
        <v>0</v>
      </c>
      <c r="H27" s="266">
        <v>0</v>
      </c>
      <c r="I27" s="265">
        <f t="shared" si="7"/>
        <v>0</v>
      </c>
      <c r="J27" s="266">
        <v>0</v>
      </c>
      <c r="K27" s="266">
        <v>0</v>
      </c>
      <c r="L27" s="265">
        <f t="shared" si="8"/>
        <v>1</v>
      </c>
      <c r="M27" s="266">
        <v>1</v>
      </c>
      <c r="N27" s="266">
        <v>0</v>
      </c>
      <c r="O27" s="265">
        <f t="shared" si="9"/>
        <v>0</v>
      </c>
      <c r="P27" s="266">
        <v>0</v>
      </c>
      <c r="Q27" s="266">
        <v>0</v>
      </c>
      <c r="R27" s="265">
        <f t="shared" si="10"/>
        <v>0</v>
      </c>
      <c r="S27" s="266">
        <v>0</v>
      </c>
      <c r="T27" s="266">
        <v>0</v>
      </c>
      <c r="U27" s="265">
        <f t="shared" si="11"/>
        <v>9</v>
      </c>
      <c r="V27" s="266">
        <v>7</v>
      </c>
      <c r="W27" s="266">
        <v>2</v>
      </c>
      <c r="X27" s="265">
        <f t="shared" si="12"/>
        <v>0</v>
      </c>
      <c r="Y27" s="266">
        <v>0</v>
      </c>
      <c r="Z27" s="266">
        <v>0</v>
      </c>
      <c r="AA27" s="265">
        <f t="shared" si="13"/>
        <v>1</v>
      </c>
      <c r="AB27" s="266">
        <v>0</v>
      </c>
      <c r="AC27" s="266">
        <v>1</v>
      </c>
      <c r="AD27" s="265">
        <f t="shared" si="14"/>
        <v>0</v>
      </c>
      <c r="AE27" s="266">
        <v>0</v>
      </c>
      <c r="AF27" s="266">
        <v>0</v>
      </c>
      <c r="AG27" s="265">
        <f t="shared" si="15"/>
        <v>0</v>
      </c>
      <c r="AH27" s="266">
        <v>0</v>
      </c>
      <c r="AI27" s="266">
        <v>0</v>
      </c>
      <c r="AJ27" s="265">
        <f t="shared" si="16"/>
        <v>0</v>
      </c>
      <c r="AK27" s="266">
        <v>0</v>
      </c>
      <c r="AL27" s="266">
        <v>0</v>
      </c>
      <c r="AM27" s="266">
        <f t="shared" si="6"/>
        <v>5</v>
      </c>
      <c r="AN27" s="266">
        <v>3</v>
      </c>
      <c r="AO27" s="266">
        <v>2</v>
      </c>
      <c r="AP27" s="271" t="s">
        <v>76</v>
      </c>
      <c r="AQ27" s="268"/>
    </row>
    <row r="28" spans="1:43" s="269" customFormat="1" ht="21" customHeight="1">
      <c r="A28" s="262"/>
      <c r="B28" s="272" t="s">
        <v>61</v>
      </c>
      <c r="C28" s="264">
        <f t="shared" si="1"/>
        <v>0</v>
      </c>
      <c r="D28" s="265">
        <f t="shared" si="2"/>
        <v>0</v>
      </c>
      <c r="E28" s="265">
        <f t="shared" si="3"/>
        <v>0</v>
      </c>
      <c r="F28" s="265">
        <f t="shared" si="4"/>
        <v>0</v>
      </c>
      <c r="G28" s="266">
        <v>0</v>
      </c>
      <c r="H28" s="266">
        <v>0</v>
      </c>
      <c r="I28" s="265">
        <f t="shared" si="7"/>
        <v>0</v>
      </c>
      <c r="J28" s="266">
        <v>0</v>
      </c>
      <c r="K28" s="266">
        <v>0</v>
      </c>
      <c r="L28" s="265">
        <f t="shared" si="8"/>
        <v>0</v>
      </c>
      <c r="M28" s="266">
        <v>0</v>
      </c>
      <c r="N28" s="266">
        <v>0</v>
      </c>
      <c r="O28" s="265">
        <f t="shared" si="9"/>
        <v>0</v>
      </c>
      <c r="P28" s="266">
        <v>0</v>
      </c>
      <c r="Q28" s="266">
        <v>0</v>
      </c>
      <c r="R28" s="265">
        <f t="shared" si="10"/>
        <v>0</v>
      </c>
      <c r="S28" s="266">
        <v>0</v>
      </c>
      <c r="T28" s="266">
        <v>0</v>
      </c>
      <c r="U28" s="265">
        <f t="shared" si="11"/>
        <v>0</v>
      </c>
      <c r="V28" s="266">
        <v>0</v>
      </c>
      <c r="W28" s="266">
        <v>0</v>
      </c>
      <c r="X28" s="265">
        <f t="shared" si="12"/>
        <v>0</v>
      </c>
      <c r="Y28" s="266">
        <v>0</v>
      </c>
      <c r="Z28" s="266">
        <v>0</v>
      </c>
      <c r="AA28" s="265">
        <f t="shared" si="13"/>
        <v>0</v>
      </c>
      <c r="AB28" s="266">
        <v>0</v>
      </c>
      <c r="AC28" s="266">
        <v>0</v>
      </c>
      <c r="AD28" s="265">
        <f t="shared" si="14"/>
        <v>0</v>
      </c>
      <c r="AE28" s="266">
        <v>0</v>
      </c>
      <c r="AF28" s="266">
        <v>0</v>
      </c>
      <c r="AG28" s="265">
        <f t="shared" si="15"/>
        <v>0</v>
      </c>
      <c r="AH28" s="266">
        <v>0</v>
      </c>
      <c r="AI28" s="266">
        <v>0</v>
      </c>
      <c r="AJ28" s="265">
        <f t="shared" si="16"/>
        <v>0</v>
      </c>
      <c r="AK28" s="266">
        <v>0</v>
      </c>
      <c r="AL28" s="266">
        <v>0</v>
      </c>
      <c r="AM28" s="266">
        <f t="shared" si="6"/>
        <v>0</v>
      </c>
      <c r="AN28" s="266">
        <v>0</v>
      </c>
      <c r="AO28" s="266">
        <v>0</v>
      </c>
      <c r="AP28" s="271" t="s">
        <v>77</v>
      </c>
      <c r="AQ28" s="268"/>
    </row>
    <row r="29" spans="1:43" s="269" customFormat="1" ht="21" customHeight="1">
      <c r="A29" s="262"/>
      <c r="B29" s="272" t="s">
        <v>62</v>
      </c>
      <c r="C29" s="264">
        <f t="shared" si="1"/>
        <v>38</v>
      </c>
      <c r="D29" s="265">
        <f t="shared" si="2"/>
        <v>27</v>
      </c>
      <c r="E29" s="265">
        <f t="shared" si="3"/>
        <v>11</v>
      </c>
      <c r="F29" s="265">
        <f t="shared" si="4"/>
        <v>1</v>
      </c>
      <c r="G29" s="266">
        <v>1</v>
      </c>
      <c r="H29" s="266">
        <v>0</v>
      </c>
      <c r="I29" s="265">
        <f t="shared" si="7"/>
        <v>0</v>
      </c>
      <c r="J29" s="266">
        <v>0</v>
      </c>
      <c r="K29" s="266">
        <v>0</v>
      </c>
      <c r="L29" s="265">
        <f t="shared" si="8"/>
        <v>2</v>
      </c>
      <c r="M29" s="266">
        <v>2</v>
      </c>
      <c r="N29" s="266">
        <v>0</v>
      </c>
      <c r="O29" s="265">
        <f t="shared" si="9"/>
        <v>1</v>
      </c>
      <c r="P29" s="266">
        <v>1</v>
      </c>
      <c r="Q29" s="266">
        <v>0</v>
      </c>
      <c r="R29" s="265">
        <f t="shared" si="10"/>
        <v>0</v>
      </c>
      <c r="S29" s="266">
        <v>0</v>
      </c>
      <c r="T29" s="266">
        <v>0</v>
      </c>
      <c r="U29" s="265">
        <f t="shared" si="11"/>
        <v>30</v>
      </c>
      <c r="V29" s="266">
        <v>21</v>
      </c>
      <c r="W29" s="266">
        <v>9</v>
      </c>
      <c r="X29" s="265">
        <f t="shared" si="12"/>
        <v>0</v>
      </c>
      <c r="Y29" s="266">
        <v>0</v>
      </c>
      <c r="Z29" s="266">
        <v>0</v>
      </c>
      <c r="AA29" s="265">
        <f t="shared" si="13"/>
        <v>2</v>
      </c>
      <c r="AB29" s="266">
        <v>0</v>
      </c>
      <c r="AC29" s="266">
        <v>2</v>
      </c>
      <c r="AD29" s="265">
        <f t="shared" si="14"/>
        <v>0</v>
      </c>
      <c r="AE29" s="266">
        <v>0</v>
      </c>
      <c r="AF29" s="266">
        <v>0</v>
      </c>
      <c r="AG29" s="265">
        <f t="shared" si="15"/>
        <v>0</v>
      </c>
      <c r="AH29" s="266">
        <v>0</v>
      </c>
      <c r="AI29" s="266">
        <v>0</v>
      </c>
      <c r="AJ29" s="265">
        <f t="shared" si="16"/>
        <v>2</v>
      </c>
      <c r="AK29" s="266">
        <v>2</v>
      </c>
      <c r="AL29" s="266">
        <v>0</v>
      </c>
      <c r="AM29" s="266">
        <f t="shared" si="6"/>
        <v>9</v>
      </c>
      <c r="AN29" s="266">
        <v>6</v>
      </c>
      <c r="AO29" s="266">
        <v>3</v>
      </c>
      <c r="AP29" s="271" t="s">
        <v>78</v>
      </c>
      <c r="AQ29" s="268"/>
    </row>
    <row r="30" spans="1:43" s="269" customFormat="1" ht="21" customHeight="1">
      <c r="A30" s="262"/>
      <c r="B30" s="272" t="s">
        <v>153</v>
      </c>
      <c r="C30" s="264">
        <f t="shared" si="1"/>
        <v>60</v>
      </c>
      <c r="D30" s="265">
        <f t="shared" si="2"/>
        <v>41</v>
      </c>
      <c r="E30" s="265">
        <f t="shared" si="3"/>
        <v>19</v>
      </c>
      <c r="F30" s="265">
        <f t="shared" si="4"/>
        <v>1</v>
      </c>
      <c r="G30" s="266">
        <v>1</v>
      </c>
      <c r="H30" s="266">
        <v>0</v>
      </c>
      <c r="I30" s="265">
        <f t="shared" si="7"/>
        <v>1</v>
      </c>
      <c r="J30" s="266">
        <v>1</v>
      </c>
      <c r="K30" s="266">
        <v>0</v>
      </c>
      <c r="L30" s="265">
        <f t="shared" si="8"/>
        <v>2</v>
      </c>
      <c r="M30" s="266">
        <v>2</v>
      </c>
      <c r="N30" s="266">
        <v>0</v>
      </c>
      <c r="O30" s="265">
        <f t="shared" si="9"/>
        <v>1</v>
      </c>
      <c r="P30" s="266">
        <v>1</v>
      </c>
      <c r="Q30" s="266">
        <v>0</v>
      </c>
      <c r="R30" s="265">
        <f t="shared" si="10"/>
        <v>0</v>
      </c>
      <c r="S30" s="266">
        <v>0</v>
      </c>
      <c r="T30" s="266">
        <v>0</v>
      </c>
      <c r="U30" s="265">
        <f t="shared" si="11"/>
        <v>47</v>
      </c>
      <c r="V30" s="266">
        <v>34</v>
      </c>
      <c r="W30" s="266">
        <v>13</v>
      </c>
      <c r="X30" s="265">
        <f t="shared" si="12"/>
        <v>0</v>
      </c>
      <c r="Y30" s="266">
        <v>0</v>
      </c>
      <c r="Z30" s="266">
        <v>0</v>
      </c>
      <c r="AA30" s="265">
        <f t="shared" si="13"/>
        <v>3</v>
      </c>
      <c r="AB30" s="266">
        <v>0</v>
      </c>
      <c r="AC30" s="266">
        <v>3</v>
      </c>
      <c r="AD30" s="265">
        <f t="shared" si="14"/>
        <v>0</v>
      </c>
      <c r="AE30" s="266">
        <v>0</v>
      </c>
      <c r="AF30" s="266">
        <v>0</v>
      </c>
      <c r="AG30" s="265">
        <f t="shared" si="15"/>
        <v>0</v>
      </c>
      <c r="AH30" s="266">
        <v>0</v>
      </c>
      <c r="AI30" s="266">
        <v>0</v>
      </c>
      <c r="AJ30" s="265">
        <f t="shared" si="16"/>
        <v>5</v>
      </c>
      <c r="AK30" s="266">
        <v>2</v>
      </c>
      <c r="AL30" s="266">
        <v>3</v>
      </c>
      <c r="AM30" s="266">
        <f t="shared" si="6"/>
        <v>14</v>
      </c>
      <c r="AN30" s="266">
        <v>9</v>
      </c>
      <c r="AO30" s="266">
        <v>5</v>
      </c>
      <c r="AP30" s="271" t="s">
        <v>153</v>
      </c>
      <c r="AQ30" s="268"/>
    </row>
    <row r="31" spans="1:43" s="269" customFormat="1" ht="21" customHeight="1">
      <c r="A31" s="262"/>
      <c r="B31" s="270" t="s">
        <v>222</v>
      </c>
      <c r="C31" s="264">
        <f>D31+E31</f>
        <v>0</v>
      </c>
      <c r="D31" s="265">
        <f>SUM(G31,J31,M31,P31,S31,V31,Y31,AB31,AE31,AH31,AK31)</f>
        <v>0</v>
      </c>
      <c r="E31" s="265">
        <f>SUM(H31,K31,N31,Q31,T31,W31,Z31,AC31,AF31,AI31,AL31)</f>
        <v>0</v>
      </c>
      <c r="F31" s="265">
        <f>G31+H31</f>
        <v>0</v>
      </c>
      <c r="G31" s="266">
        <v>0</v>
      </c>
      <c r="H31" s="266">
        <v>0</v>
      </c>
      <c r="I31" s="265">
        <f t="shared" si="7"/>
        <v>0</v>
      </c>
      <c r="J31" s="266">
        <v>0</v>
      </c>
      <c r="K31" s="266">
        <v>0</v>
      </c>
      <c r="L31" s="265">
        <f t="shared" si="8"/>
        <v>0</v>
      </c>
      <c r="M31" s="266">
        <v>0</v>
      </c>
      <c r="N31" s="266">
        <v>0</v>
      </c>
      <c r="O31" s="265">
        <f t="shared" si="9"/>
        <v>0</v>
      </c>
      <c r="P31" s="266">
        <v>0</v>
      </c>
      <c r="Q31" s="266">
        <v>0</v>
      </c>
      <c r="R31" s="265">
        <f t="shared" si="10"/>
        <v>0</v>
      </c>
      <c r="S31" s="266">
        <v>0</v>
      </c>
      <c r="T31" s="266">
        <v>0</v>
      </c>
      <c r="U31" s="265">
        <f t="shared" si="11"/>
        <v>0</v>
      </c>
      <c r="V31" s="266">
        <v>0</v>
      </c>
      <c r="W31" s="266">
        <v>0</v>
      </c>
      <c r="X31" s="265">
        <f t="shared" si="12"/>
        <v>0</v>
      </c>
      <c r="Y31" s="266">
        <v>0</v>
      </c>
      <c r="Z31" s="266">
        <v>0</v>
      </c>
      <c r="AA31" s="265">
        <f t="shared" si="13"/>
        <v>0</v>
      </c>
      <c r="AB31" s="266">
        <v>0</v>
      </c>
      <c r="AC31" s="266">
        <v>0</v>
      </c>
      <c r="AD31" s="265">
        <f t="shared" si="14"/>
        <v>0</v>
      </c>
      <c r="AE31" s="266">
        <v>0</v>
      </c>
      <c r="AF31" s="266">
        <v>0</v>
      </c>
      <c r="AG31" s="265">
        <f t="shared" si="15"/>
        <v>0</v>
      </c>
      <c r="AH31" s="266">
        <v>0</v>
      </c>
      <c r="AI31" s="266">
        <v>0</v>
      </c>
      <c r="AJ31" s="265">
        <f t="shared" si="16"/>
        <v>0</v>
      </c>
      <c r="AK31" s="266">
        <v>0</v>
      </c>
      <c r="AL31" s="266">
        <v>0</v>
      </c>
      <c r="AM31" s="266">
        <f>AN31+AO31</f>
        <v>0</v>
      </c>
      <c r="AN31" s="266">
        <v>0</v>
      </c>
      <c r="AO31" s="266">
        <v>0</v>
      </c>
      <c r="AP31" s="271" t="s">
        <v>222</v>
      </c>
      <c r="AQ31" s="268"/>
    </row>
    <row r="32" spans="1:43" s="258" customFormat="1" ht="27.75" customHeight="1">
      <c r="A32" s="618" t="s">
        <v>199</v>
      </c>
      <c r="B32" s="619"/>
      <c r="C32" s="256">
        <f t="shared" si="1"/>
        <v>9</v>
      </c>
      <c r="D32" s="257">
        <f t="shared" si="2"/>
        <v>6</v>
      </c>
      <c r="E32" s="257">
        <f t="shared" si="3"/>
        <v>3</v>
      </c>
      <c r="F32" s="257">
        <f t="shared" si="4"/>
        <v>0</v>
      </c>
      <c r="G32" s="257">
        <f aca="true" t="shared" si="17" ref="G32:AO32">SUM(G33:G34)</f>
        <v>0</v>
      </c>
      <c r="H32" s="257">
        <f t="shared" si="17"/>
        <v>0</v>
      </c>
      <c r="I32" s="257">
        <f t="shared" si="7"/>
        <v>1</v>
      </c>
      <c r="J32" s="257">
        <f t="shared" si="17"/>
        <v>1</v>
      </c>
      <c r="K32" s="257">
        <f t="shared" si="17"/>
        <v>0</v>
      </c>
      <c r="L32" s="257">
        <f t="shared" si="8"/>
        <v>0</v>
      </c>
      <c r="M32" s="257">
        <f t="shared" si="17"/>
        <v>0</v>
      </c>
      <c r="N32" s="257">
        <f t="shared" si="17"/>
        <v>0</v>
      </c>
      <c r="O32" s="257">
        <f t="shared" si="9"/>
        <v>0</v>
      </c>
      <c r="P32" s="257">
        <f t="shared" si="17"/>
        <v>0</v>
      </c>
      <c r="Q32" s="257">
        <f t="shared" si="17"/>
        <v>0</v>
      </c>
      <c r="R32" s="257">
        <f t="shared" si="10"/>
        <v>0</v>
      </c>
      <c r="S32" s="257">
        <f t="shared" si="17"/>
        <v>0</v>
      </c>
      <c r="T32" s="257">
        <f t="shared" si="17"/>
        <v>0</v>
      </c>
      <c r="U32" s="257">
        <f t="shared" si="11"/>
        <v>7</v>
      </c>
      <c r="V32" s="257">
        <f t="shared" si="17"/>
        <v>5</v>
      </c>
      <c r="W32" s="257">
        <f t="shared" si="17"/>
        <v>2</v>
      </c>
      <c r="X32" s="257">
        <f t="shared" si="12"/>
        <v>0</v>
      </c>
      <c r="Y32" s="257">
        <f t="shared" si="17"/>
        <v>0</v>
      </c>
      <c r="Z32" s="257">
        <f t="shared" si="17"/>
        <v>0</v>
      </c>
      <c r="AA32" s="257">
        <f t="shared" si="13"/>
        <v>1</v>
      </c>
      <c r="AB32" s="257">
        <f t="shared" si="17"/>
        <v>0</v>
      </c>
      <c r="AC32" s="257">
        <f t="shared" si="17"/>
        <v>1</v>
      </c>
      <c r="AD32" s="257">
        <f t="shared" si="14"/>
        <v>0</v>
      </c>
      <c r="AE32" s="257">
        <f t="shared" si="17"/>
        <v>0</v>
      </c>
      <c r="AF32" s="257">
        <f t="shared" si="17"/>
        <v>0</v>
      </c>
      <c r="AG32" s="257">
        <f t="shared" si="15"/>
        <v>0</v>
      </c>
      <c r="AH32" s="257">
        <f t="shared" si="17"/>
        <v>0</v>
      </c>
      <c r="AI32" s="257">
        <f t="shared" si="17"/>
        <v>0</v>
      </c>
      <c r="AJ32" s="257">
        <f t="shared" si="16"/>
        <v>0</v>
      </c>
      <c r="AK32" s="257">
        <f t="shared" si="17"/>
        <v>0</v>
      </c>
      <c r="AL32" s="257">
        <f t="shared" si="17"/>
        <v>0</v>
      </c>
      <c r="AM32" s="273">
        <f t="shared" si="6"/>
        <v>6</v>
      </c>
      <c r="AN32" s="257">
        <f t="shared" si="17"/>
        <v>1</v>
      </c>
      <c r="AO32" s="257">
        <f t="shared" si="17"/>
        <v>5</v>
      </c>
      <c r="AP32" s="620" t="s">
        <v>199</v>
      </c>
      <c r="AQ32" s="621"/>
    </row>
    <row r="33" spans="1:43" s="269" customFormat="1" ht="21" customHeight="1">
      <c r="A33" s="262"/>
      <c r="B33" s="270" t="s">
        <v>31</v>
      </c>
      <c r="C33" s="264">
        <f t="shared" si="1"/>
        <v>0</v>
      </c>
      <c r="D33" s="265">
        <f t="shared" si="2"/>
        <v>0</v>
      </c>
      <c r="E33" s="265">
        <f t="shared" si="3"/>
        <v>0</v>
      </c>
      <c r="F33" s="265">
        <f t="shared" si="4"/>
        <v>0</v>
      </c>
      <c r="G33" s="266">
        <v>0</v>
      </c>
      <c r="H33" s="266">
        <v>0</v>
      </c>
      <c r="I33" s="265">
        <f t="shared" si="7"/>
        <v>0</v>
      </c>
      <c r="J33" s="266">
        <v>0</v>
      </c>
      <c r="K33" s="266">
        <v>0</v>
      </c>
      <c r="L33" s="265">
        <f t="shared" si="8"/>
        <v>0</v>
      </c>
      <c r="M33" s="266">
        <v>0</v>
      </c>
      <c r="N33" s="266">
        <v>0</v>
      </c>
      <c r="O33" s="265">
        <f t="shared" si="9"/>
        <v>0</v>
      </c>
      <c r="P33" s="266">
        <v>0</v>
      </c>
      <c r="Q33" s="266">
        <v>0</v>
      </c>
      <c r="R33" s="265">
        <f t="shared" si="10"/>
        <v>0</v>
      </c>
      <c r="S33" s="266">
        <v>0</v>
      </c>
      <c r="T33" s="266">
        <v>0</v>
      </c>
      <c r="U33" s="265">
        <f t="shared" si="11"/>
        <v>0</v>
      </c>
      <c r="V33" s="266">
        <v>0</v>
      </c>
      <c r="W33" s="266">
        <v>0</v>
      </c>
      <c r="X33" s="265">
        <f t="shared" si="12"/>
        <v>0</v>
      </c>
      <c r="Y33" s="266">
        <v>0</v>
      </c>
      <c r="Z33" s="266">
        <v>0</v>
      </c>
      <c r="AA33" s="265">
        <f t="shared" si="13"/>
        <v>0</v>
      </c>
      <c r="AB33" s="266">
        <v>0</v>
      </c>
      <c r="AC33" s="266">
        <v>0</v>
      </c>
      <c r="AD33" s="265">
        <f t="shared" si="14"/>
        <v>0</v>
      </c>
      <c r="AE33" s="266">
        <v>0</v>
      </c>
      <c r="AF33" s="266">
        <v>0</v>
      </c>
      <c r="AG33" s="265">
        <f t="shared" si="15"/>
        <v>0</v>
      </c>
      <c r="AH33" s="266">
        <v>0</v>
      </c>
      <c r="AI33" s="266">
        <v>0</v>
      </c>
      <c r="AJ33" s="265">
        <f t="shared" si="16"/>
        <v>0</v>
      </c>
      <c r="AK33" s="266">
        <v>0</v>
      </c>
      <c r="AL33" s="266">
        <v>0</v>
      </c>
      <c r="AM33" s="266">
        <f t="shared" si="6"/>
        <v>0</v>
      </c>
      <c r="AN33" s="266">
        <v>0</v>
      </c>
      <c r="AO33" s="266">
        <v>0</v>
      </c>
      <c r="AP33" s="271" t="s">
        <v>31</v>
      </c>
      <c r="AQ33" s="268"/>
    </row>
    <row r="34" spans="1:43" s="269" customFormat="1" ht="21" customHeight="1">
      <c r="A34" s="262"/>
      <c r="B34" s="270" t="s">
        <v>32</v>
      </c>
      <c r="C34" s="264">
        <f t="shared" si="1"/>
        <v>9</v>
      </c>
      <c r="D34" s="265">
        <f t="shared" si="2"/>
        <v>6</v>
      </c>
      <c r="E34" s="265">
        <f t="shared" si="3"/>
        <v>3</v>
      </c>
      <c r="F34" s="265">
        <f t="shared" si="4"/>
        <v>0</v>
      </c>
      <c r="G34" s="266">
        <v>0</v>
      </c>
      <c r="H34" s="266">
        <v>0</v>
      </c>
      <c r="I34" s="265">
        <f t="shared" si="7"/>
        <v>1</v>
      </c>
      <c r="J34" s="266">
        <v>1</v>
      </c>
      <c r="K34" s="266">
        <v>0</v>
      </c>
      <c r="L34" s="265">
        <f t="shared" si="8"/>
        <v>0</v>
      </c>
      <c r="M34" s="266">
        <v>0</v>
      </c>
      <c r="N34" s="266">
        <v>0</v>
      </c>
      <c r="O34" s="265">
        <f t="shared" si="9"/>
        <v>0</v>
      </c>
      <c r="P34" s="266">
        <v>0</v>
      </c>
      <c r="Q34" s="266">
        <v>0</v>
      </c>
      <c r="R34" s="265">
        <f t="shared" si="10"/>
        <v>0</v>
      </c>
      <c r="S34" s="266">
        <v>0</v>
      </c>
      <c r="T34" s="266">
        <v>0</v>
      </c>
      <c r="U34" s="265">
        <f t="shared" si="11"/>
        <v>7</v>
      </c>
      <c r="V34" s="266">
        <v>5</v>
      </c>
      <c r="W34" s="266">
        <v>2</v>
      </c>
      <c r="X34" s="265">
        <f t="shared" si="12"/>
        <v>0</v>
      </c>
      <c r="Y34" s="266">
        <v>0</v>
      </c>
      <c r="Z34" s="266">
        <v>0</v>
      </c>
      <c r="AA34" s="265">
        <f t="shared" si="13"/>
        <v>1</v>
      </c>
      <c r="AB34" s="266">
        <v>0</v>
      </c>
      <c r="AC34" s="266">
        <v>1</v>
      </c>
      <c r="AD34" s="265">
        <f t="shared" si="14"/>
        <v>0</v>
      </c>
      <c r="AE34" s="266">
        <v>0</v>
      </c>
      <c r="AF34" s="266">
        <v>0</v>
      </c>
      <c r="AG34" s="265">
        <f t="shared" si="15"/>
        <v>0</v>
      </c>
      <c r="AH34" s="266">
        <v>0</v>
      </c>
      <c r="AI34" s="266">
        <v>0</v>
      </c>
      <c r="AJ34" s="265">
        <f t="shared" si="16"/>
        <v>0</v>
      </c>
      <c r="AK34" s="266">
        <v>0</v>
      </c>
      <c r="AL34" s="266">
        <v>0</v>
      </c>
      <c r="AM34" s="266">
        <f t="shared" si="6"/>
        <v>6</v>
      </c>
      <c r="AN34" s="266">
        <v>1</v>
      </c>
      <c r="AO34" s="266">
        <v>5</v>
      </c>
      <c r="AP34" s="271" t="s">
        <v>32</v>
      </c>
      <c r="AQ34" s="268"/>
    </row>
    <row r="35" spans="1:43" s="258" customFormat="1" ht="27.75" customHeight="1">
      <c r="A35" s="614" t="s">
        <v>200</v>
      </c>
      <c r="B35" s="616"/>
      <c r="C35" s="256">
        <f t="shared" si="1"/>
        <v>10</v>
      </c>
      <c r="D35" s="257">
        <f t="shared" si="2"/>
        <v>8</v>
      </c>
      <c r="E35" s="257">
        <f t="shared" si="3"/>
        <v>2</v>
      </c>
      <c r="F35" s="257">
        <f t="shared" si="4"/>
        <v>0</v>
      </c>
      <c r="G35" s="257">
        <f aca="true" t="shared" si="18" ref="G35:AO35">SUM(G36:G39)</f>
        <v>0</v>
      </c>
      <c r="H35" s="257">
        <f t="shared" si="18"/>
        <v>0</v>
      </c>
      <c r="I35" s="257">
        <f t="shared" si="7"/>
        <v>0</v>
      </c>
      <c r="J35" s="257">
        <f t="shared" si="18"/>
        <v>0</v>
      </c>
      <c r="K35" s="257">
        <f t="shared" si="18"/>
        <v>0</v>
      </c>
      <c r="L35" s="257">
        <f t="shared" si="8"/>
        <v>1</v>
      </c>
      <c r="M35" s="257">
        <f t="shared" si="18"/>
        <v>1</v>
      </c>
      <c r="N35" s="257">
        <f t="shared" si="18"/>
        <v>0</v>
      </c>
      <c r="O35" s="257">
        <f t="shared" si="9"/>
        <v>0</v>
      </c>
      <c r="P35" s="257">
        <f t="shared" si="18"/>
        <v>0</v>
      </c>
      <c r="Q35" s="257">
        <f t="shared" si="18"/>
        <v>0</v>
      </c>
      <c r="R35" s="257">
        <f t="shared" si="10"/>
        <v>0</v>
      </c>
      <c r="S35" s="257">
        <f t="shared" si="18"/>
        <v>0</v>
      </c>
      <c r="T35" s="257">
        <f t="shared" si="18"/>
        <v>0</v>
      </c>
      <c r="U35" s="257">
        <f t="shared" si="11"/>
        <v>6</v>
      </c>
      <c r="V35" s="257">
        <f t="shared" si="18"/>
        <v>6</v>
      </c>
      <c r="W35" s="257">
        <f t="shared" si="18"/>
        <v>0</v>
      </c>
      <c r="X35" s="257">
        <f t="shared" si="12"/>
        <v>0</v>
      </c>
      <c r="Y35" s="257">
        <f t="shared" si="18"/>
        <v>0</v>
      </c>
      <c r="Z35" s="257">
        <f t="shared" si="18"/>
        <v>0</v>
      </c>
      <c r="AA35" s="257">
        <f t="shared" si="13"/>
        <v>2</v>
      </c>
      <c r="AB35" s="257">
        <f t="shared" si="18"/>
        <v>0</v>
      </c>
      <c r="AC35" s="257">
        <f t="shared" si="18"/>
        <v>2</v>
      </c>
      <c r="AD35" s="257">
        <f t="shared" si="14"/>
        <v>0</v>
      </c>
      <c r="AE35" s="257">
        <f t="shared" si="18"/>
        <v>0</v>
      </c>
      <c r="AF35" s="257">
        <f t="shared" si="18"/>
        <v>0</v>
      </c>
      <c r="AG35" s="257">
        <f t="shared" si="15"/>
        <v>0</v>
      </c>
      <c r="AH35" s="257">
        <f t="shared" si="18"/>
        <v>0</v>
      </c>
      <c r="AI35" s="257">
        <f t="shared" si="18"/>
        <v>0</v>
      </c>
      <c r="AJ35" s="257">
        <f t="shared" si="16"/>
        <v>1</v>
      </c>
      <c r="AK35" s="257">
        <f t="shared" si="18"/>
        <v>1</v>
      </c>
      <c r="AL35" s="257">
        <f t="shared" si="18"/>
        <v>0</v>
      </c>
      <c r="AM35" s="273">
        <f t="shared" si="6"/>
        <v>2</v>
      </c>
      <c r="AN35" s="257">
        <f t="shared" si="18"/>
        <v>1</v>
      </c>
      <c r="AO35" s="257">
        <f t="shared" si="18"/>
        <v>1</v>
      </c>
      <c r="AP35" s="620" t="s">
        <v>200</v>
      </c>
      <c r="AQ35" s="621"/>
    </row>
    <row r="36" spans="1:43" s="269" customFormat="1" ht="21" customHeight="1">
      <c r="A36" s="262"/>
      <c r="B36" s="270" t="s">
        <v>48</v>
      </c>
      <c r="C36" s="264">
        <f t="shared" si="1"/>
        <v>10</v>
      </c>
      <c r="D36" s="265">
        <f t="shared" si="2"/>
        <v>8</v>
      </c>
      <c r="E36" s="265">
        <f t="shared" si="3"/>
        <v>2</v>
      </c>
      <c r="F36" s="265">
        <f t="shared" si="4"/>
        <v>0</v>
      </c>
      <c r="G36" s="266">
        <v>0</v>
      </c>
      <c r="H36" s="266">
        <v>0</v>
      </c>
      <c r="I36" s="265">
        <f t="shared" si="7"/>
        <v>0</v>
      </c>
      <c r="J36" s="266">
        <v>0</v>
      </c>
      <c r="K36" s="266">
        <v>0</v>
      </c>
      <c r="L36" s="265">
        <f t="shared" si="8"/>
        <v>1</v>
      </c>
      <c r="M36" s="266">
        <v>1</v>
      </c>
      <c r="N36" s="266">
        <v>0</v>
      </c>
      <c r="O36" s="265">
        <f t="shared" si="9"/>
        <v>0</v>
      </c>
      <c r="P36" s="266">
        <v>0</v>
      </c>
      <c r="Q36" s="266">
        <v>0</v>
      </c>
      <c r="R36" s="265">
        <f t="shared" si="10"/>
        <v>0</v>
      </c>
      <c r="S36" s="266">
        <v>0</v>
      </c>
      <c r="T36" s="266">
        <v>0</v>
      </c>
      <c r="U36" s="265">
        <f t="shared" si="11"/>
        <v>6</v>
      </c>
      <c r="V36" s="266">
        <v>6</v>
      </c>
      <c r="W36" s="266">
        <v>0</v>
      </c>
      <c r="X36" s="265">
        <f t="shared" si="12"/>
        <v>0</v>
      </c>
      <c r="Y36" s="266">
        <v>0</v>
      </c>
      <c r="Z36" s="266">
        <v>0</v>
      </c>
      <c r="AA36" s="265">
        <f t="shared" si="13"/>
        <v>2</v>
      </c>
      <c r="AB36" s="266">
        <v>0</v>
      </c>
      <c r="AC36" s="266">
        <v>2</v>
      </c>
      <c r="AD36" s="265">
        <f t="shared" si="14"/>
        <v>0</v>
      </c>
      <c r="AE36" s="266">
        <v>0</v>
      </c>
      <c r="AF36" s="266">
        <v>0</v>
      </c>
      <c r="AG36" s="265">
        <f t="shared" si="15"/>
        <v>0</v>
      </c>
      <c r="AH36" s="266">
        <v>0</v>
      </c>
      <c r="AI36" s="266">
        <v>0</v>
      </c>
      <c r="AJ36" s="265">
        <f t="shared" si="16"/>
        <v>1</v>
      </c>
      <c r="AK36" s="266">
        <v>1</v>
      </c>
      <c r="AL36" s="266">
        <v>0</v>
      </c>
      <c r="AM36" s="266">
        <f t="shared" si="6"/>
        <v>2</v>
      </c>
      <c r="AN36" s="266">
        <v>1</v>
      </c>
      <c r="AO36" s="266">
        <v>1</v>
      </c>
      <c r="AP36" s="271" t="s">
        <v>47</v>
      </c>
      <c r="AQ36" s="268"/>
    </row>
    <row r="37" spans="1:43" s="269" customFormat="1" ht="21" customHeight="1">
      <c r="A37" s="262"/>
      <c r="B37" s="270" t="s">
        <v>50</v>
      </c>
      <c r="C37" s="264">
        <f t="shared" si="1"/>
        <v>0</v>
      </c>
      <c r="D37" s="265">
        <f t="shared" si="2"/>
        <v>0</v>
      </c>
      <c r="E37" s="265">
        <f t="shared" si="3"/>
        <v>0</v>
      </c>
      <c r="F37" s="265">
        <f t="shared" si="4"/>
        <v>0</v>
      </c>
      <c r="G37" s="266">
        <v>0</v>
      </c>
      <c r="H37" s="266">
        <v>0</v>
      </c>
      <c r="I37" s="265">
        <f t="shared" si="7"/>
        <v>0</v>
      </c>
      <c r="J37" s="266">
        <v>0</v>
      </c>
      <c r="K37" s="266">
        <v>0</v>
      </c>
      <c r="L37" s="265">
        <f t="shared" si="8"/>
        <v>0</v>
      </c>
      <c r="M37" s="266">
        <v>0</v>
      </c>
      <c r="N37" s="266">
        <v>0</v>
      </c>
      <c r="O37" s="265">
        <f t="shared" si="9"/>
        <v>0</v>
      </c>
      <c r="P37" s="266">
        <v>0</v>
      </c>
      <c r="Q37" s="266">
        <v>0</v>
      </c>
      <c r="R37" s="265">
        <f t="shared" si="10"/>
        <v>0</v>
      </c>
      <c r="S37" s="266">
        <v>0</v>
      </c>
      <c r="T37" s="266">
        <v>0</v>
      </c>
      <c r="U37" s="265">
        <f t="shared" si="11"/>
        <v>0</v>
      </c>
      <c r="V37" s="266">
        <v>0</v>
      </c>
      <c r="W37" s="266">
        <v>0</v>
      </c>
      <c r="X37" s="265">
        <f t="shared" si="12"/>
        <v>0</v>
      </c>
      <c r="Y37" s="266">
        <v>0</v>
      </c>
      <c r="Z37" s="266">
        <v>0</v>
      </c>
      <c r="AA37" s="265">
        <f t="shared" si="13"/>
        <v>0</v>
      </c>
      <c r="AB37" s="266">
        <v>0</v>
      </c>
      <c r="AC37" s="266">
        <v>0</v>
      </c>
      <c r="AD37" s="265">
        <f t="shared" si="14"/>
        <v>0</v>
      </c>
      <c r="AE37" s="266">
        <v>0</v>
      </c>
      <c r="AF37" s="266">
        <v>0</v>
      </c>
      <c r="AG37" s="265">
        <f t="shared" si="15"/>
        <v>0</v>
      </c>
      <c r="AH37" s="266">
        <v>0</v>
      </c>
      <c r="AI37" s="266">
        <v>0</v>
      </c>
      <c r="AJ37" s="265">
        <f t="shared" si="16"/>
        <v>0</v>
      </c>
      <c r="AK37" s="266">
        <v>0</v>
      </c>
      <c r="AL37" s="266">
        <v>0</v>
      </c>
      <c r="AM37" s="266">
        <f t="shared" si="6"/>
        <v>0</v>
      </c>
      <c r="AN37" s="266">
        <v>0</v>
      </c>
      <c r="AO37" s="266">
        <v>0</v>
      </c>
      <c r="AP37" s="271" t="s">
        <v>49</v>
      </c>
      <c r="AQ37" s="268"/>
    </row>
    <row r="38" spans="1:43" s="269" customFormat="1" ht="21" customHeight="1">
      <c r="A38" s="262"/>
      <c r="B38" s="270" t="s">
        <v>52</v>
      </c>
      <c r="C38" s="264">
        <f t="shared" si="1"/>
        <v>0</v>
      </c>
      <c r="D38" s="265">
        <f t="shared" si="2"/>
        <v>0</v>
      </c>
      <c r="E38" s="265">
        <f t="shared" si="3"/>
        <v>0</v>
      </c>
      <c r="F38" s="265">
        <f t="shared" si="4"/>
        <v>0</v>
      </c>
      <c r="G38" s="266">
        <v>0</v>
      </c>
      <c r="H38" s="266">
        <v>0</v>
      </c>
      <c r="I38" s="265">
        <f t="shared" si="7"/>
        <v>0</v>
      </c>
      <c r="J38" s="266">
        <v>0</v>
      </c>
      <c r="K38" s="266">
        <v>0</v>
      </c>
      <c r="L38" s="265">
        <f t="shared" si="8"/>
        <v>0</v>
      </c>
      <c r="M38" s="266">
        <v>0</v>
      </c>
      <c r="N38" s="266">
        <v>0</v>
      </c>
      <c r="O38" s="265">
        <f t="shared" si="9"/>
        <v>0</v>
      </c>
      <c r="P38" s="266">
        <v>0</v>
      </c>
      <c r="Q38" s="266">
        <v>0</v>
      </c>
      <c r="R38" s="265">
        <f t="shared" si="10"/>
        <v>0</v>
      </c>
      <c r="S38" s="266">
        <v>0</v>
      </c>
      <c r="T38" s="266">
        <v>0</v>
      </c>
      <c r="U38" s="265">
        <f t="shared" si="11"/>
        <v>0</v>
      </c>
      <c r="V38" s="266">
        <v>0</v>
      </c>
      <c r="W38" s="266">
        <v>0</v>
      </c>
      <c r="X38" s="265">
        <f t="shared" si="12"/>
        <v>0</v>
      </c>
      <c r="Y38" s="266">
        <v>0</v>
      </c>
      <c r="Z38" s="266">
        <v>0</v>
      </c>
      <c r="AA38" s="265">
        <f t="shared" si="13"/>
        <v>0</v>
      </c>
      <c r="AB38" s="266">
        <v>0</v>
      </c>
      <c r="AC38" s="266">
        <v>0</v>
      </c>
      <c r="AD38" s="265">
        <f t="shared" si="14"/>
        <v>0</v>
      </c>
      <c r="AE38" s="266">
        <v>0</v>
      </c>
      <c r="AF38" s="266">
        <v>0</v>
      </c>
      <c r="AG38" s="265">
        <f t="shared" si="15"/>
        <v>0</v>
      </c>
      <c r="AH38" s="266">
        <v>0</v>
      </c>
      <c r="AI38" s="266">
        <v>0</v>
      </c>
      <c r="AJ38" s="265">
        <f t="shared" si="16"/>
        <v>0</v>
      </c>
      <c r="AK38" s="266">
        <v>0</v>
      </c>
      <c r="AL38" s="266">
        <v>0</v>
      </c>
      <c r="AM38" s="266">
        <f t="shared" si="6"/>
        <v>0</v>
      </c>
      <c r="AN38" s="266">
        <v>0</v>
      </c>
      <c r="AO38" s="266">
        <v>0</v>
      </c>
      <c r="AP38" s="271" t="s">
        <v>51</v>
      </c>
      <c r="AQ38" s="268"/>
    </row>
    <row r="39" spans="1:43" s="269" customFormat="1" ht="21" customHeight="1">
      <c r="A39" s="262"/>
      <c r="B39" s="270" t="s">
        <v>54</v>
      </c>
      <c r="C39" s="264">
        <f t="shared" si="1"/>
        <v>0</v>
      </c>
      <c r="D39" s="265">
        <f t="shared" si="2"/>
        <v>0</v>
      </c>
      <c r="E39" s="265">
        <f t="shared" si="3"/>
        <v>0</v>
      </c>
      <c r="F39" s="265">
        <f t="shared" si="4"/>
        <v>0</v>
      </c>
      <c r="G39" s="266">
        <v>0</v>
      </c>
      <c r="H39" s="266">
        <v>0</v>
      </c>
      <c r="I39" s="265">
        <f t="shared" si="7"/>
        <v>0</v>
      </c>
      <c r="J39" s="266">
        <v>0</v>
      </c>
      <c r="K39" s="266">
        <v>0</v>
      </c>
      <c r="L39" s="265">
        <f t="shared" si="8"/>
        <v>0</v>
      </c>
      <c r="M39" s="266">
        <v>0</v>
      </c>
      <c r="N39" s="266">
        <v>0</v>
      </c>
      <c r="O39" s="265">
        <f t="shared" si="9"/>
        <v>0</v>
      </c>
      <c r="P39" s="266">
        <v>0</v>
      </c>
      <c r="Q39" s="266">
        <v>0</v>
      </c>
      <c r="R39" s="265">
        <f t="shared" si="10"/>
        <v>0</v>
      </c>
      <c r="S39" s="266">
        <v>0</v>
      </c>
      <c r="T39" s="266">
        <v>0</v>
      </c>
      <c r="U39" s="265">
        <f t="shared" si="11"/>
        <v>0</v>
      </c>
      <c r="V39" s="266">
        <v>0</v>
      </c>
      <c r="W39" s="266">
        <v>0</v>
      </c>
      <c r="X39" s="265">
        <f t="shared" si="12"/>
        <v>0</v>
      </c>
      <c r="Y39" s="266">
        <v>0</v>
      </c>
      <c r="Z39" s="266">
        <v>0</v>
      </c>
      <c r="AA39" s="265">
        <f t="shared" si="13"/>
        <v>0</v>
      </c>
      <c r="AB39" s="266">
        <v>0</v>
      </c>
      <c r="AC39" s="266">
        <v>0</v>
      </c>
      <c r="AD39" s="265">
        <f t="shared" si="14"/>
        <v>0</v>
      </c>
      <c r="AE39" s="266">
        <v>0</v>
      </c>
      <c r="AF39" s="266">
        <v>0</v>
      </c>
      <c r="AG39" s="265">
        <f t="shared" si="15"/>
        <v>0</v>
      </c>
      <c r="AH39" s="266">
        <v>0</v>
      </c>
      <c r="AI39" s="266">
        <v>0</v>
      </c>
      <c r="AJ39" s="265">
        <f t="shared" si="16"/>
        <v>0</v>
      </c>
      <c r="AK39" s="266">
        <v>0</v>
      </c>
      <c r="AL39" s="266">
        <v>0</v>
      </c>
      <c r="AM39" s="266">
        <f t="shared" si="6"/>
        <v>0</v>
      </c>
      <c r="AN39" s="266">
        <v>0</v>
      </c>
      <c r="AO39" s="266">
        <v>0</v>
      </c>
      <c r="AP39" s="271" t="s">
        <v>53</v>
      </c>
      <c r="AQ39" s="268"/>
    </row>
    <row r="40" spans="1:43" s="258" customFormat="1" ht="27.75" customHeight="1">
      <c r="A40" s="614" t="s">
        <v>201</v>
      </c>
      <c r="B40" s="616"/>
      <c r="C40" s="256">
        <f t="shared" si="1"/>
        <v>0</v>
      </c>
      <c r="D40" s="257">
        <f t="shared" si="2"/>
        <v>0</v>
      </c>
      <c r="E40" s="257">
        <f t="shared" si="3"/>
        <v>0</v>
      </c>
      <c r="F40" s="257">
        <f t="shared" si="4"/>
        <v>0</v>
      </c>
      <c r="G40" s="257">
        <f aca="true" t="shared" si="19" ref="G40:AO40">G41</f>
        <v>0</v>
      </c>
      <c r="H40" s="257">
        <f t="shared" si="19"/>
        <v>0</v>
      </c>
      <c r="I40" s="257">
        <f t="shared" si="7"/>
        <v>0</v>
      </c>
      <c r="J40" s="257">
        <f t="shared" si="19"/>
        <v>0</v>
      </c>
      <c r="K40" s="257">
        <f t="shared" si="19"/>
        <v>0</v>
      </c>
      <c r="L40" s="257">
        <f t="shared" si="8"/>
        <v>0</v>
      </c>
      <c r="M40" s="257">
        <f t="shared" si="19"/>
        <v>0</v>
      </c>
      <c r="N40" s="257">
        <f t="shared" si="19"/>
        <v>0</v>
      </c>
      <c r="O40" s="257">
        <f t="shared" si="9"/>
        <v>0</v>
      </c>
      <c r="P40" s="257">
        <f t="shared" si="19"/>
        <v>0</v>
      </c>
      <c r="Q40" s="257">
        <f t="shared" si="19"/>
        <v>0</v>
      </c>
      <c r="R40" s="257">
        <f t="shared" si="10"/>
        <v>0</v>
      </c>
      <c r="S40" s="257">
        <f t="shared" si="19"/>
        <v>0</v>
      </c>
      <c r="T40" s="257">
        <f t="shared" si="19"/>
        <v>0</v>
      </c>
      <c r="U40" s="257">
        <f t="shared" si="11"/>
        <v>0</v>
      </c>
      <c r="V40" s="257">
        <f t="shared" si="19"/>
        <v>0</v>
      </c>
      <c r="W40" s="257">
        <f t="shared" si="19"/>
        <v>0</v>
      </c>
      <c r="X40" s="257">
        <f t="shared" si="12"/>
        <v>0</v>
      </c>
      <c r="Y40" s="257">
        <f t="shared" si="19"/>
        <v>0</v>
      </c>
      <c r="Z40" s="257">
        <f t="shared" si="19"/>
        <v>0</v>
      </c>
      <c r="AA40" s="257">
        <f t="shared" si="13"/>
        <v>0</v>
      </c>
      <c r="AB40" s="257">
        <f t="shared" si="19"/>
        <v>0</v>
      </c>
      <c r="AC40" s="257">
        <f t="shared" si="19"/>
        <v>0</v>
      </c>
      <c r="AD40" s="257">
        <f>AE40+AF40</f>
        <v>0</v>
      </c>
      <c r="AE40" s="257">
        <f t="shared" si="19"/>
        <v>0</v>
      </c>
      <c r="AF40" s="257">
        <f t="shared" si="19"/>
        <v>0</v>
      </c>
      <c r="AG40" s="257">
        <f t="shared" si="15"/>
        <v>0</v>
      </c>
      <c r="AH40" s="257">
        <f t="shared" si="19"/>
        <v>0</v>
      </c>
      <c r="AI40" s="257">
        <f t="shared" si="19"/>
        <v>0</v>
      </c>
      <c r="AJ40" s="257">
        <f t="shared" si="16"/>
        <v>0</v>
      </c>
      <c r="AK40" s="257">
        <f t="shared" si="19"/>
        <v>0</v>
      </c>
      <c r="AL40" s="257">
        <f t="shared" si="19"/>
        <v>0</v>
      </c>
      <c r="AM40" s="273">
        <f t="shared" si="6"/>
        <v>0</v>
      </c>
      <c r="AN40" s="257">
        <f t="shared" si="19"/>
        <v>0</v>
      </c>
      <c r="AO40" s="257">
        <f t="shared" si="19"/>
        <v>0</v>
      </c>
      <c r="AP40" s="625" t="s">
        <v>33</v>
      </c>
      <c r="AQ40" s="626"/>
    </row>
    <row r="41" spans="1:43" s="269" customFormat="1" ht="21" customHeight="1">
      <c r="A41" s="262"/>
      <c r="B41" s="270" t="s">
        <v>34</v>
      </c>
      <c r="C41" s="264">
        <f t="shared" si="1"/>
        <v>0</v>
      </c>
      <c r="D41" s="265">
        <f t="shared" si="2"/>
        <v>0</v>
      </c>
      <c r="E41" s="265">
        <f t="shared" si="3"/>
        <v>0</v>
      </c>
      <c r="F41" s="265">
        <f t="shared" si="4"/>
        <v>0</v>
      </c>
      <c r="G41" s="266">
        <v>0</v>
      </c>
      <c r="H41" s="266">
        <v>0</v>
      </c>
      <c r="I41" s="265">
        <f t="shared" si="7"/>
        <v>0</v>
      </c>
      <c r="J41" s="266">
        <v>0</v>
      </c>
      <c r="K41" s="266">
        <v>0</v>
      </c>
      <c r="L41" s="265">
        <f t="shared" si="8"/>
        <v>0</v>
      </c>
      <c r="M41" s="266">
        <v>0</v>
      </c>
      <c r="N41" s="266">
        <v>0</v>
      </c>
      <c r="O41" s="265">
        <f t="shared" si="9"/>
        <v>0</v>
      </c>
      <c r="P41" s="266">
        <v>0</v>
      </c>
      <c r="Q41" s="266">
        <v>0</v>
      </c>
      <c r="R41" s="265">
        <f t="shared" si="10"/>
        <v>0</v>
      </c>
      <c r="S41" s="266">
        <v>0</v>
      </c>
      <c r="T41" s="266">
        <v>0</v>
      </c>
      <c r="U41" s="265">
        <f t="shared" si="11"/>
        <v>0</v>
      </c>
      <c r="V41" s="266">
        <v>0</v>
      </c>
      <c r="W41" s="266">
        <v>0</v>
      </c>
      <c r="X41" s="265">
        <f t="shared" si="12"/>
        <v>0</v>
      </c>
      <c r="Y41" s="266">
        <v>0</v>
      </c>
      <c r="Z41" s="266">
        <v>0</v>
      </c>
      <c r="AA41" s="265">
        <f t="shared" si="13"/>
        <v>0</v>
      </c>
      <c r="AB41" s="266">
        <v>0</v>
      </c>
      <c r="AC41" s="266">
        <v>0</v>
      </c>
      <c r="AD41" s="265">
        <f>AE41+AF41</f>
        <v>0</v>
      </c>
      <c r="AE41" s="266">
        <v>0</v>
      </c>
      <c r="AF41" s="266">
        <v>0</v>
      </c>
      <c r="AG41" s="265">
        <f t="shared" si="15"/>
        <v>0</v>
      </c>
      <c r="AH41" s="266">
        <v>0</v>
      </c>
      <c r="AI41" s="266">
        <v>0</v>
      </c>
      <c r="AJ41" s="265">
        <f t="shared" si="16"/>
        <v>0</v>
      </c>
      <c r="AK41" s="266">
        <v>0</v>
      </c>
      <c r="AL41" s="266">
        <v>0</v>
      </c>
      <c r="AM41" s="266">
        <f t="shared" si="6"/>
        <v>0</v>
      </c>
      <c r="AN41" s="266">
        <v>0</v>
      </c>
      <c r="AO41" s="266">
        <v>0</v>
      </c>
      <c r="AP41" s="271" t="s">
        <v>34</v>
      </c>
      <c r="AQ41" s="268"/>
    </row>
    <row r="42" spans="1:43" s="258" customFormat="1" ht="27.75" customHeight="1">
      <c r="A42" s="614" t="s">
        <v>202</v>
      </c>
      <c r="B42" s="616"/>
      <c r="C42" s="256">
        <f t="shared" si="1"/>
        <v>0</v>
      </c>
      <c r="D42" s="257">
        <f t="shared" si="2"/>
        <v>0</v>
      </c>
      <c r="E42" s="257">
        <f t="shared" si="3"/>
        <v>0</v>
      </c>
      <c r="F42" s="257">
        <f t="shared" si="4"/>
        <v>0</v>
      </c>
      <c r="G42" s="257">
        <f aca="true" t="shared" si="20" ref="G42:AO42">SUM(G43:G44)</f>
        <v>0</v>
      </c>
      <c r="H42" s="257">
        <f t="shared" si="20"/>
        <v>0</v>
      </c>
      <c r="I42" s="257">
        <f t="shared" si="7"/>
        <v>0</v>
      </c>
      <c r="J42" s="257">
        <f t="shared" si="20"/>
        <v>0</v>
      </c>
      <c r="K42" s="257">
        <f t="shared" si="20"/>
        <v>0</v>
      </c>
      <c r="L42" s="257">
        <f t="shared" si="8"/>
        <v>0</v>
      </c>
      <c r="M42" s="257">
        <f t="shared" si="20"/>
        <v>0</v>
      </c>
      <c r="N42" s="257">
        <f t="shared" si="20"/>
        <v>0</v>
      </c>
      <c r="O42" s="257">
        <f t="shared" si="9"/>
        <v>0</v>
      </c>
      <c r="P42" s="257">
        <f t="shared" si="20"/>
        <v>0</v>
      </c>
      <c r="Q42" s="257">
        <f t="shared" si="20"/>
        <v>0</v>
      </c>
      <c r="R42" s="257">
        <f t="shared" si="10"/>
        <v>0</v>
      </c>
      <c r="S42" s="257">
        <f t="shared" si="20"/>
        <v>0</v>
      </c>
      <c r="T42" s="257">
        <f t="shared" si="20"/>
        <v>0</v>
      </c>
      <c r="U42" s="257">
        <f t="shared" si="11"/>
        <v>0</v>
      </c>
      <c r="V42" s="257">
        <f>SUM(V43:V44)</f>
        <v>0</v>
      </c>
      <c r="W42" s="257">
        <f t="shared" si="20"/>
        <v>0</v>
      </c>
      <c r="X42" s="257">
        <f t="shared" si="12"/>
        <v>0</v>
      </c>
      <c r="Y42" s="257">
        <f t="shared" si="20"/>
        <v>0</v>
      </c>
      <c r="Z42" s="257">
        <f t="shared" si="20"/>
        <v>0</v>
      </c>
      <c r="AA42" s="257">
        <f t="shared" si="13"/>
        <v>0</v>
      </c>
      <c r="AB42" s="257">
        <f t="shared" si="20"/>
        <v>0</v>
      </c>
      <c r="AC42" s="257">
        <f t="shared" si="20"/>
        <v>0</v>
      </c>
      <c r="AD42" s="257">
        <f>AE42+AF42</f>
        <v>0</v>
      </c>
      <c r="AE42" s="257">
        <f t="shared" si="20"/>
        <v>0</v>
      </c>
      <c r="AF42" s="257">
        <f t="shared" si="20"/>
        <v>0</v>
      </c>
      <c r="AG42" s="257">
        <f t="shared" si="15"/>
        <v>0</v>
      </c>
      <c r="AH42" s="257">
        <f t="shared" si="20"/>
        <v>0</v>
      </c>
      <c r="AI42" s="257">
        <f t="shared" si="20"/>
        <v>0</v>
      </c>
      <c r="AJ42" s="257">
        <f t="shared" si="16"/>
        <v>0</v>
      </c>
      <c r="AK42" s="257">
        <f t="shared" si="20"/>
        <v>0</v>
      </c>
      <c r="AL42" s="257">
        <f t="shared" si="20"/>
        <v>0</v>
      </c>
      <c r="AM42" s="273">
        <f t="shared" si="6"/>
        <v>0</v>
      </c>
      <c r="AN42" s="257">
        <f t="shared" si="20"/>
        <v>0</v>
      </c>
      <c r="AO42" s="257">
        <f t="shared" si="20"/>
        <v>0</v>
      </c>
      <c r="AP42" s="620" t="s">
        <v>202</v>
      </c>
      <c r="AQ42" s="621"/>
    </row>
    <row r="43" spans="1:43" s="269" customFormat="1" ht="21" customHeight="1">
      <c r="A43" s="262"/>
      <c r="B43" s="270" t="s">
        <v>35</v>
      </c>
      <c r="C43" s="264">
        <f t="shared" si="1"/>
        <v>0</v>
      </c>
      <c r="D43" s="265">
        <f t="shared" si="2"/>
        <v>0</v>
      </c>
      <c r="E43" s="265">
        <f t="shared" si="3"/>
        <v>0</v>
      </c>
      <c r="F43" s="265">
        <f t="shared" si="4"/>
        <v>0</v>
      </c>
      <c r="G43" s="266">
        <v>0</v>
      </c>
      <c r="H43" s="266">
        <v>0</v>
      </c>
      <c r="I43" s="265">
        <f t="shared" si="7"/>
        <v>0</v>
      </c>
      <c r="J43" s="266">
        <v>0</v>
      </c>
      <c r="K43" s="266">
        <v>0</v>
      </c>
      <c r="L43" s="265">
        <f t="shared" si="8"/>
        <v>0</v>
      </c>
      <c r="M43" s="266">
        <v>0</v>
      </c>
      <c r="N43" s="266">
        <v>0</v>
      </c>
      <c r="O43" s="265">
        <f t="shared" si="9"/>
        <v>0</v>
      </c>
      <c r="P43" s="266">
        <v>0</v>
      </c>
      <c r="Q43" s="266">
        <v>0</v>
      </c>
      <c r="R43" s="265">
        <f t="shared" si="10"/>
        <v>0</v>
      </c>
      <c r="S43" s="266">
        <v>0</v>
      </c>
      <c r="T43" s="266">
        <v>0</v>
      </c>
      <c r="U43" s="265">
        <f t="shared" si="11"/>
        <v>0</v>
      </c>
      <c r="V43" s="266">
        <v>0</v>
      </c>
      <c r="W43" s="266">
        <v>0</v>
      </c>
      <c r="X43" s="265">
        <f t="shared" si="12"/>
        <v>0</v>
      </c>
      <c r="Y43" s="266">
        <v>0</v>
      </c>
      <c r="Z43" s="266">
        <v>0</v>
      </c>
      <c r="AA43" s="265">
        <f t="shared" si="13"/>
        <v>0</v>
      </c>
      <c r="AB43" s="266">
        <v>0</v>
      </c>
      <c r="AC43" s="266">
        <v>0</v>
      </c>
      <c r="AD43" s="265">
        <f>AE43+AF43</f>
        <v>0</v>
      </c>
      <c r="AE43" s="266">
        <v>0</v>
      </c>
      <c r="AF43" s="266">
        <v>0</v>
      </c>
      <c r="AG43" s="265">
        <f t="shared" si="15"/>
        <v>0</v>
      </c>
      <c r="AH43" s="266">
        <v>0</v>
      </c>
      <c r="AI43" s="266">
        <v>0</v>
      </c>
      <c r="AJ43" s="265">
        <f t="shared" si="16"/>
        <v>0</v>
      </c>
      <c r="AK43" s="266">
        <v>0</v>
      </c>
      <c r="AL43" s="266">
        <v>0</v>
      </c>
      <c r="AM43" s="266">
        <f t="shared" si="6"/>
        <v>0</v>
      </c>
      <c r="AN43" s="266">
        <v>0</v>
      </c>
      <c r="AO43" s="266">
        <v>0</v>
      </c>
      <c r="AP43" s="271" t="s">
        <v>35</v>
      </c>
      <c r="AQ43" s="268"/>
    </row>
    <row r="44" spans="1:43" s="269" customFormat="1" ht="21" customHeight="1">
      <c r="A44" s="262"/>
      <c r="B44" s="270" t="s">
        <v>36</v>
      </c>
      <c r="C44" s="264">
        <f t="shared" si="1"/>
        <v>0</v>
      </c>
      <c r="D44" s="265">
        <f t="shared" si="2"/>
        <v>0</v>
      </c>
      <c r="E44" s="265">
        <f t="shared" si="3"/>
        <v>0</v>
      </c>
      <c r="F44" s="265">
        <f t="shared" si="4"/>
        <v>0</v>
      </c>
      <c r="G44" s="266">
        <v>0</v>
      </c>
      <c r="H44" s="266">
        <v>0</v>
      </c>
      <c r="I44" s="265">
        <f t="shared" si="7"/>
        <v>0</v>
      </c>
      <c r="J44" s="266">
        <v>0</v>
      </c>
      <c r="K44" s="266">
        <v>0</v>
      </c>
      <c r="L44" s="265">
        <f t="shared" si="8"/>
        <v>0</v>
      </c>
      <c r="M44" s="266">
        <v>0</v>
      </c>
      <c r="N44" s="266">
        <v>0</v>
      </c>
      <c r="O44" s="265">
        <f t="shared" si="9"/>
        <v>0</v>
      </c>
      <c r="P44" s="266">
        <v>0</v>
      </c>
      <c r="Q44" s="266">
        <v>0</v>
      </c>
      <c r="R44" s="265">
        <f t="shared" si="10"/>
        <v>0</v>
      </c>
      <c r="S44" s="266">
        <v>0</v>
      </c>
      <c r="T44" s="266">
        <v>0</v>
      </c>
      <c r="U44" s="265">
        <f t="shared" si="11"/>
        <v>0</v>
      </c>
      <c r="V44" s="266">
        <v>0</v>
      </c>
      <c r="W44" s="266">
        <v>0</v>
      </c>
      <c r="X44" s="265">
        <f t="shared" si="12"/>
        <v>0</v>
      </c>
      <c r="Y44" s="266">
        <v>0</v>
      </c>
      <c r="Z44" s="266">
        <v>0</v>
      </c>
      <c r="AA44" s="265">
        <f t="shared" si="13"/>
        <v>0</v>
      </c>
      <c r="AB44" s="266">
        <v>0</v>
      </c>
      <c r="AC44" s="266">
        <v>0</v>
      </c>
      <c r="AD44" s="265">
        <f>AE44+AF44</f>
        <v>0</v>
      </c>
      <c r="AE44" s="266">
        <v>0</v>
      </c>
      <c r="AF44" s="266">
        <v>0</v>
      </c>
      <c r="AG44" s="265">
        <f t="shared" si="15"/>
        <v>0</v>
      </c>
      <c r="AH44" s="266">
        <v>0</v>
      </c>
      <c r="AI44" s="266">
        <v>0</v>
      </c>
      <c r="AJ44" s="265">
        <f t="shared" si="16"/>
        <v>0</v>
      </c>
      <c r="AK44" s="266">
        <v>0</v>
      </c>
      <c r="AL44" s="266">
        <v>0</v>
      </c>
      <c r="AM44" s="266">
        <f t="shared" si="6"/>
        <v>0</v>
      </c>
      <c r="AN44" s="266">
        <v>0</v>
      </c>
      <c r="AO44" s="266">
        <v>0</v>
      </c>
      <c r="AP44" s="271" t="s">
        <v>36</v>
      </c>
      <c r="AQ44" s="268"/>
    </row>
    <row r="45" spans="1:43" s="258" customFormat="1" ht="27.75" customHeight="1">
      <c r="A45" s="614" t="s">
        <v>203</v>
      </c>
      <c r="B45" s="616"/>
      <c r="C45" s="256">
        <f t="shared" si="1"/>
        <v>0</v>
      </c>
      <c r="D45" s="257">
        <f t="shared" si="2"/>
        <v>0</v>
      </c>
      <c r="E45" s="257">
        <f t="shared" si="3"/>
        <v>0</v>
      </c>
      <c r="F45" s="257">
        <f t="shared" si="4"/>
        <v>0</v>
      </c>
      <c r="G45" s="257">
        <f aca="true" t="shared" si="21" ref="G45:AO45">SUM(G46:G48)</f>
        <v>0</v>
      </c>
      <c r="H45" s="257">
        <f t="shared" si="21"/>
        <v>0</v>
      </c>
      <c r="I45" s="257">
        <f t="shared" si="7"/>
        <v>0</v>
      </c>
      <c r="J45" s="257">
        <f t="shared" si="21"/>
        <v>0</v>
      </c>
      <c r="K45" s="257">
        <f t="shared" si="21"/>
        <v>0</v>
      </c>
      <c r="L45" s="257">
        <f aca="true" t="shared" si="22" ref="L45:L62">M45+N45</f>
        <v>0</v>
      </c>
      <c r="M45" s="257">
        <f t="shared" si="21"/>
        <v>0</v>
      </c>
      <c r="N45" s="257">
        <f t="shared" si="21"/>
        <v>0</v>
      </c>
      <c r="O45" s="257">
        <f t="shared" si="9"/>
        <v>0</v>
      </c>
      <c r="P45" s="257">
        <f t="shared" si="21"/>
        <v>0</v>
      </c>
      <c r="Q45" s="257">
        <f t="shared" si="21"/>
        <v>0</v>
      </c>
      <c r="R45" s="257">
        <f t="shared" si="10"/>
        <v>0</v>
      </c>
      <c r="S45" s="257">
        <f t="shared" si="21"/>
        <v>0</v>
      </c>
      <c r="T45" s="257">
        <f t="shared" si="21"/>
        <v>0</v>
      </c>
      <c r="U45" s="257">
        <f t="shared" si="11"/>
        <v>0</v>
      </c>
      <c r="V45" s="257">
        <f t="shared" si="21"/>
        <v>0</v>
      </c>
      <c r="W45" s="257">
        <f t="shared" si="21"/>
        <v>0</v>
      </c>
      <c r="X45" s="257">
        <f aca="true" t="shared" si="23" ref="X45:X62">Y45+Z45</f>
        <v>0</v>
      </c>
      <c r="Y45" s="257">
        <f t="shared" si="21"/>
        <v>0</v>
      </c>
      <c r="Z45" s="257">
        <f t="shared" si="21"/>
        <v>0</v>
      </c>
      <c r="AA45" s="257">
        <f t="shared" si="13"/>
        <v>0</v>
      </c>
      <c r="AB45" s="257">
        <f t="shared" si="21"/>
        <v>0</v>
      </c>
      <c r="AC45" s="257">
        <f t="shared" si="21"/>
        <v>0</v>
      </c>
      <c r="AD45" s="257">
        <f aca="true" t="shared" si="24" ref="AD45:AD62">AE45+AF45</f>
        <v>0</v>
      </c>
      <c r="AE45" s="257">
        <f t="shared" si="21"/>
        <v>0</v>
      </c>
      <c r="AF45" s="257">
        <f t="shared" si="21"/>
        <v>0</v>
      </c>
      <c r="AG45" s="257">
        <f t="shared" si="15"/>
        <v>0</v>
      </c>
      <c r="AH45" s="257">
        <f t="shared" si="21"/>
        <v>0</v>
      </c>
      <c r="AI45" s="257">
        <f t="shared" si="21"/>
        <v>0</v>
      </c>
      <c r="AJ45" s="257">
        <f t="shared" si="16"/>
        <v>0</v>
      </c>
      <c r="AK45" s="257">
        <f t="shared" si="21"/>
        <v>0</v>
      </c>
      <c r="AL45" s="257">
        <f t="shared" si="21"/>
        <v>0</v>
      </c>
      <c r="AM45" s="273">
        <f t="shared" si="6"/>
        <v>0</v>
      </c>
      <c r="AN45" s="257">
        <f t="shared" si="21"/>
        <v>0</v>
      </c>
      <c r="AO45" s="257">
        <f t="shared" si="21"/>
        <v>0</v>
      </c>
      <c r="AP45" s="620" t="s">
        <v>203</v>
      </c>
      <c r="AQ45" s="621"/>
    </row>
    <row r="46" spans="1:43" s="269" customFormat="1" ht="21" customHeight="1">
      <c r="A46" s="262"/>
      <c r="B46" s="270" t="s">
        <v>37</v>
      </c>
      <c r="C46" s="264">
        <f t="shared" si="1"/>
        <v>0</v>
      </c>
      <c r="D46" s="265">
        <f t="shared" si="2"/>
        <v>0</v>
      </c>
      <c r="E46" s="265">
        <f t="shared" si="3"/>
        <v>0</v>
      </c>
      <c r="F46" s="265">
        <f t="shared" si="4"/>
        <v>0</v>
      </c>
      <c r="G46" s="266">
        <v>0</v>
      </c>
      <c r="H46" s="266">
        <v>0</v>
      </c>
      <c r="I46" s="265">
        <f t="shared" si="7"/>
        <v>0</v>
      </c>
      <c r="J46" s="266">
        <v>0</v>
      </c>
      <c r="K46" s="266">
        <v>0</v>
      </c>
      <c r="L46" s="265">
        <f t="shared" si="22"/>
        <v>0</v>
      </c>
      <c r="M46" s="266">
        <v>0</v>
      </c>
      <c r="N46" s="266">
        <v>0</v>
      </c>
      <c r="O46" s="265">
        <f t="shared" si="9"/>
        <v>0</v>
      </c>
      <c r="P46" s="266">
        <v>0</v>
      </c>
      <c r="Q46" s="266">
        <v>0</v>
      </c>
      <c r="R46" s="265">
        <f t="shared" si="10"/>
        <v>0</v>
      </c>
      <c r="S46" s="266">
        <v>0</v>
      </c>
      <c r="T46" s="266">
        <v>0</v>
      </c>
      <c r="U46" s="265">
        <f t="shared" si="11"/>
        <v>0</v>
      </c>
      <c r="V46" s="266">
        <v>0</v>
      </c>
      <c r="W46" s="266">
        <v>0</v>
      </c>
      <c r="X46" s="265">
        <f t="shared" si="23"/>
        <v>0</v>
      </c>
      <c r="Y46" s="266">
        <v>0</v>
      </c>
      <c r="Z46" s="266">
        <v>0</v>
      </c>
      <c r="AA46" s="265">
        <f t="shared" si="13"/>
        <v>0</v>
      </c>
      <c r="AB46" s="266">
        <v>0</v>
      </c>
      <c r="AC46" s="266">
        <v>0</v>
      </c>
      <c r="AD46" s="265">
        <f t="shared" si="24"/>
        <v>0</v>
      </c>
      <c r="AE46" s="266">
        <v>0</v>
      </c>
      <c r="AF46" s="266">
        <v>0</v>
      </c>
      <c r="AG46" s="265">
        <f t="shared" si="15"/>
        <v>0</v>
      </c>
      <c r="AH46" s="266">
        <v>0</v>
      </c>
      <c r="AI46" s="266">
        <v>0</v>
      </c>
      <c r="AJ46" s="265">
        <f t="shared" si="16"/>
        <v>0</v>
      </c>
      <c r="AK46" s="266">
        <v>0</v>
      </c>
      <c r="AL46" s="266">
        <v>0</v>
      </c>
      <c r="AM46" s="266">
        <f t="shared" si="6"/>
        <v>0</v>
      </c>
      <c r="AN46" s="266">
        <v>0</v>
      </c>
      <c r="AO46" s="266">
        <v>0</v>
      </c>
      <c r="AP46" s="271" t="s">
        <v>37</v>
      </c>
      <c r="AQ46" s="268"/>
    </row>
    <row r="47" spans="1:43" s="269" customFormat="1" ht="21" customHeight="1">
      <c r="A47" s="262"/>
      <c r="B47" s="270" t="s">
        <v>38</v>
      </c>
      <c r="C47" s="264">
        <f t="shared" si="1"/>
        <v>0</v>
      </c>
      <c r="D47" s="265">
        <f t="shared" si="2"/>
        <v>0</v>
      </c>
      <c r="E47" s="265">
        <f t="shared" si="3"/>
        <v>0</v>
      </c>
      <c r="F47" s="265">
        <f t="shared" si="4"/>
        <v>0</v>
      </c>
      <c r="G47" s="266">
        <v>0</v>
      </c>
      <c r="H47" s="266">
        <v>0</v>
      </c>
      <c r="I47" s="265">
        <f t="shared" si="7"/>
        <v>0</v>
      </c>
      <c r="J47" s="266">
        <v>0</v>
      </c>
      <c r="K47" s="266">
        <v>0</v>
      </c>
      <c r="L47" s="265">
        <f t="shared" si="22"/>
        <v>0</v>
      </c>
      <c r="M47" s="266">
        <v>0</v>
      </c>
      <c r="N47" s="266">
        <v>0</v>
      </c>
      <c r="O47" s="265">
        <f t="shared" si="9"/>
        <v>0</v>
      </c>
      <c r="P47" s="266">
        <v>0</v>
      </c>
      <c r="Q47" s="266">
        <v>0</v>
      </c>
      <c r="R47" s="265">
        <f t="shared" si="10"/>
        <v>0</v>
      </c>
      <c r="S47" s="266">
        <v>0</v>
      </c>
      <c r="T47" s="266">
        <v>0</v>
      </c>
      <c r="U47" s="265">
        <f t="shared" si="11"/>
        <v>0</v>
      </c>
      <c r="V47" s="266">
        <v>0</v>
      </c>
      <c r="W47" s="266">
        <v>0</v>
      </c>
      <c r="X47" s="265">
        <f t="shared" si="23"/>
        <v>0</v>
      </c>
      <c r="Y47" s="266">
        <v>0</v>
      </c>
      <c r="Z47" s="266">
        <v>0</v>
      </c>
      <c r="AA47" s="265">
        <f t="shared" si="13"/>
        <v>0</v>
      </c>
      <c r="AB47" s="266">
        <v>0</v>
      </c>
      <c r="AC47" s="266">
        <v>0</v>
      </c>
      <c r="AD47" s="265">
        <f t="shared" si="24"/>
        <v>0</v>
      </c>
      <c r="AE47" s="266">
        <v>0</v>
      </c>
      <c r="AF47" s="266">
        <v>0</v>
      </c>
      <c r="AG47" s="265">
        <f t="shared" si="15"/>
        <v>0</v>
      </c>
      <c r="AH47" s="266">
        <v>0</v>
      </c>
      <c r="AI47" s="266">
        <v>0</v>
      </c>
      <c r="AJ47" s="265">
        <f t="shared" si="16"/>
        <v>0</v>
      </c>
      <c r="AK47" s="266">
        <v>0</v>
      </c>
      <c r="AL47" s="266">
        <v>0</v>
      </c>
      <c r="AM47" s="266">
        <f t="shared" si="6"/>
        <v>0</v>
      </c>
      <c r="AN47" s="266">
        <v>0</v>
      </c>
      <c r="AO47" s="266">
        <v>0</v>
      </c>
      <c r="AP47" s="271" t="s">
        <v>38</v>
      </c>
      <c r="AQ47" s="268"/>
    </row>
    <row r="48" spans="1:43" s="269" customFormat="1" ht="21" customHeight="1">
      <c r="A48" s="262"/>
      <c r="B48" s="270" t="s">
        <v>39</v>
      </c>
      <c r="C48" s="264">
        <f t="shared" si="1"/>
        <v>0</v>
      </c>
      <c r="D48" s="265">
        <f t="shared" si="2"/>
        <v>0</v>
      </c>
      <c r="E48" s="265">
        <f t="shared" si="3"/>
        <v>0</v>
      </c>
      <c r="F48" s="265">
        <f t="shared" si="4"/>
        <v>0</v>
      </c>
      <c r="G48" s="266">
        <v>0</v>
      </c>
      <c r="H48" s="266">
        <v>0</v>
      </c>
      <c r="I48" s="265">
        <f t="shared" si="7"/>
        <v>0</v>
      </c>
      <c r="J48" s="266">
        <v>0</v>
      </c>
      <c r="K48" s="266">
        <v>0</v>
      </c>
      <c r="L48" s="265">
        <f t="shared" si="22"/>
        <v>0</v>
      </c>
      <c r="M48" s="266">
        <v>0</v>
      </c>
      <c r="N48" s="266">
        <v>0</v>
      </c>
      <c r="O48" s="265">
        <f t="shared" si="9"/>
        <v>0</v>
      </c>
      <c r="P48" s="266">
        <v>0</v>
      </c>
      <c r="Q48" s="266">
        <v>0</v>
      </c>
      <c r="R48" s="265">
        <f t="shared" si="10"/>
        <v>0</v>
      </c>
      <c r="S48" s="266">
        <v>0</v>
      </c>
      <c r="T48" s="266">
        <v>0</v>
      </c>
      <c r="U48" s="265">
        <f t="shared" si="11"/>
        <v>0</v>
      </c>
      <c r="V48" s="266">
        <v>0</v>
      </c>
      <c r="W48" s="266">
        <v>0</v>
      </c>
      <c r="X48" s="265">
        <f t="shared" si="23"/>
        <v>0</v>
      </c>
      <c r="Y48" s="266">
        <v>0</v>
      </c>
      <c r="Z48" s="266">
        <v>0</v>
      </c>
      <c r="AA48" s="265">
        <f t="shared" si="13"/>
        <v>0</v>
      </c>
      <c r="AB48" s="266">
        <v>0</v>
      </c>
      <c r="AC48" s="266">
        <v>0</v>
      </c>
      <c r="AD48" s="265">
        <f t="shared" si="24"/>
        <v>0</v>
      </c>
      <c r="AE48" s="266">
        <v>0</v>
      </c>
      <c r="AF48" s="266">
        <v>0</v>
      </c>
      <c r="AG48" s="265">
        <f t="shared" si="15"/>
        <v>0</v>
      </c>
      <c r="AH48" s="266">
        <v>0</v>
      </c>
      <c r="AI48" s="266">
        <v>0</v>
      </c>
      <c r="AJ48" s="265">
        <f t="shared" si="16"/>
        <v>0</v>
      </c>
      <c r="AK48" s="266">
        <v>0</v>
      </c>
      <c r="AL48" s="266">
        <v>0</v>
      </c>
      <c r="AM48" s="266">
        <f t="shared" si="6"/>
        <v>0</v>
      </c>
      <c r="AN48" s="266">
        <v>0</v>
      </c>
      <c r="AO48" s="266">
        <v>0</v>
      </c>
      <c r="AP48" s="271" t="s">
        <v>39</v>
      </c>
      <c r="AQ48" s="268"/>
    </row>
    <row r="49" spans="1:43" s="258" customFormat="1" ht="27.75" customHeight="1">
      <c r="A49" s="614" t="s">
        <v>204</v>
      </c>
      <c r="B49" s="616"/>
      <c r="C49" s="256">
        <f t="shared" si="1"/>
        <v>0</v>
      </c>
      <c r="D49" s="257">
        <f t="shared" si="2"/>
        <v>0</v>
      </c>
      <c r="E49" s="257">
        <f t="shared" si="3"/>
        <v>0</v>
      </c>
      <c r="F49" s="257">
        <f t="shared" si="4"/>
        <v>0</v>
      </c>
      <c r="G49" s="257">
        <f>SUM(G50:G52)</f>
        <v>0</v>
      </c>
      <c r="H49" s="257">
        <f>SUM(H50:H52)</f>
        <v>0</v>
      </c>
      <c r="I49" s="257">
        <f t="shared" si="7"/>
        <v>0</v>
      </c>
      <c r="J49" s="257">
        <f>SUM(J50:J52)</f>
        <v>0</v>
      </c>
      <c r="K49" s="257">
        <f>SUM(K50:K52)</f>
        <v>0</v>
      </c>
      <c r="L49" s="257">
        <f t="shared" si="22"/>
        <v>0</v>
      </c>
      <c r="M49" s="257">
        <f>SUM(M50:M52)</f>
        <v>0</v>
      </c>
      <c r="N49" s="257">
        <f>SUM(N50:N52)</f>
        <v>0</v>
      </c>
      <c r="O49" s="257">
        <f t="shared" si="9"/>
        <v>0</v>
      </c>
      <c r="P49" s="257">
        <f>SUM(P50:P52)</f>
        <v>0</v>
      </c>
      <c r="Q49" s="257">
        <f>SUM(Q50:Q52)</f>
        <v>0</v>
      </c>
      <c r="R49" s="257">
        <f t="shared" si="10"/>
        <v>0</v>
      </c>
      <c r="S49" s="257">
        <f>SUM(S50:S52)</f>
        <v>0</v>
      </c>
      <c r="T49" s="257">
        <f>SUM(T50:T52)</f>
        <v>0</v>
      </c>
      <c r="U49" s="257">
        <f t="shared" si="11"/>
        <v>0</v>
      </c>
      <c r="V49" s="257">
        <f>SUM(V50:V52)</f>
        <v>0</v>
      </c>
      <c r="W49" s="257">
        <f>SUM(W50:W52)</f>
        <v>0</v>
      </c>
      <c r="X49" s="257">
        <f t="shared" si="23"/>
        <v>0</v>
      </c>
      <c r="Y49" s="257">
        <f>SUM(Y50:Y52)</f>
        <v>0</v>
      </c>
      <c r="Z49" s="257">
        <f>SUM(Z50:Z52)</f>
        <v>0</v>
      </c>
      <c r="AA49" s="257">
        <f t="shared" si="13"/>
        <v>0</v>
      </c>
      <c r="AB49" s="257">
        <f>SUM(AB50:AB52)</f>
        <v>0</v>
      </c>
      <c r="AC49" s="257">
        <f>SUM(AC50:AC52)</f>
        <v>0</v>
      </c>
      <c r="AD49" s="257">
        <f t="shared" si="24"/>
        <v>0</v>
      </c>
      <c r="AE49" s="257">
        <f>SUM(AE50:AE52)</f>
        <v>0</v>
      </c>
      <c r="AF49" s="257">
        <f>SUM(AF50:AF52)</f>
        <v>0</v>
      </c>
      <c r="AG49" s="257">
        <f t="shared" si="15"/>
        <v>0</v>
      </c>
      <c r="AH49" s="257">
        <f>SUM(AH50:AH52)</f>
        <v>0</v>
      </c>
      <c r="AI49" s="257">
        <f>SUM(AI50:AI52)</f>
        <v>0</v>
      </c>
      <c r="AJ49" s="257">
        <f t="shared" si="16"/>
        <v>0</v>
      </c>
      <c r="AK49" s="257">
        <f>SUM(AK50:AK52)</f>
        <v>0</v>
      </c>
      <c r="AL49" s="257">
        <f>SUM(AL50:AL52)</f>
        <v>0</v>
      </c>
      <c r="AM49" s="273">
        <f t="shared" si="6"/>
        <v>0</v>
      </c>
      <c r="AN49" s="257">
        <f>SUM(AN50:AN52)</f>
        <v>0</v>
      </c>
      <c r="AO49" s="257">
        <f>SUM(AO50:AO52)</f>
        <v>0</v>
      </c>
      <c r="AP49" s="620" t="s">
        <v>204</v>
      </c>
      <c r="AQ49" s="621"/>
    </row>
    <row r="50" spans="1:43" s="269" customFormat="1" ht="21" customHeight="1">
      <c r="A50" s="262"/>
      <c r="B50" s="270" t="s">
        <v>40</v>
      </c>
      <c r="C50" s="264">
        <f t="shared" si="1"/>
        <v>0</v>
      </c>
      <c r="D50" s="265">
        <f t="shared" si="2"/>
        <v>0</v>
      </c>
      <c r="E50" s="265">
        <f t="shared" si="3"/>
        <v>0</v>
      </c>
      <c r="F50" s="265">
        <f t="shared" si="4"/>
        <v>0</v>
      </c>
      <c r="G50" s="266">
        <v>0</v>
      </c>
      <c r="H50" s="266">
        <v>0</v>
      </c>
      <c r="I50" s="265">
        <f t="shared" si="7"/>
        <v>0</v>
      </c>
      <c r="J50" s="266">
        <v>0</v>
      </c>
      <c r="K50" s="266">
        <v>0</v>
      </c>
      <c r="L50" s="265">
        <f t="shared" si="22"/>
        <v>0</v>
      </c>
      <c r="M50" s="266">
        <v>0</v>
      </c>
      <c r="N50" s="266">
        <v>0</v>
      </c>
      <c r="O50" s="265">
        <f t="shared" si="9"/>
        <v>0</v>
      </c>
      <c r="P50" s="266">
        <v>0</v>
      </c>
      <c r="Q50" s="266">
        <v>0</v>
      </c>
      <c r="R50" s="265">
        <f t="shared" si="10"/>
        <v>0</v>
      </c>
      <c r="S50" s="266">
        <v>0</v>
      </c>
      <c r="T50" s="266">
        <v>0</v>
      </c>
      <c r="U50" s="265">
        <f t="shared" si="11"/>
        <v>0</v>
      </c>
      <c r="V50" s="266">
        <v>0</v>
      </c>
      <c r="W50" s="266">
        <v>0</v>
      </c>
      <c r="X50" s="265">
        <f t="shared" si="23"/>
        <v>0</v>
      </c>
      <c r="Y50" s="266">
        <v>0</v>
      </c>
      <c r="Z50" s="266">
        <v>0</v>
      </c>
      <c r="AA50" s="265">
        <f t="shared" si="13"/>
        <v>0</v>
      </c>
      <c r="AB50" s="266">
        <v>0</v>
      </c>
      <c r="AC50" s="266">
        <v>0</v>
      </c>
      <c r="AD50" s="265">
        <f t="shared" si="24"/>
        <v>0</v>
      </c>
      <c r="AE50" s="266">
        <v>0</v>
      </c>
      <c r="AF50" s="266">
        <v>0</v>
      </c>
      <c r="AG50" s="265">
        <f t="shared" si="15"/>
        <v>0</v>
      </c>
      <c r="AH50" s="266">
        <v>0</v>
      </c>
      <c r="AI50" s="266">
        <v>0</v>
      </c>
      <c r="AJ50" s="265">
        <f t="shared" si="16"/>
        <v>0</v>
      </c>
      <c r="AK50" s="266">
        <v>0</v>
      </c>
      <c r="AL50" s="266">
        <v>0</v>
      </c>
      <c r="AM50" s="266">
        <f t="shared" si="6"/>
        <v>0</v>
      </c>
      <c r="AN50" s="266">
        <v>0</v>
      </c>
      <c r="AO50" s="266">
        <v>0</v>
      </c>
      <c r="AP50" s="271" t="s">
        <v>40</v>
      </c>
      <c r="AQ50" s="268"/>
    </row>
    <row r="51" spans="1:43" s="269" customFormat="1" ht="21" customHeight="1">
      <c r="A51" s="262"/>
      <c r="B51" s="270" t="s">
        <v>41</v>
      </c>
      <c r="C51" s="264">
        <f t="shared" si="1"/>
        <v>0</v>
      </c>
      <c r="D51" s="265">
        <f t="shared" si="2"/>
        <v>0</v>
      </c>
      <c r="E51" s="265">
        <f t="shared" si="3"/>
        <v>0</v>
      </c>
      <c r="F51" s="265">
        <f t="shared" si="4"/>
        <v>0</v>
      </c>
      <c r="G51" s="266">
        <v>0</v>
      </c>
      <c r="H51" s="266">
        <v>0</v>
      </c>
      <c r="I51" s="265">
        <f t="shared" si="7"/>
        <v>0</v>
      </c>
      <c r="J51" s="266">
        <v>0</v>
      </c>
      <c r="K51" s="266">
        <v>0</v>
      </c>
      <c r="L51" s="265">
        <f t="shared" si="22"/>
        <v>0</v>
      </c>
      <c r="M51" s="266">
        <v>0</v>
      </c>
      <c r="N51" s="266">
        <v>0</v>
      </c>
      <c r="O51" s="265">
        <f t="shared" si="9"/>
        <v>0</v>
      </c>
      <c r="P51" s="266">
        <v>0</v>
      </c>
      <c r="Q51" s="266">
        <v>0</v>
      </c>
      <c r="R51" s="265">
        <f t="shared" si="10"/>
        <v>0</v>
      </c>
      <c r="S51" s="266">
        <v>0</v>
      </c>
      <c r="T51" s="266">
        <v>0</v>
      </c>
      <c r="U51" s="265">
        <f t="shared" si="11"/>
        <v>0</v>
      </c>
      <c r="V51" s="266">
        <v>0</v>
      </c>
      <c r="W51" s="266">
        <v>0</v>
      </c>
      <c r="X51" s="265">
        <f t="shared" si="23"/>
        <v>0</v>
      </c>
      <c r="Y51" s="266">
        <v>0</v>
      </c>
      <c r="Z51" s="266">
        <v>0</v>
      </c>
      <c r="AA51" s="265">
        <f t="shared" si="13"/>
        <v>0</v>
      </c>
      <c r="AB51" s="266">
        <v>0</v>
      </c>
      <c r="AC51" s="266">
        <v>0</v>
      </c>
      <c r="AD51" s="265">
        <f t="shared" si="24"/>
        <v>0</v>
      </c>
      <c r="AE51" s="266">
        <v>0</v>
      </c>
      <c r="AF51" s="266">
        <v>0</v>
      </c>
      <c r="AG51" s="265">
        <f t="shared" si="15"/>
        <v>0</v>
      </c>
      <c r="AH51" s="266">
        <v>0</v>
      </c>
      <c r="AI51" s="266">
        <v>0</v>
      </c>
      <c r="AJ51" s="265">
        <f t="shared" si="16"/>
        <v>0</v>
      </c>
      <c r="AK51" s="266">
        <v>0</v>
      </c>
      <c r="AL51" s="266">
        <v>0</v>
      </c>
      <c r="AM51" s="266">
        <f t="shared" si="6"/>
        <v>0</v>
      </c>
      <c r="AN51" s="266">
        <v>0</v>
      </c>
      <c r="AO51" s="266">
        <v>0</v>
      </c>
      <c r="AP51" s="271" t="s">
        <v>41</v>
      </c>
      <c r="AQ51" s="268"/>
    </row>
    <row r="52" spans="1:43" s="269" customFormat="1" ht="21" customHeight="1">
      <c r="A52" s="262"/>
      <c r="B52" s="270" t="s">
        <v>43</v>
      </c>
      <c r="C52" s="264">
        <f t="shared" si="1"/>
        <v>0</v>
      </c>
      <c r="D52" s="265">
        <f t="shared" si="2"/>
        <v>0</v>
      </c>
      <c r="E52" s="265">
        <f t="shared" si="3"/>
        <v>0</v>
      </c>
      <c r="F52" s="265">
        <f t="shared" si="4"/>
        <v>0</v>
      </c>
      <c r="G52" s="266">
        <v>0</v>
      </c>
      <c r="H52" s="266">
        <v>0</v>
      </c>
      <c r="I52" s="265">
        <f t="shared" si="7"/>
        <v>0</v>
      </c>
      <c r="J52" s="266">
        <v>0</v>
      </c>
      <c r="K52" s="266">
        <v>0</v>
      </c>
      <c r="L52" s="265">
        <f t="shared" si="22"/>
        <v>0</v>
      </c>
      <c r="M52" s="266">
        <v>0</v>
      </c>
      <c r="N52" s="266">
        <v>0</v>
      </c>
      <c r="O52" s="265">
        <f t="shared" si="9"/>
        <v>0</v>
      </c>
      <c r="P52" s="266">
        <v>0</v>
      </c>
      <c r="Q52" s="266">
        <v>0</v>
      </c>
      <c r="R52" s="265">
        <f t="shared" si="10"/>
        <v>0</v>
      </c>
      <c r="S52" s="266">
        <v>0</v>
      </c>
      <c r="T52" s="266">
        <v>0</v>
      </c>
      <c r="U52" s="265">
        <f t="shared" si="11"/>
        <v>0</v>
      </c>
      <c r="V52" s="266">
        <v>0</v>
      </c>
      <c r="W52" s="266">
        <v>0</v>
      </c>
      <c r="X52" s="265">
        <f t="shared" si="23"/>
        <v>0</v>
      </c>
      <c r="Y52" s="266">
        <v>0</v>
      </c>
      <c r="Z52" s="266">
        <v>0</v>
      </c>
      <c r="AA52" s="265">
        <f t="shared" si="13"/>
        <v>0</v>
      </c>
      <c r="AB52" s="266">
        <v>0</v>
      </c>
      <c r="AC52" s="266">
        <v>0</v>
      </c>
      <c r="AD52" s="265">
        <f t="shared" si="24"/>
        <v>0</v>
      </c>
      <c r="AE52" s="266">
        <v>0</v>
      </c>
      <c r="AF52" s="266">
        <v>0</v>
      </c>
      <c r="AG52" s="265">
        <f t="shared" si="15"/>
        <v>0</v>
      </c>
      <c r="AH52" s="266">
        <v>0</v>
      </c>
      <c r="AI52" s="266">
        <v>0</v>
      </c>
      <c r="AJ52" s="265">
        <f t="shared" si="16"/>
        <v>0</v>
      </c>
      <c r="AK52" s="266">
        <v>0</v>
      </c>
      <c r="AL52" s="266">
        <v>0</v>
      </c>
      <c r="AM52" s="266">
        <f t="shared" si="6"/>
        <v>0</v>
      </c>
      <c r="AN52" s="266">
        <v>0</v>
      </c>
      <c r="AO52" s="266">
        <v>0</v>
      </c>
      <c r="AP52" s="271" t="s">
        <v>43</v>
      </c>
      <c r="AQ52" s="268"/>
    </row>
    <row r="53" spans="1:43" s="274" customFormat="1" ht="27.75" customHeight="1">
      <c r="A53" s="614" t="s">
        <v>205</v>
      </c>
      <c r="B53" s="616"/>
      <c r="C53" s="256">
        <f t="shared" si="1"/>
        <v>0</v>
      </c>
      <c r="D53" s="257">
        <f t="shared" si="2"/>
        <v>0</v>
      </c>
      <c r="E53" s="257">
        <f t="shared" si="3"/>
        <v>0</v>
      </c>
      <c r="F53" s="257">
        <f t="shared" si="4"/>
        <v>0</v>
      </c>
      <c r="G53" s="257">
        <f aca="true" t="shared" si="25" ref="G53:AO53">SUM(G54:G55)</f>
        <v>0</v>
      </c>
      <c r="H53" s="257">
        <f t="shared" si="25"/>
        <v>0</v>
      </c>
      <c r="I53" s="257">
        <f t="shared" si="7"/>
        <v>0</v>
      </c>
      <c r="J53" s="257">
        <f t="shared" si="25"/>
        <v>0</v>
      </c>
      <c r="K53" s="257">
        <f t="shared" si="25"/>
        <v>0</v>
      </c>
      <c r="L53" s="257">
        <f t="shared" si="22"/>
        <v>0</v>
      </c>
      <c r="M53" s="257">
        <f t="shared" si="25"/>
        <v>0</v>
      </c>
      <c r="N53" s="257">
        <f t="shared" si="25"/>
        <v>0</v>
      </c>
      <c r="O53" s="257">
        <f t="shared" si="9"/>
        <v>0</v>
      </c>
      <c r="P53" s="257">
        <f t="shared" si="25"/>
        <v>0</v>
      </c>
      <c r="Q53" s="257">
        <f t="shared" si="25"/>
        <v>0</v>
      </c>
      <c r="R53" s="257">
        <f t="shared" si="10"/>
        <v>0</v>
      </c>
      <c r="S53" s="257">
        <f t="shared" si="25"/>
        <v>0</v>
      </c>
      <c r="T53" s="257">
        <f t="shared" si="25"/>
        <v>0</v>
      </c>
      <c r="U53" s="257">
        <f t="shared" si="11"/>
        <v>0</v>
      </c>
      <c r="V53" s="257">
        <f t="shared" si="25"/>
        <v>0</v>
      </c>
      <c r="W53" s="257">
        <f t="shared" si="25"/>
        <v>0</v>
      </c>
      <c r="X53" s="257">
        <f t="shared" si="23"/>
        <v>0</v>
      </c>
      <c r="Y53" s="257">
        <f t="shared" si="25"/>
        <v>0</v>
      </c>
      <c r="Z53" s="257">
        <f t="shared" si="25"/>
        <v>0</v>
      </c>
      <c r="AA53" s="257">
        <f t="shared" si="13"/>
        <v>0</v>
      </c>
      <c r="AB53" s="257">
        <f t="shared" si="25"/>
        <v>0</v>
      </c>
      <c r="AC53" s="257">
        <f t="shared" si="25"/>
        <v>0</v>
      </c>
      <c r="AD53" s="257">
        <f t="shared" si="24"/>
        <v>0</v>
      </c>
      <c r="AE53" s="257">
        <f t="shared" si="25"/>
        <v>0</v>
      </c>
      <c r="AF53" s="257">
        <f t="shared" si="25"/>
        <v>0</v>
      </c>
      <c r="AG53" s="257">
        <f t="shared" si="15"/>
        <v>0</v>
      </c>
      <c r="AH53" s="257">
        <f t="shared" si="25"/>
        <v>0</v>
      </c>
      <c r="AI53" s="257">
        <f t="shared" si="25"/>
        <v>0</v>
      </c>
      <c r="AJ53" s="257">
        <f t="shared" si="16"/>
        <v>0</v>
      </c>
      <c r="AK53" s="257">
        <f t="shared" si="25"/>
        <v>0</v>
      </c>
      <c r="AL53" s="257">
        <f t="shared" si="25"/>
        <v>0</v>
      </c>
      <c r="AM53" s="273">
        <f t="shared" si="6"/>
        <v>0</v>
      </c>
      <c r="AN53" s="257">
        <f t="shared" si="25"/>
        <v>0</v>
      </c>
      <c r="AO53" s="257">
        <f t="shared" si="25"/>
        <v>0</v>
      </c>
      <c r="AP53" s="620" t="s">
        <v>205</v>
      </c>
      <c r="AQ53" s="621"/>
    </row>
    <row r="54" spans="1:43" s="269" customFormat="1" ht="21" customHeight="1">
      <c r="A54" s="262"/>
      <c r="B54" s="270" t="s">
        <v>44</v>
      </c>
      <c r="C54" s="264">
        <f t="shared" si="1"/>
        <v>0</v>
      </c>
      <c r="D54" s="265">
        <f t="shared" si="2"/>
        <v>0</v>
      </c>
      <c r="E54" s="265">
        <f t="shared" si="3"/>
        <v>0</v>
      </c>
      <c r="F54" s="265">
        <f t="shared" si="4"/>
        <v>0</v>
      </c>
      <c r="G54" s="266">
        <v>0</v>
      </c>
      <c r="H54" s="266">
        <v>0</v>
      </c>
      <c r="I54" s="265">
        <f t="shared" si="7"/>
        <v>0</v>
      </c>
      <c r="J54" s="266">
        <v>0</v>
      </c>
      <c r="K54" s="266">
        <v>0</v>
      </c>
      <c r="L54" s="265">
        <f t="shared" si="22"/>
        <v>0</v>
      </c>
      <c r="M54" s="266">
        <v>0</v>
      </c>
      <c r="N54" s="266">
        <v>0</v>
      </c>
      <c r="O54" s="265">
        <f t="shared" si="9"/>
        <v>0</v>
      </c>
      <c r="P54" s="266">
        <v>0</v>
      </c>
      <c r="Q54" s="266">
        <v>0</v>
      </c>
      <c r="R54" s="265">
        <f t="shared" si="10"/>
        <v>0</v>
      </c>
      <c r="S54" s="266">
        <v>0</v>
      </c>
      <c r="T54" s="266">
        <v>0</v>
      </c>
      <c r="U54" s="265">
        <f t="shared" si="11"/>
        <v>0</v>
      </c>
      <c r="V54" s="266">
        <v>0</v>
      </c>
      <c r="W54" s="266">
        <v>0</v>
      </c>
      <c r="X54" s="265">
        <f t="shared" si="23"/>
        <v>0</v>
      </c>
      <c r="Y54" s="266">
        <v>0</v>
      </c>
      <c r="Z54" s="266">
        <v>0</v>
      </c>
      <c r="AA54" s="265">
        <f t="shared" si="13"/>
        <v>0</v>
      </c>
      <c r="AB54" s="266">
        <v>0</v>
      </c>
      <c r="AC54" s="266">
        <v>0</v>
      </c>
      <c r="AD54" s="265">
        <f t="shared" si="24"/>
        <v>0</v>
      </c>
      <c r="AE54" s="266">
        <v>0</v>
      </c>
      <c r="AF54" s="266">
        <v>0</v>
      </c>
      <c r="AG54" s="265">
        <f t="shared" si="15"/>
        <v>0</v>
      </c>
      <c r="AH54" s="266">
        <v>0</v>
      </c>
      <c r="AI54" s="266">
        <v>0</v>
      </c>
      <c r="AJ54" s="265">
        <f t="shared" si="16"/>
        <v>0</v>
      </c>
      <c r="AK54" s="266">
        <v>0</v>
      </c>
      <c r="AL54" s="266">
        <v>0</v>
      </c>
      <c r="AM54" s="266">
        <f t="shared" si="6"/>
        <v>0</v>
      </c>
      <c r="AN54" s="266">
        <v>0</v>
      </c>
      <c r="AO54" s="266">
        <v>0</v>
      </c>
      <c r="AP54" s="271" t="s">
        <v>44</v>
      </c>
      <c r="AQ54" s="268"/>
    </row>
    <row r="55" spans="1:43" s="275" customFormat="1" ht="21" customHeight="1">
      <c r="A55" s="262"/>
      <c r="B55" s="270" t="s">
        <v>56</v>
      </c>
      <c r="C55" s="264">
        <f t="shared" si="1"/>
        <v>0</v>
      </c>
      <c r="D55" s="265">
        <f t="shared" si="2"/>
        <v>0</v>
      </c>
      <c r="E55" s="265">
        <f t="shared" si="3"/>
        <v>0</v>
      </c>
      <c r="F55" s="265">
        <f t="shared" si="4"/>
        <v>0</v>
      </c>
      <c r="G55" s="266">
        <v>0</v>
      </c>
      <c r="H55" s="266">
        <v>0</v>
      </c>
      <c r="I55" s="265">
        <f t="shared" si="7"/>
        <v>0</v>
      </c>
      <c r="J55" s="266">
        <v>0</v>
      </c>
      <c r="K55" s="266">
        <v>0</v>
      </c>
      <c r="L55" s="265">
        <f t="shared" si="22"/>
        <v>0</v>
      </c>
      <c r="M55" s="266">
        <v>0</v>
      </c>
      <c r="N55" s="266">
        <v>0</v>
      </c>
      <c r="O55" s="265">
        <f t="shared" si="9"/>
        <v>0</v>
      </c>
      <c r="P55" s="266">
        <v>0</v>
      </c>
      <c r="Q55" s="266">
        <v>0</v>
      </c>
      <c r="R55" s="265">
        <f t="shared" si="10"/>
        <v>0</v>
      </c>
      <c r="S55" s="266">
        <v>0</v>
      </c>
      <c r="T55" s="266">
        <v>0</v>
      </c>
      <c r="U55" s="265">
        <f t="shared" si="11"/>
        <v>0</v>
      </c>
      <c r="V55" s="266">
        <v>0</v>
      </c>
      <c r="W55" s="266">
        <v>0</v>
      </c>
      <c r="X55" s="265">
        <f t="shared" si="23"/>
        <v>0</v>
      </c>
      <c r="Y55" s="266">
        <v>0</v>
      </c>
      <c r="Z55" s="266">
        <v>0</v>
      </c>
      <c r="AA55" s="265">
        <f t="shared" si="13"/>
        <v>0</v>
      </c>
      <c r="AB55" s="266">
        <v>0</v>
      </c>
      <c r="AC55" s="266">
        <v>0</v>
      </c>
      <c r="AD55" s="265">
        <f t="shared" si="24"/>
        <v>0</v>
      </c>
      <c r="AE55" s="266">
        <v>0</v>
      </c>
      <c r="AF55" s="266">
        <v>0</v>
      </c>
      <c r="AG55" s="265">
        <f t="shared" si="15"/>
        <v>0</v>
      </c>
      <c r="AH55" s="266">
        <v>0</v>
      </c>
      <c r="AI55" s="266">
        <v>0</v>
      </c>
      <c r="AJ55" s="265">
        <f t="shared" si="16"/>
        <v>0</v>
      </c>
      <c r="AK55" s="266">
        <v>0</v>
      </c>
      <c r="AL55" s="266">
        <v>0</v>
      </c>
      <c r="AM55" s="266">
        <f t="shared" si="6"/>
        <v>0</v>
      </c>
      <c r="AN55" s="266">
        <v>0</v>
      </c>
      <c r="AO55" s="266">
        <v>0</v>
      </c>
      <c r="AP55" s="271" t="s">
        <v>56</v>
      </c>
      <c r="AQ55" s="268"/>
    </row>
    <row r="56" spans="1:43" s="258" customFormat="1" ht="27.75" customHeight="1">
      <c r="A56" s="614" t="s">
        <v>206</v>
      </c>
      <c r="B56" s="615"/>
      <c r="C56" s="256">
        <f t="shared" si="1"/>
        <v>0</v>
      </c>
      <c r="D56" s="257">
        <f t="shared" si="2"/>
        <v>0</v>
      </c>
      <c r="E56" s="257">
        <f t="shared" si="3"/>
        <v>0</v>
      </c>
      <c r="F56" s="257">
        <f t="shared" si="4"/>
        <v>0</v>
      </c>
      <c r="G56" s="257">
        <f aca="true" t="shared" si="26" ref="G56:AO56">SUM(G57:G58)</f>
        <v>0</v>
      </c>
      <c r="H56" s="257">
        <f t="shared" si="26"/>
        <v>0</v>
      </c>
      <c r="I56" s="257">
        <f t="shared" si="7"/>
        <v>0</v>
      </c>
      <c r="J56" s="257">
        <f t="shared" si="26"/>
        <v>0</v>
      </c>
      <c r="K56" s="257">
        <f t="shared" si="26"/>
        <v>0</v>
      </c>
      <c r="L56" s="257">
        <f t="shared" si="22"/>
        <v>0</v>
      </c>
      <c r="M56" s="257">
        <f t="shared" si="26"/>
        <v>0</v>
      </c>
      <c r="N56" s="257">
        <f t="shared" si="26"/>
        <v>0</v>
      </c>
      <c r="O56" s="257">
        <f t="shared" si="9"/>
        <v>0</v>
      </c>
      <c r="P56" s="257">
        <f t="shared" si="26"/>
        <v>0</v>
      </c>
      <c r="Q56" s="257">
        <f t="shared" si="26"/>
        <v>0</v>
      </c>
      <c r="R56" s="257">
        <f t="shared" si="10"/>
        <v>0</v>
      </c>
      <c r="S56" s="257">
        <f t="shared" si="26"/>
        <v>0</v>
      </c>
      <c r="T56" s="257">
        <f t="shared" si="26"/>
        <v>0</v>
      </c>
      <c r="U56" s="257">
        <f t="shared" si="11"/>
        <v>0</v>
      </c>
      <c r="V56" s="257">
        <f t="shared" si="26"/>
        <v>0</v>
      </c>
      <c r="W56" s="257">
        <f t="shared" si="26"/>
        <v>0</v>
      </c>
      <c r="X56" s="257">
        <f t="shared" si="23"/>
        <v>0</v>
      </c>
      <c r="Y56" s="257">
        <f t="shared" si="26"/>
        <v>0</v>
      </c>
      <c r="Z56" s="257">
        <f t="shared" si="26"/>
        <v>0</v>
      </c>
      <c r="AA56" s="257">
        <f t="shared" si="13"/>
        <v>0</v>
      </c>
      <c r="AB56" s="257">
        <f t="shared" si="26"/>
        <v>0</v>
      </c>
      <c r="AC56" s="257">
        <f t="shared" si="26"/>
        <v>0</v>
      </c>
      <c r="AD56" s="257">
        <f t="shared" si="24"/>
        <v>0</v>
      </c>
      <c r="AE56" s="257">
        <f t="shared" si="26"/>
        <v>0</v>
      </c>
      <c r="AF56" s="257">
        <f t="shared" si="26"/>
        <v>0</v>
      </c>
      <c r="AG56" s="257">
        <f t="shared" si="15"/>
        <v>0</v>
      </c>
      <c r="AH56" s="257">
        <f t="shared" si="26"/>
        <v>0</v>
      </c>
      <c r="AI56" s="257">
        <f t="shared" si="26"/>
        <v>0</v>
      </c>
      <c r="AJ56" s="257">
        <f t="shared" si="16"/>
        <v>0</v>
      </c>
      <c r="AK56" s="257">
        <f t="shared" si="26"/>
        <v>0</v>
      </c>
      <c r="AL56" s="257">
        <f t="shared" si="26"/>
        <v>0</v>
      </c>
      <c r="AM56" s="273">
        <f t="shared" si="6"/>
        <v>0</v>
      </c>
      <c r="AN56" s="257">
        <f t="shared" si="26"/>
        <v>0</v>
      </c>
      <c r="AO56" s="257">
        <f t="shared" si="26"/>
        <v>0</v>
      </c>
      <c r="AP56" s="620" t="s">
        <v>206</v>
      </c>
      <c r="AQ56" s="622"/>
    </row>
    <row r="57" spans="1:43" s="269" customFormat="1" ht="21" customHeight="1">
      <c r="A57" s="276"/>
      <c r="B57" s="270" t="s">
        <v>45</v>
      </c>
      <c r="C57" s="264">
        <f t="shared" si="1"/>
        <v>0</v>
      </c>
      <c r="D57" s="265">
        <f t="shared" si="2"/>
        <v>0</v>
      </c>
      <c r="E57" s="265">
        <f t="shared" si="3"/>
        <v>0</v>
      </c>
      <c r="F57" s="265">
        <f t="shared" si="4"/>
        <v>0</v>
      </c>
      <c r="G57" s="266">
        <v>0</v>
      </c>
      <c r="H57" s="266">
        <v>0</v>
      </c>
      <c r="I57" s="265">
        <f t="shared" si="7"/>
        <v>0</v>
      </c>
      <c r="J57" s="266">
        <v>0</v>
      </c>
      <c r="K57" s="266">
        <v>0</v>
      </c>
      <c r="L57" s="265">
        <f t="shared" si="22"/>
        <v>0</v>
      </c>
      <c r="M57" s="266">
        <v>0</v>
      </c>
      <c r="N57" s="266">
        <v>0</v>
      </c>
      <c r="O57" s="265">
        <f t="shared" si="9"/>
        <v>0</v>
      </c>
      <c r="P57" s="266">
        <v>0</v>
      </c>
      <c r="Q57" s="266">
        <v>0</v>
      </c>
      <c r="R57" s="265">
        <f t="shared" si="10"/>
        <v>0</v>
      </c>
      <c r="S57" s="266">
        <v>0</v>
      </c>
      <c r="T57" s="266">
        <v>0</v>
      </c>
      <c r="U57" s="265">
        <f t="shared" si="11"/>
        <v>0</v>
      </c>
      <c r="V57" s="266">
        <v>0</v>
      </c>
      <c r="W57" s="266">
        <v>0</v>
      </c>
      <c r="X57" s="265">
        <f t="shared" si="23"/>
        <v>0</v>
      </c>
      <c r="Y57" s="266">
        <v>0</v>
      </c>
      <c r="Z57" s="266">
        <v>0</v>
      </c>
      <c r="AA57" s="265">
        <f t="shared" si="13"/>
        <v>0</v>
      </c>
      <c r="AB57" s="266">
        <v>0</v>
      </c>
      <c r="AC57" s="266">
        <v>0</v>
      </c>
      <c r="AD57" s="265">
        <f t="shared" si="24"/>
        <v>0</v>
      </c>
      <c r="AE57" s="266">
        <v>0</v>
      </c>
      <c r="AF57" s="266">
        <v>0</v>
      </c>
      <c r="AG57" s="265">
        <f t="shared" si="15"/>
        <v>0</v>
      </c>
      <c r="AH57" s="266">
        <v>0</v>
      </c>
      <c r="AI57" s="266">
        <v>0</v>
      </c>
      <c r="AJ57" s="265">
        <f t="shared" si="16"/>
        <v>0</v>
      </c>
      <c r="AK57" s="266">
        <v>0</v>
      </c>
      <c r="AL57" s="266">
        <v>0</v>
      </c>
      <c r="AM57" s="266">
        <f t="shared" si="6"/>
        <v>0</v>
      </c>
      <c r="AN57" s="266">
        <v>0</v>
      </c>
      <c r="AO57" s="266">
        <v>0</v>
      </c>
      <c r="AP57" s="271" t="s">
        <v>45</v>
      </c>
      <c r="AQ57" s="268"/>
    </row>
    <row r="58" spans="1:43" s="269" customFormat="1" ht="21" customHeight="1">
      <c r="A58" s="276"/>
      <c r="B58" s="270" t="s">
        <v>154</v>
      </c>
      <c r="C58" s="264">
        <f t="shared" si="1"/>
        <v>0</v>
      </c>
      <c r="D58" s="265">
        <f t="shared" si="2"/>
        <v>0</v>
      </c>
      <c r="E58" s="265">
        <f t="shared" si="3"/>
        <v>0</v>
      </c>
      <c r="F58" s="265">
        <f t="shared" si="4"/>
        <v>0</v>
      </c>
      <c r="G58" s="266">
        <v>0</v>
      </c>
      <c r="H58" s="266">
        <v>0</v>
      </c>
      <c r="I58" s="265">
        <f t="shared" si="7"/>
        <v>0</v>
      </c>
      <c r="J58" s="266">
        <v>0</v>
      </c>
      <c r="K58" s="266">
        <v>0</v>
      </c>
      <c r="L58" s="265">
        <f t="shared" si="22"/>
        <v>0</v>
      </c>
      <c r="M58" s="266">
        <v>0</v>
      </c>
      <c r="N58" s="266">
        <v>0</v>
      </c>
      <c r="O58" s="265">
        <f t="shared" si="9"/>
        <v>0</v>
      </c>
      <c r="P58" s="266">
        <v>0</v>
      </c>
      <c r="Q58" s="266">
        <v>0</v>
      </c>
      <c r="R58" s="265">
        <f t="shared" si="10"/>
        <v>0</v>
      </c>
      <c r="S58" s="266">
        <v>0</v>
      </c>
      <c r="T58" s="266">
        <v>0</v>
      </c>
      <c r="U58" s="265">
        <f t="shared" si="11"/>
        <v>0</v>
      </c>
      <c r="V58" s="266">
        <v>0</v>
      </c>
      <c r="W58" s="266">
        <v>0</v>
      </c>
      <c r="X58" s="265">
        <f t="shared" si="23"/>
        <v>0</v>
      </c>
      <c r="Y58" s="266">
        <v>0</v>
      </c>
      <c r="Z58" s="266">
        <v>0</v>
      </c>
      <c r="AA58" s="265">
        <f t="shared" si="13"/>
        <v>0</v>
      </c>
      <c r="AB58" s="266">
        <v>0</v>
      </c>
      <c r="AC58" s="266">
        <v>0</v>
      </c>
      <c r="AD58" s="265">
        <f t="shared" si="24"/>
        <v>0</v>
      </c>
      <c r="AE58" s="266">
        <v>0</v>
      </c>
      <c r="AF58" s="266">
        <v>0</v>
      </c>
      <c r="AG58" s="265">
        <f t="shared" si="15"/>
        <v>0</v>
      </c>
      <c r="AH58" s="266">
        <v>0</v>
      </c>
      <c r="AI58" s="266">
        <v>0</v>
      </c>
      <c r="AJ58" s="265">
        <f t="shared" si="16"/>
        <v>0</v>
      </c>
      <c r="AK58" s="266">
        <v>0</v>
      </c>
      <c r="AL58" s="266">
        <v>0</v>
      </c>
      <c r="AM58" s="266">
        <f t="shared" si="6"/>
        <v>0</v>
      </c>
      <c r="AN58" s="266">
        <v>0</v>
      </c>
      <c r="AO58" s="266">
        <v>0</v>
      </c>
      <c r="AP58" s="271" t="s">
        <v>154</v>
      </c>
      <c r="AQ58" s="268"/>
    </row>
    <row r="59" spans="1:43" s="258" customFormat="1" ht="27.75" customHeight="1">
      <c r="A59" s="614" t="s">
        <v>207</v>
      </c>
      <c r="B59" s="616"/>
      <c r="C59" s="256">
        <f t="shared" si="1"/>
        <v>0</v>
      </c>
      <c r="D59" s="257">
        <f t="shared" si="2"/>
        <v>0</v>
      </c>
      <c r="E59" s="257">
        <f t="shared" si="3"/>
        <v>0</v>
      </c>
      <c r="F59" s="257">
        <f t="shared" si="4"/>
        <v>0</v>
      </c>
      <c r="G59" s="257">
        <f aca="true" t="shared" si="27" ref="G59:AO59">G60</f>
        <v>0</v>
      </c>
      <c r="H59" s="257">
        <f t="shared" si="27"/>
        <v>0</v>
      </c>
      <c r="I59" s="257">
        <f t="shared" si="7"/>
        <v>0</v>
      </c>
      <c r="J59" s="257">
        <f t="shared" si="27"/>
        <v>0</v>
      </c>
      <c r="K59" s="257">
        <f t="shared" si="27"/>
        <v>0</v>
      </c>
      <c r="L59" s="257">
        <f t="shared" si="22"/>
        <v>0</v>
      </c>
      <c r="M59" s="257">
        <f t="shared" si="27"/>
        <v>0</v>
      </c>
      <c r="N59" s="257">
        <f t="shared" si="27"/>
        <v>0</v>
      </c>
      <c r="O59" s="257">
        <f t="shared" si="9"/>
        <v>0</v>
      </c>
      <c r="P59" s="257">
        <f t="shared" si="27"/>
        <v>0</v>
      </c>
      <c r="Q59" s="257">
        <f t="shared" si="27"/>
        <v>0</v>
      </c>
      <c r="R59" s="257">
        <f t="shared" si="10"/>
        <v>0</v>
      </c>
      <c r="S59" s="257">
        <f t="shared" si="27"/>
        <v>0</v>
      </c>
      <c r="T59" s="257">
        <f t="shared" si="27"/>
        <v>0</v>
      </c>
      <c r="U59" s="257">
        <f t="shared" si="11"/>
        <v>0</v>
      </c>
      <c r="V59" s="257">
        <f t="shared" si="27"/>
        <v>0</v>
      </c>
      <c r="W59" s="257">
        <f t="shared" si="27"/>
        <v>0</v>
      </c>
      <c r="X59" s="257">
        <f t="shared" si="23"/>
        <v>0</v>
      </c>
      <c r="Y59" s="257">
        <f t="shared" si="27"/>
        <v>0</v>
      </c>
      <c r="Z59" s="257">
        <f t="shared" si="27"/>
        <v>0</v>
      </c>
      <c r="AA59" s="257">
        <f t="shared" si="13"/>
        <v>0</v>
      </c>
      <c r="AB59" s="257">
        <f t="shared" si="27"/>
        <v>0</v>
      </c>
      <c r="AC59" s="257">
        <f t="shared" si="27"/>
        <v>0</v>
      </c>
      <c r="AD59" s="257">
        <f t="shared" si="24"/>
        <v>0</v>
      </c>
      <c r="AE59" s="257">
        <f t="shared" si="27"/>
        <v>0</v>
      </c>
      <c r="AF59" s="257">
        <f t="shared" si="27"/>
        <v>0</v>
      </c>
      <c r="AG59" s="257">
        <f t="shared" si="15"/>
        <v>0</v>
      </c>
      <c r="AH59" s="257">
        <f t="shared" si="27"/>
        <v>0</v>
      </c>
      <c r="AI59" s="257">
        <f t="shared" si="27"/>
        <v>0</v>
      </c>
      <c r="AJ59" s="257">
        <f t="shared" si="16"/>
        <v>0</v>
      </c>
      <c r="AK59" s="257">
        <f t="shared" si="27"/>
        <v>0</v>
      </c>
      <c r="AL59" s="257">
        <f t="shared" si="27"/>
        <v>0</v>
      </c>
      <c r="AM59" s="273">
        <f t="shared" si="6"/>
        <v>0</v>
      </c>
      <c r="AN59" s="257">
        <f t="shared" si="27"/>
        <v>0</v>
      </c>
      <c r="AO59" s="257">
        <f t="shared" si="27"/>
        <v>0</v>
      </c>
      <c r="AP59" s="620" t="s">
        <v>207</v>
      </c>
      <c r="AQ59" s="621"/>
    </row>
    <row r="60" spans="1:43" s="269" customFormat="1" ht="21" customHeight="1">
      <c r="A60" s="276"/>
      <c r="B60" s="270" t="s">
        <v>46</v>
      </c>
      <c r="C60" s="264">
        <f t="shared" si="1"/>
        <v>0</v>
      </c>
      <c r="D60" s="265">
        <f t="shared" si="2"/>
        <v>0</v>
      </c>
      <c r="E60" s="265">
        <f t="shared" si="3"/>
        <v>0</v>
      </c>
      <c r="F60" s="265">
        <f t="shared" si="4"/>
        <v>0</v>
      </c>
      <c r="G60" s="266">
        <v>0</v>
      </c>
      <c r="H60" s="266">
        <v>0</v>
      </c>
      <c r="I60" s="265">
        <f t="shared" si="7"/>
        <v>0</v>
      </c>
      <c r="J60" s="266">
        <v>0</v>
      </c>
      <c r="K60" s="266">
        <v>0</v>
      </c>
      <c r="L60" s="265">
        <f t="shared" si="22"/>
        <v>0</v>
      </c>
      <c r="M60" s="266">
        <v>0</v>
      </c>
      <c r="N60" s="266">
        <v>0</v>
      </c>
      <c r="O60" s="265">
        <f t="shared" si="9"/>
        <v>0</v>
      </c>
      <c r="P60" s="266">
        <v>0</v>
      </c>
      <c r="Q60" s="266">
        <v>0</v>
      </c>
      <c r="R60" s="265">
        <f t="shared" si="10"/>
        <v>0</v>
      </c>
      <c r="S60" s="266">
        <v>0</v>
      </c>
      <c r="T60" s="266">
        <v>0</v>
      </c>
      <c r="U60" s="265">
        <f t="shared" si="11"/>
        <v>0</v>
      </c>
      <c r="V60" s="266">
        <v>0</v>
      </c>
      <c r="W60" s="266">
        <v>0</v>
      </c>
      <c r="X60" s="265">
        <f t="shared" si="23"/>
        <v>0</v>
      </c>
      <c r="Y60" s="266">
        <v>0</v>
      </c>
      <c r="Z60" s="266">
        <v>0</v>
      </c>
      <c r="AA60" s="265">
        <f t="shared" si="13"/>
        <v>0</v>
      </c>
      <c r="AB60" s="266">
        <v>0</v>
      </c>
      <c r="AC60" s="266">
        <v>0</v>
      </c>
      <c r="AD60" s="265">
        <f t="shared" si="24"/>
        <v>0</v>
      </c>
      <c r="AE60" s="266">
        <v>0</v>
      </c>
      <c r="AF60" s="266">
        <v>0</v>
      </c>
      <c r="AG60" s="265">
        <f t="shared" si="15"/>
        <v>0</v>
      </c>
      <c r="AH60" s="266">
        <v>0</v>
      </c>
      <c r="AI60" s="266">
        <v>0</v>
      </c>
      <c r="AJ60" s="265">
        <f t="shared" si="16"/>
        <v>0</v>
      </c>
      <c r="AK60" s="266">
        <v>0</v>
      </c>
      <c r="AL60" s="266">
        <v>0</v>
      </c>
      <c r="AM60" s="266">
        <f t="shared" si="6"/>
        <v>0</v>
      </c>
      <c r="AN60" s="266">
        <v>0</v>
      </c>
      <c r="AO60" s="266">
        <v>0</v>
      </c>
      <c r="AP60" s="271" t="s">
        <v>46</v>
      </c>
      <c r="AQ60" s="268"/>
    </row>
    <row r="61" spans="1:43" s="274" customFormat="1" ht="27.75" customHeight="1">
      <c r="A61" s="614" t="s">
        <v>208</v>
      </c>
      <c r="B61" s="615"/>
      <c r="C61" s="256">
        <f t="shared" si="1"/>
        <v>0</v>
      </c>
      <c r="D61" s="257">
        <f t="shared" si="2"/>
        <v>0</v>
      </c>
      <c r="E61" s="257">
        <f t="shared" si="3"/>
        <v>0</v>
      </c>
      <c r="F61" s="257">
        <f t="shared" si="4"/>
        <v>0</v>
      </c>
      <c r="G61" s="257">
        <f aca="true" t="shared" si="28" ref="G61:AO61">G62</f>
        <v>0</v>
      </c>
      <c r="H61" s="257">
        <f t="shared" si="28"/>
        <v>0</v>
      </c>
      <c r="I61" s="257">
        <f t="shared" si="7"/>
        <v>0</v>
      </c>
      <c r="J61" s="257">
        <f t="shared" si="28"/>
        <v>0</v>
      </c>
      <c r="K61" s="257">
        <f t="shared" si="28"/>
        <v>0</v>
      </c>
      <c r="L61" s="257">
        <f t="shared" si="22"/>
        <v>0</v>
      </c>
      <c r="M61" s="257">
        <f t="shared" si="28"/>
        <v>0</v>
      </c>
      <c r="N61" s="257">
        <f t="shared" si="28"/>
        <v>0</v>
      </c>
      <c r="O61" s="257">
        <f t="shared" si="9"/>
        <v>0</v>
      </c>
      <c r="P61" s="257">
        <f t="shared" si="28"/>
        <v>0</v>
      </c>
      <c r="Q61" s="257">
        <f t="shared" si="28"/>
        <v>0</v>
      </c>
      <c r="R61" s="257">
        <f t="shared" si="10"/>
        <v>0</v>
      </c>
      <c r="S61" s="257">
        <f t="shared" si="28"/>
        <v>0</v>
      </c>
      <c r="T61" s="257">
        <f t="shared" si="28"/>
        <v>0</v>
      </c>
      <c r="U61" s="257">
        <f t="shared" si="11"/>
        <v>0</v>
      </c>
      <c r="V61" s="257">
        <f t="shared" si="28"/>
        <v>0</v>
      </c>
      <c r="W61" s="257">
        <f t="shared" si="28"/>
        <v>0</v>
      </c>
      <c r="X61" s="257">
        <f t="shared" si="23"/>
        <v>0</v>
      </c>
      <c r="Y61" s="257">
        <f t="shared" si="28"/>
        <v>0</v>
      </c>
      <c r="Z61" s="257">
        <f t="shared" si="28"/>
        <v>0</v>
      </c>
      <c r="AA61" s="257">
        <f t="shared" si="13"/>
        <v>0</v>
      </c>
      <c r="AB61" s="257">
        <f t="shared" si="28"/>
        <v>0</v>
      </c>
      <c r="AC61" s="257">
        <f t="shared" si="28"/>
        <v>0</v>
      </c>
      <c r="AD61" s="257">
        <f t="shared" si="24"/>
        <v>0</v>
      </c>
      <c r="AE61" s="257">
        <f t="shared" si="28"/>
        <v>0</v>
      </c>
      <c r="AF61" s="257">
        <f t="shared" si="28"/>
        <v>0</v>
      </c>
      <c r="AG61" s="257">
        <f t="shared" si="15"/>
        <v>0</v>
      </c>
      <c r="AH61" s="257">
        <f t="shared" si="28"/>
        <v>0</v>
      </c>
      <c r="AI61" s="257">
        <f t="shared" si="28"/>
        <v>0</v>
      </c>
      <c r="AJ61" s="257">
        <f t="shared" si="16"/>
        <v>0</v>
      </c>
      <c r="AK61" s="257">
        <f t="shared" si="28"/>
        <v>0</v>
      </c>
      <c r="AL61" s="257">
        <f t="shared" si="28"/>
        <v>0</v>
      </c>
      <c r="AM61" s="273">
        <f t="shared" si="6"/>
        <v>0</v>
      </c>
      <c r="AN61" s="257">
        <f t="shared" si="28"/>
        <v>0</v>
      </c>
      <c r="AO61" s="257">
        <f t="shared" si="28"/>
        <v>0</v>
      </c>
      <c r="AP61" s="620" t="s">
        <v>208</v>
      </c>
      <c r="AQ61" s="622"/>
    </row>
    <row r="62" spans="1:43" s="275" customFormat="1" ht="21" customHeight="1">
      <c r="A62" s="276"/>
      <c r="B62" s="270" t="s">
        <v>155</v>
      </c>
      <c r="C62" s="264">
        <f t="shared" si="1"/>
        <v>0</v>
      </c>
      <c r="D62" s="265">
        <f t="shared" si="2"/>
        <v>0</v>
      </c>
      <c r="E62" s="265">
        <f t="shared" si="3"/>
        <v>0</v>
      </c>
      <c r="F62" s="265">
        <f t="shared" si="4"/>
        <v>0</v>
      </c>
      <c r="G62" s="266">
        <v>0</v>
      </c>
      <c r="H62" s="266">
        <v>0</v>
      </c>
      <c r="I62" s="265">
        <f t="shared" si="7"/>
        <v>0</v>
      </c>
      <c r="J62" s="266">
        <v>0</v>
      </c>
      <c r="K62" s="266">
        <v>0</v>
      </c>
      <c r="L62" s="265">
        <f t="shared" si="22"/>
        <v>0</v>
      </c>
      <c r="M62" s="266">
        <v>0</v>
      </c>
      <c r="N62" s="266">
        <v>0</v>
      </c>
      <c r="O62" s="265">
        <f t="shared" si="9"/>
        <v>0</v>
      </c>
      <c r="P62" s="266">
        <v>0</v>
      </c>
      <c r="Q62" s="266">
        <v>0</v>
      </c>
      <c r="R62" s="265">
        <f t="shared" si="10"/>
        <v>0</v>
      </c>
      <c r="S62" s="266">
        <v>0</v>
      </c>
      <c r="T62" s="266">
        <v>0</v>
      </c>
      <c r="U62" s="265">
        <f t="shared" si="11"/>
        <v>0</v>
      </c>
      <c r="V62" s="266">
        <v>0</v>
      </c>
      <c r="W62" s="266">
        <v>0</v>
      </c>
      <c r="X62" s="265">
        <f t="shared" si="23"/>
        <v>0</v>
      </c>
      <c r="Y62" s="266">
        <v>0</v>
      </c>
      <c r="Z62" s="266">
        <v>0</v>
      </c>
      <c r="AA62" s="265">
        <f t="shared" si="13"/>
        <v>0</v>
      </c>
      <c r="AB62" s="266">
        <v>0</v>
      </c>
      <c r="AC62" s="266">
        <v>0</v>
      </c>
      <c r="AD62" s="265">
        <f t="shared" si="24"/>
        <v>0</v>
      </c>
      <c r="AE62" s="266">
        <v>0</v>
      </c>
      <c r="AF62" s="266">
        <v>0</v>
      </c>
      <c r="AG62" s="265">
        <f t="shared" si="15"/>
        <v>0</v>
      </c>
      <c r="AH62" s="266">
        <v>0</v>
      </c>
      <c r="AI62" s="266">
        <v>0</v>
      </c>
      <c r="AJ62" s="265">
        <f t="shared" si="16"/>
        <v>0</v>
      </c>
      <c r="AK62" s="266">
        <v>0</v>
      </c>
      <c r="AL62" s="266">
        <v>0</v>
      </c>
      <c r="AM62" s="266">
        <f t="shared" si="6"/>
        <v>0</v>
      </c>
      <c r="AN62" s="266">
        <v>0</v>
      </c>
      <c r="AO62" s="266">
        <v>0</v>
      </c>
      <c r="AP62" s="271" t="s">
        <v>155</v>
      </c>
      <c r="AQ62" s="268"/>
    </row>
    <row r="63" spans="1:43" s="229" customFormat="1" ht="20.25" customHeight="1">
      <c r="A63" s="227"/>
      <c r="B63" s="27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78"/>
      <c r="AQ63" s="227"/>
    </row>
    <row r="64" spans="2:41" ht="11.25" customHeight="1">
      <c r="B64" s="280"/>
      <c r="C64" s="280"/>
      <c r="D64" s="280"/>
      <c r="E64" s="280"/>
      <c r="F64" s="280"/>
      <c r="G64" s="280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1"/>
      <c r="AJ64" s="281"/>
      <c r="AK64" s="281"/>
      <c r="AL64" s="281"/>
      <c r="AM64" s="281"/>
      <c r="AN64" s="281"/>
      <c r="AO64" s="281"/>
    </row>
    <row r="65" spans="2:7" ht="11.25" customHeight="1">
      <c r="B65" s="280"/>
      <c r="C65" s="280"/>
      <c r="D65" s="280"/>
      <c r="E65" s="280"/>
      <c r="F65" s="282"/>
      <c r="G65" s="282"/>
    </row>
    <row r="66" spans="2:7" ht="11.25" customHeight="1">
      <c r="B66" s="280"/>
      <c r="C66" s="280"/>
      <c r="D66" s="280"/>
      <c r="E66" s="280"/>
      <c r="F66" s="282"/>
      <c r="G66" s="282"/>
    </row>
    <row r="67" spans="2:5" ht="11.25" customHeight="1">
      <c r="B67" s="281"/>
      <c r="C67" s="281"/>
      <c r="D67" s="281"/>
      <c r="E67" s="281"/>
    </row>
    <row r="68" spans="2:5" ht="11.25" customHeight="1">
      <c r="B68" s="281"/>
      <c r="C68" s="281"/>
      <c r="D68" s="281"/>
      <c r="E68" s="281"/>
    </row>
    <row r="69" spans="2:5" ht="11.25" customHeight="1">
      <c r="B69" s="281"/>
      <c r="C69" s="281"/>
      <c r="D69" s="281"/>
      <c r="E69" s="281"/>
    </row>
    <row r="70" spans="2:5" ht="11.25" customHeight="1">
      <c r="B70" s="281"/>
      <c r="C70" s="281"/>
      <c r="D70" s="281"/>
      <c r="E70" s="281"/>
    </row>
    <row r="71" spans="2:5" ht="11.25" customHeight="1">
      <c r="B71" s="281"/>
      <c r="C71" s="281"/>
      <c r="D71" s="281"/>
      <c r="E71" s="281"/>
    </row>
    <row r="72" spans="2:5" ht="11.25" customHeight="1">
      <c r="B72" s="281"/>
      <c r="C72" s="281"/>
      <c r="D72" s="281"/>
      <c r="E72" s="281"/>
    </row>
    <row r="73" spans="2:5" ht="11.25" customHeight="1">
      <c r="B73" s="281"/>
      <c r="C73" s="281"/>
      <c r="D73" s="281"/>
      <c r="E73" s="281"/>
    </row>
    <row r="74" spans="2:5" ht="11.25" customHeight="1">
      <c r="B74" s="281"/>
      <c r="C74" s="281"/>
      <c r="D74" s="281"/>
      <c r="E74" s="281"/>
    </row>
    <row r="75" spans="2:5" ht="11.25" customHeight="1">
      <c r="B75" s="281"/>
      <c r="C75" s="281"/>
      <c r="D75" s="281"/>
      <c r="E75" s="281"/>
    </row>
    <row r="76" spans="2:5" ht="11.25" customHeight="1">
      <c r="B76" s="281"/>
      <c r="C76" s="281"/>
      <c r="D76" s="281"/>
      <c r="E76" s="281"/>
    </row>
    <row r="77" spans="2:5" ht="11.25" customHeight="1">
      <c r="B77" s="281"/>
      <c r="C77" s="281"/>
      <c r="D77" s="281"/>
      <c r="E77" s="281"/>
    </row>
    <row r="78" spans="2:5" ht="11.25" customHeight="1">
      <c r="B78" s="281"/>
      <c r="C78" s="281"/>
      <c r="D78" s="281"/>
      <c r="E78" s="281"/>
    </row>
    <row r="79" spans="2:5" ht="11.25" customHeight="1">
      <c r="B79" s="281"/>
      <c r="C79" s="281"/>
      <c r="D79" s="281"/>
      <c r="E79" s="281"/>
    </row>
  </sheetData>
  <sheetProtection/>
  <mergeCells count="79">
    <mergeCell ref="AP42:AQ42"/>
    <mergeCell ref="AM4:AO5"/>
    <mergeCell ref="C5:E5"/>
    <mergeCell ref="F5:H5"/>
    <mergeCell ref="L5:N5"/>
    <mergeCell ref="U5:W5"/>
    <mergeCell ref="X5:Z5"/>
    <mergeCell ref="AA5:AC5"/>
    <mergeCell ref="AD5:AF5"/>
    <mergeCell ref="AP40:AQ40"/>
    <mergeCell ref="AP45:AQ45"/>
    <mergeCell ref="A61:B61"/>
    <mergeCell ref="AP61:AQ61"/>
    <mergeCell ref="AP53:AQ53"/>
    <mergeCell ref="AP56:AQ56"/>
    <mergeCell ref="A59:B59"/>
    <mergeCell ref="AP59:AQ59"/>
    <mergeCell ref="AP49:AQ49"/>
    <mergeCell ref="I5:K5"/>
    <mergeCell ref="O5:Q5"/>
    <mergeCell ref="R5:T5"/>
    <mergeCell ref="A4:B7"/>
    <mergeCell ref="C6:C7"/>
    <mergeCell ref="D6:D7"/>
    <mergeCell ref="E6:E7"/>
    <mergeCell ref="F6:F7"/>
    <mergeCell ref="G6:G7"/>
    <mergeCell ref="H6:H7"/>
    <mergeCell ref="AP35:AQ35"/>
    <mergeCell ref="AP12:AQ12"/>
    <mergeCell ref="AP32:AQ32"/>
    <mergeCell ref="AG5:AI5"/>
    <mergeCell ref="AJ5:AL5"/>
    <mergeCell ref="AP4:AQ7"/>
    <mergeCell ref="AJ6:AJ7"/>
    <mergeCell ref="AK6:AK7"/>
    <mergeCell ref="AL6:AL7"/>
    <mergeCell ref="AM6:AM7"/>
    <mergeCell ref="A1:W1"/>
    <mergeCell ref="A56:B56"/>
    <mergeCell ref="A42:B42"/>
    <mergeCell ref="A45:B45"/>
    <mergeCell ref="A49:B49"/>
    <mergeCell ref="A53:B53"/>
    <mergeCell ref="A12:B12"/>
    <mergeCell ref="A32:B32"/>
    <mergeCell ref="A35:B35"/>
    <mergeCell ref="A40:B40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B6:AB7"/>
    <mergeCell ref="AC6:AC7"/>
    <mergeCell ref="AD6:AD7"/>
    <mergeCell ref="AE6:AE7"/>
    <mergeCell ref="T6:T7"/>
    <mergeCell ref="U6:U7"/>
    <mergeCell ref="V6:V7"/>
    <mergeCell ref="W6:W7"/>
    <mergeCell ref="X6:X7"/>
    <mergeCell ref="Y6:Y7"/>
    <mergeCell ref="C4:T4"/>
    <mergeCell ref="U4:AL4"/>
    <mergeCell ref="AN6:AN7"/>
    <mergeCell ref="AO6:AO7"/>
    <mergeCell ref="AF6:AF7"/>
    <mergeCell ref="AG6:AG7"/>
    <mergeCell ref="AH6:AH7"/>
    <mergeCell ref="AI6:AI7"/>
    <mergeCell ref="Z6:Z7"/>
    <mergeCell ref="AA6:AA7"/>
  </mergeCells>
  <conditionalFormatting sqref="A8:AQ62">
    <cfRule type="expression" priority="2" dxfId="0" stopIfTrue="1">
      <formula>MOD(ROW(),2)=1</formula>
    </cfRule>
  </conditionalFormatting>
  <conditionalFormatting sqref="A9:AQ62">
    <cfRule type="expression" priority="1" dxfId="1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52" r:id="rId1"/>
  <colBreaks count="1" manualBreakCount="1">
    <brk id="2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X80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K1"/>
    </sheetView>
  </sheetViews>
  <sheetFormatPr defaultColWidth="8.75" defaultRowHeight="11.25" customHeight="1"/>
  <cols>
    <col min="1" max="1" width="1.328125" style="205" customWidth="1"/>
    <col min="2" max="2" width="10.08203125" style="205" customWidth="1"/>
    <col min="3" max="11" width="9.58203125" style="205" customWidth="1"/>
    <col min="12" max="22" width="8.58203125" style="205" customWidth="1"/>
    <col min="23" max="23" width="9.83203125" style="205" customWidth="1"/>
    <col min="24" max="24" width="1.328125" style="205" customWidth="1"/>
    <col min="25" max="16384" width="8.75" style="205" customWidth="1"/>
  </cols>
  <sheetData>
    <row r="1" spans="1:22" s="147" customFormat="1" ht="18" customHeight="1">
      <c r="A1" s="642" t="s">
        <v>237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144"/>
      <c r="M1" s="144"/>
      <c r="N1" s="144"/>
      <c r="O1" s="144"/>
      <c r="P1" s="145"/>
      <c r="Q1" s="145"/>
      <c r="R1" s="145"/>
      <c r="S1" s="145"/>
      <c r="T1" s="146" t="s">
        <v>156</v>
      </c>
      <c r="U1" s="145"/>
      <c r="V1" s="145"/>
    </row>
    <row r="2" spans="1:22" s="147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  <c r="S2" s="145"/>
      <c r="T2" s="146"/>
      <c r="U2" s="145"/>
      <c r="V2" s="145"/>
    </row>
    <row r="3" spans="1:24" s="147" customFormat="1" ht="18" customHeight="1">
      <c r="A3" s="146" t="s">
        <v>128</v>
      </c>
      <c r="C3" s="148"/>
      <c r="D3" s="148"/>
      <c r="E3" s="148"/>
      <c r="F3" s="149"/>
      <c r="G3" s="149"/>
      <c r="H3" s="149"/>
      <c r="I3" s="149"/>
      <c r="J3" s="149"/>
      <c r="K3" s="149"/>
      <c r="L3" s="149" t="s">
        <v>119</v>
      </c>
      <c r="M3" s="150"/>
      <c r="N3" s="150"/>
      <c r="O3" s="149"/>
      <c r="P3" s="149"/>
      <c r="Q3" s="149"/>
      <c r="R3" s="149"/>
      <c r="S3" s="149"/>
      <c r="T3" s="150"/>
      <c r="U3" s="149"/>
      <c r="V3" s="151"/>
      <c r="W3" s="152"/>
      <c r="X3" s="153" t="s">
        <v>0</v>
      </c>
    </row>
    <row r="4" spans="1:24" s="147" customFormat="1" ht="33" customHeight="1">
      <c r="A4" s="645" t="s">
        <v>249</v>
      </c>
      <c r="B4" s="646"/>
      <c r="C4" s="595" t="s">
        <v>57</v>
      </c>
      <c r="D4" s="596"/>
      <c r="E4" s="643"/>
      <c r="F4" s="627" t="s">
        <v>72</v>
      </c>
      <c r="G4" s="644"/>
      <c r="H4" s="644"/>
      <c r="I4" s="628"/>
      <c r="J4" s="627" t="s">
        <v>73</v>
      </c>
      <c r="K4" s="628"/>
      <c r="L4" s="627" t="s">
        <v>131</v>
      </c>
      <c r="M4" s="628"/>
      <c r="N4" s="627" t="s">
        <v>130</v>
      </c>
      <c r="O4" s="628"/>
      <c r="P4" s="640" t="s">
        <v>211</v>
      </c>
      <c r="Q4" s="641"/>
      <c r="R4" s="627" t="s">
        <v>74</v>
      </c>
      <c r="S4" s="628"/>
      <c r="T4" s="627" t="s">
        <v>75</v>
      </c>
      <c r="U4" s="628"/>
      <c r="V4" s="631" t="s">
        <v>184</v>
      </c>
      <c r="W4" s="634" t="s">
        <v>249</v>
      </c>
      <c r="X4" s="635"/>
    </row>
    <row r="5" spans="1:24" s="147" customFormat="1" ht="15.75" customHeight="1">
      <c r="A5" s="637"/>
      <c r="B5" s="647"/>
      <c r="C5" s="575" t="s">
        <v>4</v>
      </c>
      <c r="D5" s="575" t="s">
        <v>2</v>
      </c>
      <c r="E5" s="575" t="s">
        <v>3</v>
      </c>
      <c r="F5" s="629" t="s">
        <v>183</v>
      </c>
      <c r="G5" s="630"/>
      <c r="H5" s="629" t="s">
        <v>132</v>
      </c>
      <c r="I5" s="630"/>
      <c r="J5" s="575" t="s">
        <v>2</v>
      </c>
      <c r="K5" s="575" t="s">
        <v>3</v>
      </c>
      <c r="L5" s="575" t="s">
        <v>2</v>
      </c>
      <c r="M5" s="575" t="s">
        <v>3</v>
      </c>
      <c r="N5" s="575" t="s">
        <v>2</v>
      </c>
      <c r="O5" s="575" t="s">
        <v>3</v>
      </c>
      <c r="P5" s="575" t="s">
        <v>2</v>
      </c>
      <c r="Q5" s="575" t="s">
        <v>3</v>
      </c>
      <c r="R5" s="575" t="s">
        <v>2</v>
      </c>
      <c r="S5" s="575" t="s">
        <v>3</v>
      </c>
      <c r="T5" s="575" t="s">
        <v>2</v>
      </c>
      <c r="U5" s="575" t="s">
        <v>3</v>
      </c>
      <c r="V5" s="632"/>
      <c r="W5" s="636"/>
      <c r="X5" s="637"/>
    </row>
    <row r="6" spans="1:24" s="147" customFormat="1" ht="15.75" customHeight="1">
      <c r="A6" s="639"/>
      <c r="B6" s="648"/>
      <c r="C6" s="576"/>
      <c r="D6" s="576"/>
      <c r="E6" s="576"/>
      <c r="F6" s="2" t="s">
        <v>2</v>
      </c>
      <c r="G6" s="2" t="s">
        <v>3</v>
      </c>
      <c r="H6" s="1" t="s">
        <v>2</v>
      </c>
      <c r="I6" s="154" t="s">
        <v>3</v>
      </c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633"/>
      <c r="W6" s="638"/>
      <c r="X6" s="639"/>
    </row>
    <row r="7" spans="1:23" s="161" customFormat="1" ht="12.75" customHeight="1">
      <c r="A7" s="155"/>
      <c r="B7" s="156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209"/>
      <c r="W7" s="210"/>
    </row>
    <row r="8" spans="1:24" s="147" customFormat="1" ht="15.75" customHeight="1">
      <c r="A8" s="162"/>
      <c r="B8" s="163" t="s">
        <v>228</v>
      </c>
      <c r="C8" s="164">
        <v>1096</v>
      </c>
      <c r="D8" s="165">
        <v>678</v>
      </c>
      <c r="E8" s="165">
        <v>418</v>
      </c>
      <c r="F8" s="165">
        <v>177</v>
      </c>
      <c r="G8" s="165">
        <v>198</v>
      </c>
      <c r="H8" s="165">
        <v>101</v>
      </c>
      <c r="I8" s="165">
        <v>76</v>
      </c>
      <c r="J8" s="165">
        <v>0</v>
      </c>
      <c r="K8" s="165">
        <v>10</v>
      </c>
      <c r="L8" s="165">
        <v>6</v>
      </c>
      <c r="M8" s="165">
        <v>9</v>
      </c>
      <c r="N8" s="165">
        <v>188</v>
      </c>
      <c r="O8" s="165">
        <v>90</v>
      </c>
      <c r="P8" s="165">
        <v>0</v>
      </c>
      <c r="Q8" s="165">
        <v>0</v>
      </c>
      <c r="R8" s="165">
        <v>180</v>
      </c>
      <c r="S8" s="165">
        <v>14</v>
      </c>
      <c r="T8" s="165">
        <v>26</v>
      </c>
      <c r="U8" s="165">
        <v>21</v>
      </c>
      <c r="V8" s="166">
        <v>74</v>
      </c>
      <c r="W8" s="167" t="s">
        <v>228</v>
      </c>
      <c r="X8" s="168"/>
    </row>
    <row r="9" spans="1:24" s="175" customFormat="1" ht="15.75" customHeight="1">
      <c r="A9" s="169"/>
      <c r="B9" s="170" t="s">
        <v>229</v>
      </c>
      <c r="C9" s="171">
        <f aca="true" t="shared" si="0" ref="C9:V9">C14+C34+C37+C42+C44+C47+C55+C58+C61+C63+C51</f>
        <v>1109</v>
      </c>
      <c r="D9" s="172">
        <f t="shared" si="0"/>
        <v>688</v>
      </c>
      <c r="E9" s="172">
        <f t="shared" si="0"/>
        <v>421</v>
      </c>
      <c r="F9" s="172">
        <f t="shared" si="0"/>
        <v>179</v>
      </c>
      <c r="G9" s="172">
        <f t="shared" si="0"/>
        <v>190</v>
      </c>
      <c r="H9" s="172">
        <f t="shared" si="0"/>
        <v>103</v>
      </c>
      <c r="I9" s="172">
        <f t="shared" si="0"/>
        <v>77</v>
      </c>
      <c r="J9" s="172">
        <f t="shared" si="0"/>
        <v>0</v>
      </c>
      <c r="K9" s="172">
        <f t="shared" si="0"/>
        <v>13</v>
      </c>
      <c r="L9" s="172">
        <f t="shared" si="0"/>
        <v>7</v>
      </c>
      <c r="M9" s="172">
        <f t="shared" si="0"/>
        <v>8</v>
      </c>
      <c r="N9" s="172">
        <f t="shared" si="0"/>
        <v>182</v>
      </c>
      <c r="O9" s="172">
        <f t="shared" si="0"/>
        <v>92</v>
      </c>
      <c r="P9" s="172">
        <f t="shared" si="0"/>
        <v>0</v>
      </c>
      <c r="Q9" s="172">
        <f t="shared" si="0"/>
        <v>0</v>
      </c>
      <c r="R9" s="172">
        <f t="shared" si="0"/>
        <v>176</v>
      </c>
      <c r="S9" s="172">
        <f t="shared" si="0"/>
        <v>10</v>
      </c>
      <c r="T9" s="172">
        <f t="shared" si="0"/>
        <v>41</v>
      </c>
      <c r="U9" s="172">
        <f t="shared" si="0"/>
        <v>31</v>
      </c>
      <c r="V9" s="172">
        <f t="shared" si="0"/>
        <v>70</v>
      </c>
      <c r="W9" s="173" t="s">
        <v>229</v>
      </c>
      <c r="X9" s="174"/>
    </row>
    <row r="10" spans="1:24" s="161" customFormat="1" ht="12.75" customHeight="1">
      <c r="A10" s="155"/>
      <c r="B10" s="156"/>
      <c r="C10" s="157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211"/>
      <c r="X10" s="178"/>
    </row>
    <row r="11" spans="1:24" s="147" customFormat="1" ht="15.75" customHeight="1">
      <c r="A11" s="152"/>
      <c r="B11" s="212" t="s">
        <v>16</v>
      </c>
      <c r="C11" s="213">
        <f>D11+E11</f>
        <v>863</v>
      </c>
      <c r="D11" s="214">
        <f>SUM(F11,H11,J11,L11,N11,P11,R11,T11)</f>
        <v>545</v>
      </c>
      <c r="E11" s="214">
        <f>SUM(G11,I11,K11,M11,O11,Q11,S11,U11)</f>
        <v>318</v>
      </c>
      <c r="F11" s="165">
        <v>179</v>
      </c>
      <c r="G11" s="165">
        <v>190</v>
      </c>
      <c r="H11" s="165">
        <v>0</v>
      </c>
      <c r="I11" s="165">
        <v>0</v>
      </c>
      <c r="J11" s="165">
        <v>0</v>
      </c>
      <c r="K11" s="165">
        <v>2</v>
      </c>
      <c r="L11" s="165">
        <v>3</v>
      </c>
      <c r="M11" s="165">
        <v>8</v>
      </c>
      <c r="N11" s="165">
        <v>178</v>
      </c>
      <c r="O11" s="165">
        <v>87</v>
      </c>
      <c r="P11" s="165">
        <v>0</v>
      </c>
      <c r="Q11" s="165">
        <v>0</v>
      </c>
      <c r="R11" s="165">
        <v>152</v>
      </c>
      <c r="S11" s="165">
        <v>9</v>
      </c>
      <c r="T11" s="165">
        <v>33</v>
      </c>
      <c r="U11" s="165">
        <v>22</v>
      </c>
      <c r="V11" s="165">
        <v>70</v>
      </c>
      <c r="W11" s="167" t="s">
        <v>17</v>
      </c>
      <c r="X11" s="168"/>
    </row>
    <row r="12" spans="1:24" s="147" customFormat="1" ht="15.75" customHeight="1">
      <c r="A12" s="152"/>
      <c r="B12" s="212" t="s">
        <v>12</v>
      </c>
      <c r="C12" s="213">
        <f>D12+E12</f>
        <v>246</v>
      </c>
      <c r="D12" s="214">
        <f>SUM(F12,H12,J12,L12,N12,P12,R12,T12)</f>
        <v>143</v>
      </c>
      <c r="E12" s="214">
        <f>SUM(G12,I12,K12,M12,O12,Q12,S12,U12)</f>
        <v>103</v>
      </c>
      <c r="F12" s="166">
        <v>0</v>
      </c>
      <c r="G12" s="166">
        <v>0</v>
      </c>
      <c r="H12" s="166">
        <v>103</v>
      </c>
      <c r="I12" s="166">
        <v>77</v>
      </c>
      <c r="J12" s="166">
        <v>0</v>
      </c>
      <c r="K12" s="166">
        <v>11</v>
      </c>
      <c r="L12" s="165">
        <v>4</v>
      </c>
      <c r="M12" s="165">
        <v>0</v>
      </c>
      <c r="N12" s="165">
        <v>4</v>
      </c>
      <c r="O12" s="165">
        <v>5</v>
      </c>
      <c r="P12" s="165">
        <v>0</v>
      </c>
      <c r="Q12" s="165">
        <v>0</v>
      </c>
      <c r="R12" s="165">
        <v>24</v>
      </c>
      <c r="S12" s="165">
        <v>1</v>
      </c>
      <c r="T12" s="165">
        <v>8</v>
      </c>
      <c r="U12" s="165">
        <v>9</v>
      </c>
      <c r="V12" s="166">
        <v>0</v>
      </c>
      <c r="W12" s="167" t="s">
        <v>18</v>
      </c>
      <c r="X12" s="168"/>
    </row>
    <row r="13" spans="1:24" s="220" customFormat="1" ht="12.75" customHeight="1">
      <c r="A13" s="215"/>
      <c r="B13" s="216"/>
      <c r="C13" s="217"/>
      <c r="D13" s="217"/>
      <c r="E13" s="217"/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17"/>
      <c r="R13" s="217"/>
      <c r="S13" s="217"/>
      <c r="T13" s="217"/>
      <c r="U13" s="217"/>
      <c r="V13" s="217"/>
      <c r="W13" s="218"/>
      <c r="X13" s="219"/>
    </row>
    <row r="14" spans="1:24" s="181" customFormat="1" ht="19.5" customHeight="1">
      <c r="A14" s="586" t="s">
        <v>159</v>
      </c>
      <c r="B14" s="609"/>
      <c r="C14" s="179">
        <f aca="true" t="shared" si="1" ref="C14:C64">D14+E14</f>
        <v>891</v>
      </c>
      <c r="D14" s="180">
        <f aca="true" t="shared" si="2" ref="D14:D64">SUM(F14,H14,J14,L14,N14,P14,R14,T14)</f>
        <v>547</v>
      </c>
      <c r="E14" s="180">
        <f>SUM(G14,I14,K14,M14,O14,Q14,S14,U14)</f>
        <v>344</v>
      </c>
      <c r="F14" s="180">
        <f>SUM(F16:F33)</f>
        <v>140</v>
      </c>
      <c r="G14" s="180">
        <f aca="true" t="shared" si="3" ref="G14:V14">SUM(G16:G33)</f>
        <v>154</v>
      </c>
      <c r="H14" s="180">
        <f t="shared" si="3"/>
        <v>103</v>
      </c>
      <c r="I14" s="180">
        <f t="shared" si="3"/>
        <v>76</v>
      </c>
      <c r="J14" s="180">
        <f t="shared" si="3"/>
        <v>0</v>
      </c>
      <c r="K14" s="180">
        <f t="shared" si="3"/>
        <v>13</v>
      </c>
      <c r="L14" s="180">
        <f t="shared" si="3"/>
        <v>6</v>
      </c>
      <c r="M14" s="180">
        <f t="shared" si="3"/>
        <v>7</v>
      </c>
      <c r="N14" s="180">
        <f t="shared" si="3"/>
        <v>134</v>
      </c>
      <c r="O14" s="180">
        <f t="shared" si="3"/>
        <v>71</v>
      </c>
      <c r="P14" s="180">
        <f t="shared" si="3"/>
        <v>0</v>
      </c>
      <c r="Q14" s="180">
        <f t="shared" si="3"/>
        <v>0</v>
      </c>
      <c r="R14" s="180">
        <f t="shared" si="3"/>
        <v>138</v>
      </c>
      <c r="S14" s="180">
        <f t="shared" si="3"/>
        <v>9</v>
      </c>
      <c r="T14" s="180">
        <f t="shared" si="3"/>
        <v>26</v>
      </c>
      <c r="U14" s="180">
        <f t="shared" si="3"/>
        <v>14</v>
      </c>
      <c r="V14" s="180">
        <f t="shared" si="3"/>
        <v>53</v>
      </c>
      <c r="W14" s="588" t="s">
        <v>159</v>
      </c>
      <c r="X14" s="589"/>
    </row>
    <row r="15" spans="1:24" s="181" customFormat="1" ht="15.75" customHeight="1">
      <c r="A15" s="182"/>
      <c r="B15" s="183" t="s">
        <v>160</v>
      </c>
      <c r="C15" s="179">
        <f t="shared" si="1"/>
        <v>430</v>
      </c>
      <c r="D15" s="180">
        <f t="shared" si="2"/>
        <v>252</v>
      </c>
      <c r="E15" s="180">
        <f aca="true" t="shared" si="4" ref="E15:E64">SUM(G15,I15,K15,M15,O15,Q15,S15,U15)</f>
        <v>178</v>
      </c>
      <c r="F15" s="180">
        <f>SUM(F16:F20)</f>
        <v>50</v>
      </c>
      <c r="G15" s="180">
        <f aca="true" t="shared" si="5" ref="G15:V15">SUM(G16:G20)</f>
        <v>56</v>
      </c>
      <c r="H15" s="180">
        <f t="shared" si="5"/>
        <v>91</v>
      </c>
      <c r="I15" s="180">
        <f t="shared" si="5"/>
        <v>68</v>
      </c>
      <c r="J15" s="180">
        <f t="shared" si="5"/>
        <v>0</v>
      </c>
      <c r="K15" s="180">
        <f t="shared" si="5"/>
        <v>12</v>
      </c>
      <c r="L15" s="180">
        <f t="shared" si="5"/>
        <v>4</v>
      </c>
      <c r="M15" s="180">
        <f t="shared" si="5"/>
        <v>4</v>
      </c>
      <c r="N15" s="180">
        <f t="shared" si="5"/>
        <v>39</v>
      </c>
      <c r="O15" s="180">
        <f t="shared" si="5"/>
        <v>30</v>
      </c>
      <c r="P15" s="180">
        <f t="shared" si="5"/>
        <v>0</v>
      </c>
      <c r="Q15" s="180">
        <f t="shared" si="5"/>
        <v>0</v>
      </c>
      <c r="R15" s="180">
        <f t="shared" si="5"/>
        <v>62</v>
      </c>
      <c r="S15" s="180">
        <f t="shared" si="5"/>
        <v>5</v>
      </c>
      <c r="T15" s="180">
        <f t="shared" si="5"/>
        <v>6</v>
      </c>
      <c r="U15" s="180">
        <f t="shared" si="5"/>
        <v>3</v>
      </c>
      <c r="V15" s="180">
        <f t="shared" si="5"/>
        <v>16</v>
      </c>
      <c r="W15" s="184" t="s">
        <v>160</v>
      </c>
      <c r="X15" s="182"/>
    </row>
    <row r="16" spans="1:24" s="192" customFormat="1" ht="15.75" customHeight="1">
      <c r="A16" s="185"/>
      <c r="B16" s="186" t="s">
        <v>19</v>
      </c>
      <c r="C16" s="187">
        <f t="shared" si="1"/>
        <v>145</v>
      </c>
      <c r="D16" s="188">
        <f t="shared" si="2"/>
        <v>95</v>
      </c>
      <c r="E16" s="188">
        <f t="shared" si="4"/>
        <v>50</v>
      </c>
      <c r="F16" s="189">
        <v>19</v>
      </c>
      <c r="G16" s="189">
        <v>12</v>
      </c>
      <c r="H16" s="189">
        <v>35</v>
      </c>
      <c r="I16" s="189">
        <v>23</v>
      </c>
      <c r="J16" s="189">
        <v>0</v>
      </c>
      <c r="K16" s="189">
        <v>3</v>
      </c>
      <c r="L16" s="189">
        <v>0</v>
      </c>
      <c r="M16" s="189">
        <v>1</v>
      </c>
      <c r="N16" s="189">
        <v>18</v>
      </c>
      <c r="O16" s="189">
        <v>10</v>
      </c>
      <c r="P16" s="189">
        <v>0</v>
      </c>
      <c r="Q16" s="189">
        <v>0</v>
      </c>
      <c r="R16" s="189">
        <v>22</v>
      </c>
      <c r="S16" s="189">
        <v>1</v>
      </c>
      <c r="T16" s="189">
        <v>1</v>
      </c>
      <c r="U16" s="189">
        <v>0</v>
      </c>
      <c r="V16" s="189">
        <v>4</v>
      </c>
      <c r="W16" s="190" t="s">
        <v>19</v>
      </c>
      <c r="X16" s="191"/>
    </row>
    <row r="17" spans="1:24" s="192" customFormat="1" ht="15.75" customHeight="1">
      <c r="A17" s="185"/>
      <c r="B17" s="186" t="s">
        <v>20</v>
      </c>
      <c r="C17" s="187">
        <f t="shared" si="1"/>
        <v>113</v>
      </c>
      <c r="D17" s="188">
        <f t="shared" si="2"/>
        <v>70</v>
      </c>
      <c r="E17" s="188">
        <f t="shared" si="4"/>
        <v>43</v>
      </c>
      <c r="F17" s="189">
        <v>10</v>
      </c>
      <c r="G17" s="189">
        <v>10</v>
      </c>
      <c r="H17" s="189">
        <v>28</v>
      </c>
      <c r="I17" s="189">
        <v>16</v>
      </c>
      <c r="J17" s="189">
        <v>0</v>
      </c>
      <c r="K17" s="189">
        <v>4</v>
      </c>
      <c r="L17" s="189">
        <v>1</v>
      </c>
      <c r="M17" s="189">
        <v>3</v>
      </c>
      <c r="N17" s="189">
        <v>15</v>
      </c>
      <c r="O17" s="189">
        <v>8</v>
      </c>
      <c r="P17" s="189">
        <v>0</v>
      </c>
      <c r="Q17" s="189">
        <v>0</v>
      </c>
      <c r="R17" s="189">
        <v>16</v>
      </c>
      <c r="S17" s="189">
        <v>2</v>
      </c>
      <c r="T17" s="189">
        <v>0</v>
      </c>
      <c r="U17" s="189">
        <v>0</v>
      </c>
      <c r="V17" s="189">
        <v>2</v>
      </c>
      <c r="W17" s="190" t="s">
        <v>20</v>
      </c>
      <c r="X17" s="191"/>
    </row>
    <row r="18" spans="1:24" s="192" customFormat="1" ht="15.75" customHeight="1">
      <c r="A18" s="185"/>
      <c r="B18" s="186" t="s">
        <v>21</v>
      </c>
      <c r="C18" s="187">
        <f t="shared" si="1"/>
        <v>59</v>
      </c>
      <c r="D18" s="188">
        <f t="shared" si="2"/>
        <v>29</v>
      </c>
      <c r="E18" s="188">
        <f t="shared" si="4"/>
        <v>30</v>
      </c>
      <c r="F18" s="189">
        <v>8</v>
      </c>
      <c r="G18" s="189">
        <v>8</v>
      </c>
      <c r="H18" s="189">
        <v>9</v>
      </c>
      <c r="I18" s="189">
        <v>14</v>
      </c>
      <c r="J18" s="189">
        <v>0</v>
      </c>
      <c r="K18" s="189">
        <v>3</v>
      </c>
      <c r="L18" s="189">
        <v>3</v>
      </c>
      <c r="M18" s="189">
        <v>0</v>
      </c>
      <c r="N18" s="189">
        <v>1</v>
      </c>
      <c r="O18" s="189">
        <v>2</v>
      </c>
      <c r="P18" s="189">
        <v>0</v>
      </c>
      <c r="Q18" s="189">
        <v>0</v>
      </c>
      <c r="R18" s="189">
        <v>6</v>
      </c>
      <c r="S18" s="189">
        <v>0</v>
      </c>
      <c r="T18" s="189">
        <v>2</v>
      </c>
      <c r="U18" s="189">
        <v>3</v>
      </c>
      <c r="V18" s="189">
        <v>3</v>
      </c>
      <c r="W18" s="190" t="s">
        <v>21</v>
      </c>
      <c r="X18" s="191"/>
    </row>
    <row r="19" spans="1:24" s="192" customFormat="1" ht="15.75" customHeight="1">
      <c r="A19" s="185"/>
      <c r="B19" s="186" t="s">
        <v>22</v>
      </c>
      <c r="C19" s="187">
        <f t="shared" si="1"/>
        <v>44</v>
      </c>
      <c r="D19" s="188">
        <f t="shared" si="2"/>
        <v>20</v>
      </c>
      <c r="E19" s="188">
        <f t="shared" si="4"/>
        <v>24</v>
      </c>
      <c r="F19" s="189">
        <v>5</v>
      </c>
      <c r="G19" s="189">
        <v>14</v>
      </c>
      <c r="H19" s="189">
        <v>4</v>
      </c>
      <c r="I19" s="189">
        <v>3</v>
      </c>
      <c r="J19" s="189">
        <v>0</v>
      </c>
      <c r="K19" s="189">
        <v>0</v>
      </c>
      <c r="L19" s="189">
        <v>0</v>
      </c>
      <c r="M19" s="189">
        <v>0</v>
      </c>
      <c r="N19" s="189">
        <v>3</v>
      </c>
      <c r="O19" s="189">
        <v>7</v>
      </c>
      <c r="P19" s="189">
        <v>0</v>
      </c>
      <c r="Q19" s="189">
        <v>0</v>
      </c>
      <c r="R19" s="189">
        <v>8</v>
      </c>
      <c r="S19" s="189">
        <v>0</v>
      </c>
      <c r="T19" s="189">
        <v>0</v>
      </c>
      <c r="U19" s="189">
        <v>0</v>
      </c>
      <c r="V19" s="189">
        <v>4</v>
      </c>
      <c r="W19" s="190" t="s">
        <v>22</v>
      </c>
      <c r="X19" s="191"/>
    </row>
    <row r="20" spans="1:24" s="192" customFormat="1" ht="15.75" customHeight="1">
      <c r="A20" s="185"/>
      <c r="B20" s="186" t="s">
        <v>23</v>
      </c>
      <c r="C20" s="187">
        <f t="shared" si="1"/>
        <v>69</v>
      </c>
      <c r="D20" s="188">
        <f t="shared" si="2"/>
        <v>38</v>
      </c>
      <c r="E20" s="188">
        <f t="shared" si="4"/>
        <v>31</v>
      </c>
      <c r="F20" s="189">
        <v>8</v>
      </c>
      <c r="G20" s="189">
        <v>12</v>
      </c>
      <c r="H20" s="189">
        <v>15</v>
      </c>
      <c r="I20" s="189">
        <v>12</v>
      </c>
      <c r="J20" s="189">
        <v>0</v>
      </c>
      <c r="K20" s="189">
        <v>2</v>
      </c>
      <c r="L20" s="189">
        <v>0</v>
      </c>
      <c r="M20" s="189">
        <v>0</v>
      </c>
      <c r="N20" s="189">
        <v>2</v>
      </c>
      <c r="O20" s="189">
        <v>3</v>
      </c>
      <c r="P20" s="189">
        <v>0</v>
      </c>
      <c r="Q20" s="189">
        <v>0</v>
      </c>
      <c r="R20" s="189">
        <v>10</v>
      </c>
      <c r="S20" s="189">
        <v>2</v>
      </c>
      <c r="T20" s="189">
        <v>3</v>
      </c>
      <c r="U20" s="189">
        <v>0</v>
      </c>
      <c r="V20" s="189">
        <v>3</v>
      </c>
      <c r="W20" s="190" t="s">
        <v>23</v>
      </c>
      <c r="X20" s="191"/>
    </row>
    <row r="21" spans="1:24" s="192" customFormat="1" ht="15.75" customHeight="1">
      <c r="A21" s="185"/>
      <c r="B21" s="193" t="s">
        <v>24</v>
      </c>
      <c r="C21" s="187">
        <f t="shared" si="1"/>
        <v>86</v>
      </c>
      <c r="D21" s="188">
        <f t="shared" si="2"/>
        <v>58</v>
      </c>
      <c r="E21" s="188">
        <f t="shared" si="4"/>
        <v>28</v>
      </c>
      <c r="F21" s="189">
        <v>18</v>
      </c>
      <c r="G21" s="189">
        <v>18</v>
      </c>
      <c r="H21" s="189">
        <v>0</v>
      </c>
      <c r="I21" s="189">
        <v>0</v>
      </c>
      <c r="J21" s="189">
        <v>0</v>
      </c>
      <c r="K21" s="189">
        <v>1</v>
      </c>
      <c r="L21" s="189">
        <v>1</v>
      </c>
      <c r="M21" s="189">
        <v>0</v>
      </c>
      <c r="N21" s="189">
        <v>21</v>
      </c>
      <c r="O21" s="189">
        <v>6</v>
      </c>
      <c r="P21" s="189">
        <v>0</v>
      </c>
      <c r="Q21" s="189">
        <v>0</v>
      </c>
      <c r="R21" s="189">
        <v>15</v>
      </c>
      <c r="S21" s="189">
        <v>1</v>
      </c>
      <c r="T21" s="189">
        <v>3</v>
      </c>
      <c r="U21" s="189">
        <v>2</v>
      </c>
      <c r="V21" s="189">
        <v>7</v>
      </c>
      <c r="W21" s="194" t="s">
        <v>24</v>
      </c>
      <c r="X21" s="191"/>
    </row>
    <row r="22" spans="1:24" s="192" customFormat="1" ht="15.75" customHeight="1">
      <c r="A22" s="185"/>
      <c r="B22" s="193" t="s">
        <v>136</v>
      </c>
      <c r="C22" s="187">
        <f t="shared" si="1"/>
        <v>13</v>
      </c>
      <c r="D22" s="188">
        <f t="shared" si="2"/>
        <v>6</v>
      </c>
      <c r="E22" s="188">
        <f t="shared" si="4"/>
        <v>7</v>
      </c>
      <c r="F22" s="189">
        <v>2</v>
      </c>
      <c r="G22" s="189">
        <v>5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1</v>
      </c>
      <c r="O22" s="189">
        <v>2</v>
      </c>
      <c r="P22" s="189">
        <v>0</v>
      </c>
      <c r="Q22" s="189">
        <v>0</v>
      </c>
      <c r="R22" s="189">
        <v>2</v>
      </c>
      <c r="S22" s="189">
        <v>0</v>
      </c>
      <c r="T22" s="189">
        <v>1</v>
      </c>
      <c r="U22" s="189">
        <v>0</v>
      </c>
      <c r="V22" s="189">
        <v>1</v>
      </c>
      <c r="W22" s="194" t="s">
        <v>136</v>
      </c>
      <c r="X22" s="191"/>
    </row>
    <row r="23" spans="1:24" s="192" customFormat="1" ht="15.75" customHeight="1">
      <c r="A23" s="185"/>
      <c r="B23" s="193" t="s">
        <v>25</v>
      </c>
      <c r="C23" s="187">
        <f t="shared" si="1"/>
        <v>47</v>
      </c>
      <c r="D23" s="188">
        <f t="shared" si="2"/>
        <v>32</v>
      </c>
      <c r="E23" s="188">
        <f t="shared" si="4"/>
        <v>15</v>
      </c>
      <c r="F23" s="189">
        <v>8</v>
      </c>
      <c r="G23" s="189">
        <v>9</v>
      </c>
      <c r="H23" s="189">
        <v>1</v>
      </c>
      <c r="I23" s="189">
        <v>3</v>
      </c>
      <c r="J23" s="189">
        <v>0</v>
      </c>
      <c r="K23" s="189">
        <v>0</v>
      </c>
      <c r="L23" s="189">
        <v>0</v>
      </c>
      <c r="M23" s="189">
        <v>0</v>
      </c>
      <c r="N23" s="189">
        <v>9</v>
      </c>
      <c r="O23" s="189">
        <v>3</v>
      </c>
      <c r="P23" s="189">
        <v>0</v>
      </c>
      <c r="Q23" s="189">
        <v>0</v>
      </c>
      <c r="R23" s="189">
        <v>10</v>
      </c>
      <c r="S23" s="189">
        <v>0</v>
      </c>
      <c r="T23" s="189">
        <v>4</v>
      </c>
      <c r="U23" s="189">
        <v>0</v>
      </c>
      <c r="V23" s="189">
        <v>3</v>
      </c>
      <c r="W23" s="194" t="s">
        <v>25</v>
      </c>
      <c r="X23" s="191"/>
    </row>
    <row r="24" spans="1:24" s="192" customFormat="1" ht="15.75" customHeight="1">
      <c r="A24" s="185"/>
      <c r="B24" s="193" t="s">
        <v>26</v>
      </c>
      <c r="C24" s="187">
        <f t="shared" si="1"/>
        <v>34</v>
      </c>
      <c r="D24" s="188">
        <f t="shared" si="2"/>
        <v>24</v>
      </c>
      <c r="E24" s="188">
        <f t="shared" si="4"/>
        <v>10</v>
      </c>
      <c r="F24" s="189">
        <v>10</v>
      </c>
      <c r="G24" s="189">
        <v>3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10</v>
      </c>
      <c r="O24" s="189">
        <v>7</v>
      </c>
      <c r="P24" s="189">
        <v>0</v>
      </c>
      <c r="Q24" s="189">
        <v>0</v>
      </c>
      <c r="R24" s="189">
        <v>4</v>
      </c>
      <c r="S24" s="189">
        <v>0</v>
      </c>
      <c r="T24" s="189">
        <v>0</v>
      </c>
      <c r="U24" s="189">
        <v>0</v>
      </c>
      <c r="V24" s="189">
        <v>2</v>
      </c>
      <c r="W24" s="194" t="s">
        <v>26</v>
      </c>
      <c r="X24" s="191"/>
    </row>
    <row r="25" spans="1:24" s="192" customFormat="1" ht="15.75" customHeight="1">
      <c r="A25" s="185"/>
      <c r="B25" s="193" t="s">
        <v>27</v>
      </c>
      <c r="C25" s="187">
        <f t="shared" si="1"/>
        <v>44</v>
      </c>
      <c r="D25" s="188">
        <f t="shared" si="2"/>
        <v>31</v>
      </c>
      <c r="E25" s="188">
        <f t="shared" si="4"/>
        <v>13</v>
      </c>
      <c r="F25" s="189">
        <v>7</v>
      </c>
      <c r="G25" s="189">
        <v>5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15</v>
      </c>
      <c r="O25" s="189">
        <v>5</v>
      </c>
      <c r="P25" s="189">
        <v>0</v>
      </c>
      <c r="Q25" s="189">
        <v>0</v>
      </c>
      <c r="R25" s="189">
        <v>7</v>
      </c>
      <c r="S25" s="189">
        <v>1</v>
      </c>
      <c r="T25" s="189">
        <v>2</v>
      </c>
      <c r="U25" s="189">
        <v>2</v>
      </c>
      <c r="V25" s="189">
        <v>2</v>
      </c>
      <c r="W25" s="194" t="s">
        <v>27</v>
      </c>
      <c r="X25" s="191"/>
    </row>
    <row r="26" spans="1:24" s="192" customFormat="1" ht="15.75" customHeight="1">
      <c r="A26" s="185"/>
      <c r="B26" s="193" t="s">
        <v>28</v>
      </c>
      <c r="C26" s="187">
        <f t="shared" si="1"/>
        <v>8</v>
      </c>
      <c r="D26" s="188">
        <f t="shared" si="2"/>
        <v>5</v>
      </c>
      <c r="E26" s="188">
        <f t="shared" si="4"/>
        <v>3</v>
      </c>
      <c r="F26" s="189">
        <v>3</v>
      </c>
      <c r="G26" s="189">
        <v>2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0</v>
      </c>
      <c r="O26" s="189">
        <v>1</v>
      </c>
      <c r="P26" s="189">
        <v>0</v>
      </c>
      <c r="Q26" s="189">
        <v>0</v>
      </c>
      <c r="R26" s="189">
        <v>2</v>
      </c>
      <c r="S26" s="189">
        <v>0</v>
      </c>
      <c r="T26" s="189">
        <v>0</v>
      </c>
      <c r="U26" s="189">
        <v>0</v>
      </c>
      <c r="V26" s="189">
        <v>1</v>
      </c>
      <c r="W26" s="194" t="s">
        <v>28</v>
      </c>
      <c r="X26" s="191"/>
    </row>
    <row r="27" spans="1:24" s="192" customFormat="1" ht="15.75" customHeight="1">
      <c r="A27" s="185"/>
      <c r="B27" s="193" t="s">
        <v>29</v>
      </c>
      <c r="C27" s="187">
        <f t="shared" si="1"/>
        <v>20</v>
      </c>
      <c r="D27" s="188">
        <f t="shared" si="2"/>
        <v>11</v>
      </c>
      <c r="E27" s="188">
        <f t="shared" si="4"/>
        <v>9</v>
      </c>
      <c r="F27" s="189">
        <v>6</v>
      </c>
      <c r="G27" s="189">
        <v>6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3</v>
      </c>
      <c r="P27" s="189">
        <v>0</v>
      </c>
      <c r="Q27" s="189">
        <v>0</v>
      </c>
      <c r="R27" s="189">
        <v>3</v>
      </c>
      <c r="S27" s="189">
        <v>0</v>
      </c>
      <c r="T27" s="189">
        <v>2</v>
      </c>
      <c r="U27" s="189">
        <v>0</v>
      </c>
      <c r="V27" s="189">
        <v>2</v>
      </c>
      <c r="W27" s="194" t="s">
        <v>29</v>
      </c>
      <c r="X27" s="191"/>
    </row>
    <row r="28" spans="1:24" s="192" customFormat="1" ht="15.75" customHeight="1">
      <c r="A28" s="185"/>
      <c r="B28" s="193" t="s">
        <v>30</v>
      </c>
      <c r="C28" s="187">
        <f t="shared" si="1"/>
        <v>11</v>
      </c>
      <c r="D28" s="188">
        <f t="shared" si="2"/>
        <v>6</v>
      </c>
      <c r="E28" s="188">
        <f t="shared" si="4"/>
        <v>5</v>
      </c>
      <c r="F28" s="189">
        <v>3</v>
      </c>
      <c r="G28" s="189">
        <v>3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1</v>
      </c>
      <c r="N28" s="189">
        <v>0</v>
      </c>
      <c r="O28" s="189">
        <v>1</v>
      </c>
      <c r="P28" s="189">
        <v>0</v>
      </c>
      <c r="Q28" s="189">
        <v>0</v>
      </c>
      <c r="R28" s="189">
        <v>2</v>
      </c>
      <c r="S28" s="189">
        <v>0</v>
      </c>
      <c r="T28" s="189">
        <v>1</v>
      </c>
      <c r="U28" s="189">
        <v>0</v>
      </c>
      <c r="V28" s="189">
        <v>1</v>
      </c>
      <c r="W28" s="194" t="s">
        <v>30</v>
      </c>
      <c r="X28" s="191"/>
    </row>
    <row r="29" spans="1:24" s="192" customFormat="1" ht="15.75" customHeight="1">
      <c r="A29" s="185"/>
      <c r="B29" s="195" t="s">
        <v>60</v>
      </c>
      <c r="C29" s="187">
        <f t="shared" si="1"/>
        <v>39</v>
      </c>
      <c r="D29" s="188">
        <f t="shared" si="2"/>
        <v>27</v>
      </c>
      <c r="E29" s="188">
        <f t="shared" si="4"/>
        <v>12</v>
      </c>
      <c r="F29" s="189">
        <v>8</v>
      </c>
      <c r="G29" s="189">
        <v>8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1</v>
      </c>
      <c r="N29" s="189">
        <v>10</v>
      </c>
      <c r="O29" s="189">
        <v>3</v>
      </c>
      <c r="P29" s="189">
        <v>0</v>
      </c>
      <c r="Q29" s="189">
        <v>0</v>
      </c>
      <c r="R29" s="189">
        <v>7</v>
      </c>
      <c r="S29" s="189">
        <v>0</v>
      </c>
      <c r="T29" s="189">
        <v>2</v>
      </c>
      <c r="U29" s="189">
        <v>0</v>
      </c>
      <c r="V29" s="189">
        <v>3</v>
      </c>
      <c r="W29" s="194" t="s">
        <v>60</v>
      </c>
      <c r="X29" s="191"/>
    </row>
    <row r="30" spans="1:24" s="192" customFormat="1" ht="15.75" customHeight="1">
      <c r="A30" s="185"/>
      <c r="B30" s="195" t="s">
        <v>61</v>
      </c>
      <c r="C30" s="187">
        <f t="shared" si="1"/>
        <v>38</v>
      </c>
      <c r="D30" s="188">
        <f t="shared" si="2"/>
        <v>24</v>
      </c>
      <c r="E30" s="188">
        <f t="shared" si="4"/>
        <v>14</v>
      </c>
      <c r="F30" s="189">
        <v>8</v>
      </c>
      <c r="G30" s="189">
        <v>9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6</v>
      </c>
      <c r="O30" s="189">
        <v>3</v>
      </c>
      <c r="P30" s="189">
        <v>0</v>
      </c>
      <c r="Q30" s="189">
        <v>0</v>
      </c>
      <c r="R30" s="189">
        <v>8</v>
      </c>
      <c r="S30" s="189">
        <v>0</v>
      </c>
      <c r="T30" s="189">
        <v>2</v>
      </c>
      <c r="U30" s="189">
        <v>2</v>
      </c>
      <c r="V30" s="189">
        <v>4</v>
      </c>
      <c r="W30" s="194" t="s">
        <v>61</v>
      </c>
      <c r="X30" s="191"/>
    </row>
    <row r="31" spans="1:24" s="192" customFormat="1" ht="15.75" customHeight="1">
      <c r="A31" s="185"/>
      <c r="B31" s="195" t="s">
        <v>62</v>
      </c>
      <c r="C31" s="187">
        <f t="shared" si="1"/>
        <v>15</v>
      </c>
      <c r="D31" s="188">
        <f t="shared" si="2"/>
        <v>8</v>
      </c>
      <c r="E31" s="188">
        <f t="shared" si="4"/>
        <v>7</v>
      </c>
      <c r="F31" s="189">
        <v>2</v>
      </c>
      <c r="G31" s="189">
        <v>7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2</v>
      </c>
      <c r="O31" s="189">
        <v>0</v>
      </c>
      <c r="P31" s="189">
        <v>0</v>
      </c>
      <c r="Q31" s="189">
        <v>0</v>
      </c>
      <c r="R31" s="189">
        <v>3</v>
      </c>
      <c r="S31" s="189">
        <v>0</v>
      </c>
      <c r="T31" s="189">
        <v>1</v>
      </c>
      <c r="U31" s="189">
        <v>0</v>
      </c>
      <c r="V31" s="189">
        <v>3</v>
      </c>
      <c r="W31" s="194" t="s">
        <v>62</v>
      </c>
      <c r="X31" s="191"/>
    </row>
    <row r="32" spans="1:24" s="192" customFormat="1" ht="15.75" customHeight="1">
      <c r="A32" s="185"/>
      <c r="B32" s="195" t="s">
        <v>153</v>
      </c>
      <c r="C32" s="187">
        <f t="shared" si="1"/>
        <v>98</v>
      </c>
      <c r="D32" s="188">
        <f t="shared" si="2"/>
        <v>58</v>
      </c>
      <c r="E32" s="188">
        <f t="shared" si="4"/>
        <v>40</v>
      </c>
      <c r="F32" s="189">
        <v>12</v>
      </c>
      <c r="G32" s="189">
        <v>21</v>
      </c>
      <c r="H32" s="189">
        <v>11</v>
      </c>
      <c r="I32" s="189">
        <v>5</v>
      </c>
      <c r="J32" s="189">
        <v>0</v>
      </c>
      <c r="K32" s="189">
        <v>0</v>
      </c>
      <c r="L32" s="189">
        <v>1</v>
      </c>
      <c r="M32" s="189">
        <v>1</v>
      </c>
      <c r="N32" s="189">
        <v>21</v>
      </c>
      <c r="O32" s="189">
        <v>6</v>
      </c>
      <c r="P32" s="189">
        <v>0</v>
      </c>
      <c r="Q32" s="189">
        <v>0</v>
      </c>
      <c r="R32" s="189">
        <v>11</v>
      </c>
      <c r="S32" s="189">
        <v>2</v>
      </c>
      <c r="T32" s="189">
        <v>2</v>
      </c>
      <c r="U32" s="189">
        <v>5</v>
      </c>
      <c r="V32" s="189">
        <v>7</v>
      </c>
      <c r="W32" s="194" t="s">
        <v>153</v>
      </c>
      <c r="X32" s="191"/>
    </row>
    <row r="33" spans="1:24" s="192" customFormat="1" ht="15.75" customHeight="1">
      <c r="A33" s="185"/>
      <c r="B33" s="193" t="s">
        <v>222</v>
      </c>
      <c r="C33" s="187">
        <f>D33+E33</f>
        <v>8</v>
      </c>
      <c r="D33" s="188">
        <f>SUM(F33,H33,J33,L33,N33,P33,R33,T33)</f>
        <v>5</v>
      </c>
      <c r="E33" s="188">
        <f>SUM(G33,I33,K33,M33,O33,Q33,S33,U33)</f>
        <v>3</v>
      </c>
      <c r="F33" s="189">
        <v>3</v>
      </c>
      <c r="G33" s="189">
        <v>2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1</v>
      </c>
      <c r="P33" s="189">
        <v>0</v>
      </c>
      <c r="Q33" s="189">
        <v>0</v>
      </c>
      <c r="R33" s="189">
        <v>2</v>
      </c>
      <c r="S33" s="189">
        <v>0</v>
      </c>
      <c r="T33" s="189">
        <v>0</v>
      </c>
      <c r="U33" s="189">
        <v>0</v>
      </c>
      <c r="V33" s="189">
        <v>1</v>
      </c>
      <c r="W33" s="194" t="s">
        <v>222</v>
      </c>
      <c r="X33" s="191"/>
    </row>
    <row r="34" spans="1:24" s="181" customFormat="1" ht="21" customHeight="1">
      <c r="A34" s="610" t="s">
        <v>199</v>
      </c>
      <c r="B34" s="611"/>
      <c r="C34" s="179">
        <f t="shared" si="1"/>
        <v>18</v>
      </c>
      <c r="D34" s="180">
        <f t="shared" si="2"/>
        <v>6</v>
      </c>
      <c r="E34" s="180">
        <f t="shared" si="4"/>
        <v>12</v>
      </c>
      <c r="F34" s="180">
        <f>SUM(F35:F36)</f>
        <v>2</v>
      </c>
      <c r="G34" s="180">
        <f aca="true" t="shared" si="6" ref="G34:V34">SUM(G35:G36)</f>
        <v>2</v>
      </c>
      <c r="H34" s="180">
        <f t="shared" si="6"/>
        <v>0</v>
      </c>
      <c r="I34" s="180">
        <f t="shared" si="6"/>
        <v>1</v>
      </c>
      <c r="J34" s="180">
        <f t="shared" si="6"/>
        <v>0</v>
      </c>
      <c r="K34" s="180">
        <f t="shared" si="6"/>
        <v>0</v>
      </c>
      <c r="L34" s="180">
        <f t="shared" si="6"/>
        <v>0</v>
      </c>
      <c r="M34" s="180">
        <f t="shared" si="6"/>
        <v>0</v>
      </c>
      <c r="N34" s="180">
        <f t="shared" si="6"/>
        <v>0</v>
      </c>
      <c r="O34" s="180">
        <f t="shared" si="6"/>
        <v>1</v>
      </c>
      <c r="P34" s="180">
        <f t="shared" si="6"/>
        <v>0</v>
      </c>
      <c r="Q34" s="180">
        <f t="shared" si="6"/>
        <v>0</v>
      </c>
      <c r="R34" s="180">
        <f t="shared" si="6"/>
        <v>1</v>
      </c>
      <c r="S34" s="180">
        <f t="shared" si="6"/>
        <v>0</v>
      </c>
      <c r="T34" s="180">
        <f t="shared" si="6"/>
        <v>3</v>
      </c>
      <c r="U34" s="180">
        <f t="shared" si="6"/>
        <v>8</v>
      </c>
      <c r="V34" s="180">
        <f t="shared" si="6"/>
        <v>1</v>
      </c>
      <c r="W34" s="588" t="s">
        <v>161</v>
      </c>
      <c r="X34" s="590"/>
    </row>
    <row r="35" spans="1:24" s="192" customFormat="1" ht="15.75" customHeight="1">
      <c r="A35" s="185"/>
      <c r="B35" s="193" t="s">
        <v>31</v>
      </c>
      <c r="C35" s="187">
        <f t="shared" si="1"/>
        <v>8</v>
      </c>
      <c r="D35" s="188">
        <f t="shared" si="2"/>
        <v>5</v>
      </c>
      <c r="E35" s="188">
        <f t="shared" si="4"/>
        <v>3</v>
      </c>
      <c r="F35" s="189">
        <v>2</v>
      </c>
      <c r="G35" s="189">
        <v>2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89">
        <v>1</v>
      </c>
      <c r="P35" s="189">
        <v>0</v>
      </c>
      <c r="Q35" s="189">
        <v>0</v>
      </c>
      <c r="R35" s="189">
        <v>1</v>
      </c>
      <c r="S35" s="189">
        <v>0</v>
      </c>
      <c r="T35" s="189">
        <v>2</v>
      </c>
      <c r="U35" s="189">
        <v>0</v>
      </c>
      <c r="V35" s="189">
        <v>1</v>
      </c>
      <c r="W35" s="194" t="s">
        <v>31</v>
      </c>
      <c r="X35" s="191"/>
    </row>
    <row r="36" spans="1:24" s="192" customFormat="1" ht="15.75" customHeight="1">
      <c r="A36" s="185"/>
      <c r="B36" s="193" t="s">
        <v>32</v>
      </c>
      <c r="C36" s="187">
        <f t="shared" si="1"/>
        <v>10</v>
      </c>
      <c r="D36" s="188">
        <f t="shared" si="2"/>
        <v>1</v>
      </c>
      <c r="E36" s="188">
        <f t="shared" si="4"/>
        <v>9</v>
      </c>
      <c r="F36" s="189">
        <v>0</v>
      </c>
      <c r="G36" s="189">
        <v>0</v>
      </c>
      <c r="H36" s="189">
        <v>0</v>
      </c>
      <c r="I36" s="189">
        <v>1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0</v>
      </c>
      <c r="R36" s="189">
        <v>0</v>
      </c>
      <c r="S36" s="189">
        <v>0</v>
      </c>
      <c r="T36" s="189">
        <v>1</v>
      </c>
      <c r="U36" s="189">
        <v>8</v>
      </c>
      <c r="V36" s="189">
        <v>0</v>
      </c>
      <c r="W36" s="194" t="s">
        <v>32</v>
      </c>
      <c r="X36" s="191"/>
    </row>
    <row r="37" spans="1:24" s="181" customFormat="1" ht="21" customHeight="1">
      <c r="A37" s="586" t="s">
        <v>200</v>
      </c>
      <c r="B37" s="587"/>
      <c r="C37" s="179">
        <f t="shared" si="1"/>
        <v>57</v>
      </c>
      <c r="D37" s="180">
        <f t="shared" si="2"/>
        <v>33</v>
      </c>
      <c r="E37" s="180">
        <f t="shared" si="4"/>
        <v>24</v>
      </c>
      <c r="F37" s="180">
        <f>SUM(F38:F41)</f>
        <v>7</v>
      </c>
      <c r="G37" s="180">
        <f aca="true" t="shared" si="7" ref="G37:V37">SUM(G38:G41)</f>
        <v>12</v>
      </c>
      <c r="H37" s="180">
        <f t="shared" si="7"/>
        <v>0</v>
      </c>
      <c r="I37" s="180">
        <f t="shared" si="7"/>
        <v>0</v>
      </c>
      <c r="J37" s="180">
        <f t="shared" si="7"/>
        <v>0</v>
      </c>
      <c r="K37" s="180">
        <f t="shared" si="7"/>
        <v>0</v>
      </c>
      <c r="L37" s="180">
        <f t="shared" si="7"/>
        <v>0</v>
      </c>
      <c r="M37" s="180">
        <f t="shared" si="7"/>
        <v>0</v>
      </c>
      <c r="N37" s="180">
        <f t="shared" si="7"/>
        <v>12</v>
      </c>
      <c r="O37" s="180">
        <f t="shared" si="7"/>
        <v>9</v>
      </c>
      <c r="P37" s="180">
        <f t="shared" si="7"/>
        <v>0</v>
      </c>
      <c r="Q37" s="180">
        <f t="shared" si="7"/>
        <v>0</v>
      </c>
      <c r="R37" s="180">
        <f t="shared" si="7"/>
        <v>11</v>
      </c>
      <c r="S37" s="180">
        <f t="shared" si="7"/>
        <v>1</v>
      </c>
      <c r="T37" s="180">
        <f t="shared" si="7"/>
        <v>3</v>
      </c>
      <c r="U37" s="180">
        <f t="shared" si="7"/>
        <v>2</v>
      </c>
      <c r="V37" s="180">
        <f t="shared" si="7"/>
        <v>4</v>
      </c>
      <c r="W37" s="588" t="s">
        <v>162</v>
      </c>
      <c r="X37" s="590"/>
    </row>
    <row r="38" spans="1:24" s="192" customFormat="1" ht="15.75" customHeight="1">
      <c r="A38" s="185"/>
      <c r="B38" s="193" t="s">
        <v>48</v>
      </c>
      <c r="C38" s="187">
        <f t="shared" si="1"/>
        <v>35</v>
      </c>
      <c r="D38" s="188">
        <f t="shared" si="2"/>
        <v>22</v>
      </c>
      <c r="E38" s="188">
        <f t="shared" si="4"/>
        <v>13</v>
      </c>
      <c r="F38" s="189">
        <v>4</v>
      </c>
      <c r="G38" s="189">
        <v>6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9</v>
      </c>
      <c r="O38" s="189">
        <v>7</v>
      </c>
      <c r="P38" s="189">
        <v>0</v>
      </c>
      <c r="Q38" s="189">
        <v>0</v>
      </c>
      <c r="R38" s="189">
        <v>7</v>
      </c>
      <c r="S38" s="189">
        <v>0</v>
      </c>
      <c r="T38" s="189">
        <v>2</v>
      </c>
      <c r="U38" s="189">
        <v>0</v>
      </c>
      <c r="V38" s="189">
        <v>2</v>
      </c>
      <c r="W38" s="194" t="s">
        <v>47</v>
      </c>
      <c r="X38" s="191"/>
    </row>
    <row r="39" spans="1:24" s="192" customFormat="1" ht="15.75" customHeight="1">
      <c r="A39" s="185"/>
      <c r="B39" s="193" t="s">
        <v>50</v>
      </c>
      <c r="C39" s="187">
        <f t="shared" si="1"/>
        <v>11</v>
      </c>
      <c r="D39" s="188">
        <f t="shared" si="2"/>
        <v>7</v>
      </c>
      <c r="E39" s="188">
        <f t="shared" si="4"/>
        <v>4</v>
      </c>
      <c r="F39" s="189">
        <v>2</v>
      </c>
      <c r="G39" s="189">
        <v>2</v>
      </c>
      <c r="H39" s="189">
        <v>0</v>
      </c>
      <c r="I39" s="189">
        <v>0</v>
      </c>
      <c r="J39" s="189">
        <v>0</v>
      </c>
      <c r="K39" s="189">
        <v>0</v>
      </c>
      <c r="L39" s="189">
        <v>0</v>
      </c>
      <c r="M39" s="189">
        <v>0</v>
      </c>
      <c r="N39" s="189">
        <v>3</v>
      </c>
      <c r="O39" s="189">
        <v>1</v>
      </c>
      <c r="P39" s="189">
        <v>0</v>
      </c>
      <c r="Q39" s="189">
        <v>0</v>
      </c>
      <c r="R39" s="189">
        <v>2</v>
      </c>
      <c r="S39" s="189">
        <v>0</v>
      </c>
      <c r="T39" s="189">
        <v>0</v>
      </c>
      <c r="U39" s="189">
        <v>1</v>
      </c>
      <c r="V39" s="189">
        <v>1</v>
      </c>
      <c r="W39" s="194" t="s">
        <v>49</v>
      </c>
      <c r="X39" s="191"/>
    </row>
    <row r="40" spans="1:24" s="192" customFormat="1" ht="15.75" customHeight="1">
      <c r="A40" s="185"/>
      <c r="B40" s="193" t="s">
        <v>52</v>
      </c>
      <c r="C40" s="187">
        <f t="shared" si="1"/>
        <v>8</v>
      </c>
      <c r="D40" s="188">
        <f t="shared" si="2"/>
        <v>4</v>
      </c>
      <c r="E40" s="188">
        <f t="shared" si="4"/>
        <v>4</v>
      </c>
      <c r="F40" s="189">
        <v>1</v>
      </c>
      <c r="G40" s="189">
        <v>3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0</v>
      </c>
      <c r="O40" s="189">
        <v>1</v>
      </c>
      <c r="P40" s="189">
        <v>0</v>
      </c>
      <c r="Q40" s="189">
        <v>0</v>
      </c>
      <c r="R40" s="189">
        <v>2</v>
      </c>
      <c r="S40" s="189">
        <v>0</v>
      </c>
      <c r="T40" s="189">
        <v>1</v>
      </c>
      <c r="U40" s="189">
        <v>0</v>
      </c>
      <c r="V40" s="189">
        <v>1</v>
      </c>
      <c r="W40" s="194" t="s">
        <v>51</v>
      </c>
      <c r="X40" s="191"/>
    </row>
    <row r="41" spans="1:24" s="192" customFormat="1" ht="15.75" customHeight="1">
      <c r="A41" s="185"/>
      <c r="B41" s="193" t="s">
        <v>54</v>
      </c>
      <c r="C41" s="187">
        <f t="shared" si="1"/>
        <v>3</v>
      </c>
      <c r="D41" s="188">
        <f t="shared" si="2"/>
        <v>0</v>
      </c>
      <c r="E41" s="188">
        <f t="shared" si="4"/>
        <v>3</v>
      </c>
      <c r="F41" s="189">
        <v>0</v>
      </c>
      <c r="G41" s="189">
        <v>1</v>
      </c>
      <c r="H41" s="189">
        <v>0</v>
      </c>
      <c r="I41" s="189">
        <v>0</v>
      </c>
      <c r="J41" s="189">
        <v>0</v>
      </c>
      <c r="K41" s="189">
        <v>0</v>
      </c>
      <c r="L41" s="189">
        <v>0</v>
      </c>
      <c r="M41" s="189">
        <v>0</v>
      </c>
      <c r="N41" s="189">
        <v>0</v>
      </c>
      <c r="O41" s="189">
        <v>0</v>
      </c>
      <c r="P41" s="189">
        <v>0</v>
      </c>
      <c r="Q41" s="189">
        <v>0</v>
      </c>
      <c r="R41" s="189">
        <v>0</v>
      </c>
      <c r="S41" s="189">
        <v>1</v>
      </c>
      <c r="T41" s="189">
        <v>0</v>
      </c>
      <c r="U41" s="189">
        <v>1</v>
      </c>
      <c r="V41" s="189">
        <v>0</v>
      </c>
      <c r="W41" s="194" t="s">
        <v>53</v>
      </c>
      <c r="X41" s="191"/>
    </row>
    <row r="42" spans="1:24" s="181" customFormat="1" ht="21" customHeight="1">
      <c r="A42" s="586" t="s">
        <v>201</v>
      </c>
      <c r="B42" s="587"/>
      <c r="C42" s="179">
        <f t="shared" si="1"/>
        <v>11</v>
      </c>
      <c r="D42" s="180">
        <f t="shared" si="2"/>
        <v>8</v>
      </c>
      <c r="E42" s="180">
        <f t="shared" si="4"/>
        <v>3</v>
      </c>
      <c r="F42" s="180">
        <f>F43</f>
        <v>2</v>
      </c>
      <c r="G42" s="180">
        <f aca="true" t="shared" si="8" ref="G42:V42">G43</f>
        <v>2</v>
      </c>
      <c r="H42" s="180">
        <f t="shared" si="8"/>
        <v>0</v>
      </c>
      <c r="I42" s="180">
        <f t="shared" si="8"/>
        <v>0</v>
      </c>
      <c r="J42" s="180">
        <f t="shared" si="8"/>
        <v>0</v>
      </c>
      <c r="K42" s="180">
        <f t="shared" si="8"/>
        <v>0</v>
      </c>
      <c r="L42" s="180">
        <f t="shared" si="8"/>
        <v>0</v>
      </c>
      <c r="M42" s="180">
        <f t="shared" si="8"/>
        <v>0</v>
      </c>
      <c r="N42" s="180">
        <f t="shared" si="8"/>
        <v>3</v>
      </c>
      <c r="O42" s="180">
        <f t="shared" si="8"/>
        <v>1</v>
      </c>
      <c r="P42" s="180">
        <f t="shared" si="8"/>
        <v>0</v>
      </c>
      <c r="Q42" s="180">
        <f t="shared" si="8"/>
        <v>0</v>
      </c>
      <c r="R42" s="180">
        <f t="shared" si="8"/>
        <v>2</v>
      </c>
      <c r="S42" s="180">
        <f t="shared" si="8"/>
        <v>0</v>
      </c>
      <c r="T42" s="180">
        <f t="shared" si="8"/>
        <v>1</v>
      </c>
      <c r="U42" s="180">
        <f t="shared" si="8"/>
        <v>0</v>
      </c>
      <c r="V42" s="180">
        <f t="shared" si="8"/>
        <v>1</v>
      </c>
      <c r="W42" s="597" t="s">
        <v>33</v>
      </c>
      <c r="X42" s="598"/>
    </row>
    <row r="43" spans="1:24" s="192" customFormat="1" ht="15.75" customHeight="1">
      <c r="A43" s="185"/>
      <c r="B43" s="193" t="s">
        <v>34</v>
      </c>
      <c r="C43" s="187">
        <f t="shared" si="1"/>
        <v>11</v>
      </c>
      <c r="D43" s="188">
        <f t="shared" si="2"/>
        <v>8</v>
      </c>
      <c r="E43" s="188">
        <f t="shared" si="4"/>
        <v>3</v>
      </c>
      <c r="F43" s="189">
        <v>2</v>
      </c>
      <c r="G43" s="189">
        <v>2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3</v>
      </c>
      <c r="O43" s="189">
        <v>1</v>
      </c>
      <c r="P43" s="189">
        <v>0</v>
      </c>
      <c r="Q43" s="189">
        <v>0</v>
      </c>
      <c r="R43" s="189">
        <v>2</v>
      </c>
      <c r="S43" s="189">
        <v>0</v>
      </c>
      <c r="T43" s="189">
        <v>1</v>
      </c>
      <c r="U43" s="189">
        <v>0</v>
      </c>
      <c r="V43" s="189">
        <v>1</v>
      </c>
      <c r="W43" s="194" t="s">
        <v>34</v>
      </c>
      <c r="X43" s="191"/>
    </row>
    <row r="44" spans="1:24" s="181" customFormat="1" ht="21" customHeight="1">
      <c r="A44" s="586" t="s">
        <v>202</v>
      </c>
      <c r="B44" s="587"/>
      <c r="C44" s="179">
        <f t="shared" si="1"/>
        <v>11</v>
      </c>
      <c r="D44" s="180">
        <f t="shared" si="2"/>
        <v>9</v>
      </c>
      <c r="E44" s="180">
        <f t="shared" si="4"/>
        <v>2</v>
      </c>
      <c r="F44" s="180">
        <f>SUM(F45:F46)</f>
        <v>4</v>
      </c>
      <c r="G44" s="180">
        <f aca="true" t="shared" si="9" ref="G44:V44">SUM(G45:G46)</f>
        <v>1</v>
      </c>
      <c r="H44" s="180">
        <f t="shared" si="9"/>
        <v>0</v>
      </c>
      <c r="I44" s="180">
        <f t="shared" si="9"/>
        <v>0</v>
      </c>
      <c r="J44" s="180">
        <f t="shared" si="9"/>
        <v>0</v>
      </c>
      <c r="K44" s="180">
        <f t="shared" si="9"/>
        <v>0</v>
      </c>
      <c r="L44" s="180">
        <f t="shared" si="9"/>
        <v>0</v>
      </c>
      <c r="M44" s="180">
        <f t="shared" si="9"/>
        <v>0</v>
      </c>
      <c r="N44" s="180">
        <f t="shared" si="9"/>
        <v>2</v>
      </c>
      <c r="O44" s="180">
        <f t="shared" si="9"/>
        <v>1</v>
      </c>
      <c r="P44" s="180">
        <f t="shared" si="9"/>
        <v>0</v>
      </c>
      <c r="Q44" s="180">
        <f t="shared" si="9"/>
        <v>0</v>
      </c>
      <c r="R44" s="180">
        <f t="shared" si="9"/>
        <v>2</v>
      </c>
      <c r="S44" s="180">
        <f t="shared" si="9"/>
        <v>0</v>
      </c>
      <c r="T44" s="180">
        <f t="shared" si="9"/>
        <v>1</v>
      </c>
      <c r="U44" s="180">
        <f t="shared" si="9"/>
        <v>0</v>
      </c>
      <c r="V44" s="180">
        <f t="shared" si="9"/>
        <v>1</v>
      </c>
      <c r="W44" s="588" t="s">
        <v>164</v>
      </c>
      <c r="X44" s="590"/>
    </row>
    <row r="45" spans="1:24" s="192" customFormat="1" ht="15.75" customHeight="1">
      <c r="A45" s="185"/>
      <c r="B45" s="193" t="s">
        <v>35</v>
      </c>
      <c r="C45" s="187">
        <f t="shared" si="1"/>
        <v>11</v>
      </c>
      <c r="D45" s="188">
        <f t="shared" si="2"/>
        <v>9</v>
      </c>
      <c r="E45" s="188">
        <f t="shared" si="4"/>
        <v>2</v>
      </c>
      <c r="F45" s="189">
        <v>4</v>
      </c>
      <c r="G45" s="189">
        <v>1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2</v>
      </c>
      <c r="O45" s="189">
        <v>1</v>
      </c>
      <c r="P45" s="189">
        <v>0</v>
      </c>
      <c r="Q45" s="189">
        <v>0</v>
      </c>
      <c r="R45" s="189">
        <v>2</v>
      </c>
      <c r="S45" s="189">
        <v>0</v>
      </c>
      <c r="T45" s="189">
        <v>1</v>
      </c>
      <c r="U45" s="189">
        <v>0</v>
      </c>
      <c r="V45" s="189">
        <v>1</v>
      </c>
      <c r="W45" s="194" t="s">
        <v>35</v>
      </c>
      <c r="X45" s="191"/>
    </row>
    <row r="46" spans="1:24" s="192" customFormat="1" ht="15.75" customHeight="1">
      <c r="A46" s="185"/>
      <c r="B46" s="193" t="s">
        <v>36</v>
      </c>
      <c r="C46" s="187">
        <f t="shared" si="1"/>
        <v>0</v>
      </c>
      <c r="D46" s="188">
        <f t="shared" si="2"/>
        <v>0</v>
      </c>
      <c r="E46" s="188">
        <f t="shared" si="4"/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94" t="s">
        <v>36</v>
      </c>
      <c r="X46" s="191"/>
    </row>
    <row r="47" spans="1:24" s="181" customFormat="1" ht="21" customHeight="1">
      <c r="A47" s="586" t="s">
        <v>203</v>
      </c>
      <c r="B47" s="587"/>
      <c r="C47" s="179">
        <f t="shared" si="1"/>
        <v>15</v>
      </c>
      <c r="D47" s="180">
        <f t="shared" si="2"/>
        <v>8</v>
      </c>
      <c r="E47" s="180">
        <f t="shared" si="4"/>
        <v>7</v>
      </c>
      <c r="F47" s="180">
        <f>SUM(F48:F50)</f>
        <v>3</v>
      </c>
      <c r="G47" s="180">
        <f aca="true" t="shared" si="10" ref="G47:V47">SUM(G48:G50)</f>
        <v>6</v>
      </c>
      <c r="H47" s="180">
        <f t="shared" si="10"/>
        <v>0</v>
      </c>
      <c r="I47" s="180">
        <f t="shared" si="10"/>
        <v>0</v>
      </c>
      <c r="J47" s="180">
        <f t="shared" si="10"/>
        <v>0</v>
      </c>
      <c r="K47" s="180">
        <f t="shared" si="10"/>
        <v>0</v>
      </c>
      <c r="L47" s="180">
        <f t="shared" si="10"/>
        <v>0</v>
      </c>
      <c r="M47" s="180">
        <f t="shared" si="10"/>
        <v>0</v>
      </c>
      <c r="N47" s="180">
        <f t="shared" si="10"/>
        <v>2</v>
      </c>
      <c r="O47" s="180">
        <f t="shared" si="10"/>
        <v>0</v>
      </c>
      <c r="P47" s="180">
        <f t="shared" si="10"/>
        <v>0</v>
      </c>
      <c r="Q47" s="180">
        <f t="shared" si="10"/>
        <v>0</v>
      </c>
      <c r="R47" s="180">
        <f t="shared" si="10"/>
        <v>3</v>
      </c>
      <c r="S47" s="180">
        <f t="shared" si="10"/>
        <v>0</v>
      </c>
      <c r="T47" s="180">
        <f t="shared" si="10"/>
        <v>0</v>
      </c>
      <c r="U47" s="180">
        <f t="shared" si="10"/>
        <v>1</v>
      </c>
      <c r="V47" s="180">
        <f t="shared" si="10"/>
        <v>2</v>
      </c>
      <c r="W47" s="588" t="s">
        <v>165</v>
      </c>
      <c r="X47" s="590"/>
    </row>
    <row r="48" spans="1:24" s="192" customFormat="1" ht="15.75" customHeight="1">
      <c r="A48" s="185"/>
      <c r="B48" s="193" t="s">
        <v>37</v>
      </c>
      <c r="C48" s="187">
        <f t="shared" si="1"/>
        <v>7</v>
      </c>
      <c r="D48" s="188">
        <f t="shared" si="2"/>
        <v>3</v>
      </c>
      <c r="E48" s="188">
        <f t="shared" si="4"/>
        <v>4</v>
      </c>
      <c r="F48" s="189">
        <v>1</v>
      </c>
      <c r="G48" s="189">
        <v>3</v>
      </c>
      <c r="H48" s="189">
        <v>0</v>
      </c>
      <c r="I48" s="189">
        <v>0</v>
      </c>
      <c r="J48" s="189">
        <v>0</v>
      </c>
      <c r="K48" s="189">
        <v>0</v>
      </c>
      <c r="L48" s="189">
        <v>0</v>
      </c>
      <c r="M48" s="189">
        <v>0</v>
      </c>
      <c r="N48" s="189">
        <v>1</v>
      </c>
      <c r="O48" s="189">
        <v>0</v>
      </c>
      <c r="P48" s="189">
        <v>0</v>
      </c>
      <c r="Q48" s="189">
        <v>0</v>
      </c>
      <c r="R48" s="189">
        <v>1</v>
      </c>
      <c r="S48" s="189">
        <v>0</v>
      </c>
      <c r="T48" s="189">
        <v>0</v>
      </c>
      <c r="U48" s="189">
        <v>1</v>
      </c>
      <c r="V48" s="189">
        <v>1</v>
      </c>
      <c r="W48" s="194" t="s">
        <v>37</v>
      </c>
      <c r="X48" s="191"/>
    </row>
    <row r="49" spans="1:24" s="192" customFormat="1" ht="15.75" customHeight="1">
      <c r="A49" s="185"/>
      <c r="B49" s="193" t="s">
        <v>38</v>
      </c>
      <c r="C49" s="187">
        <f t="shared" si="1"/>
        <v>0</v>
      </c>
      <c r="D49" s="188">
        <f t="shared" si="2"/>
        <v>0</v>
      </c>
      <c r="E49" s="188">
        <f t="shared" si="4"/>
        <v>0</v>
      </c>
      <c r="F49" s="189">
        <v>0</v>
      </c>
      <c r="G49" s="189">
        <v>0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0</v>
      </c>
      <c r="O49" s="189">
        <v>0</v>
      </c>
      <c r="P49" s="189">
        <v>0</v>
      </c>
      <c r="Q49" s="189">
        <v>0</v>
      </c>
      <c r="R49" s="189">
        <v>0</v>
      </c>
      <c r="S49" s="189">
        <v>0</v>
      </c>
      <c r="T49" s="189">
        <v>0</v>
      </c>
      <c r="U49" s="189">
        <v>0</v>
      </c>
      <c r="V49" s="189">
        <v>0</v>
      </c>
      <c r="W49" s="194" t="s">
        <v>38</v>
      </c>
      <c r="X49" s="191"/>
    </row>
    <row r="50" spans="1:24" s="192" customFormat="1" ht="15.75" customHeight="1">
      <c r="A50" s="185"/>
      <c r="B50" s="193" t="s">
        <v>39</v>
      </c>
      <c r="C50" s="187">
        <f t="shared" si="1"/>
        <v>8</v>
      </c>
      <c r="D50" s="188">
        <f t="shared" si="2"/>
        <v>5</v>
      </c>
      <c r="E50" s="188">
        <f t="shared" si="4"/>
        <v>3</v>
      </c>
      <c r="F50" s="189">
        <v>2</v>
      </c>
      <c r="G50" s="189">
        <v>3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1</v>
      </c>
      <c r="O50" s="189">
        <v>0</v>
      </c>
      <c r="P50" s="189">
        <v>0</v>
      </c>
      <c r="Q50" s="189">
        <v>0</v>
      </c>
      <c r="R50" s="189">
        <v>2</v>
      </c>
      <c r="S50" s="189">
        <v>0</v>
      </c>
      <c r="T50" s="189">
        <v>0</v>
      </c>
      <c r="U50" s="189">
        <v>0</v>
      </c>
      <c r="V50" s="189">
        <v>1</v>
      </c>
      <c r="W50" s="194" t="s">
        <v>39</v>
      </c>
      <c r="X50" s="191"/>
    </row>
    <row r="51" spans="1:24" s="181" customFormat="1" ht="21" customHeight="1">
      <c r="A51" s="586" t="s">
        <v>204</v>
      </c>
      <c r="B51" s="587"/>
      <c r="C51" s="179">
        <f t="shared" si="1"/>
        <v>17</v>
      </c>
      <c r="D51" s="180">
        <f t="shared" si="2"/>
        <v>12</v>
      </c>
      <c r="E51" s="180">
        <f t="shared" si="4"/>
        <v>5</v>
      </c>
      <c r="F51" s="180">
        <f aca="true" t="shared" si="11" ref="F51:V51">SUM(F52:F54)</f>
        <v>4</v>
      </c>
      <c r="G51" s="180">
        <f t="shared" si="11"/>
        <v>2</v>
      </c>
      <c r="H51" s="180">
        <f t="shared" si="11"/>
        <v>0</v>
      </c>
      <c r="I51" s="180">
        <f t="shared" si="11"/>
        <v>0</v>
      </c>
      <c r="J51" s="180">
        <f t="shared" si="11"/>
        <v>0</v>
      </c>
      <c r="K51" s="180">
        <f t="shared" si="11"/>
        <v>0</v>
      </c>
      <c r="L51" s="180">
        <f t="shared" si="11"/>
        <v>0</v>
      </c>
      <c r="M51" s="180">
        <f t="shared" si="11"/>
        <v>0</v>
      </c>
      <c r="N51" s="180">
        <f t="shared" si="11"/>
        <v>5</v>
      </c>
      <c r="O51" s="180">
        <f t="shared" si="11"/>
        <v>3</v>
      </c>
      <c r="P51" s="180">
        <f t="shared" si="11"/>
        <v>0</v>
      </c>
      <c r="Q51" s="180">
        <f t="shared" si="11"/>
        <v>0</v>
      </c>
      <c r="R51" s="180">
        <f t="shared" si="11"/>
        <v>2</v>
      </c>
      <c r="S51" s="180">
        <f t="shared" si="11"/>
        <v>0</v>
      </c>
      <c r="T51" s="180">
        <f t="shared" si="11"/>
        <v>1</v>
      </c>
      <c r="U51" s="180">
        <f t="shared" si="11"/>
        <v>0</v>
      </c>
      <c r="V51" s="180">
        <f t="shared" si="11"/>
        <v>1</v>
      </c>
      <c r="W51" s="588" t="s">
        <v>166</v>
      </c>
      <c r="X51" s="590"/>
    </row>
    <row r="52" spans="1:24" s="192" customFormat="1" ht="15.75" customHeight="1">
      <c r="A52" s="185"/>
      <c r="B52" s="193" t="s">
        <v>40</v>
      </c>
      <c r="C52" s="187">
        <f t="shared" si="1"/>
        <v>17</v>
      </c>
      <c r="D52" s="188">
        <f t="shared" si="2"/>
        <v>12</v>
      </c>
      <c r="E52" s="188">
        <f t="shared" si="4"/>
        <v>5</v>
      </c>
      <c r="F52" s="189">
        <v>4</v>
      </c>
      <c r="G52" s="189">
        <v>2</v>
      </c>
      <c r="H52" s="189">
        <v>0</v>
      </c>
      <c r="I52" s="189">
        <v>0</v>
      </c>
      <c r="J52" s="189">
        <v>0</v>
      </c>
      <c r="K52" s="189">
        <v>0</v>
      </c>
      <c r="L52" s="189">
        <v>0</v>
      </c>
      <c r="M52" s="189">
        <v>0</v>
      </c>
      <c r="N52" s="189">
        <v>5</v>
      </c>
      <c r="O52" s="189">
        <v>3</v>
      </c>
      <c r="P52" s="189">
        <v>0</v>
      </c>
      <c r="Q52" s="189">
        <v>0</v>
      </c>
      <c r="R52" s="189">
        <v>2</v>
      </c>
      <c r="S52" s="189">
        <v>0</v>
      </c>
      <c r="T52" s="189">
        <v>1</v>
      </c>
      <c r="U52" s="189">
        <v>0</v>
      </c>
      <c r="V52" s="189">
        <v>1</v>
      </c>
      <c r="W52" s="194" t="s">
        <v>40</v>
      </c>
      <c r="X52" s="191"/>
    </row>
    <row r="53" spans="1:24" s="192" customFormat="1" ht="15.75" customHeight="1">
      <c r="A53" s="185"/>
      <c r="B53" s="193" t="s">
        <v>41</v>
      </c>
      <c r="C53" s="187">
        <f t="shared" si="1"/>
        <v>0</v>
      </c>
      <c r="D53" s="188">
        <f t="shared" si="2"/>
        <v>0</v>
      </c>
      <c r="E53" s="188">
        <f t="shared" si="4"/>
        <v>0</v>
      </c>
      <c r="F53" s="189">
        <v>0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0</v>
      </c>
      <c r="M53" s="189">
        <v>0</v>
      </c>
      <c r="N53" s="189">
        <v>0</v>
      </c>
      <c r="O53" s="189">
        <v>0</v>
      </c>
      <c r="P53" s="189">
        <v>0</v>
      </c>
      <c r="Q53" s="189">
        <v>0</v>
      </c>
      <c r="R53" s="189">
        <v>0</v>
      </c>
      <c r="S53" s="189">
        <v>0</v>
      </c>
      <c r="T53" s="189">
        <v>0</v>
      </c>
      <c r="U53" s="189">
        <v>0</v>
      </c>
      <c r="V53" s="189">
        <v>0</v>
      </c>
      <c r="W53" s="194" t="s">
        <v>41</v>
      </c>
      <c r="X53" s="191"/>
    </row>
    <row r="54" spans="1:24" s="192" customFormat="1" ht="15.75" customHeight="1">
      <c r="A54" s="185"/>
      <c r="B54" s="193" t="s">
        <v>43</v>
      </c>
      <c r="C54" s="187">
        <f t="shared" si="1"/>
        <v>0</v>
      </c>
      <c r="D54" s="188">
        <f t="shared" si="2"/>
        <v>0</v>
      </c>
      <c r="E54" s="188">
        <f t="shared" si="4"/>
        <v>0</v>
      </c>
      <c r="F54" s="189">
        <v>0</v>
      </c>
      <c r="G54" s="189">
        <v>0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0</v>
      </c>
      <c r="O54" s="189">
        <v>0</v>
      </c>
      <c r="P54" s="189">
        <v>0</v>
      </c>
      <c r="Q54" s="189">
        <v>0</v>
      </c>
      <c r="R54" s="189">
        <v>0</v>
      </c>
      <c r="S54" s="189">
        <v>0</v>
      </c>
      <c r="T54" s="189">
        <v>0</v>
      </c>
      <c r="U54" s="189">
        <v>0</v>
      </c>
      <c r="V54" s="189">
        <v>0</v>
      </c>
      <c r="W54" s="194" t="s">
        <v>43</v>
      </c>
      <c r="X54" s="191"/>
    </row>
    <row r="55" spans="1:24" s="196" customFormat="1" ht="21" customHeight="1">
      <c r="A55" s="586" t="s">
        <v>205</v>
      </c>
      <c r="B55" s="587"/>
      <c r="C55" s="179">
        <f t="shared" si="1"/>
        <v>40</v>
      </c>
      <c r="D55" s="180">
        <f t="shared" si="2"/>
        <v>31</v>
      </c>
      <c r="E55" s="180">
        <f t="shared" si="4"/>
        <v>9</v>
      </c>
      <c r="F55" s="180">
        <f>SUM(F56:F57)</f>
        <v>8</v>
      </c>
      <c r="G55" s="180">
        <f aca="true" t="shared" si="12" ref="G55:V55">SUM(G56:G57)</f>
        <v>1</v>
      </c>
      <c r="H55" s="180">
        <f t="shared" si="12"/>
        <v>0</v>
      </c>
      <c r="I55" s="180">
        <f t="shared" si="12"/>
        <v>0</v>
      </c>
      <c r="J55" s="180">
        <f t="shared" si="12"/>
        <v>0</v>
      </c>
      <c r="K55" s="180">
        <f t="shared" si="12"/>
        <v>0</v>
      </c>
      <c r="L55" s="180">
        <f t="shared" si="12"/>
        <v>1</v>
      </c>
      <c r="M55" s="180">
        <f t="shared" si="12"/>
        <v>1</v>
      </c>
      <c r="N55" s="180">
        <f t="shared" si="12"/>
        <v>13</v>
      </c>
      <c r="O55" s="180">
        <f t="shared" si="12"/>
        <v>2</v>
      </c>
      <c r="P55" s="180">
        <f t="shared" si="12"/>
        <v>0</v>
      </c>
      <c r="Q55" s="180">
        <f t="shared" si="12"/>
        <v>0</v>
      </c>
      <c r="R55" s="180">
        <f t="shared" si="12"/>
        <v>7</v>
      </c>
      <c r="S55" s="180">
        <f t="shared" si="12"/>
        <v>0</v>
      </c>
      <c r="T55" s="180">
        <f t="shared" si="12"/>
        <v>2</v>
      </c>
      <c r="U55" s="180">
        <f t="shared" si="12"/>
        <v>5</v>
      </c>
      <c r="V55" s="180">
        <f t="shared" si="12"/>
        <v>2</v>
      </c>
      <c r="W55" s="588" t="s">
        <v>167</v>
      </c>
      <c r="X55" s="590"/>
    </row>
    <row r="56" spans="1:24" s="192" customFormat="1" ht="15.75" customHeight="1">
      <c r="A56" s="185"/>
      <c r="B56" s="193" t="s">
        <v>44</v>
      </c>
      <c r="C56" s="187">
        <f t="shared" si="1"/>
        <v>32</v>
      </c>
      <c r="D56" s="188">
        <f t="shared" si="2"/>
        <v>25</v>
      </c>
      <c r="E56" s="188">
        <f t="shared" si="4"/>
        <v>7</v>
      </c>
      <c r="F56" s="189">
        <v>5</v>
      </c>
      <c r="G56" s="189">
        <v>0</v>
      </c>
      <c r="H56" s="189">
        <v>0</v>
      </c>
      <c r="I56" s="189">
        <v>0</v>
      </c>
      <c r="J56" s="189">
        <v>0</v>
      </c>
      <c r="K56" s="189">
        <v>0</v>
      </c>
      <c r="L56" s="189">
        <v>1</v>
      </c>
      <c r="M56" s="189">
        <v>1</v>
      </c>
      <c r="N56" s="189">
        <v>12</v>
      </c>
      <c r="O56" s="189">
        <v>2</v>
      </c>
      <c r="P56" s="189">
        <v>0</v>
      </c>
      <c r="Q56" s="189">
        <v>0</v>
      </c>
      <c r="R56" s="189">
        <v>5</v>
      </c>
      <c r="S56" s="189">
        <v>0</v>
      </c>
      <c r="T56" s="189">
        <v>2</v>
      </c>
      <c r="U56" s="189">
        <v>4</v>
      </c>
      <c r="V56" s="189">
        <v>1</v>
      </c>
      <c r="W56" s="194" t="s">
        <v>44</v>
      </c>
      <c r="X56" s="191"/>
    </row>
    <row r="57" spans="1:24" s="197" customFormat="1" ht="15.75" customHeight="1">
      <c r="A57" s="185"/>
      <c r="B57" s="193" t="s">
        <v>56</v>
      </c>
      <c r="C57" s="187">
        <f t="shared" si="1"/>
        <v>8</v>
      </c>
      <c r="D57" s="188">
        <f t="shared" si="2"/>
        <v>6</v>
      </c>
      <c r="E57" s="188">
        <f t="shared" si="4"/>
        <v>2</v>
      </c>
      <c r="F57" s="189">
        <v>3</v>
      </c>
      <c r="G57" s="189">
        <v>1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1</v>
      </c>
      <c r="O57" s="189">
        <v>0</v>
      </c>
      <c r="P57" s="189">
        <v>0</v>
      </c>
      <c r="Q57" s="189">
        <v>0</v>
      </c>
      <c r="R57" s="189">
        <v>2</v>
      </c>
      <c r="S57" s="189">
        <v>0</v>
      </c>
      <c r="T57" s="189">
        <v>0</v>
      </c>
      <c r="U57" s="189">
        <v>1</v>
      </c>
      <c r="V57" s="189">
        <v>1</v>
      </c>
      <c r="W57" s="194" t="s">
        <v>56</v>
      </c>
      <c r="X57" s="191"/>
    </row>
    <row r="58" spans="1:24" s="181" customFormat="1" ht="21" customHeight="1">
      <c r="A58" s="586" t="s">
        <v>206</v>
      </c>
      <c r="B58" s="608"/>
      <c r="C58" s="179">
        <f t="shared" si="1"/>
        <v>40</v>
      </c>
      <c r="D58" s="180">
        <f t="shared" si="2"/>
        <v>27</v>
      </c>
      <c r="E58" s="180">
        <f t="shared" si="4"/>
        <v>13</v>
      </c>
      <c r="F58" s="180">
        <f>SUM(F59:F60)</f>
        <v>6</v>
      </c>
      <c r="G58" s="180">
        <f aca="true" t="shared" si="13" ref="G58:V58">SUM(G59:G60)</f>
        <v>9</v>
      </c>
      <c r="H58" s="180">
        <f t="shared" si="13"/>
        <v>0</v>
      </c>
      <c r="I58" s="180">
        <f t="shared" si="13"/>
        <v>0</v>
      </c>
      <c r="J58" s="180">
        <f t="shared" si="13"/>
        <v>0</v>
      </c>
      <c r="K58" s="180">
        <f t="shared" si="13"/>
        <v>0</v>
      </c>
      <c r="L58" s="180">
        <f t="shared" si="13"/>
        <v>0</v>
      </c>
      <c r="M58" s="180">
        <f t="shared" si="13"/>
        <v>0</v>
      </c>
      <c r="N58" s="180">
        <f t="shared" si="13"/>
        <v>9</v>
      </c>
      <c r="O58" s="180">
        <f t="shared" si="13"/>
        <v>3</v>
      </c>
      <c r="P58" s="180">
        <f t="shared" si="13"/>
        <v>0</v>
      </c>
      <c r="Q58" s="180">
        <f t="shared" si="13"/>
        <v>0</v>
      </c>
      <c r="R58" s="180">
        <f t="shared" si="13"/>
        <v>8</v>
      </c>
      <c r="S58" s="180">
        <f t="shared" si="13"/>
        <v>0</v>
      </c>
      <c r="T58" s="180">
        <f t="shared" si="13"/>
        <v>4</v>
      </c>
      <c r="U58" s="180">
        <f t="shared" si="13"/>
        <v>1</v>
      </c>
      <c r="V58" s="180">
        <f t="shared" si="13"/>
        <v>4</v>
      </c>
      <c r="W58" s="588" t="s">
        <v>168</v>
      </c>
      <c r="X58" s="590"/>
    </row>
    <row r="59" spans="1:24" s="192" customFormat="1" ht="15.75" customHeight="1">
      <c r="A59" s="198"/>
      <c r="B59" s="193" t="s">
        <v>45</v>
      </c>
      <c r="C59" s="187">
        <f t="shared" si="1"/>
        <v>8</v>
      </c>
      <c r="D59" s="188">
        <f t="shared" si="2"/>
        <v>4</v>
      </c>
      <c r="E59" s="188">
        <f t="shared" si="4"/>
        <v>4</v>
      </c>
      <c r="F59" s="189">
        <v>1</v>
      </c>
      <c r="G59" s="189">
        <v>3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1</v>
      </c>
      <c r="P59" s="189">
        <v>0</v>
      </c>
      <c r="Q59" s="189">
        <v>0</v>
      </c>
      <c r="R59" s="189">
        <v>2</v>
      </c>
      <c r="S59" s="189">
        <v>0</v>
      </c>
      <c r="T59" s="189">
        <v>1</v>
      </c>
      <c r="U59" s="189">
        <v>0</v>
      </c>
      <c r="V59" s="189">
        <v>1</v>
      </c>
      <c r="W59" s="194" t="s">
        <v>45</v>
      </c>
      <c r="X59" s="191"/>
    </row>
    <row r="60" spans="1:24" s="192" customFormat="1" ht="15.75" customHeight="1">
      <c r="A60" s="198"/>
      <c r="B60" s="193" t="s">
        <v>154</v>
      </c>
      <c r="C60" s="187">
        <f t="shared" si="1"/>
        <v>32</v>
      </c>
      <c r="D60" s="188">
        <f t="shared" si="2"/>
        <v>23</v>
      </c>
      <c r="E60" s="188">
        <f t="shared" si="4"/>
        <v>9</v>
      </c>
      <c r="F60" s="189">
        <v>5</v>
      </c>
      <c r="G60" s="189">
        <v>6</v>
      </c>
      <c r="H60" s="189">
        <v>0</v>
      </c>
      <c r="I60" s="189">
        <v>0</v>
      </c>
      <c r="J60" s="189">
        <v>0</v>
      </c>
      <c r="K60" s="189">
        <v>0</v>
      </c>
      <c r="L60" s="189">
        <v>0</v>
      </c>
      <c r="M60" s="189">
        <v>0</v>
      </c>
      <c r="N60" s="189">
        <v>9</v>
      </c>
      <c r="O60" s="189">
        <v>2</v>
      </c>
      <c r="P60" s="189">
        <v>0</v>
      </c>
      <c r="Q60" s="189">
        <v>0</v>
      </c>
      <c r="R60" s="189">
        <v>6</v>
      </c>
      <c r="S60" s="189">
        <v>0</v>
      </c>
      <c r="T60" s="189">
        <v>3</v>
      </c>
      <c r="U60" s="189">
        <v>1</v>
      </c>
      <c r="V60" s="189">
        <v>3</v>
      </c>
      <c r="W60" s="194" t="s">
        <v>154</v>
      </c>
      <c r="X60" s="191"/>
    </row>
    <row r="61" spans="1:24" s="181" customFormat="1" ht="21" customHeight="1">
      <c r="A61" s="586" t="s">
        <v>207</v>
      </c>
      <c r="B61" s="587"/>
      <c r="C61" s="179">
        <f t="shared" si="1"/>
        <v>0</v>
      </c>
      <c r="D61" s="180">
        <f t="shared" si="2"/>
        <v>0</v>
      </c>
      <c r="E61" s="180">
        <f t="shared" si="4"/>
        <v>0</v>
      </c>
      <c r="F61" s="180">
        <f>F62</f>
        <v>0</v>
      </c>
      <c r="G61" s="180">
        <f aca="true" t="shared" si="14" ref="G61:V61">G62</f>
        <v>0</v>
      </c>
      <c r="H61" s="180">
        <f t="shared" si="14"/>
        <v>0</v>
      </c>
      <c r="I61" s="180">
        <f t="shared" si="14"/>
        <v>0</v>
      </c>
      <c r="J61" s="180">
        <f t="shared" si="14"/>
        <v>0</v>
      </c>
      <c r="K61" s="180">
        <f t="shared" si="14"/>
        <v>0</v>
      </c>
      <c r="L61" s="180">
        <f t="shared" si="14"/>
        <v>0</v>
      </c>
      <c r="M61" s="180">
        <f t="shared" si="14"/>
        <v>0</v>
      </c>
      <c r="N61" s="180">
        <f t="shared" si="14"/>
        <v>0</v>
      </c>
      <c r="O61" s="180">
        <f t="shared" si="14"/>
        <v>0</v>
      </c>
      <c r="P61" s="180">
        <f t="shared" si="14"/>
        <v>0</v>
      </c>
      <c r="Q61" s="180">
        <f t="shared" si="14"/>
        <v>0</v>
      </c>
      <c r="R61" s="180">
        <f t="shared" si="14"/>
        <v>0</v>
      </c>
      <c r="S61" s="180">
        <f t="shared" si="14"/>
        <v>0</v>
      </c>
      <c r="T61" s="180">
        <f t="shared" si="14"/>
        <v>0</v>
      </c>
      <c r="U61" s="180">
        <f t="shared" si="14"/>
        <v>0</v>
      </c>
      <c r="V61" s="180">
        <f t="shared" si="14"/>
        <v>0</v>
      </c>
      <c r="W61" s="588" t="s">
        <v>169</v>
      </c>
      <c r="X61" s="590"/>
    </row>
    <row r="62" spans="1:24" s="192" customFormat="1" ht="15.75" customHeight="1">
      <c r="A62" s="198"/>
      <c r="B62" s="193" t="s">
        <v>46</v>
      </c>
      <c r="C62" s="187">
        <f t="shared" si="1"/>
        <v>0</v>
      </c>
      <c r="D62" s="188">
        <f t="shared" si="2"/>
        <v>0</v>
      </c>
      <c r="E62" s="188">
        <f t="shared" si="4"/>
        <v>0</v>
      </c>
      <c r="F62" s="189">
        <v>0</v>
      </c>
      <c r="G62" s="189">
        <v>0</v>
      </c>
      <c r="H62" s="189">
        <v>0</v>
      </c>
      <c r="I62" s="189">
        <v>0</v>
      </c>
      <c r="J62" s="189">
        <v>0</v>
      </c>
      <c r="K62" s="189">
        <v>0</v>
      </c>
      <c r="L62" s="189">
        <v>0</v>
      </c>
      <c r="M62" s="189">
        <v>0</v>
      </c>
      <c r="N62" s="189">
        <v>0</v>
      </c>
      <c r="O62" s="189">
        <v>0</v>
      </c>
      <c r="P62" s="189">
        <v>0</v>
      </c>
      <c r="Q62" s="189">
        <v>0</v>
      </c>
      <c r="R62" s="189">
        <v>0</v>
      </c>
      <c r="S62" s="189">
        <v>0</v>
      </c>
      <c r="T62" s="189">
        <v>0</v>
      </c>
      <c r="U62" s="189">
        <v>0</v>
      </c>
      <c r="V62" s="189">
        <v>0</v>
      </c>
      <c r="W62" s="194" t="s">
        <v>46</v>
      </c>
      <c r="X62" s="191"/>
    </row>
    <row r="63" spans="1:24" s="196" customFormat="1" ht="21" customHeight="1">
      <c r="A63" s="586" t="s">
        <v>208</v>
      </c>
      <c r="B63" s="608"/>
      <c r="C63" s="179">
        <f t="shared" si="1"/>
        <v>9</v>
      </c>
      <c r="D63" s="180">
        <f t="shared" si="2"/>
        <v>7</v>
      </c>
      <c r="E63" s="180">
        <f t="shared" si="4"/>
        <v>2</v>
      </c>
      <c r="F63" s="180">
        <f>F64</f>
        <v>3</v>
      </c>
      <c r="G63" s="180">
        <f aca="true" t="shared" si="15" ref="G63:V63">G64</f>
        <v>1</v>
      </c>
      <c r="H63" s="180">
        <f t="shared" si="15"/>
        <v>0</v>
      </c>
      <c r="I63" s="180">
        <f t="shared" si="15"/>
        <v>0</v>
      </c>
      <c r="J63" s="180">
        <f t="shared" si="15"/>
        <v>0</v>
      </c>
      <c r="K63" s="180">
        <f t="shared" si="15"/>
        <v>0</v>
      </c>
      <c r="L63" s="180">
        <f t="shared" si="15"/>
        <v>0</v>
      </c>
      <c r="M63" s="180">
        <f t="shared" si="15"/>
        <v>0</v>
      </c>
      <c r="N63" s="180">
        <f t="shared" si="15"/>
        <v>2</v>
      </c>
      <c r="O63" s="180">
        <f t="shared" si="15"/>
        <v>1</v>
      </c>
      <c r="P63" s="180">
        <f t="shared" si="15"/>
        <v>0</v>
      </c>
      <c r="Q63" s="180">
        <f t="shared" si="15"/>
        <v>0</v>
      </c>
      <c r="R63" s="180">
        <f t="shared" si="15"/>
        <v>2</v>
      </c>
      <c r="S63" s="180">
        <f t="shared" si="15"/>
        <v>0</v>
      </c>
      <c r="T63" s="180">
        <f t="shared" si="15"/>
        <v>0</v>
      </c>
      <c r="U63" s="180">
        <f t="shared" si="15"/>
        <v>0</v>
      </c>
      <c r="V63" s="180">
        <f t="shared" si="15"/>
        <v>1</v>
      </c>
      <c r="W63" s="588" t="s">
        <v>170</v>
      </c>
      <c r="X63" s="590"/>
    </row>
    <row r="64" spans="1:24" s="197" customFormat="1" ht="15.75" customHeight="1">
      <c r="A64" s="198"/>
      <c r="B64" s="193" t="s">
        <v>155</v>
      </c>
      <c r="C64" s="187">
        <f t="shared" si="1"/>
        <v>9</v>
      </c>
      <c r="D64" s="188">
        <f t="shared" si="2"/>
        <v>7</v>
      </c>
      <c r="E64" s="188">
        <f t="shared" si="4"/>
        <v>2</v>
      </c>
      <c r="F64" s="189">
        <v>3</v>
      </c>
      <c r="G64" s="189">
        <v>1</v>
      </c>
      <c r="H64" s="189">
        <v>0</v>
      </c>
      <c r="I64" s="189">
        <v>0</v>
      </c>
      <c r="J64" s="189">
        <v>0</v>
      </c>
      <c r="K64" s="189">
        <v>0</v>
      </c>
      <c r="L64" s="189">
        <v>0</v>
      </c>
      <c r="M64" s="189">
        <v>0</v>
      </c>
      <c r="N64" s="189">
        <v>2</v>
      </c>
      <c r="O64" s="189">
        <v>1</v>
      </c>
      <c r="P64" s="189">
        <v>0</v>
      </c>
      <c r="Q64" s="189">
        <v>0</v>
      </c>
      <c r="R64" s="189">
        <v>2</v>
      </c>
      <c r="S64" s="189">
        <v>0</v>
      </c>
      <c r="T64" s="189">
        <v>0</v>
      </c>
      <c r="U64" s="189">
        <v>0</v>
      </c>
      <c r="V64" s="189">
        <v>1</v>
      </c>
      <c r="W64" s="194" t="s">
        <v>155</v>
      </c>
      <c r="X64" s="191"/>
    </row>
    <row r="65" spans="1:24" s="152" customFormat="1" ht="15.75" customHeight="1">
      <c r="A65" s="150"/>
      <c r="B65" s="19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200"/>
      <c r="X65" s="150"/>
    </row>
    <row r="66" spans="2:22" ht="11.25" customHeight="1">
      <c r="B66" s="206"/>
      <c r="C66" s="206"/>
      <c r="D66" s="206"/>
      <c r="E66" s="206"/>
      <c r="F66" s="206"/>
      <c r="G66" s="206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</row>
    <row r="67" spans="2:7" ht="11.25" customHeight="1">
      <c r="B67" s="206"/>
      <c r="C67" s="206"/>
      <c r="D67" s="206"/>
      <c r="E67" s="206"/>
      <c r="F67" s="208"/>
      <c r="G67" s="208"/>
    </row>
    <row r="68" spans="2:5" ht="11.25" customHeight="1">
      <c r="B68" s="207"/>
      <c r="C68" s="207"/>
      <c r="D68" s="207"/>
      <c r="E68" s="207"/>
    </row>
    <row r="69" spans="2:5" ht="11.25" customHeight="1">
      <c r="B69" s="207"/>
      <c r="C69" s="207"/>
      <c r="D69" s="207"/>
      <c r="E69" s="207"/>
    </row>
    <row r="70" spans="2:5" ht="11.25" customHeight="1">
      <c r="B70" s="207"/>
      <c r="C70" s="207"/>
      <c r="D70" s="207"/>
      <c r="E70" s="207"/>
    </row>
    <row r="71" spans="2:5" ht="11.25" customHeight="1">
      <c r="B71" s="207"/>
      <c r="C71" s="207"/>
      <c r="D71" s="207"/>
      <c r="E71" s="207"/>
    </row>
    <row r="72" spans="2:5" ht="11.25" customHeight="1">
      <c r="B72" s="207"/>
      <c r="C72" s="207"/>
      <c r="D72" s="207"/>
      <c r="E72" s="207"/>
    </row>
    <row r="73" spans="2:5" ht="11.25" customHeight="1">
      <c r="B73" s="207"/>
      <c r="C73" s="207"/>
      <c r="D73" s="207"/>
      <c r="E73" s="207"/>
    </row>
    <row r="74" spans="2:5" ht="11.25" customHeight="1">
      <c r="B74" s="207"/>
      <c r="C74" s="207"/>
      <c r="D74" s="207"/>
      <c r="E74" s="207"/>
    </row>
    <row r="75" spans="2:5" ht="11.25" customHeight="1">
      <c r="B75" s="207"/>
      <c r="C75" s="207"/>
      <c r="D75" s="207"/>
      <c r="E75" s="207"/>
    </row>
    <row r="76" spans="2:5" ht="11.25" customHeight="1">
      <c r="B76" s="207"/>
      <c r="C76" s="207"/>
      <c r="D76" s="207"/>
      <c r="E76" s="207"/>
    </row>
    <row r="77" spans="2:5" ht="11.25" customHeight="1">
      <c r="B77" s="207"/>
      <c r="C77" s="207"/>
      <c r="D77" s="207"/>
      <c r="E77" s="207"/>
    </row>
    <row r="78" spans="2:5" ht="11.25" customHeight="1">
      <c r="B78" s="207"/>
      <c r="C78" s="207"/>
      <c r="D78" s="207"/>
      <c r="E78" s="207"/>
    </row>
    <row r="79" spans="2:5" ht="11.25" customHeight="1">
      <c r="B79" s="207"/>
      <c r="C79" s="207"/>
      <c r="D79" s="207"/>
      <c r="E79" s="207"/>
    </row>
    <row r="80" spans="2:5" ht="11.25" customHeight="1">
      <c r="B80" s="207"/>
      <c r="C80" s="207"/>
      <c r="D80" s="207"/>
      <c r="E80" s="207"/>
    </row>
  </sheetData>
  <sheetProtection/>
  <mergeCells count="51">
    <mergeCell ref="A1:K1"/>
    <mergeCell ref="C4:E4"/>
    <mergeCell ref="F4:I4"/>
    <mergeCell ref="A34:B34"/>
    <mergeCell ref="L5:L6"/>
    <mergeCell ref="A37:B37"/>
    <mergeCell ref="K5:K6"/>
    <mergeCell ref="C5:C6"/>
    <mergeCell ref="E5:E6"/>
    <mergeCell ref="A4:B6"/>
    <mergeCell ref="A63:B63"/>
    <mergeCell ref="A51:B51"/>
    <mergeCell ref="A55:B55"/>
    <mergeCell ref="A61:B61"/>
    <mergeCell ref="A58:B58"/>
    <mergeCell ref="H5:I5"/>
    <mergeCell ref="A47:B47"/>
    <mergeCell ref="A14:B14"/>
    <mergeCell ref="V4:V6"/>
    <mergeCell ref="W14:X14"/>
    <mergeCell ref="W4:X6"/>
    <mergeCell ref="R4:S4"/>
    <mergeCell ref="T4:U4"/>
    <mergeCell ref="P4:Q4"/>
    <mergeCell ref="U5:U6"/>
    <mergeCell ref="Q5:Q6"/>
    <mergeCell ref="R5:R6"/>
    <mergeCell ref="S5:S6"/>
    <mergeCell ref="T5:T6"/>
    <mergeCell ref="A42:B42"/>
    <mergeCell ref="D5:D6"/>
    <mergeCell ref="M5:M6"/>
    <mergeCell ref="P5:P6"/>
    <mergeCell ref="F5:G5"/>
    <mergeCell ref="J5:J6"/>
    <mergeCell ref="L4:M4"/>
    <mergeCell ref="N5:N6"/>
    <mergeCell ref="N4:O4"/>
    <mergeCell ref="O5:O6"/>
    <mergeCell ref="A44:B44"/>
    <mergeCell ref="J4:K4"/>
    <mergeCell ref="W55:X55"/>
    <mergeCell ref="W58:X58"/>
    <mergeCell ref="W61:X61"/>
    <mergeCell ref="W63:X63"/>
    <mergeCell ref="W34:X34"/>
    <mergeCell ref="W37:X37"/>
    <mergeCell ref="W42:X42"/>
    <mergeCell ref="W44:X44"/>
    <mergeCell ref="W47:X47"/>
    <mergeCell ref="W51:X51"/>
  </mergeCells>
  <conditionalFormatting sqref="A7:X64">
    <cfRule type="expression" priority="2" dxfId="0" stopIfTrue="1">
      <formula>MOD(ROW(),2)=0</formula>
    </cfRule>
  </conditionalFormatting>
  <conditionalFormatting sqref="A8:X64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8" r:id="rId1"/>
  <colBreaks count="1" manualBreakCount="1">
    <brk id="11" max="6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3" tint="0.5999900102615356"/>
  </sheetPr>
  <dimension ref="A1:Y78"/>
  <sheetViews>
    <sheetView showGridLines="0" zoomScalePageLayoutView="0" workbookViewId="0" topLeftCell="A1">
      <pane xSplit="2" ySplit="6" topLeftCell="C7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:K1"/>
    </sheetView>
  </sheetViews>
  <sheetFormatPr defaultColWidth="8.75" defaultRowHeight="12" customHeight="1"/>
  <cols>
    <col min="1" max="1" width="1.328125" style="205" customWidth="1"/>
    <col min="2" max="2" width="10.08203125" style="205" customWidth="1"/>
    <col min="3" max="11" width="9.58203125" style="205" customWidth="1"/>
    <col min="12" max="22" width="8.58203125" style="205" customWidth="1"/>
    <col min="23" max="23" width="10.08203125" style="205" customWidth="1"/>
    <col min="24" max="24" width="1.75" style="205" customWidth="1"/>
    <col min="25" max="16384" width="8.75" style="205" customWidth="1"/>
  </cols>
  <sheetData>
    <row r="1" spans="1:22" s="147" customFormat="1" ht="18" customHeight="1">
      <c r="A1" s="642" t="s">
        <v>238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144"/>
      <c r="M1" s="144"/>
      <c r="N1" s="144"/>
      <c r="O1" s="144"/>
      <c r="P1" s="145"/>
      <c r="Q1" s="145"/>
      <c r="R1" s="145"/>
      <c r="S1" s="145"/>
      <c r="T1" s="146" t="s">
        <v>156</v>
      </c>
      <c r="U1" s="145"/>
      <c r="V1" s="145"/>
    </row>
    <row r="2" spans="1:22" s="147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5"/>
      <c r="Q2" s="145"/>
      <c r="R2" s="145"/>
      <c r="S2" s="145"/>
      <c r="T2" s="146"/>
      <c r="U2" s="145"/>
      <c r="V2" s="145"/>
    </row>
    <row r="3" spans="1:24" s="147" customFormat="1" ht="18" customHeight="1">
      <c r="A3" s="146" t="s">
        <v>226</v>
      </c>
      <c r="C3" s="148"/>
      <c r="D3" s="148"/>
      <c r="E3" s="148"/>
      <c r="F3" s="149"/>
      <c r="G3" s="149"/>
      <c r="H3" s="149"/>
      <c r="I3" s="149"/>
      <c r="J3" s="149"/>
      <c r="K3" s="149"/>
      <c r="L3" s="149" t="s">
        <v>119</v>
      </c>
      <c r="M3" s="150"/>
      <c r="N3" s="150"/>
      <c r="O3" s="149"/>
      <c r="P3" s="149"/>
      <c r="Q3" s="149"/>
      <c r="R3" s="149"/>
      <c r="S3" s="149"/>
      <c r="T3" s="150"/>
      <c r="U3" s="149"/>
      <c r="V3" s="151"/>
      <c r="W3" s="152"/>
      <c r="X3" s="202" t="s">
        <v>0</v>
      </c>
    </row>
    <row r="4" spans="1:25" s="147" customFormat="1" ht="33" customHeight="1">
      <c r="A4" s="645" t="s">
        <v>249</v>
      </c>
      <c r="B4" s="646"/>
      <c r="C4" s="595" t="s">
        <v>57</v>
      </c>
      <c r="D4" s="596"/>
      <c r="E4" s="643"/>
      <c r="F4" s="627" t="s">
        <v>72</v>
      </c>
      <c r="G4" s="644"/>
      <c r="H4" s="644"/>
      <c r="I4" s="628"/>
      <c r="J4" s="627" t="s">
        <v>73</v>
      </c>
      <c r="K4" s="628"/>
      <c r="L4" s="627" t="s">
        <v>131</v>
      </c>
      <c r="M4" s="628"/>
      <c r="N4" s="627" t="s">
        <v>130</v>
      </c>
      <c r="O4" s="628"/>
      <c r="P4" s="640" t="s">
        <v>211</v>
      </c>
      <c r="Q4" s="641"/>
      <c r="R4" s="627" t="s">
        <v>74</v>
      </c>
      <c r="S4" s="628"/>
      <c r="T4" s="627" t="s">
        <v>75</v>
      </c>
      <c r="U4" s="628"/>
      <c r="V4" s="631" t="s">
        <v>184</v>
      </c>
      <c r="W4" s="634" t="s">
        <v>249</v>
      </c>
      <c r="X4" s="635"/>
      <c r="Y4" s="152"/>
    </row>
    <row r="5" spans="1:24" s="147" customFormat="1" ht="15.75" customHeight="1">
      <c r="A5" s="637"/>
      <c r="B5" s="647"/>
      <c r="C5" s="575" t="s">
        <v>4</v>
      </c>
      <c r="D5" s="575" t="s">
        <v>2</v>
      </c>
      <c r="E5" s="575" t="s">
        <v>3</v>
      </c>
      <c r="F5" s="629" t="s">
        <v>183</v>
      </c>
      <c r="G5" s="630"/>
      <c r="H5" s="629" t="s">
        <v>132</v>
      </c>
      <c r="I5" s="630"/>
      <c r="J5" s="575" t="s">
        <v>2</v>
      </c>
      <c r="K5" s="575" t="s">
        <v>3</v>
      </c>
      <c r="L5" s="575" t="s">
        <v>2</v>
      </c>
      <c r="M5" s="575" t="s">
        <v>3</v>
      </c>
      <c r="N5" s="575" t="s">
        <v>2</v>
      </c>
      <c r="O5" s="575" t="s">
        <v>3</v>
      </c>
      <c r="P5" s="575" t="s">
        <v>2</v>
      </c>
      <c r="Q5" s="575" t="s">
        <v>3</v>
      </c>
      <c r="R5" s="575" t="s">
        <v>2</v>
      </c>
      <c r="S5" s="575" t="s">
        <v>3</v>
      </c>
      <c r="T5" s="575" t="s">
        <v>2</v>
      </c>
      <c r="U5" s="575" t="s">
        <v>3</v>
      </c>
      <c r="V5" s="632"/>
      <c r="W5" s="636"/>
      <c r="X5" s="637"/>
    </row>
    <row r="6" spans="1:24" s="147" customFormat="1" ht="15.75" customHeight="1">
      <c r="A6" s="639"/>
      <c r="B6" s="648"/>
      <c r="C6" s="576"/>
      <c r="D6" s="576"/>
      <c r="E6" s="576"/>
      <c r="F6" s="2" t="s">
        <v>2</v>
      </c>
      <c r="G6" s="2" t="s">
        <v>3</v>
      </c>
      <c r="H6" s="1" t="s">
        <v>2</v>
      </c>
      <c r="I6" s="154" t="s">
        <v>3</v>
      </c>
      <c r="J6" s="576"/>
      <c r="K6" s="576"/>
      <c r="L6" s="576"/>
      <c r="M6" s="576"/>
      <c r="N6" s="576"/>
      <c r="O6" s="576"/>
      <c r="P6" s="576"/>
      <c r="Q6" s="576"/>
      <c r="R6" s="576"/>
      <c r="S6" s="576"/>
      <c r="T6" s="576"/>
      <c r="U6" s="576"/>
      <c r="V6" s="633"/>
      <c r="W6" s="638"/>
      <c r="X6" s="639"/>
    </row>
    <row r="7" spans="1:24" s="161" customFormat="1" ht="15.75" customHeight="1">
      <c r="A7" s="155"/>
      <c r="B7" s="156"/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9"/>
      <c r="X7" s="160"/>
    </row>
    <row r="8" spans="1:24" s="147" customFormat="1" ht="15.75" customHeight="1">
      <c r="A8" s="162"/>
      <c r="B8" s="163" t="s">
        <v>228</v>
      </c>
      <c r="C8" s="164">
        <v>791</v>
      </c>
      <c r="D8" s="165">
        <v>501</v>
      </c>
      <c r="E8" s="165">
        <v>290</v>
      </c>
      <c r="F8" s="165">
        <v>162</v>
      </c>
      <c r="G8" s="165">
        <v>185</v>
      </c>
      <c r="H8" s="165">
        <v>0</v>
      </c>
      <c r="I8" s="165">
        <v>0</v>
      </c>
      <c r="J8" s="165">
        <v>0</v>
      </c>
      <c r="K8" s="165">
        <v>1</v>
      </c>
      <c r="L8" s="165">
        <v>2</v>
      </c>
      <c r="M8" s="165">
        <v>3</v>
      </c>
      <c r="N8" s="165">
        <v>169</v>
      </c>
      <c r="O8" s="165">
        <v>80</v>
      </c>
      <c r="P8" s="165">
        <v>0</v>
      </c>
      <c r="Q8" s="165">
        <v>0</v>
      </c>
      <c r="R8" s="165">
        <v>151</v>
      </c>
      <c r="S8" s="165">
        <v>11</v>
      </c>
      <c r="T8" s="165">
        <v>17</v>
      </c>
      <c r="U8" s="165">
        <v>10</v>
      </c>
      <c r="V8" s="166">
        <v>70</v>
      </c>
      <c r="W8" s="167" t="s">
        <v>228</v>
      </c>
      <c r="X8" s="168"/>
    </row>
    <row r="9" spans="1:24" s="175" customFormat="1" ht="15.75" customHeight="1">
      <c r="A9" s="169"/>
      <c r="B9" s="170" t="s">
        <v>229</v>
      </c>
      <c r="C9" s="171">
        <f aca="true" t="shared" si="0" ref="C9:V9">SUM(C11,C31,C34,C39,C41,C44,C48,C52,C55,C58,C60)</f>
        <v>791</v>
      </c>
      <c r="D9" s="172">
        <f t="shared" si="0"/>
        <v>507</v>
      </c>
      <c r="E9" s="172">
        <f t="shared" si="0"/>
        <v>284</v>
      </c>
      <c r="F9" s="172">
        <f t="shared" si="0"/>
        <v>167</v>
      </c>
      <c r="G9" s="172">
        <f t="shared" si="0"/>
        <v>176</v>
      </c>
      <c r="H9" s="172">
        <f t="shared" si="0"/>
        <v>0</v>
      </c>
      <c r="I9" s="172">
        <f t="shared" si="0"/>
        <v>0</v>
      </c>
      <c r="J9" s="172">
        <f t="shared" si="0"/>
        <v>0</v>
      </c>
      <c r="K9" s="172">
        <f t="shared" si="0"/>
        <v>1</v>
      </c>
      <c r="L9" s="172">
        <f t="shared" si="0"/>
        <v>2</v>
      </c>
      <c r="M9" s="172">
        <f t="shared" si="0"/>
        <v>2</v>
      </c>
      <c r="N9" s="172">
        <f t="shared" si="0"/>
        <v>164</v>
      </c>
      <c r="O9" s="172">
        <f t="shared" si="0"/>
        <v>81</v>
      </c>
      <c r="P9" s="172">
        <f t="shared" si="0"/>
        <v>0</v>
      </c>
      <c r="Q9" s="172">
        <f t="shared" si="0"/>
        <v>0</v>
      </c>
      <c r="R9" s="172">
        <f t="shared" si="0"/>
        <v>144</v>
      </c>
      <c r="S9" s="172">
        <f t="shared" si="0"/>
        <v>7</v>
      </c>
      <c r="T9" s="172">
        <f t="shared" si="0"/>
        <v>30</v>
      </c>
      <c r="U9" s="172">
        <f t="shared" si="0"/>
        <v>17</v>
      </c>
      <c r="V9" s="172">
        <f t="shared" si="0"/>
        <v>66</v>
      </c>
      <c r="W9" s="173" t="s">
        <v>229</v>
      </c>
      <c r="X9" s="174"/>
    </row>
    <row r="10" spans="1:24" s="147" customFormat="1" ht="15.75" customHeight="1">
      <c r="A10" s="152"/>
      <c r="B10" s="203"/>
      <c r="C10" s="157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204"/>
      <c r="X10" s="168"/>
    </row>
    <row r="11" spans="1:24" s="181" customFormat="1" ht="21" customHeight="1">
      <c r="A11" s="586" t="s">
        <v>159</v>
      </c>
      <c r="B11" s="609"/>
      <c r="C11" s="179">
        <f>D11+E11</f>
        <v>584</v>
      </c>
      <c r="D11" s="180">
        <f>SUM(F11,H11,J11,L11,N11,P11,R11,T11)</f>
        <v>368</v>
      </c>
      <c r="E11" s="180">
        <f>SUM(G11,I11,K11,M11,O11,Q11,S11,U11)</f>
        <v>216</v>
      </c>
      <c r="F11" s="180">
        <f>SUM(F13:F30)</f>
        <v>129</v>
      </c>
      <c r="G11" s="180">
        <f aca="true" t="shared" si="1" ref="G11:V11">SUM(G13:G30)</f>
        <v>140</v>
      </c>
      <c r="H11" s="180">
        <f t="shared" si="1"/>
        <v>0</v>
      </c>
      <c r="I11" s="180">
        <f t="shared" si="1"/>
        <v>0</v>
      </c>
      <c r="J11" s="180">
        <f t="shared" si="1"/>
        <v>0</v>
      </c>
      <c r="K11" s="180">
        <f t="shared" si="1"/>
        <v>1</v>
      </c>
      <c r="L11" s="180">
        <f t="shared" si="1"/>
        <v>1</v>
      </c>
      <c r="M11" s="180">
        <f t="shared" si="1"/>
        <v>1</v>
      </c>
      <c r="N11" s="180">
        <f t="shared" si="1"/>
        <v>116</v>
      </c>
      <c r="O11" s="180">
        <f t="shared" si="1"/>
        <v>60</v>
      </c>
      <c r="P11" s="180">
        <f t="shared" si="1"/>
        <v>0</v>
      </c>
      <c r="Q11" s="180">
        <f t="shared" si="1"/>
        <v>0</v>
      </c>
      <c r="R11" s="180">
        <f t="shared" si="1"/>
        <v>106</v>
      </c>
      <c r="S11" s="180">
        <f t="shared" si="1"/>
        <v>6</v>
      </c>
      <c r="T11" s="180">
        <f t="shared" si="1"/>
        <v>16</v>
      </c>
      <c r="U11" s="180">
        <f t="shared" si="1"/>
        <v>8</v>
      </c>
      <c r="V11" s="180">
        <f t="shared" si="1"/>
        <v>49</v>
      </c>
      <c r="W11" s="588" t="s">
        <v>159</v>
      </c>
      <c r="X11" s="589"/>
    </row>
    <row r="12" spans="1:24" s="181" customFormat="1" ht="16.5" customHeight="1">
      <c r="A12" s="182"/>
      <c r="B12" s="183" t="s">
        <v>160</v>
      </c>
      <c r="C12" s="179">
        <f aca="true" t="shared" si="2" ref="C12:C61">D12+E12</f>
        <v>192</v>
      </c>
      <c r="D12" s="180">
        <f aca="true" t="shared" si="3" ref="D12:D61">SUM(F12,H12,J12,L12,N12,P12,R12,T12)</f>
        <v>110</v>
      </c>
      <c r="E12" s="180">
        <f aca="true" t="shared" si="4" ref="E12:E61">SUM(G12,I12,K12,M12,O12,Q12,S12,U12)</f>
        <v>82</v>
      </c>
      <c r="F12" s="180">
        <f aca="true" t="shared" si="5" ref="F12:V12">SUM(F13:F17)</f>
        <v>43</v>
      </c>
      <c r="G12" s="180">
        <f t="shared" si="5"/>
        <v>56</v>
      </c>
      <c r="H12" s="180">
        <f t="shared" si="5"/>
        <v>0</v>
      </c>
      <c r="I12" s="180">
        <f t="shared" si="5"/>
        <v>0</v>
      </c>
      <c r="J12" s="180">
        <f t="shared" si="5"/>
        <v>0</v>
      </c>
      <c r="K12" s="180">
        <f t="shared" si="5"/>
        <v>0</v>
      </c>
      <c r="L12" s="180">
        <f t="shared" si="5"/>
        <v>0</v>
      </c>
      <c r="M12" s="180">
        <f t="shared" si="5"/>
        <v>1</v>
      </c>
      <c r="N12" s="180">
        <f t="shared" si="5"/>
        <v>28</v>
      </c>
      <c r="O12" s="180">
        <f t="shared" si="5"/>
        <v>22</v>
      </c>
      <c r="P12" s="180">
        <f t="shared" si="5"/>
        <v>0</v>
      </c>
      <c r="Q12" s="180">
        <f t="shared" si="5"/>
        <v>0</v>
      </c>
      <c r="R12" s="180">
        <f t="shared" si="5"/>
        <v>38</v>
      </c>
      <c r="S12" s="180">
        <f t="shared" si="5"/>
        <v>3</v>
      </c>
      <c r="T12" s="180">
        <f t="shared" si="5"/>
        <v>1</v>
      </c>
      <c r="U12" s="180">
        <f t="shared" si="5"/>
        <v>0</v>
      </c>
      <c r="V12" s="180">
        <f t="shared" si="5"/>
        <v>16</v>
      </c>
      <c r="W12" s="184" t="s">
        <v>160</v>
      </c>
      <c r="X12" s="182"/>
    </row>
    <row r="13" spans="1:24" s="192" customFormat="1" ht="16.5" customHeight="1">
      <c r="A13" s="185"/>
      <c r="B13" s="186" t="s">
        <v>19</v>
      </c>
      <c r="C13" s="187">
        <f t="shared" si="2"/>
        <v>61</v>
      </c>
      <c r="D13" s="188">
        <f t="shared" si="3"/>
        <v>41</v>
      </c>
      <c r="E13" s="188">
        <f t="shared" si="4"/>
        <v>20</v>
      </c>
      <c r="F13" s="189">
        <v>16</v>
      </c>
      <c r="G13" s="189">
        <v>12</v>
      </c>
      <c r="H13" s="189">
        <v>0</v>
      </c>
      <c r="I13" s="189">
        <v>0</v>
      </c>
      <c r="J13" s="189">
        <v>0</v>
      </c>
      <c r="K13" s="189">
        <v>0</v>
      </c>
      <c r="L13" s="189">
        <v>0</v>
      </c>
      <c r="M13" s="189">
        <v>0</v>
      </c>
      <c r="N13" s="189">
        <v>14</v>
      </c>
      <c r="O13" s="189">
        <v>7</v>
      </c>
      <c r="P13" s="189">
        <v>0</v>
      </c>
      <c r="Q13" s="189">
        <v>0</v>
      </c>
      <c r="R13" s="189">
        <v>10</v>
      </c>
      <c r="S13" s="189">
        <v>1</v>
      </c>
      <c r="T13" s="189">
        <v>1</v>
      </c>
      <c r="U13" s="189">
        <v>0</v>
      </c>
      <c r="V13" s="189">
        <v>4</v>
      </c>
      <c r="W13" s="190" t="s">
        <v>19</v>
      </c>
      <c r="X13" s="191"/>
    </row>
    <row r="14" spans="1:24" s="192" customFormat="1" ht="16.5" customHeight="1">
      <c r="A14" s="185"/>
      <c r="B14" s="186" t="s">
        <v>20</v>
      </c>
      <c r="C14" s="187">
        <f t="shared" si="2"/>
        <v>40</v>
      </c>
      <c r="D14" s="188">
        <f t="shared" si="3"/>
        <v>23</v>
      </c>
      <c r="E14" s="188">
        <f t="shared" si="4"/>
        <v>17</v>
      </c>
      <c r="F14" s="189">
        <v>6</v>
      </c>
      <c r="G14" s="189">
        <v>10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1</v>
      </c>
      <c r="N14" s="189">
        <v>11</v>
      </c>
      <c r="O14" s="189">
        <v>5</v>
      </c>
      <c r="P14" s="189">
        <v>0</v>
      </c>
      <c r="Q14" s="189">
        <v>0</v>
      </c>
      <c r="R14" s="189">
        <v>6</v>
      </c>
      <c r="S14" s="189">
        <v>1</v>
      </c>
      <c r="T14" s="189">
        <v>0</v>
      </c>
      <c r="U14" s="189">
        <v>0</v>
      </c>
      <c r="V14" s="189">
        <v>2</v>
      </c>
      <c r="W14" s="190" t="s">
        <v>20</v>
      </c>
      <c r="X14" s="191"/>
    </row>
    <row r="15" spans="1:24" s="192" customFormat="1" ht="16.5" customHeight="1">
      <c r="A15" s="185"/>
      <c r="B15" s="186" t="s">
        <v>21</v>
      </c>
      <c r="C15" s="187">
        <f t="shared" si="2"/>
        <v>25</v>
      </c>
      <c r="D15" s="188">
        <f t="shared" si="3"/>
        <v>15</v>
      </c>
      <c r="E15" s="188">
        <f t="shared" si="4"/>
        <v>10</v>
      </c>
      <c r="F15" s="189">
        <v>8</v>
      </c>
      <c r="G15" s="189">
        <v>8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  <c r="N15" s="189">
        <v>1</v>
      </c>
      <c r="O15" s="189">
        <v>2</v>
      </c>
      <c r="P15" s="189">
        <v>0</v>
      </c>
      <c r="Q15" s="189">
        <v>0</v>
      </c>
      <c r="R15" s="189">
        <v>6</v>
      </c>
      <c r="S15" s="189">
        <v>0</v>
      </c>
      <c r="T15" s="189">
        <v>0</v>
      </c>
      <c r="U15" s="189">
        <v>0</v>
      </c>
      <c r="V15" s="189">
        <v>3</v>
      </c>
      <c r="W15" s="190" t="s">
        <v>21</v>
      </c>
      <c r="X15" s="191"/>
    </row>
    <row r="16" spans="1:24" s="192" customFormat="1" ht="16.5" customHeight="1">
      <c r="A16" s="185"/>
      <c r="B16" s="186" t="s">
        <v>22</v>
      </c>
      <c r="C16" s="187">
        <f t="shared" si="2"/>
        <v>32</v>
      </c>
      <c r="D16" s="188">
        <f t="shared" si="3"/>
        <v>13</v>
      </c>
      <c r="E16" s="188">
        <f t="shared" si="4"/>
        <v>19</v>
      </c>
      <c r="F16" s="189">
        <v>5</v>
      </c>
      <c r="G16" s="189">
        <v>14</v>
      </c>
      <c r="H16" s="189">
        <v>0</v>
      </c>
      <c r="I16" s="189">
        <v>0</v>
      </c>
      <c r="J16" s="189">
        <v>0</v>
      </c>
      <c r="K16" s="189">
        <v>0</v>
      </c>
      <c r="L16" s="189">
        <v>0</v>
      </c>
      <c r="M16" s="189">
        <v>0</v>
      </c>
      <c r="N16" s="189">
        <v>0</v>
      </c>
      <c r="O16" s="189">
        <v>5</v>
      </c>
      <c r="P16" s="189">
        <v>0</v>
      </c>
      <c r="Q16" s="189">
        <v>0</v>
      </c>
      <c r="R16" s="189">
        <v>8</v>
      </c>
      <c r="S16" s="189">
        <v>0</v>
      </c>
      <c r="T16" s="189">
        <v>0</v>
      </c>
      <c r="U16" s="189">
        <v>0</v>
      </c>
      <c r="V16" s="189">
        <v>4</v>
      </c>
      <c r="W16" s="190" t="s">
        <v>22</v>
      </c>
      <c r="X16" s="191"/>
    </row>
    <row r="17" spans="1:24" s="192" customFormat="1" ht="16.5" customHeight="1">
      <c r="A17" s="185"/>
      <c r="B17" s="186" t="s">
        <v>23</v>
      </c>
      <c r="C17" s="187">
        <f t="shared" si="2"/>
        <v>34</v>
      </c>
      <c r="D17" s="188">
        <f t="shared" si="3"/>
        <v>18</v>
      </c>
      <c r="E17" s="188">
        <f t="shared" si="4"/>
        <v>16</v>
      </c>
      <c r="F17" s="189">
        <v>8</v>
      </c>
      <c r="G17" s="189">
        <v>12</v>
      </c>
      <c r="H17" s="189">
        <v>0</v>
      </c>
      <c r="I17" s="189">
        <v>0</v>
      </c>
      <c r="J17" s="189">
        <v>0</v>
      </c>
      <c r="K17" s="189">
        <v>0</v>
      </c>
      <c r="L17" s="189">
        <v>0</v>
      </c>
      <c r="M17" s="189">
        <v>0</v>
      </c>
      <c r="N17" s="189">
        <v>2</v>
      </c>
      <c r="O17" s="189">
        <v>3</v>
      </c>
      <c r="P17" s="189">
        <v>0</v>
      </c>
      <c r="Q17" s="189">
        <v>0</v>
      </c>
      <c r="R17" s="189">
        <v>8</v>
      </c>
      <c r="S17" s="189">
        <v>1</v>
      </c>
      <c r="T17" s="189">
        <v>0</v>
      </c>
      <c r="U17" s="189">
        <v>0</v>
      </c>
      <c r="V17" s="189">
        <v>3</v>
      </c>
      <c r="W17" s="190" t="s">
        <v>23</v>
      </c>
      <c r="X17" s="191"/>
    </row>
    <row r="18" spans="1:24" s="192" customFormat="1" ht="16.5" customHeight="1">
      <c r="A18" s="185"/>
      <c r="B18" s="193" t="s">
        <v>24</v>
      </c>
      <c r="C18" s="187">
        <f t="shared" si="2"/>
        <v>83</v>
      </c>
      <c r="D18" s="188">
        <f t="shared" si="3"/>
        <v>57</v>
      </c>
      <c r="E18" s="188">
        <f t="shared" si="4"/>
        <v>26</v>
      </c>
      <c r="F18" s="189">
        <v>18</v>
      </c>
      <c r="G18" s="189">
        <v>18</v>
      </c>
      <c r="H18" s="189">
        <v>0</v>
      </c>
      <c r="I18" s="189">
        <v>0</v>
      </c>
      <c r="J18" s="189">
        <v>0</v>
      </c>
      <c r="K18" s="189">
        <v>1</v>
      </c>
      <c r="L18" s="189">
        <v>1</v>
      </c>
      <c r="M18" s="189">
        <v>0</v>
      </c>
      <c r="N18" s="189">
        <v>21</v>
      </c>
      <c r="O18" s="189">
        <v>6</v>
      </c>
      <c r="P18" s="189">
        <v>0</v>
      </c>
      <c r="Q18" s="189">
        <v>0</v>
      </c>
      <c r="R18" s="189">
        <v>14</v>
      </c>
      <c r="S18" s="189">
        <v>1</v>
      </c>
      <c r="T18" s="189">
        <v>3</v>
      </c>
      <c r="U18" s="189">
        <v>0</v>
      </c>
      <c r="V18" s="189">
        <v>7</v>
      </c>
      <c r="W18" s="194" t="s">
        <v>24</v>
      </c>
      <c r="X18" s="191"/>
    </row>
    <row r="19" spans="1:24" s="192" customFormat="1" ht="16.5" customHeight="1">
      <c r="A19" s="185"/>
      <c r="B19" s="193" t="s">
        <v>136</v>
      </c>
      <c r="C19" s="187">
        <f t="shared" si="2"/>
        <v>13</v>
      </c>
      <c r="D19" s="188">
        <f t="shared" si="3"/>
        <v>6</v>
      </c>
      <c r="E19" s="188">
        <f t="shared" si="4"/>
        <v>7</v>
      </c>
      <c r="F19" s="189">
        <v>2</v>
      </c>
      <c r="G19" s="189">
        <v>5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1</v>
      </c>
      <c r="O19" s="189">
        <v>2</v>
      </c>
      <c r="P19" s="189">
        <v>0</v>
      </c>
      <c r="Q19" s="189">
        <v>0</v>
      </c>
      <c r="R19" s="189">
        <v>2</v>
      </c>
      <c r="S19" s="189">
        <v>0</v>
      </c>
      <c r="T19" s="189">
        <v>1</v>
      </c>
      <c r="U19" s="189">
        <v>0</v>
      </c>
      <c r="V19" s="189">
        <v>1</v>
      </c>
      <c r="W19" s="194" t="s">
        <v>136</v>
      </c>
      <c r="X19" s="191"/>
    </row>
    <row r="20" spans="1:24" s="192" customFormat="1" ht="16.5" customHeight="1">
      <c r="A20" s="185"/>
      <c r="B20" s="193" t="s">
        <v>25</v>
      </c>
      <c r="C20" s="187">
        <f t="shared" si="2"/>
        <v>37</v>
      </c>
      <c r="D20" s="188">
        <f t="shared" si="3"/>
        <v>26</v>
      </c>
      <c r="E20" s="188">
        <f t="shared" si="4"/>
        <v>11</v>
      </c>
      <c r="F20" s="189">
        <v>8</v>
      </c>
      <c r="G20" s="189">
        <v>8</v>
      </c>
      <c r="H20" s="189">
        <v>0</v>
      </c>
      <c r="I20" s="189">
        <v>0</v>
      </c>
      <c r="J20" s="189">
        <v>0</v>
      </c>
      <c r="K20" s="189">
        <v>0</v>
      </c>
      <c r="L20" s="189">
        <v>0</v>
      </c>
      <c r="M20" s="189">
        <v>0</v>
      </c>
      <c r="N20" s="189">
        <v>9</v>
      </c>
      <c r="O20" s="189">
        <v>3</v>
      </c>
      <c r="P20" s="189">
        <v>0</v>
      </c>
      <c r="Q20" s="189">
        <v>0</v>
      </c>
      <c r="R20" s="189">
        <v>7</v>
      </c>
      <c r="S20" s="189">
        <v>0</v>
      </c>
      <c r="T20" s="189">
        <v>2</v>
      </c>
      <c r="U20" s="189">
        <v>0</v>
      </c>
      <c r="V20" s="189">
        <v>3</v>
      </c>
      <c r="W20" s="194" t="s">
        <v>25</v>
      </c>
      <c r="X20" s="191"/>
    </row>
    <row r="21" spans="1:24" s="192" customFormat="1" ht="16.5" customHeight="1">
      <c r="A21" s="185"/>
      <c r="B21" s="193" t="s">
        <v>26</v>
      </c>
      <c r="C21" s="187">
        <f t="shared" si="2"/>
        <v>34</v>
      </c>
      <c r="D21" s="188">
        <f t="shared" si="3"/>
        <v>24</v>
      </c>
      <c r="E21" s="188">
        <f t="shared" si="4"/>
        <v>10</v>
      </c>
      <c r="F21" s="189">
        <v>10</v>
      </c>
      <c r="G21" s="189">
        <v>3</v>
      </c>
      <c r="H21" s="189">
        <v>0</v>
      </c>
      <c r="I21" s="189">
        <v>0</v>
      </c>
      <c r="J21" s="189">
        <v>0</v>
      </c>
      <c r="K21" s="189">
        <v>0</v>
      </c>
      <c r="L21" s="189">
        <v>0</v>
      </c>
      <c r="M21" s="189">
        <v>0</v>
      </c>
      <c r="N21" s="189">
        <v>10</v>
      </c>
      <c r="O21" s="189">
        <v>7</v>
      </c>
      <c r="P21" s="189">
        <v>0</v>
      </c>
      <c r="Q21" s="189">
        <v>0</v>
      </c>
      <c r="R21" s="189">
        <v>4</v>
      </c>
      <c r="S21" s="189">
        <v>0</v>
      </c>
      <c r="T21" s="189">
        <v>0</v>
      </c>
      <c r="U21" s="189">
        <v>0</v>
      </c>
      <c r="V21" s="189">
        <v>2</v>
      </c>
      <c r="W21" s="194" t="s">
        <v>26</v>
      </c>
      <c r="X21" s="191"/>
    </row>
    <row r="22" spans="1:24" s="192" customFormat="1" ht="16.5" customHeight="1">
      <c r="A22" s="185"/>
      <c r="B22" s="193" t="s">
        <v>27</v>
      </c>
      <c r="C22" s="187">
        <f t="shared" si="2"/>
        <v>44</v>
      </c>
      <c r="D22" s="188">
        <f t="shared" si="3"/>
        <v>31</v>
      </c>
      <c r="E22" s="188">
        <f t="shared" si="4"/>
        <v>13</v>
      </c>
      <c r="F22" s="189">
        <v>7</v>
      </c>
      <c r="G22" s="189">
        <v>5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15</v>
      </c>
      <c r="O22" s="189">
        <v>5</v>
      </c>
      <c r="P22" s="189">
        <v>0</v>
      </c>
      <c r="Q22" s="189">
        <v>0</v>
      </c>
      <c r="R22" s="189">
        <v>7</v>
      </c>
      <c r="S22" s="189">
        <v>1</v>
      </c>
      <c r="T22" s="189">
        <v>2</v>
      </c>
      <c r="U22" s="189">
        <v>2</v>
      </c>
      <c r="V22" s="189">
        <v>2</v>
      </c>
      <c r="W22" s="194" t="s">
        <v>27</v>
      </c>
      <c r="X22" s="191"/>
    </row>
    <row r="23" spans="1:24" s="192" customFormat="1" ht="16.5" customHeight="1">
      <c r="A23" s="185"/>
      <c r="B23" s="193" t="s">
        <v>28</v>
      </c>
      <c r="C23" s="187">
        <f t="shared" si="2"/>
        <v>8</v>
      </c>
      <c r="D23" s="188">
        <f t="shared" si="3"/>
        <v>5</v>
      </c>
      <c r="E23" s="188">
        <f t="shared" si="4"/>
        <v>3</v>
      </c>
      <c r="F23" s="189">
        <v>3</v>
      </c>
      <c r="G23" s="189">
        <v>2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1</v>
      </c>
      <c r="P23" s="189">
        <v>0</v>
      </c>
      <c r="Q23" s="189">
        <v>0</v>
      </c>
      <c r="R23" s="189">
        <v>2</v>
      </c>
      <c r="S23" s="189">
        <v>0</v>
      </c>
      <c r="T23" s="189">
        <v>0</v>
      </c>
      <c r="U23" s="189">
        <v>0</v>
      </c>
      <c r="V23" s="189">
        <v>1</v>
      </c>
      <c r="W23" s="194" t="s">
        <v>28</v>
      </c>
      <c r="X23" s="191"/>
    </row>
    <row r="24" spans="1:24" s="192" customFormat="1" ht="16.5" customHeight="1">
      <c r="A24" s="185"/>
      <c r="B24" s="193" t="s">
        <v>29</v>
      </c>
      <c r="C24" s="187">
        <f t="shared" si="2"/>
        <v>10</v>
      </c>
      <c r="D24" s="188">
        <f t="shared" si="3"/>
        <v>5</v>
      </c>
      <c r="E24" s="188">
        <f t="shared" si="4"/>
        <v>5</v>
      </c>
      <c r="F24" s="189">
        <v>3</v>
      </c>
      <c r="G24" s="189">
        <v>4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1</v>
      </c>
      <c r="P24" s="189">
        <v>0</v>
      </c>
      <c r="Q24" s="189">
        <v>0</v>
      </c>
      <c r="R24" s="189">
        <v>1</v>
      </c>
      <c r="S24" s="189">
        <v>0</v>
      </c>
      <c r="T24" s="189">
        <v>1</v>
      </c>
      <c r="U24" s="189">
        <v>0</v>
      </c>
      <c r="V24" s="189">
        <v>1</v>
      </c>
      <c r="W24" s="194" t="s">
        <v>29</v>
      </c>
      <c r="X24" s="191"/>
    </row>
    <row r="25" spans="1:24" s="192" customFormat="1" ht="16.5" customHeight="1">
      <c r="A25" s="185"/>
      <c r="B25" s="193" t="s">
        <v>30</v>
      </c>
      <c r="C25" s="187">
        <f t="shared" si="2"/>
        <v>8</v>
      </c>
      <c r="D25" s="188">
        <f t="shared" si="3"/>
        <v>5</v>
      </c>
      <c r="E25" s="188">
        <f t="shared" si="4"/>
        <v>3</v>
      </c>
      <c r="F25" s="189">
        <v>3</v>
      </c>
      <c r="G25" s="189">
        <v>2</v>
      </c>
      <c r="H25" s="189">
        <v>0</v>
      </c>
      <c r="I25" s="189">
        <v>0</v>
      </c>
      <c r="J25" s="189"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1</v>
      </c>
      <c r="P25" s="189">
        <v>0</v>
      </c>
      <c r="Q25" s="189">
        <v>0</v>
      </c>
      <c r="R25" s="189">
        <v>2</v>
      </c>
      <c r="S25" s="189">
        <v>0</v>
      </c>
      <c r="T25" s="189">
        <v>0</v>
      </c>
      <c r="U25" s="189">
        <v>0</v>
      </c>
      <c r="V25" s="189">
        <v>1</v>
      </c>
      <c r="W25" s="194" t="s">
        <v>30</v>
      </c>
      <c r="X25" s="191"/>
    </row>
    <row r="26" spans="1:24" s="192" customFormat="1" ht="16.5" customHeight="1">
      <c r="A26" s="185"/>
      <c r="B26" s="195" t="s">
        <v>60</v>
      </c>
      <c r="C26" s="187">
        <f t="shared" si="2"/>
        <v>37</v>
      </c>
      <c r="D26" s="188">
        <f t="shared" si="3"/>
        <v>27</v>
      </c>
      <c r="E26" s="188">
        <f t="shared" si="4"/>
        <v>10</v>
      </c>
      <c r="F26" s="189">
        <v>8</v>
      </c>
      <c r="G26" s="189">
        <v>7</v>
      </c>
      <c r="H26" s="189">
        <v>0</v>
      </c>
      <c r="I26" s="189">
        <v>0</v>
      </c>
      <c r="J26" s="189">
        <v>0</v>
      </c>
      <c r="K26" s="189">
        <v>0</v>
      </c>
      <c r="L26" s="189">
        <v>0</v>
      </c>
      <c r="M26" s="189">
        <v>0</v>
      </c>
      <c r="N26" s="189">
        <v>10</v>
      </c>
      <c r="O26" s="189">
        <v>3</v>
      </c>
      <c r="P26" s="189">
        <v>0</v>
      </c>
      <c r="Q26" s="189">
        <v>0</v>
      </c>
      <c r="R26" s="189">
        <v>7</v>
      </c>
      <c r="S26" s="189">
        <v>0</v>
      </c>
      <c r="T26" s="189">
        <v>2</v>
      </c>
      <c r="U26" s="189">
        <v>0</v>
      </c>
      <c r="V26" s="189">
        <v>3</v>
      </c>
      <c r="W26" s="194" t="s">
        <v>60</v>
      </c>
      <c r="X26" s="191"/>
    </row>
    <row r="27" spans="1:24" s="192" customFormat="1" ht="16.5" customHeight="1">
      <c r="A27" s="185"/>
      <c r="B27" s="195" t="s">
        <v>61</v>
      </c>
      <c r="C27" s="187">
        <f t="shared" si="2"/>
        <v>38</v>
      </c>
      <c r="D27" s="188">
        <f t="shared" si="3"/>
        <v>24</v>
      </c>
      <c r="E27" s="188">
        <f t="shared" si="4"/>
        <v>14</v>
      </c>
      <c r="F27" s="189">
        <v>8</v>
      </c>
      <c r="G27" s="189">
        <v>9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6</v>
      </c>
      <c r="O27" s="189">
        <v>3</v>
      </c>
      <c r="P27" s="189">
        <v>0</v>
      </c>
      <c r="Q27" s="189">
        <v>0</v>
      </c>
      <c r="R27" s="189">
        <v>8</v>
      </c>
      <c r="S27" s="189">
        <v>0</v>
      </c>
      <c r="T27" s="189">
        <v>2</v>
      </c>
      <c r="U27" s="189">
        <v>2</v>
      </c>
      <c r="V27" s="189">
        <v>4</v>
      </c>
      <c r="W27" s="194" t="s">
        <v>61</v>
      </c>
      <c r="X27" s="191"/>
    </row>
    <row r="28" spans="1:24" s="192" customFormat="1" ht="16.5" customHeight="1">
      <c r="A28" s="185"/>
      <c r="B28" s="195" t="s">
        <v>62</v>
      </c>
      <c r="C28" s="187">
        <f t="shared" si="2"/>
        <v>7</v>
      </c>
      <c r="D28" s="188">
        <f t="shared" si="3"/>
        <v>4</v>
      </c>
      <c r="E28" s="188">
        <f t="shared" si="4"/>
        <v>3</v>
      </c>
      <c r="F28" s="189">
        <v>1</v>
      </c>
      <c r="G28" s="189">
        <v>3</v>
      </c>
      <c r="H28" s="189">
        <v>0</v>
      </c>
      <c r="I28" s="189">
        <v>0</v>
      </c>
      <c r="J28" s="189">
        <v>0</v>
      </c>
      <c r="K28" s="189">
        <v>0</v>
      </c>
      <c r="L28" s="189">
        <v>0</v>
      </c>
      <c r="M28" s="189">
        <v>0</v>
      </c>
      <c r="N28" s="189">
        <v>1</v>
      </c>
      <c r="O28" s="189">
        <v>0</v>
      </c>
      <c r="P28" s="189">
        <v>0</v>
      </c>
      <c r="Q28" s="189">
        <v>0</v>
      </c>
      <c r="R28" s="189">
        <v>2</v>
      </c>
      <c r="S28" s="189">
        <v>0</v>
      </c>
      <c r="T28" s="189">
        <v>0</v>
      </c>
      <c r="U28" s="189">
        <v>0</v>
      </c>
      <c r="V28" s="189">
        <v>1</v>
      </c>
      <c r="W28" s="194" t="s">
        <v>62</v>
      </c>
      <c r="X28" s="191"/>
    </row>
    <row r="29" spans="1:24" s="192" customFormat="1" ht="16.5" customHeight="1">
      <c r="A29" s="185"/>
      <c r="B29" s="195" t="s">
        <v>153</v>
      </c>
      <c r="C29" s="187">
        <f t="shared" si="2"/>
        <v>65</v>
      </c>
      <c r="D29" s="188">
        <f t="shared" si="3"/>
        <v>39</v>
      </c>
      <c r="E29" s="188">
        <f t="shared" si="4"/>
        <v>26</v>
      </c>
      <c r="F29" s="189">
        <v>12</v>
      </c>
      <c r="G29" s="189">
        <v>16</v>
      </c>
      <c r="H29" s="189">
        <v>0</v>
      </c>
      <c r="I29" s="189">
        <v>0</v>
      </c>
      <c r="J29" s="189">
        <v>0</v>
      </c>
      <c r="K29" s="189">
        <v>0</v>
      </c>
      <c r="L29" s="189">
        <v>0</v>
      </c>
      <c r="M29" s="189">
        <v>0</v>
      </c>
      <c r="N29" s="189">
        <v>15</v>
      </c>
      <c r="O29" s="189">
        <v>5</v>
      </c>
      <c r="P29" s="189">
        <v>0</v>
      </c>
      <c r="Q29" s="189">
        <v>0</v>
      </c>
      <c r="R29" s="189">
        <v>10</v>
      </c>
      <c r="S29" s="189">
        <v>1</v>
      </c>
      <c r="T29" s="189">
        <v>2</v>
      </c>
      <c r="U29" s="189">
        <v>4</v>
      </c>
      <c r="V29" s="189">
        <v>6</v>
      </c>
      <c r="W29" s="194" t="s">
        <v>153</v>
      </c>
      <c r="X29" s="191"/>
    </row>
    <row r="30" spans="1:24" s="192" customFormat="1" ht="16.5" customHeight="1">
      <c r="A30" s="185"/>
      <c r="B30" s="193" t="s">
        <v>222</v>
      </c>
      <c r="C30" s="187">
        <f>D30+E30</f>
        <v>8</v>
      </c>
      <c r="D30" s="188">
        <f>SUM(F30,H30,J30,L30,N30,P30,R30,T30)</f>
        <v>5</v>
      </c>
      <c r="E30" s="188">
        <f>SUM(G30,I30,K30,M30,O30,Q30,S30,U30)</f>
        <v>3</v>
      </c>
      <c r="F30" s="189">
        <v>3</v>
      </c>
      <c r="G30" s="189">
        <v>2</v>
      </c>
      <c r="H30" s="189">
        <v>0</v>
      </c>
      <c r="I30" s="189">
        <v>0</v>
      </c>
      <c r="J30" s="189">
        <v>0</v>
      </c>
      <c r="K30" s="189">
        <v>0</v>
      </c>
      <c r="L30" s="189">
        <v>0</v>
      </c>
      <c r="M30" s="189">
        <v>0</v>
      </c>
      <c r="N30" s="189">
        <v>0</v>
      </c>
      <c r="O30" s="189">
        <v>1</v>
      </c>
      <c r="P30" s="189">
        <v>0</v>
      </c>
      <c r="Q30" s="189">
        <v>0</v>
      </c>
      <c r="R30" s="189">
        <v>2</v>
      </c>
      <c r="S30" s="189">
        <v>0</v>
      </c>
      <c r="T30" s="189">
        <v>0</v>
      </c>
      <c r="U30" s="189">
        <v>0</v>
      </c>
      <c r="V30" s="189">
        <v>1</v>
      </c>
      <c r="W30" s="194" t="s">
        <v>222</v>
      </c>
      <c r="X30" s="191"/>
    </row>
    <row r="31" spans="1:24" s="181" customFormat="1" ht="21.75" customHeight="1">
      <c r="A31" s="610" t="s">
        <v>199</v>
      </c>
      <c r="B31" s="611"/>
      <c r="C31" s="179">
        <f t="shared" si="2"/>
        <v>8</v>
      </c>
      <c r="D31" s="180">
        <f t="shared" si="3"/>
        <v>5</v>
      </c>
      <c r="E31" s="180">
        <f t="shared" si="4"/>
        <v>3</v>
      </c>
      <c r="F31" s="180">
        <f aca="true" t="shared" si="6" ref="F31:V31">SUM(F32:F33)</f>
        <v>2</v>
      </c>
      <c r="G31" s="180">
        <f t="shared" si="6"/>
        <v>2</v>
      </c>
      <c r="H31" s="180">
        <f t="shared" si="6"/>
        <v>0</v>
      </c>
      <c r="I31" s="180">
        <f t="shared" si="6"/>
        <v>0</v>
      </c>
      <c r="J31" s="180">
        <f t="shared" si="6"/>
        <v>0</v>
      </c>
      <c r="K31" s="180">
        <f t="shared" si="6"/>
        <v>0</v>
      </c>
      <c r="L31" s="180">
        <f t="shared" si="6"/>
        <v>0</v>
      </c>
      <c r="M31" s="180">
        <f t="shared" si="6"/>
        <v>0</v>
      </c>
      <c r="N31" s="180">
        <f t="shared" si="6"/>
        <v>0</v>
      </c>
      <c r="O31" s="180">
        <f t="shared" si="6"/>
        <v>1</v>
      </c>
      <c r="P31" s="180">
        <f t="shared" si="6"/>
        <v>0</v>
      </c>
      <c r="Q31" s="180">
        <f t="shared" si="6"/>
        <v>0</v>
      </c>
      <c r="R31" s="180">
        <f t="shared" si="6"/>
        <v>1</v>
      </c>
      <c r="S31" s="180">
        <f t="shared" si="6"/>
        <v>0</v>
      </c>
      <c r="T31" s="180">
        <f t="shared" si="6"/>
        <v>2</v>
      </c>
      <c r="U31" s="180">
        <f t="shared" si="6"/>
        <v>0</v>
      </c>
      <c r="V31" s="180">
        <f t="shared" si="6"/>
        <v>1</v>
      </c>
      <c r="W31" s="588" t="s">
        <v>161</v>
      </c>
      <c r="X31" s="590"/>
    </row>
    <row r="32" spans="1:24" s="192" customFormat="1" ht="16.5" customHeight="1">
      <c r="A32" s="185"/>
      <c r="B32" s="193" t="s">
        <v>31</v>
      </c>
      <c r="C32" s="187">
        <f t="shared" si="2"/>
        <v>8</v>
      </c>
      <c r="D32" s="188">
        <f t="shared" si="3"/>
        <v>5</v>
      </c>
      <c r="E32" s="188">
        <f t="shared" si="4"/>
        <v>3</v>
      </c>
      <c r="F32" s="189">
        <v>2</v>
      </c>
      <c r="G32" s="189">
        <v>2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1</v>
      </c>
      <c r="P32" s="189">
        <v>0</v>
      </c>
      <c r="Q32" s="189">
        <v>0</v>
      </c>
      <c r="R32" s="189">
        <v>1</v>
      </c>
      <c r="S32" s="189">
        <v>0</v>
      </c>
      <c r="T32" s="189">
        <v>2</v>
      </c>
      <c r="U32" s="189">
        <v>0</v>
      </c>
      <c r="V32" s="189">
        <v>1</v>
      </c>
      <c r="W32" s="194" t="s">
        <v>31</v>
      </c>
      <c r="X32" s="191"/>
    </row>
    <row r="33" spans="1:24" s="192" customFormat="1" ht="16.5" customHeight="1">
      <c r="A33" s="185"/>
      <c r="B33" s="193" t="s">
        <v>32</v>
      </c>
      <c r="C33" s="187">
        <f t="shared" si="2"/>
        <v>0</v>
      </c>
      <c r="D33" s="188">
        <f t="shared" si="3"/>
        <v>0</v>
      </c>
      <c r="E33" s="188">
        <f t="shared" si="4"/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89">
        <v>0</v>
      </c>
      <c r="Q33" s="189">
        <v>0</v>
      </c>
      <c r="R33" s="189">
        <v>0</v>
      </c>
      <c r="S33" s="189">
        <v>0</v>
      </c>
      <c r="T33" s="189">
        <v>0</v>
      </c>
      <c r="U33" s="189">
        <v>0</v>
      </c>
      <c r="V33" s="189">
        <v>0</v>
      </c>
      <c r="W33" s="194" t="s">
        <v>32</v>
      </c>
      <c r="X33" s="191"/>
    </row>
    <row r="34" spans="1:24" s="181" customFormat="1" ht="21.75" customHeight="1">
      <c r="A34" s="586" t="s">
        <v>200</v>
      </c>
      <c r="B34" s="587"/>
      <c r="C34" s="179">
        <f t="shared" si="2"/>
        <v>56</v>
      </c>
      <c r="D34" s="180">
        <f t="shared" si="3"/>
        <v>32</v>
      </c>
      <c r="E34" s="180">
        <f t="shared" si="4"/>
        <v>24</v>
      </c>
      <c r="F34" s="180">
        <f aca="true" t="shared" si="7" ref="F34:V34">SUM(F35:F38)</f>
        <v>6</v>
      </c>
      <c r="G34" s="180">
        <f t="shared" si="7"/>
        <v>12</v>
      </c>
      <c r="H34" s="180">
        <f t="shared" si="7"/>
        <v>0</v>
      </c>
      <c r="I34" s="180">
        <f t="shared" si="7"/>
        <v>0</v>
      </c>
      <c r="J34" s="180">
        <f t="shared" si="7"/>
        <v>0</v>
      </c>
      <c r="K34" s="180">
        <f t="shared" si="7"/>
        <v>0</v>
      </c>
      <c r="L34" s="180">
        <f t="shared" si="7"/>
        <v>0</v>
      </c>
      <c r="M34" s="180">
        <f t="shared" si="7"/>
        <v>0</v>
      </c>
      <c r="N34" s="180">
        <f t="shared" si="7"/>
        <v>12</v>
      </c>
      <c r="O34" s="180">
        <f t="shared" si="7"/>
        <v>9</v>
      </c>
      <c r="P34" s="180">
        <f t="shared" si="7"/>
        <v>0</v>
      </c>
      <c r="Q34" s="180">
        <f t="shared" si="7"/>
        <v>0</v>
      </c>
      <c r="R34" s="180">
        <f t="shared" si="7"/>
        <v>11</v>
      </c>
      <c r="S34" s="180">
        <f t="shared" si="7"/>
        <v>1</v>
      </c>
      <c r="T34" s="180">
        <f t="shared" si="7"/>
        <v>3</v>
      </c>
      <c r="U34" s="180">
        <f t="shared" si="7"/>
        <v>2</v>
      </c>
      <c r="V34" s="180">
        <f t="shared" si="7"/>
        <v>4</v>
      </c>
      <c r="W34" s="588" t="s">
        <v>162</v>
      </c>
      <c r="X34" s="590"/>
    </row>
    <row r="35" spans="1:24" s="192" customFormat="1" ht="16.5" customHeight="1">
      <c r="A35" s="185"/>
      <c r="B35" s="193" t="s">
        <v>48</v>
      </c>
      <c r="C35" s="187">
        <f t="shared" si="2"/>
        <v>34</v>
      </c>
      <c r="D35" s="188">
        <f t="shared" si="3"/>
        <v>21</v>
      </c>
      <c r="E35" s="188">
        <f t="shared" si="4"/>
        <v>13</v>
      </c>
      <c r="F35" s="189">
        <v>3</v>
      </c>
      <c r="G35" s="189">
        <v>6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9</v>
      </c>
      <c r="O35" s="189">
        <v>7</v>
      </c>
      <c r="P35" s="189">
        <v>0</v>
      </c>
      <c r="Q35" s="189">
        <v>0</v>
      </c>
      <c r="R35" s="189">
        <v>7</v>
      </c>
      <c r="S35" s="189">
        <v>0</v>
      </c>
      <c r="T35" s="189">
        <v>2</v>
      </c>
      <c r="U35" s="189">
        <v>0</v>
      </c>
      <c r="V35" s="189">
        <v>2</v>
      </c>
      <c r="W35" s="194" t="s">
        <v>47</v>
      </c>
      <c r="X35" s="191"/>
    </row>
    <row r="36" spans="1:24" s="192" customFormat="1" ht="16.5" customHeight="1">
      <c r="A36" s="185"/>
      <c r="B36" s="193" t="s">
        <v>50</v>
      </c>
      <c r="C36" s="187">
        <f t="shared" si="2"/>
        <v>11</v>
      </c>
      <c r="D36" s="188">
        <f t="shared" si="3"/>
        <v>7</v>
      </c>
      <c r="E36" s="188">
        <f t="shared" si="4"/>
        <v>4</v>
      </c>
      <c r="F36" s="189">
        <v>2</v>
      </c>
      <c r="G36" s="189">
        <v>2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3</v>
      </c>
      <c r="O36" s="189">
        <v>1</v>
      </c>
      <c r="P36" s="189">
        <v>0</v>
      </c>
      <c r="Q36" s="189">
        <v>0</v>
      </c>
      <c r="R36" s="189">
        <v>2</v>
      </c>
      <c r="S36" s="189">
        <v>0</v>
      </c>
      <c r="T36" s="189">
        <v>0</v>
      </c>
      <c r="U36" s="189">
        <v>1</v>
      </c>
      <c r="V36" s="189">
        <v>1</v>
      </c>
      <c r="W36" s="194" t="s">
        <v>49</v>
      </c>
      <c r="X36" s="191"/>
    </row>
    <row r="37" spans="1:24" s="192" customFormat="1" ht="16.5" customHeight="1">
      <c r="A37" s="185"/>
      <c r="B37" s="193" t="s">
        <v>52</v>
      </c>
      <c r="C37" s="187">
        <f t="shared" si="2"/>
        <v>8</v>
      </c>
      <c r="D37" s="188">
        <f t="shared" si="3"/>
        <v>4</v>
      </c>
      <c r="E37" s="188">
        <f t="shared" si="4"/>
        <v>4</v>
      </c>
      <c r="F37" s="189">
        <v>1</v>
      </c>
      <c r="G37" s="189">
        <v>3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1</v>
      </c>
      <c r="P37" s="189">
        <v>0</v>
      </c>
      <c r="Q37" s="189">
        <v>0</v>
      </c>
      <c r="R37" s="189">
        <v>2</v>
      </c>
      <c r="S37" s="189">
        <v>0</v>
      </c>
      <c r="T37" s="189">
        <v>1</v>
      </c>
      <c r="U37" s="189">
        <v>0</v>
      </c>
      <c r="V37" s="189">
        <v>1</v>
      </c>
      <c r="W37" s="194" t="s">
        <v>51</v>
      </c>
      <c r="X37" s="191"/>
    </row>
    <row r="38" spans="1:24" s="192" customFormat="1" ht="16.5" customHeight="1">
      <c r="A38" s="185"/>
      <c r="B38" s="193" t="s">
        <v>54</v>
      </c>
      <c r="C38" s="187">
        <f t="shared" si="2"/>
        <v>3</v>
      </c>
      <c r="D38" s="188">
        <f t="shared" si="3"/>
        <v>0</v>
      </c>
      <c r="E38" s="188">
        <f t="shared" si="4"/>
        <v>3</v>
      </c>
      <c r="F38" s="189">
        <v>0</v>
      </c>
      <c r="G38" s="189">
        <v>1</v>
      </c>
      <c r="H38" s="189">
        <v>0</v>
      </c>
      <c r="I38" s="189">
        <v>0</v>
      </c>
      <c r="J38" s="189">
        <v>0</v>
      </c>
      <c r="K38" s="189">
        <v>0</v>
      </c>
      <c r="L38" s="189">
        <v>0</v>
      </c>
      <c r="M38" s="189">
        <v>0</v>
      </c>
      <c r="N38" s="189">
        <v>0</v>
      </c>
      <c r="O38" s="189">
        <v>0</v>
      </c>
      <c r="P38" s="189">
        <v>0</v>
      </c>
      <c r="Q38" s="189">
        <v>0</v>
      </c>
      <c r="R38" s="189">
        <v>0</v>
      </c>
      <c r="S38" s="189">
        <v>1</v>
      </c>
      <c r="T38" s="189">
        <v>0</v>
      </c>
      <c r="U38" s="189">
        <v>1</v>
      </c>
      <c r="V38" s="189">
        <v>0</v>
      </c>
      <c r="W38" s="194" t="s">
        <v>53</v>
      </c>
      <c r="X38" s="191"/>
    </row>
    <row r="39" spans="1:24" s="181" customFormat="1" ht="21.75" customHeight="1">
      <c r="A39" s="586" t="s">
        <v>201</v>
      </c>
      <c r="B39" s="587"/>
      <c r="C39" s="179">
        <f t="shared" si="2"/>
        <v>11</v>
      </c>
      <c r="D39" s="180">
        <f t="shared" si="3"/>
        <v>8</v>
      </c>
      <c r="E39" s="180">
        <f t="shared" si="4"/>
        <v>3</v>
      </c>
      <c r="F39" s="180">
        <f aca="true" t="shared" si="8" ref="F39:V39">F40</f>
        <v>2</v>
      </c>
      <c r="G39" s="180">
        <f t="shared" si="8"/>
        <v>2</v>
      </c>
      <c r="H39" s="180">
        <f t="shared" si="8"/>
        <v>0</v>
      </c>
      <c r="I39" s="180">
        <f t="shared" si="8"/>
        <v>0</v>
      </c>
      <c r="J39" s="180">
        <f t="shared" si="8"/>
        <v>0</v>
      </c>
      <c r="K39" s="180">
        <f t="shared" si="8"/>
        <v>0</v>
      </c>
      <c r="L39" s="180">
        <f t="shared" si="8"/>
        <v>0</v>
      </c>
      <c r="M39" s="180">
        <f t="shared" si="8"/>
        <v>0</v>
      </c>
      <c r="N39" s="180">
        <f t="shared" si="8"/>
        <v>3</v>
      </c>
      <c r="O39" s="180">
        <f t="shared" si="8"/>
        <v>1</v>
      </c>
      <c r="P39" s="180">
        <f t="shared" si="8"/>
        <v>0</v>
      </c>
      <c r="Q39" s="180">
        <f t="shared" si="8"/>
        <v>0</v>
      </c>
      <c r="R39" s="180">
        <f t="shared" si="8"/>
        <v>2</v>
      </c>
      <c r="S39" s="180">
        <f t="shared" si="8"/>
        <v>0</v>
      </c>
      <c r="T39" s="180">
        <f t="shared" si="8"/>
        <v>1</v>
      </c>
      <c r="U39" s="180">
        <f t="shared" si="8"/>
        <v>0</v>
      </c>
      <c r="V39" s="180">
        <f t="shared" si="8"/>
        <v>1</v>
      </c>
      <c r="W39" s="597" t="s">
        <v>33</v>
      </c>
      <c r="X39" s="598"/>
    </row>
    <row r="40" spans="1:24" s="192" customFormat="1" ht="16.5" customHeight="1">
      <c r="A40" s="185"/>
      <c r="B40" s="193" t="s">
        <v>34</v>
      </c>
      <c r="C40" s="187">
        <f t="shared" si="2"/>
        <v>11</v>
      </c>
      <c r="D40" s="188">
        <f t="shared" si="3"/>
        <v>8</v>
      </c>
      <c r="E40" s="188">
        <f t="shared" si="4"/>
        <v>3</v>
      </c>
      <c r="F40" s="189">
        <v>2</v>
      </c>
      <c r="G40" s="189">
        <v>2</v>
      </c>
      <c r="H40" s="189">
        <v>0</v>
      </c>
      <c r="I40" s="189">
        <v>0</v>
      </c>
      <c r="J40" s="189">
        <v>0</v>
      </c>
      <c r="K40" s="189">
        <v>0</v>
      </c>
      <c r="L40" s="189">
        <v>0</v>
      </c>
      <c r="M40" s="189">
        <v>0</v>
      </c>
      <c r="N40" s="189">
        <v>3</v>
      </c>
      <c r="O40" s="189">
        <v>1</v>
      </c>
      <c r="P40" s="189">
        <v>0</v>
      </c>
      <c r="Q40" s="189">
        <v>0</v>
      </c>
      <c r="R40" s="189">
        <v>2</v>
      </c>
      <c r="S40" s="189">
        <v>0</v>
      </c>
      <c r="T40" s="189">
        <v>1</v>
      </c>
      <c r="U40" s="189">
        <v>0</v>
      </c>
      <c r="V40" s="189">
        <v>1</v>
      </c>
      <c r="W40" s="194" t="s">
        <v>34</v>
      </c>
      <c r="X40" s="191"/>
    </row>
    <row r="41" spans="1:24" s="181" customFormat="1" ht="21.75" customHeight="1">
      <c r="A41" s="586" t="s">
        <v>202</v>
      </c>
      <c r="B41" s="587"/>
      <c r="C41" s="179">
        <f t="shared" si="2"/>
        <v>11</v>
      </c>
      <c r="D41" s="180">
        <f t="shared" si="3"/>
        <v>9</v>
      </c>
      <c r="E41" s="180">
        <f t="shared" si="4"/>
        <v>2</v>
      </c>
      <c r="F41" s="180">
        <f aca="true" t="shared" si="9" ref="F41:V41">SUM(F42:F43)</f>
        <v>4</v>
      </c>
      <c r="G41" s="180">
        <f t="shared" si="9"/>
        <v>1</v>
      </c>
      <c r="H41" s="180">
        <f t="shared" si="9"/>
        <v>0</v>
      </c>
      <c r="I41" s="180">
        <f t="shared" si="9"/>
        <v>0</v>
      </c>
      <c r="J41" s="180">
        <f t="shared" si="9"/>
        <v>0</v>
      </c>
      <c r="K41" s="180">
        <f t="shared" si="9"/>
        <v>0</v>
      </c>
      <c r="L41" s="180">
        <f t="shared" si="9"/>
        <v>0</v>
      </c>
      <c r="M41" s="180">
        <f t="shared" si="9"/>
        <v>0</v>
      </c>
      <c r="N41" s="180">
        <f t="shared" si="9"/>
        <v>2</v>
      </c>
      <c r="O41" s="180">
        <f t="shared" si="9"/>
        <v>1</v>
      </c>
      <c r="P41" s="180">
        <f t="shared" si="9"/>
        <v>0</v>
      </c>
      <c r="Q41" s="180">
        <f t="shared" si="9"/>
        <v>0</v>
      </c>
      <c r="R41" s="180">
        <f t="shared" si="9"/>
        <v>2</v>
      </c>
      <c r="S41" s="180">
        <f t="shared" si="9"/>
        <v>0</v>
      </c>
      <c r="T41" s="180">
        <f t="shared" si="9"/>
        <v>1</v>
      </c>
      <c r="U41" s="180">
        <f t="shared" si="9"/>
        <v>0</v>
      </c>
      <c r="V41" s="180">
        <f t="shared" si="9"/>
        <v>1</v>
      </c>
      <c r="W41" s="588" t="s">
        <v>164</v>
      </c>
      <c r="X41" s="590"/>
    </row>
    <row r="42" spans="1:24" s="192" customFormat="1" ht="16.5" customHeight="1">
      <c r="A42" s="185"/>
      <c r="B42" s="193" t="s">
        <v>35</v>
      </c>
      <c r="C42" s="187">
        <f t="shared" si="2"/>
        <v>11</v>
      </c>
      <c r="D42" s="188">
        <f t="shared" si="3"/>
        <v>9</v>
      </c>
      <c r="E42" s="188">
        <f t="shared" si="4"/>
        <v>2</v>
      </c>
      <c r="F42" s="189">
        <v>4</v>
      </c>
      <c r="G42" s="189">
        <v>1</v>
      </c>
      <c r="H42" s="189">
        <v>0</v>
      </c>
      <c r="I42" s="189">
        <v>0</v>
      </c>
      <c r="J42" s="189">
        <v>0</v>
      </c>
      <c r="K42" s="189">
        <v>0</v>
      </c>
      <c r="L42" s="189">
        <v>0</v>
      </c>
      <c r="M42" s="189">
        <v>0</v>
      </c>
      <c r="N42" s="189">
        <v>2</v>
      </c>
      <c r="O42" s="189">
        <v>1</v>
      </c>
      <c r="P42" s="189">
        <v>0</v>
      </c>
      <c r="Q42" s="189">
        <v>0</v>
      </c>
      <c r="R42" s="189">
        <v>2</v>
      </c>
      <c r="S42" s="189">
        <v>0</v>
      </c>
      <c r="T42" s="189">
        <v>1</v>
      </c>
      <c r="U42" s="189">
        <v>0</v>
      </c>
      <c r="V42" s="189">
        <v>1</v>
      </c>
      <c r="W42" s="194" t="s">
        <v>35</v>
      </c>
      <c r="X42" s="191"/>
    </row>
    <row r="43" spans="1:24" s="192" customFormat="1" ht="16.5" customHeight="1">
      <c r="A43" s="185"/>
      <c r="B43" s="193" t="s">
        <v>36</v>
      </c>
      <c r="C43" s="187">
        <f t="shared" si="2"/>
        <v>0</v>
      </c>
      <c r="D43" s="188">
        <f t="shared" si="3"/>
        <v>0</v>
      </c>
      <c r="E43" s="188">
        <f t="shared" si="4"/>
        <v>0</v>
      </c>
      <c r="F43" s="189">
        <v>0</v>
      </c>
      <c r="G43" s="189">
        <v>0</v>
      </c>
      <c r="H43" s="189">
        <v>0</v>
      </c>
      <c r="I43" s="189">
        <v>0</v>
      </c>
      <c r="J43" s="189">
        <v>0</v>
      </c>
      <c r="K43" s="189">
        <v>0</v>
      </c>
      <c r="L43" s="189">
        <v>0</v>
      </c>
      <c r="M43" s="189">
        <v>0</v>
      </c>
      <c r="N43" s="189">
        <v>0</v>
      </c>
      <c r="O43" s="189">
        <v>0</v>
      </c>
      <c r="P43" s="189">
        <v>0</v>
      </c>
      <c r="Q43" s="189">
        <v>0</v>
      </c>
      <c r="R43" s="189">
        <v>0</v>
      </c>
      <c r="S43" s="189">
        <v>0</v>
      </c>
      <c r="T43" s="189">
        <v>0</v>
      </c>
      <c r="U43" s="189">
        <v>0</v>
      </c>
      <c r="V43" s="189">
        <v>0</v>
      </c>
      <c r="W43" s="194" t="s">
        <v>36</v>
      </c>
      <c r="X43" s="191"/>
    </row>
    <row r="44" spans="1:24" s="181" customFormat="1" ht="21.75" customHeight="1">
      <c r="A44" s="586" t="s">
        <v>203</v>
      </c>
      <c r="B44" s="587"/>
      <c r="C44" s="179">
        <f t="shared" si="2"/>
        <v>15</v>
      </c>
      <c r="D44" s="180">
        <f t="shared" si="3"/>
        <v>8</v>
      </c>
      <c r="E44" s="180">
        <f t="shared" si="4"/>
        <v>7</v>
      </c>
      <c r="F44" s="180">
        <f aca="true" t="shared" si="10" ref="F44:V44">SUM(F45:F47)</f>
        <v>3</v>
      </c>
      <c r="G44" s="180">
        <f t="shared" si="10"/>
        <v>6</v>
      </c>
      <c r="H44" s="180">
        <f t="shared" si="10"/>
        <v>0</v>
      </c>
      <c r="I44" s="180">
        <f t="shared" si="10"/>
        <v>0</v>
      </c>
      <c r="J44" s="180">
        <f t="shared" si="10"/>
        <v>0</v>
      </c>
      <c r="K44" s="180">
        <f t="shared" si="10"/>
        <v>0</v>
      </c>
      <c r="L44" s="180">
        <f t="shared" si="10"/>
        <v>0</v>
      </c>
      <c r="M44" s="180">
        <f t="shared" si="10"/>
        <v>0</v>
      </c>
      <c r="N44" s="180">
        <f t="shared" si="10"/>
        <v>2</v>
      </c>
      <c r="O44" s="180">
        <f t="shared" si="10"/>
        <v>0</v>
      </c>
      <c r="P44" s="180">
        <f t="shared" si="10"/>
        <v>0</v>
      </c>
      <c r="Q44" s="180">
        <f t="shared" si="10"/>
        <v>0</v>
      </c>
      <c r="R44" s="180">
        <f t="shared" si="10"/>
        <v>3</v>
      </c>
      <c r="S44" s="180">
        <f t="shared" si="10"/>
        <v>0</v>
      </c>
      <c r="T44" s="180">
        <f t="shared" si="10"/>
        <v>0</v>
      </c>
      <c r="U44" s="180">
        <f t="shared" si="10"/>
        <v>1</v>
      </c>
      <c r="V44" s="180">
        <f t="shared" si="10"/>
        <v>2</v>
      </c>
      <c r="W44" s="588" t="s">
        <v>165</v>
      </c>
      <c r="X44" s="590"/>
    </row>
    <row r="45" spans="1:24" s="192" customFormat="1" ht="16.5" customHeight="1">
      <c r="A45" s="185"/>
      <c r="B45" s="193" t="s">
        <v>37</v>
      </c>
      <c r="C45" s="187">
        <f t="shared" si="2"/>
        <v>7</v>
      </c>
      <c r="D45" s="188">
        <f t="shared" si="3"/>
        <v>3</v>
      </c>
      <c r="E45" s="188">
        <f t="shared" si="4"/>
        <v>4</v>
      </c>
      <c r="F45" s="189">
        <v>1</v>
      </c>
      <c r="G45" s="189">
        <v>3</v>
      </c>
      <c r="H45" s="189">
        <v>0</v>
      </c>
      <c r="I45" s="189">
        <v>0</v>
      </c>
      <c r="J45" s="189">
        <v>0</v>
      </c>
      <c r="K45" s="189">
        <v>0</v>
      </c>
      <c r="L45" s="189">
        <v>0</v>
      </c>
      <c r="M45" s="189">
        <v>0</v>
      </c>
      <c r="N45" s="189">
        <v>1</v>
      </c>
      <c r="O45" s="189">
        <v>0</v>
      </c>
      <c r="P45" s="189">
        <v>0</v>
      </c>
      <c r="Q45" s="189">
        <v>0</v>
      </c>
      <c r="R45" s="189">
        <v>1</v>
      </c>
      <c r="S45" s="189">
        <v>0</v>
      </c>
      <c r="T45" s="189">
        <v>0</v>
      </c>
      <c r="U45" s="189">
        <v>1</v>
      </c>
      <c r="V45" s="189">
        <v>1</v>
      </c>
      <c r="W45" s="194" t="s">
        <v>37</v>
      </c>
      <c r="X45" s="191"/>
    </row>
    <row r="46" spans="1:24" s="192" customFormat="1" ht="16.5" customHeight="1">
      <c r="A46" s="185"/>
      <c r="B46" s="193" t="s">
        <v>38</v>
      </c>
      <c r="C46" s="187">
        <f t="shared" si="2"/>
        <v>0</v>
      </c>
      <c r="D46" s="188">
        <f t="shared" si="3"/>
        <v>0</v>
      </c>
      <c r="E46" s="188">
        <f t="shared" si="4"/>
        <v>0</v>
      </c>
      <c r="F46" s="189">
        <v>0</v>
      </c>
      <c r="G46" s="189">
        <v>0</v>
      </c>
      <c r="H46" s="189">
        <v>0</v>
      </c>
      <c r="I46" s="189">
        <v>0</v>
      </c>
      <c r="J46" s="189">
        <v>0</v>
      </c>
      <c r="K46" s="189">
        <v>0</v>
      </c>
      <c r="L46" s="189">
        <v>0</v>
      </c>
      <c r="M46" s="189">
        <v>0</v>
      </c>
      <c r="N46" s="189">
        <v>0</v>
      </c>
      <c r="O46" s="189">
        <v>0</v>
      </c>
      <c r="P46" s="189">
        <v>0</v>
      </c>
      <c r="Q46" s="189">
        <v>0</v>
      </c>
      <c r="R46" s="189">
        <v>0</v>
      </c>
      <c r="S46" s="189">
        <v>0</v>
      </c>
      <c r="T46" s="189">
        <v>0</v>
      </c>
      <c r="U46" s="189">
        <v>0</v>
      </c>
      <c r="V46" s="189">
        <v>0</v>
      </c>
      <c r="W46" s="194" t="s">
        <v>38</v>
      </c>
      <c r="X46" s="191"/>
    </row>
    <row r="47" spans="1:24" s="192" customFormat="1" ht="16.5" customHeight="1">
      <c r="A47" s="185"/>
      <c r="B47" s="193" t="s">
        <v>39</v>
      </c>
      <c r="C47" s="187">
        <f t="shared" si="2"/>
        <v>8</v>
      </c>
      <c r="D47" s="188">
        <f t="shared" si="3"/>
        <v>5</v>
      </c>
      <c r="E47" s="188">
        <f t="shared" si="4"/>
        <v>3</v>
      </c>
      <c r="F47" s="189">
        <v>2</v>
      </c>
      <c r="G47" s="189">
        <v>3</v>
      </c>
      <c r="H47" s="189">
        <v>0</v>
      </c>
      <c r="I47" s="189">
        <v>0</v>
      </c>
      <c r="J47" s="189">
        <v>0</v>
      </c>
      <c r="K47" s="189">
        <v>0</v>
      </c>
      <c r="L47" s="189">
        <v>0</v>
      </c>
      <c r="M47" s="189">
        <v>0</v>
      </c>
      <c r="N47" s="189">
        <v>1</v>
      </c>
      <c r="O47" s="189">
        <v>0</v>
      </c>
      <c r="P47" s="189">
        <v>0</v>
      </c>
      <c r="Q47" s="189">
        <v>0</v>
      </c>
      <c r="R47" s="189">
        <v>2</v>
      </c>
      <c r="S47" s="189">
        <v>0</v>
      </c>
      <c r="T47" s="189">
        <v>0</v>
      </c>
      <c r="U47" s="189">
        <v>0</v>
      </c>
      <c r="V47" s="189">
        <v>1</v>
      </c>
      <c r="W47" s="194" t="s">
        <v>39</v>
      </c>
      <c r="X47" s="191"/>
    </row>
    <row r="48" spans="1:24" s="181" customFormat="1" ht="21.75" customHeight="1">
      <c r="A48" s="586" t="s">
        <v>204</v>
      </c>
      <c r="B48" s="587"/>
      <c r="C48" s="179">
        <f t="shared" si="2"/>
        <v>17</v>
      </c>
      <c r="D48" s="180">
        <f t="shared" si="3"/>
        <v>12</v>
      </c>
      <c r="E48" s="180">
        <f t="shared" si="4"/>
        <v>5</v>
      </c>
      <c r="F48" s="180">
        <f aca="true" t="shared" si="11" ref="F48:V48">SUM(F49:F51)</f>
        <v>4</v>
      </c>
      <c r="G48" s="180">
        <f t="shared" si="11"/>
        <v>2</v>
      </c>
      <c r="H48" s="180">
        <f t="shared" si="11"/>
        <v>0</v>
      </c>
      <c r="I48" s="180">
        <f t="shared" si="11"/>
        <v>0</v>
      </c>
      <c r="J48" s="180">
        <f t="shared" si="11"/>
        <v>0</v>
      </c>
      <c r="K48" s="180">
        <f t="shared" si="11"/>
        <v>0</v>
      </c>
      <c r="L48" s="180">
        <f t="shared" si="11"/>
        <v>0</v>
      </c>
      <c r="M48" s="180">
        <f t="shared" si="11"/>
        <v>0</v>
      </c>
      <c r="N48" s="180">
        <f t="shared" si="11"/>
        <v>5</v>
      </c>
      <c r="O48" s="180">
        <f t="shared" si="11"/>
        <v>3</v>
      </c>
      <c r="P48" s="180">
        <f t="shared" si="11"/>
        <v>0</v>
      </c>
      <c r="Q48" s="180">
        <f t="shared" si="11"/>
        <v>0</v>
      </c>
      <c r="R48" s="180">
        <f t="shared" si="11"/>
        <v>2</v>
      </c>
      <c r="S48" s="180">
        <f t="shared" si="11"/>
        <v>0</v>
      </c>
      <c r="T48" s="180">
        <f t="shared" si="11"/>
        <v>1</v>
      </c>
      <c r="U48" s="180">
        <f t="shared" si="11"/>
        <v>0</v>
      </c>
      <c r="V48" s="180">
        <f t="shared" si="11"/>
        <v>1</v>
      </c>
      <c r="W48" s="588" t="s">
        <v>166</v>
      </c>
      <c r="X48" s="590"/>
    </row>
    <row r="49" spans="1:24" s="192" customFormat="1" ht="16.5" customHeight="1">
      <c r="A49" s="185"/>
      <c r="B49" s="193" t="s">
        <v>40</v>
      </c>
      <c r="C49" s="187">
        <f t="shared" si="2"/>
        <v>17</v>
      </c>
      <c r="D49" s="188">
        <f t="shared" si="3"/>
        <v>12</v>
      </c>
      <c r="E49" s="188">
        <f t="shared" si="4"/>
        <v>5</v>
      </c>
      <c r="F49" s="189">
        <v>4</v>
      </c>
      <c r="G49" s="189">
        <v>2</v>
      </c>
      <c r="H49" s="189">
        <v>0</v>
      </c>
      <c r="I49" s="189">
        <v>0</v>
      </c>
      <c r="J49" s="189">
        <v>0</v>
      </c>
      <c r="K49" s="189">
        <v>0</v>
      </c>
      <c r="L49" s="189">
        <v>0</v>
      </c>
      <c r="M49" s="189">
        <v>0</v>
      </c>
      <c r="N49" s="189">
        <v>5</v>
      </c>
      <c r="O49" s="189">
        <v>3</v>
      </c>
      <c r="P49" s="189">
        <v>0</v>
      </c>
      <c r="Q49" s="189">
        <v>0</v>
      </c>
      <c r="R49" s="189">
        <v>2</v>
      </c>
      <c r="S49" s="189">
        <v>0</v>
      </c>
      <c r="T49" s="189">
        <v>1</v>
      </c>
      <c r="U49" s="189">
        <v>0</v>
      </c>
      <c r="V49" s="189">
        <v>1</v>
      </c>
      <c r="W49" s="194" t="s">
        <v>40</v>
      </c>
      <c r="X49" s="191"/>
    </row>
    <row r="50" spans="1:24" s="192" customFormat="1" ht="16.5" customHeight="1">
      <c r="A50" s="185"/>
      <c r="B50" s="193" t="s">
        <v>41</v>
      </c>
      <c r="C50" s="187">
        <f t="shared" si="2"/>
        <v>0</v>
      </c>
      <c r="D50" s="188">
        <f t="shared" si="3"/>
        <v>0</v>
      </c>
      <c r="E50" s="188">
        <f t="shared" si="4"/>
        <v>0</v>
      </c>
      <c r="F50" s="189">
        <v>0</v>
      </c>
      <c r="G50" s="189">
        <v>0</v>
      </c>
      <c r="H50" s="189">
        <v>0</v>
      </c>
      <c r="I50" s="189">
        <v>0</v>
      </c>
      <c r="J50" s="189">
        <v>0</v>
      </c>
      <c r="K50" s="189">
        <v>0</v>
      </c>
      <c r="L50" s="189">
        <v>0</v>
      </c>
      <c r="M50" s="189">
        <v>0</v>
      </c>
      <c r="N50" s="189">
        <v>0</v>
      </c>
      <c r="O50" s="189">
        <v>0</v>
      </c>
      <c r="P50" s="189">
        <v>0</v>
      </c>
      <c r="Q50" s="189">
        <v>0</v>
      </c>
      <c r="R50" s="189">
        <v>0</v>
      </c>
      <c r="S50" s="189">
        <v>0</v>
      </c>
      <c r="T50" s="189">
        <v>0</v>
      </c>
      <c r="U50" s="189">
        <v>0</v>
      </c>
      <c r="V50" s="189">
        <v>0</v>
      </c>
      <c r="W50" s="194" t="s">
        <v>41</v>
      </c>
      <c r="X50" s="191"/>
    </row>
    <row r="51" spans="1:24" s="192" customFormat="1" ht="16.5" customHeight="1">
      <c r="A51" s="185"/>
      <c r="B51" s="193" t="s">
        <v>43</v>
      </c>
      <c r="C51" s="187">
        <f t="shared" si="2"/>
        <v>0</v>
      </c>
      <c r="D51" s="188">
        <f t="shared" si="3"/>
        <v>0</v>
      </c>
      <c r="E51" s="188">
        <f t="shared" si="4"/>
        <v>0</v>
      </c>
      <c r="F51" s="189">
        <v>0</v>
      </c>
      <c r="G51" s="189">
        <v>0</v>
      </c>
      <c r="H51" s="189">
        <v>0</v>
      </c>
      <c r="I51" s="189">
        <v>0</v>
      </c>
      <c r="J51" s="189">
        <v>0</v>
      </c>
      <c r="K51" s="189">
        <v>0</v>
      </c>
      <c r="L51" s="189">
        <v>0</v>
      </c>
      <c r="M51" s="189">
        <v>0</v>
      </c>
      <c r="N51" s="189">
        <v>0</v>
      </c>
      <c r="O51" s="189">
        <v>0</v>
      </c>
      <c r="P51" s="189">
        <v>0</v>
      </c>
      <c r="Q51" s="189">
        <v>0</v>
      </c>
      <c r="R51" s="189">
        <v>0</v>
      </c>
      <c r="S51" s="189">
        <v>0</v>
      </c>
      <c r="T51" s="189">
        <v>0</v>
      </c>
      <c r="U51" s="189">
        <v>0</v>
      </c>
      <c r="V51" s="189">
        <v>0</v>
      </c>
      <c r="W51" s="194" t="s">
        <v>43</v>
      </c>
      <c r="X51" s="191"/>
    </row>
    <row r="52" spans="1:24" s="196" customFormat="1" ht="21.75" customHeight="1">
      <c r="A52" s="586" t="s">
        <v>205</v>
      </c>
      <c r="B52" s="587"/>
      <c r="C52" s="179">
        <f t="shared" si="2"/>
        <v>40</v>
      </c>
      <c r="D52" s="180">
        <f t="shared" si="3"/>
        <v>31</v>
      </c>
      <c r="E52" s="180">
        <f t="shared" si="4"/>
        <v>9</v>
      </c>
      <c r="F52" s="180">
        <f aca="true" t="shared" si="12" ref="F52:V52">SUM(F53:F54)</f>
        <v>8</v>
      </c>
      <c r="G52" s="180">
        <f t="shared" si="12"/>
        <v>1</v>
      </c>
      <c r="H52" s="180">
        <f t="shared" si="12"/>
        <v>0</v>
      </c>
      <c r="I52" s="180">
        <f t="shared" si="12"/>
        <v>0</v>
      </c>
      <c r="J52" s="180">
        <f t="shared" si="12"/>
        <v>0</v>
      </c>
      <c r="K52" s="180">
        <f t="shared" si="12"/>
        <v>0</v>
      </c>
      <c r="L52" s="180">
        <f t="shared" si="12"/>
        <v>1</v>
      </c>
      <c r="M52" s="180">
        <f t="shared" si="12"/>
        <v>1</v>
      </c>
      <c r="N52" s="180">
        <f t="shared" si="12"/>
        <v>13</v>
      </c>
      <c r="O52" s="180">
        <f t="shared" si="12"/>
        <v>2</v>
      </c>
      <c r="P52" s="180">
        <f t="shared" si="12"/>
        <v>0</v>
      </c>
      <c r="Q52" s="180">
        <f t="shared" si="12"/>
        <v>0</v>
      </c>
      <c r="R52" s="180">
        <f t="shared" si="12"/>
        <v>7</v>
      </c>
      <c r="S52" s="180">
        <f t="shared" si="12"/>
        <v>0</v>
      </c>
      <c r="T52" s="180">
        <f t="shared" si="12"/>
        <v>2</v>
      </c>
      <c r="U52" s="180">
        <f t="shared" si="12"/>
        <v>5</v>
      </c>
      <c r="V52" s="180">
        <f t="shared" si="12"/>
        <v>2</v>
      </c>
      <c r="W52" s="588" t="s">
        <v>167</v>
      </c>
      <c r="X52" s="590"/>
    </row>
    <row r="53" spans="1:24" s="192" customFormat="1" ht="16.5" customHeight="1">
      <c r="A53" s="185"/>
      <c r="B53" s="193" t="s">
        <v>44</v>
      </c>
      <c r="C53" s="187">
        <f t="shared" si="2"/>
        <v>32</v>
      </c>
      <c r="D53" s="188">
        <f t="shared" si="3"/>
        <v>25</v>
      </c>
      <c r="E53" s="188">
        <f t="shared" si="4"/>
        <v>7</v>
      </c>
      <c r="F53" s="189">
        <v>5</v>
      </c>
      <c r="G53" s="189">
        <v>0</v>
      </c>
      <c r="H53" s="189">
        <v>0</v>
      </c>
      <c r="I53" s="189">
        <v>0</v>
      </c>
      <c r="J53" s="189">
        <v>0</v>
      </c>
      <c r="K53" s="189">
        <v>0</v>
      </c>
      <c r="L53" s="189">
        <v>1</v>
      </c>
      <c r="M53" s="189">
        <v>1</v>
      </c>
      <c r="N53" s="189">
        <v>12</v>
      </c>
      <c r="O53" s="189">
        <v>2</v>
      </c>
      <c r="P53" s="189">
        <v>0</v>
      </c>
      <c r="Q53" s="189">
        <v>0</v>
      </c>
      <c r="R53" s="189">
        <v>5</v>
      </c>
      <c r="S53" s="189">
        <v>0</v>
      </c>
      <c r="T53" s="189">
        <v>2</v>
      </c>
      <c r="U53" s="189">
        <v>4</v>
      </c>
      <c r="V53" s="189">
        <v>1</v>
      </c>
      <c r="W53" s="194" t="s">
        <v>44</v>
      </c>
      <c r="X53" s="191"/>
    </row>
    <row r="54" spans="1:24" s="197" customFormat="1" ht="16.5" customHeight="1">
      <c r="A54" s="185"/>
      <c r="B54" s="193" t="s">
        <v>56</v>
      </c>
      <c r="C54" s="187">
        <f t="shared" si="2"/>
        <v>8</v>
      </c>
      <c r="D54" s="188">
        <f t="shared" si="3"/>
        <v>6</v>
      </c>
      <c r="E54" s="188">
        <f t="shared" si="4"/>
        <v>2</v>
      </c>
      <c r="F54" s="189">
        <v>3</v>
      </c>
      <c r="G54" s="189">
        <v>1</v>
      </c>
      <c r="H54" s="189">
        <v>0</v>
      </c>
      <c r="I54" s="189">
        <v>0</v>
      </c>
      <c r="J54" s="189">
        <v>0</v>
      </c>
      <c r="K54" s="189">
        <v>0</v>
      </c>
      <c r="L54" s="189">
        <v>0</v>
      </c>
      <c r="M54" s="189">
        <v>0</v>
      </c>
      <c r="N54" s="189">
        <v>1</v>
      </c>
      <c r="O54" s="189">
        <v>0</v>
      </c>
      <c r="P54" s="189">
        <v>0</v>
      </c>
      <c r="Q54" s="189">
        <v>0</v>
      </c>
      <c r="R54" s="189">
        <v>2</v>
      </c>
      <c r="S54" s="189">
        <v>0</v>
      </c>
      <c r="T54" s="189">
        <v>0</v>
      </c>
      <c r="U54" s="189">
        <v>1</v>
      </c>
      <c r="V54" s="189">
        <v>1</v>
      </c>
      <c r="W54" s="194" t="s">
        <v>56</v>
      </c>
      <c r="X54" s="191"/>
    </row>
    <row r="55" spans="1:24" s="181" customFormat="1" ht="21.75" customHeight="1">
      <c r="A55" s="586" t="s">
        <v>206</v>
      </c>
      <c r="B55" s="608"/>
      <c r="C55" s="179">
        <f t="shared" si="2"/>
        <v>40</v>
      </c>
      <c r="D55" s="180">
        <f t="shared" si="3"/>
        <v>27</v>
      </c>
      <c r="E55" s="180">
        <f t="shared" si="4"/>
        <v>13</v>
      </c>
      <c r="F55" s="180">
        <f aca="true" t="shared" si="13" ref="F55:V55">SUM(F56:F57)</f>
        <v>6</v>
      </c>
      <c r="G55" s="180">
        <f t="shared" si="13"/>
        <v>9</v>
      </c>
      <c r="H55" s="180">
        <f t="shared" si="13"/>
        <v>0</v>
      </c>
      <c r="I55" s="180">
        <f t="shared" si="13"/>
        <v>0</v>
      </c>
      <c r="J55" s="180">
        <f t="shared" si="13"/>
        <v>0</v>
      </c>
      <c r="K55" s="180">
        <f t="shared" si="13"/>
        <v>0</v>
      </c>
      <c r="L55" s="180">
        <f t="shared" si="13"/>
        <v>0</v>
      </c>
      <c r="M55" s="180">
        <f t="shared" si="13"/>
        <v>0</v>
      </c>
      <c r="N55" s="180">
        <f t="shared" si="13"/>
        <v>9</v>
      </c>
      <c r="O55" s="180">
        <f t="shared" si="13"/>
        <v>3</v>
      </c>
      <c r="P55" s="180">
        <f t="shared" si="13"/>
        <v>0</v>
      </c>
      <c r="Q55" s="180">
        <f t="shared" si="13"/>
        <v>0</v>
      </c>
      <c r="R55" s="180">
        <f t="shared" si="13"/>
        <v>8</v>
      </c>
      <c r="S55" s="180">
        <f t="shared" si="13"/>
        <v>0</v>
      </c>
      <c r="T55" s="180">
        <f t="shared" si="13"/>
        <v>4</v>
      </c>
      <c r="U55" s="180">
        <f t="shared" si="13"/>
        <v>1</v>
      </c>
      <c r="V55" s="180">
        <f t="shared" si="13"/>
        <v>4</v>
      </c>
      <c r="W55" s="588" t="s">
        <v>168</v>
      </c>
      <c r="X55" s="590"/>
    </row>
    <row r="56" spans="1:24" s="192" customFormat="1" ht="16.5" customHeight="1">
      <c r="A56" s="198"/>
      <c r="B56" s="193" t="s">
        <v>45</v>
      </c>
      <c r="C56" s="187">
        <f t="shared" si="2"/>
        <v>8</v>
      </c>
      <c r="D56" s="188">
        <f t="shared" si="3"/>
        <v>4</v>
      </c>
      <c r="E56" s="188">
        <f t="shared" si="4"/>
        <v>4</v>
      </c>
      <c r="F56" s="189">
        <v>1</v>
      </c>
      <c r="G56" s="189">
        <v>3</v>
      </c>
      <c r="H56" s="189">
        <v>0</v>
      </c>
      <c r="I56" s="189">
        <v>0</v>
      </c>
      <c r="J56" s="189">
        <v>0</v>
      </c>
      <c r="K56" s="189">
        <v>0</v>
      </c>
      <c r="L56" s="189">
        <v>0</v>
      </c>
      <c r="M56" s="189">
        <v>0</v>
      </c>
      <c r="N56" s="189">
        <v>0</v>
      </c>
      <c r="O56" s="189">
        <v>1</v>
      </c>
      <c r="P56" s="189">
        <v>0</v>
      </c>
      <c r="Q56" s="189">
        <v>0</v>
      </c>
      <c r="R56" s="189">
        <v>2</v>
      </c>
      <c r="S56" s="189">
        <v>0</v>
      </c>
      <c r="T56" s="189">
        <v>1</v>
      </c>
      <c r="U56" s="189">
        <v>0</v>
      </c>
      <c r="V56" s="189">
        <v>1</v>
      </c>
      <c r="W56" s="194" t="s">
        <v>45</v>
      </c>
      <c r="X56" s="191"/>
    </row>
    <row r="57" spans="1:24" s="192" customFormat="1" ht="16.5" customHeight="1">
      <c r="A57" s="198"/>
      <c r="B57" s="193" t="s">
        <v>154</v>
      </c>
      <c r="C57" s="187">
        <f t="shared" si="2"/>
        <v>32</v>
      </c>
      <c r="D57" s="188">
        <f t="shared" si="3"/>
        <v>23</v>
      </c>
      <c r="E57" s="188">
        <f t="shared" si="4"/>
        <v>9</v>
      </c>
      <c r="F57" s="189">
        <v>5</v>
      </c>
      <c r="G57" s="189">
        <v>6</v>
      </c>
      <c r="H57" s="189">
        <v>0</v>
      </c>
      <c r="I57" s="189">
        <v>0</v>
      </c>
      <c r="J57" s="189">
        <v>0</v>
      </c>
      <c r="K57" s="189">
        <v>0</v>
      </c>
      <c r="L57" s="189">
        <v>0</v>
      </c>
      <c r="M57" s="189">
        <v>0</v>
      </c>
      <c r="N57" s="189">
        <v>9</v>
      </c>
      <c r="O57" s="189">
        <v>2</v>
      </c>
      <c r="P57" s="189">
        <v>0</v>
      </c>
      <c r="Q57" s="189">
        <v>0</v>
      </c>
      <c r="R57" s="189">
        <v>6</v>
      </c>
      <c r="S57" s="189">
        <v>0</v>
      </c>
      <c r="T57" s="189">
        <v>3</v>
      </c>
      <c r="U57" s="189">
        <v>1</v>
      </c>
      <c r="V57" s="189">
        <v>3</v>
      </c>
      <c r="W57" s="194" t="s">
        <v>154</v>
      </c>
      <c r="X57" s="191"/>
    </row>
    <row r="58" spans="1:24" s="181" customFormat="1" ht="21.75" customHeight="1">
      <c r="A58" s="586" t="s">
        <v>207</v>
      </c>
      <c r="B58" s="587"/>
      <c r="C58" s="179">
        <f t="shared" si="2"/>
        <v>0</v>
      </c>
      <c r="D58" s="180">
        <f t="shared" si="3"/>
        <v>0</v>
      </c>
      <c r="E58" s="180">
        <f t="shared" si="4"/>
        <v>0</v>
      </c>
      <c r="F58" s="180">
        <f aca="true" t="shared" si="14" ref="F58:V58">F59</f>
        <v>0</v>
      </c>
      <c r="G58" s="180">
        <f t="shared" si="14"/>
        <v>0</v>
      </c>
      <c r="H58" s="180">
        <f t="shared" si="14"/>
        <v>0</v>
      </c>
      <c r="I58" s="180">
        <f t="shared" si="14"/>
        <v>0</v>
      </c>
      <c r="J58" s="180">
        <f t="shared" si="14"/>
        <v>0</v>
      </c>
      <c r="K58" s="180">
        <f t="shared" si="14"/>
        <v>0</v>
      </c>
      <c r="L58" s="180">
        <f t="shared" si="14"/>
        <v>0</v>
      </c>
      <c r="M58" s="180">
        <f t="shared" si="14"/>
        <v>0</v>
      </c>
      <c r="N58" s="180">
        <f t="shared" si="14"/>
        <v>0</v>
      </c>
      <c r="O58" s="180">
        <f t="shared" si="14"/>
        <v>0</v>
      </c>
      <c r="P58" s="180">
        <f t="shared" si="14"/>
        <v>0</v>
      </c>
      <c r="Q58" s="180">
        <f t="shared" si="14"/>
        <v>0</v>
      </c>
      <c r="R58" s="180">
        <f t="shared" si="14"/>
        <v>0</v>
      </c>
      <c r="S58" s="180">
        <f t="shared" si="14"/>
        <v>0</v>
      </c>
      <c r="T58" s="180">
        <f t="shared" si="14"/>
        <v>0</v>
      </c>
      <c r="U58" s="180">
        <f t="shared" si="14"/>
        <v>0</v>
      </c>
      <c r="V58" s="180">
        <f t="shared" si="14"/>
        <v>0</v>
      </c>
      <c r="W58" s="588" t="s">
        <v>169</v>
      </c>
      <c r="X58" s="590"/>
    </row>
    <row r="59" spans="1:24" s="192" customFormat="1" ht="16.5" customHeight="1">
      <c r="A59" s="198"/>
      <c r="B59" s="193" t="s">
        <v>46</v>
      </c>
      <c r="C59" s="187">
        <f t="shared" si="2"/>
        <v>0</v>
      </c>
      <c r="D59" s="188">
        <f t="shared" si="3"/>
        <v>0</v>
      </c>
      <c r="E59" s="188">
        <f t="shared" si="4"/>
        <v>0</v>
      </c>
      <c r="F59" s="189">
        <v>0</v>
      </c>
      <c r="G59" s="189">
        <v>0</v>
      </c>
      <c r="H59" s="189">
        <v>0</v>
      </c>
      <c r="I59" s="189">
        <v>0</v>
      </c>
      <c r="J59" s="189">
        <v>0</v>
      </c>
      <c r="K59" s="189">
        <v>0</v>
      </c>
      <c r="L59" s="189">
        <v>0</v>
      </c>
      <c r="M59" s="189">
        <v>0</v>
      </c>
      <c r="N59" s="189">
        <v>0</v>
      </c>
      <c r="O59" s="189">
        <v>0</v>
      </c>
      <c r="P59" s="189">
        <v>0</v>
      </c>
      <c r="Q59" s="189">
        <v>0</v>
      </c>
      <c r="R59" s="189">
        <v>0</v>
      </c>
      <c r="S59" s="189">
        <v>0</v>
      </c>
      <c r="T59" s="189">
        <v>0</v>
      </c>
      <c r="U59" s="189">
        <v>0</v>
      </c>
      <c r="V59" s="189">
        <v>0</v>
      </c>
      <c r="W59" s="194" t="s">
        <v>46</v>
      </c>
      <c r="X59" s="191"/>
    </row>
    <row r="60" spans="1:24" s="196" customFormat="1" ht="21.75" customHeight="1">
      <c r="A60" s="586" t="s">
        <v>208</v>
      </c>
      <c r="B60" s="608"/>
      <c r="C60" s="179">
        <f t="shared" si="2"/>
        <v>9</v>
      </c>
      <c r="D60" s="180">
        <f t="shared" si="3"/>
        <v>7</v>
      </c>
      <c r="E60" s="180">
        <f t="shared" si="4"/>
        <v>2</v>
      </c>
      <c r="F60" s="180">
        <f aca="true" t="shared" si="15" ref="F60:V60">F61</f>
        <v>3</v>
      </c>
      <c r="G60" s="180">
        <f t="shared" si="15"/>
        <v>1</v>
      </c>
      <c r="H60" s="180">
        <f t="shared" si="15"/>
        <v>0</v>
      </c>
      <c r="I60" s="180">
        <f t="shared" si="15"/>
        <v>0</v>
      </c>
      <c r="J60" s="180">
        <f t="shared" si="15"/>
        <v>0</v>
      </c>
      <c r="K60" s="180">
        <f t="shared" si="15"/>
        <v>0</v>
      </c>
      <c r="L60" s="180">
        <f t="shared" si="15"/>
        <v>0</v>
      </c>
      <c r="M60" s="180">
        <f t="shared" si="15"/>
        <v>0</v>
      </c>
      <c r="N60" s="180">
        <f t="shared" si="15"/>
        <v>2</v>
      </c>
      <c r="O60" s="180">
        <f t="shared" si="15"/>
        <v>1</v>
      </c>
      <c r="P60" s="180">
        <f t="shared" si="15"/>
        <v>0</v>
      </c>
      <c r="Q60" s="180">
        <f t="shared" si="15"/>
        <v>0</v>
      </c>
      <c r="R60" s="180">
        <f t="shared" si="15"/>
        <v>2</v>
      </c>
      <c r="S60" s="180">
        <f t="shared" si="15"/>
        <v>0</v>
      </c>
      <c r="T60" s="180">
        <f t="shared" si="15"/>
        <v>0</v>
      </c>
      <c r="U60" s="180">
        <f t="shared" si="15"/>
        <v>0</v>
      </c>
      <c r="V60" s="180">
        <f t="shared" si="15"/>
        <v>1</v>
      </c>
      <c r="W60" s="588" t="s">
        <v>170</v>
      </c>
      <c r="X60" s="590"/>
    </row>
    <row r="61" spans="1:24" s="197" customFormat="1" ht="16.5" customHeight="1">
      <c r="A61" s="198"/>
      <c r="B61" s="193" t="s">
        <v>155</v>
      </c>
      <c r="C61" s="187">
        <f t="shared" si="2"/>
        <v>9</v>
      </c>
      <c r="D61" s="188">
        <f t="shared" si="3"/>
        <v>7</v>
      </c>
      <c r="E61" s="188">
        <f t="shared" si="4"/>
        <v>2</v>
      </c>
      <c r="F61" s="189">
        <v>3</v>
      </c>
      <c r="G61" s="189">
        <v>1</v>
      </c>
      <c r="H61" s="189">
        <v>0</v>
      </c>
      <c r="I61" s="189">
        <v>0</v>
      </c>
      <c r="J61" s="189">
        <v>0</v>
      </c>
      <c r="K61" s="189">
        <v>0</v>
      </c>
      <c r="L61" s="189">
        <v>0</v>
      </c>
      <c r="M61" s="189">
        <v>0</v>
      </c>
      <c r="N61" s="189">
        <v>2</v>
      </c>
      <c r="O61" s="189">
        <v>1</v>
      </c>
      <c r="P61" s="189">
        <v>0</v>
      </c>
      <c r="Q61" s="189">
        <v>0</v>
      </c>
      <c r="R61" s="189">
        <v>2</v>
      </c>
      <c r="S61" s="189">
        <v>0</v>
      </c>
      <c r="T61" s="189">
        <v>0</v>
      </c>
      <c r="U61" s="189">
        <v>0</v>
      </c>
      <c r="V61" s="189">
        <v>1</v>
      </c>
      <c r="W61" s="194" t="s">
        <v>155</v>
      </c>
      <c r="X61" s="191"/>
    </row>
    <row r="62" spans="1:24" s="152" customFormat="1" ht="15.75" customHeight="1">
      <c r="A62" s="150"/>
      <c r="B62" s="199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200"/>
      <c r="X62" s="150"/>
    </row>
    <row r="63" spans="2:22" ht="18" customHeight="1">
      <c r="B63" s="206"/>
      <c r="C63" s="206"/>
      <c r="D63" s="206"/>
      <c r="E63" s="206"/>
      <c r="F63" s="206"/>
      <c r="G63" s="206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</row>
    <row r="64" spans="2:22" ht="12" customHeight="1">
      <c r="B64" s="206"/>
      <c r="C64" s="206"/>
      <c r="D64" s="206"/>
      <c r="E64" s="206"/>
      <c r="F64" s="206"/>
      <c r="G64" s="206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</row>
    <row r="65" spans="2:7" ht="12" customHeight="1">
      <c r="B65" s="206"/>
      <c r="C65" s="206"/>
      <c r="D65" s="206"/>
      <c r="E65" s="206"/>
      <c r="F65" s="208"/>
      <c r="G65" s="208"/>
    </row>
    <row r="66" spans="2:5" ht="12" customHeight="1">
      <c r="B66" s="207"/>
      <c r="C66" s="207"/>
      <c r="D66" s="207"/>
      <c r="E66" s="207"/>
    </row>
    <row r="67" spans="2:5" ht="12" customHeight="1">
      <c r="B67" s="207"/>
      <c r="C67" s="207"/>
      <c r="D67" s="207"/>
      <c r="E67" s="207"/>
    </row>
    <row r="68" spans="2:5" ht="12" customHeight="1">
      <c r="B68" s="207"/>
      <c r="C68" s="207"/>
      <c r="D68" s="207"/>
      <c r="E68" s="207"/>
    </row>
    <row r="69" spans="2:5" ht="12" customHeight="1">
      <c r="B69" s="207"/>
      <c r="C69" s="207"/>
      <c r="D69" s="207"/>
      <c r="E69" s="207"/>
    </row>
    <row r="70" spans="2:5" ht="12" customHeight="1">
      <c r="B70" s="207"/>
      <c r="C70" s="207"/>
      <c r="D70" s="207"/>
      <c r="E70" s="207"/>
    </row>
    <row r="71" spans="2:5" ht="12" customHeight="1">
      <c r="B71" s="207"/>
      <c r="C71" s="207"/>
      <c r="D71" s="207"/>
      <c r="E71" s="207"/>
    </row>
    <row r="72" spans="2:5" ht="12" customHeight="1">
      <c r="B72" s="207"/>
      <c r="C72" s="207"/>
      <c r="D72" s="207"/>
      <c r="E72" s="207"/>
    </row>
    <row r="73" spans="2:5" ht="12" customHeight="1">
      <c r="B73" s="207"/>
      <c r="C73" s="207"/>
      <c r="D73" s="207"/>
      <c r="E73" s="207"/>
    </row>
    <row r="74" spans="2:5" ht="12" customHeight="1">
      <c r="B74" s="207"/>
      <c r="C74" s="207"/>
      <c r="D74" s="207"/>
      <c r="E74" s="207"/>
    </row>
    <row r="75" spans="2:5" ht="12" customHeight="1">
      <c r="B75" s="207"/>
      <c r="C75" s="207"/>
      <c r="D75" s="207"/>
      <c r="E75" s="207"/>
    </row>
    <row r="76" spans="2:5" ht="12" customHeight="1">
      <c r="B76" s="207"/>
      <c r="C76" s="207"/>
      <c r="D76" s="207"/>
      <c r="E76" s="207"/>
    </row>
    <row r="77" spans="2:5" ht="12" customHeight="1">
      <c r="B77" s="207"/>
      <c r="C77" s="207"/>
      <c r="D77" s="207"/>
      <c r="E77" s="207"/>
    </row>
    <row r="78" spans="2:5" ht="12" customHeight="1">
      <c r="B78" s="207"/>
      <c r="C78" s="207"/>
      <c r="D78" s="207"/>
      <c r="E78" s="207"/>
    </row>
  </sheetData>
  <sheetProtection/>
  <mergeCells count="51">
    <mergeCell ref="T4:U4"/>
    <mergeCell ref="P5:P6"/>
    <mergeCell ref="Q5:Q6"/>
    <mergeCell ref="V4:V6"/>
    <mergeCell ref="R4:S4"/>
    <mergeCell ref="T5:T6"/>
    <mergeCell ref="R5:R6"/>
    <mergeCell ref="S5:S6"/>
    <mergeCell ref="A1:K1"/>
    <mergeCell ref="J4:K4"/>
    <mergeCell ref="K5:K6"/>
    <mergeCell ref="L4:M4"/>
    <mergeCell ref="J5:J6"/>
    <mergeCell ref="C5:C6"/>
    <mergeCell ref="D5:D6"/>
    <mergeCell ref="F4:I4"/>
    <mergeCell ref="L5:L6"/>
    <mergeCell ref="O5:O6"/>
    <mergeCell ref="M5:M6"/>
    <mergeCell ref="C4:E4"/>
    <mergeCell ref="A44:B44"/>
    <mergeCell ref="E5:E6"/>
    <mergeCell ref="N4:O4"/>
    <mergeCell ref="H5:I5"/>
    <mergeCell ref="F5:G5"/>
    <mergeCell ref="A48:B48"/>
    <mergeCell ref="A11:B11"/>
    <mergeCell ref="A31:B31"/>
    <mergeCell ref="A34:B34"/>
    <mergeCell ref="A39:B39"/>
    <mergeCell ref="A4:B6"/>
    <mergeCell ref="W31:X31"/>
    <mergeCell ref="W34:X34"/>
    <mergeCell ref="W39:X39"/>
    <mergeCell ref="W41:X41"/>
    <mergeCell ref="W44:X44"/>
    <mergeCell ref="N5:N6"/>
    <mergeCell ref="W11:X11"/>
    <mergeCell ref="W4:X6"/>
    <mergeCell ref="U5:U6"/>
    <mergeCell ref="P4:Q4"/>
    <mergeCell ref="W48:X48"/>
    <mergeCell ref="A41:B41"/>
    <mergeCell ref="W52:X52"/>
    <mergeCell ref="W55:X55"/>
    <mergeCell ref="W58:X58"/>
    <mergeCell ref="W60:X60"/>
    <mergeCell ref="A60:B60"/>
    <mergeCell ref="A58:B58"/>
    <mergeCell ref="A55:B55"/>
    <mergeCell ref="A52:B52"/>
  </mergeCells>
  <conditionalFormatting sqref="A7:X61">
    <cfRule type="expression" priority="2" dxfId="0" stopIfTrue="1">
      <formula>MOD(ROW(),2)=0</formula>
    </cfRule>
  </conditionalFormatting>
  <conditionalFormatting sqref="A8:X61">
    <cfRule type="expression" priority="1" dxfId="1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6" r:id="rId1"/>
  <colBreaks count="1" manualBreakCount="1">
    <brk id="11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office2013</cp:lastModifiedBy>
  <cp:lastPrinted>2019-02-18T09:04:00Z</cp:lastPrinted>
  <dcterms:created xsi:type="dcterms:W3CDTF">2003-10-02T07:37:54Z</dcterms:created>
  <dcterms:modified xsi:type="dcterms:W3CDTF">2019-02-18T09:04:52Z</dcterms:modified>
  <cp:category/>
  <cp:version/>
  <cp:contentType/>
  <cp:contentStatus/>
</cp:coreProperties>
</file>