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７４・７５・７６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'第７４・７５・７６表'!$A$1:$X$68</definedName>
    <definedName name="Print_Area_MI" localSheetId="0">'第７４・７５・７６表'!$A$1:$P$7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<sst xmlns="http://schemas.openxmlformats.org/spreadsheetml/2006/main" count="195" uniqueCount="73">
  <si>
    <t>計</t>
  </si>
  <si>
    <t>全日制</t>
  </si>
  <si>
    <t>定時制</t>
  </si>
  <si>
    <t>計</t>
  </si>
  <si>
    <t>高等学校等進学率
（％）</t>
  </si>
  <si>
    <t>高等専門学校</t>
  </si>
  <si>
    <t>各種学校</t>
  </si>
  <si>
    <t>通信制</t>
  </si>
  <si>
    <t>大学
(学部）</t>
  </si>
  <si>
    <t>大学・短期大学の通信教育部</t>
  </si>
  <si>
    <t>大学・短期大学（別科）</t>
  </si>
  <si>
    <t>高等学校（専攻科）</t>
  </si>
  <si>
    <t>…</t>
  </si>
  <si>
    <t>（単位：人）</t>
  </si>
  <si>
    <t>大学等
進学率
（％）</t>
  </si>
  <si>
    <t>専修学校
（一般課程）等</t>
  </si>
  <si>
    <t>&lt;中等教育学校前期課程&gt;</t>
  </si>
  <si>
    <t>&lt;中等教育学校後期課程&gt;</t>
  </si>
  <si>
    <t>&lt;高等学校通信制&gt;</t>
  </si>
  <si>
    <t>Ｂ
専修学校
（高等課程）
進学者</t>
  </si>
  <si>
    <t>Ｄ
公共職業能力開発施設等入学者</t>
  </si>
  <si>
    <t>Ｅ
就職者</t>
  </si>
  <si>
    <t>Ｆ
左記以外の者</t>
  </si>
  <si>
    <t>Ｈ　左記ＡＢＣＤのうち
就職している者（再掲）</t>
  </si>
  <si>
    <t>左記Ａの
うち他県
への
進学者
（再掲）</t>
  </si>
  <si>
    <t>Ａ　大学等進学者</t>
  </si>
  <si>
    <t>Ｉ　左記ＡＢＣＤのうち
就職している者（再掲）</t>
  </si>
  <si>
    <t>Ｆ
一時的
な仕事
に就いた者</t>
  </si>
  <si>
    <t>Ｇ
左記
以外
の者</t>
  </si>
  <si>
    <t>Ａのうち</t>
  </si>
  <si>
    <t>Ｂのうち</t>
  </si>
  <si>
    <t>Ｃのうち</t>
  </si>
  <si>
    <t>Ｄのうち</t>
  </si>
  <si>
    <t>Ａ　高等学校等進学者</t>
  </si>
  <si>
    <t>（つづき）　</t>
  </si>
  <si>
    <t>（つづき）　</t>
  </si>
  <si>
    <t>短期        大学        (本科）</t>
  </si>
  <si>
    <t>Ｂ
専修学校（専門課程）        進学者</t>
  </si>
  <si>
    <t>Ｃ　専修学校　　　　　（一般課程）
等入学者</t>
  </si>
  <si>
    <t>特別支援学校高等部（専攻科）</t>
  </si>
  <si>
    <t>…</t>
  </si>
  <si>
    <t>正規の職員等でない者</t>
  </si>
  <si>
    <t>卒業者に占める就職者の割合
（Ｅ+I）/総数
（％）</t>
  </si>
  <si>
    <t>特別支援学校高等部
（専攻科）</t>
  </si>
  <si>
    <t>Ｂ
専修学校（専門課程）進学者</t>
  </si>
  <si>
    <t>短期
大学
(本科）</t>
  </si>
  <si>
    <t>Ｃ　専修学校
（一般課程）
等入学者</t>
  </si>
  <si>
    <t>第７４表　　　市　町　村　別　進　路　別　卒　業　者　数</t>
  </si>
  <si>
    <r>
      <t>公立</t>
    </r>
    <r>
      <rPr>
        <b/>
        <sz val="9"/>
        <rFont val="書院細明朝体"/>
        <family val="1"/>
      </rPr>
      <t>（名取市）</t>
    </r>
  </si>
  <si>
    <t>私　立</t>
  </si>
  <si>
    <t xml:space="preserve">男 </t>
  </si>
  <si>
    <t xml:space="preserve">女 </t>
  </si>
  <si>
    <r>
      <t>公立</t>
    </r>
    <r>
      <rPr>
        <b/>
        <sz val="9"/>
        <rFont val="書院細明朝体"/>
        <family val="1"/>
      </rPr>
      <t>（青葉区）</t>
    </r>
  </si>
  <si>
    <r>
      <t>私立</t>
    </r>
    <r>
      <rPr>
        <b/>
        <sz val="9"/>
        <rFont val="書院細明朝体"/>
        <family val="1"/>
      </rPr>
      <t>（宮城野区）</t>
    </r>
  </si>
  <si>
    <t>平成29年3月</t>
  </si>
  <si>
    <t>Ｈ
不詳・死亡の者</t>
  </si>
  <si>
    <t>専修学校
(一般課程）等</t>
  </si>
  <si>
    <t>平成30年3月</t>
  </si>
  <si>
    <t>（登米市）</t>
  </si>
  <si>
    <t>第７５表　　　市　町　村　別　進　路　別　卒　業　者　数</t>
  </si>
  <si>
    <t>第７６表　　　市　町　村　別　進　路　別　卒　業　者　数</t>
  </si>
  <si>
    <t>（宮城野区）</t>
  </si>
  <si>
    <t>（泉区）</t>
  </si>
  <si>
    <t>区　分</t>
  </si>
  <si>
    <t>区　分</t>
  </si>
  <si>
    <t>区　分</t>
  </si>
  <si>
    <t>Ｇ
不詳・死亡の者</t>
  </si>
  <si>
    <t>Ｇ
不詳・死亡の者</t>
  </si>
  <si>
    <r>
      <t xml:space="preserve">卒業者に占める就職者の割合
</t>
    </r>
    <r>
      <rPr>
        <b/>
        <sz val="7.5"/>
        <rFont val="書院細明朝体"/>
        <family val="1"/>
      </rPr>
      <t>（Ｅ+Ｈ）/総数</t>
    </r>
    <r>
      <rPr>
        <b/>
        <sz val="8"/>
        <rFont val="書院細明朝体"/>
        <family val="1"/>
      </rPr>
      <t xml:space="preserve">
（％）</t>
    </r>
  </si>
  <si>
    <t>中等教育学校後期課程（本科）
全日制</t>
  </si>
  <si>
    <t>高等学校（本科）</t>
  </si>
  <si>
    <t>特別支援学校
高等部
（本科）</t>
  </si>
  <si>
    <t>正規の
職員等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</si>
</sst>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69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6"/>
      <name val="書院細明朝体"/>
      <family val="1"/>
    </font>
    <font>
      <b/>
      <sz val="7.5"/>
      <name val="書院細明朝体"/>
      <family val="1"/>
    </font>
    <font>
      <sz val="7"/>
      <name val="Terminal"/>
      <family val="0"/>
    </font>
    <font>
      <sz val="11"/>
      <name val="ＭＳ Ｐゴシック"/>
      <family val="3"/>
    </font>
    <font>
      <sz val="8"/>
      <name val="Terminal"/>
      <family val="0"/>
    </font>
    <font>
      <sz val="10"/>
      <name val="書院細明朝体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9"/>
      <name val="書院細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書院細明朝体"/>
      <family val="1"/>
    </font>
    <font>
      <b/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206" fontId="21" fillId="0" borderId="0" applyFill="0" applyBorder="0" applyAlignment="0">
      <protection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23" fillId="0" borderId="0">
      <alignment horizontal="left"/>
      <protection/>
    </xf>
    <xf numFmtId="38" fontId="24" fillId="20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10" fontId="24" fillId="21" borderId="3" applyNumberFormat="0" applyBorder="0" applyAlignment="0" applyProtection="0"/>
    <xf numFmtId="209" fontId="6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23" fillId="0" borderId="0">
      <alignment horizontal="right"/>
      <protection/>
    </xf>
    <xf numFmtId="4" fontId="26" fillId="0" borderId="0">
      <alignment horizontal="right"/>
      <protection/>
    </xf>
    <xf numFmtId="0" fontId="27" fillId="0" borderId="0">
      <alignment horizontal="left"/>
      <protection/>
    </xf>
    <xf numFmtId="0" fontId="28" fillId="0" borderId="0">
      <alignment/>
      <protection/>
    </xf>
    <xf numFmtId="0" fontId="29" fillId="0" borderId="0">
      <alignment horizontal="center"/>
      <protection/>
    </xf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6" fillId="0" borderId="0">
      <alignment/>
      <protection/>
    </xf>
    <xf numFmtId="0" fontId="3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28" borderId="4" applyNumberFormat="0" applyAlignment="0" applyProtection="0"/>
    <xf numFmtId="0" fontId="54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2" borderId="7" applyNumberFormat="0" applyAlignment="0" applyProtection="0"/>
    <xf numFmtId="0" fontId="5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32" borderId="12" applyNumberFormat="0" applyAlignment="0" applyProtection="0"/>
    <xf numFmtId="0" fontId="6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5" fillId="33" borderId="7" applyNumberFormat="0" applyAlignment="0" applyProtection="0"/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50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66" fillId="34" borderId="0" applyNumberFormat="0" applyBorder="0" applyAlignment="0" applyProtection="0"/>
  </cellStyleXfs>
  <cellXfs count="189">
    <xf numFmtId="0" fontId="0" fillId="0" borderId="0" xfId="0" applyAlignment="1">
      <alignment/>
    </xf>
    <xf numFmtId="176" fontId="10" fillId="0" borderId="3" xfId="116" applyNumberFormat="1" applyFont="1" applyFill="1" applyBorder="1" applyAlignment="1" applyProtection="1">
      <alignment horizontal="center" vertical="center"/>
      <protection/>
    </xf>
    <xf numFmtId="176" fontId="9" fillId="0" borderId="0" xfId="116" applyNumberFormat="1" applyFont="1" applyFill="1" applyBorder="1" applyAlignment="1" applyProtection="1">
      <alignment horizontal="right" vertical="center"/>
      <protection locked="0"/>
    </xf>
    <xf numFmtId="176" fontId="10" fillId="0" borderId="0" xfId="116" applyNumberFormat="1" applyFont="1" applyFill="1" applyBorder="1" applyAlignment="1" applyProtection="1">
      <alignment horizontal="center" vertical="center"/>
      <protection/>
    </xf>
    <xf numFmtId="176" fontId="10" fillId="0" borderId="13" xfId="116" applyNumberFormat="1" applyFont="1" applyFill="1" applyBorder="1" applyAlignment="1" applyProtection="1">
      <alignment horizontal="center" vertical="center"/>
      <protection/>
    </xf>
    <xf numFmtId="176" fontId="10" fillId="0" borderId="3" xfId="116" applyNumberFormat="1" applyFont="1" applyFill="1" applyBorder="1" applyAlignment="1">
      <alignment horizontal="center" vertical="center" wrapText="1"/>
      <protection/>
    </xf>
    <xf numFmtId="177" fontId="10" fillId="0" borderId="0" xfId="117" applyNumberFormat="1" applyFont="1" applyFill="1" applyBorder="1" applyAlignment="1">
      <alignment vertical="center"/>
      <protection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horizontal="left" vertical="center"/>
      <protection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horizontal="center" vertical="center"/>
    </xf>
    <xf numFmtId="186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 applyProtection="1">
      <alignment horizontal="left" vertical="center"/>
      <protection/>
    </xf>
    <xf numFmtId="18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6" fontId="10" fillId="0" borderId="0" xfId="116" applyNumberFormat="1" applyFont="1" applyFill="1" applyBorder="1" applyAlignment="1">
      <alignment horizontal="center" vertical="center" wrapText="1"/>
      <protection/>
    </xf>
    <xf numFmtId="176" fontId="10" fillId="0" borderId="13" xfId="116" applyNumberFormat="1" applyFont="1" applyFill="1" applyBorder="1" applyAlignment="1">
      <alignment horizontal="center" vertical="center" wrapText="1"/>
      <protection/>
    </xf>
    <xf numFmtId="176" fontId="13" fillId="0" borderId="0" xfId="116" applyNumberFormat="1" applyFont="1" applyFill="1" applyBorder="1" applyAlignment="1">
      <alignment horizontal="center" vertical="center" wrapText="1"/>
      <protection/>
    </xf>
    <xf numFmtId="186" fontId="10" fillId="0" borderId="0" xfId="116" applyNumberFormat="1" applyFont="1" applyFill="1" applyBorder="1" applyAlignment="1" applyProtection="1">
      <alignment horizontal="center" vertical="center" wrapText="1"/>
      <protection/>
    </xf>
    <xf numFmtId="186" fontId="10" fillId="0" borderId="0" xfId="116" applyNumberFormat="1" applyFont="1" applyFill="1" applyBorder="1" applyAlignment="1">
      <alignment horizontal="center" vertical="center"/>
      <protection/>
    </xf>
    <xf numFmtId="177" fontId="9" fillId="0" borderId="0" xfId="0" applyNumberFormat="1" applyFont="1" applyFill="1" applyBorder="1" applyAlignment="1">
      <alignment vertical="center"/>
    </xf>
    <xf numFmtId="177" fontId="9" fillId="0" borderId="0" xfId="118" applyNumberFormat="1" applyFont="1" applyFill="1" applyBorder="1" applyAlignment="1">
      <alignment vertical="center"/>
      <protection/>
    </xf>
    <xf numFmtId="177" fontId="9" fillId="0" borderId="0" xfId="0" applyNumberFormat="1" applyFont="1" applyFill="1" applyAlignment="1">
      <alignment vertical="center"/>
    </xf>
    <xf numFmtId="177" fontId="10" fillId="0" borderId="0" xfId="118" applyNumberFormat="1" applyFont="1" applyFill="1" applyBorder="1" applyAlignment="1">
      <alignment vertical="center"/>
      <protection/>
    </xf>
    <xf numFmtId="177" fontId="10" fillId="0" borderId="0" xfId="118" applyNumberFormat="1" applyFont="1" applyFill="1" applyBorder="1" applyAlignment="1" applyProtection="1">
      <alignment horizontal="right" vertical="center"/>
      <protection/>
    </xf>
    <xf numFmtId="177" fontId="10" fillId="0" borderId="0" xfId="118" applyNumberFormat="1" applyFont="1" applyFill="1" applyBorder="1" applyAlignment="1" applyProtection="1">
      <alignment vertical="center"/>
      <protection/>
    </xf>
    <xf numFmtId="177" fontId="10" fillId="0" borderId="13" xfId="0" applyNumberFormat="1" applyFont="1" applyFill="1" applyBorder="1" applyAlignment="1">
      <alignment vertical="center"/>
    </xf>
    <xf numFmtId="177" fontId="10" fillId="0" borderId="13" xfId="118" applyNumberFormat="1" applyFont="1" applyFill="1" applyBorder="1" applyAlignment="1">
      <alignment vertical="center"/>
      <protection/>
    </xf>
    <xf numFmtId="176" fontId="10" fillId="0" borderId="0" xfId="116" applyNumberFormat="1" applyFont="1" applyFill="1" applyBorder="1" applyAlignment="1" applyProtection="1">
      <alignment horizontal="right" vertical="center"/>
      <protection locked="0"/>
    </xf>
    <xf numFmtId="177" fontId="9" fillId="0" borderId="0" xfId="118" applyNumberFormat="1" applyFont="1" applyFill="1" applyBorder="1" applyAlignment="1" applyProtection="1">
      <alignment vertical="center"/>
      <protection/>
    </xf>
    <xf numFmtId="0" fontId="10" fillId="0" borderId="0" xfId="118" applyNumberFormat="1" applyFont="1" applyFill="1" applyBorder="1" applyAlignment="1">
      <alignment vertical="center"/>
      <protection/>
    </xf>
    <xf numFmtId="186" fontId="10" fillId="0" borderId="0" xfId="118" applyNumberFormat="1" applyFont="1" applyFill="1" applyBorder="1" applyAlignment="1">
      <alignment vertical="center"/>
      <protection/>
    </xf>
    <xf numFmtId="189" fontId="9" fillId="0" borderId="0" xfId="118" applyNumberFormat="1" applyFont="1" applyFill="1" applyBorder="1" applyAlignment="1">
      <alignment vertical="center"/>
      <protection/>
    </xf>
    <xf numFmtId="176" fontId="10" fillId="0" borderId="14" xfId="116" applyNumberFormat="1" applyFont="1" applyFill="1" applyBorder="1" applyAlignment="1" applyProtection="1">
      <alignment horizontal="center" vertical="center"/>
      <protection/>
    </xf>
    <xf numFmtId="177" fontId="10" fillId="0" borderId="14" xfId="118" applyNumberFormat="1" applyFont="1" applyFill="1" applyBorder="1" applyAlignment="1" applyProtection="1">
      <alignment horizontal="right" vertical="center"/>
      <protection/>
    </xf>
    <xf numFmtId="186" fontId="10" fillId="0" borderId="0" xfId="118" applyNumberFormat="1" applyFont="1" applyFill="1" applyBorder="1" applyAlignment="1" applyProtection="1">
      <alignment horizontal="right" vertical="center"/>
      <protection/>
    </xf>
    <xf numFmtId="186" fontId="10" fillId="0" borderId="0" xfId="118" applyNumberFormat="1" applyFont="1" applyFill="1" applyBorder="1" applyAlignment="1" applyProtection="1">
      <alignment vertical="center"/>
      <protection/>
    </xf>
    <xf numFmtId="177" fontId="9" fillId="0" borderId="14" xfId="118" applyNumberFormat="1" applyFont="1" applyFill="1" applyBorder="1" applyAlignment="1">
      <alignment vertical="center"/>
      <protection/>
    </xf>
    <xf numFmtId="186" fontId="9" fillId="0" borderId="0" xfId="118" applyNumberFormat="1" applyFont="1" applyFill="1" applyBorder="1" applyAlignment="1">
      <alignment vertical="center"/>
      <protection/>
    </xf>
    <xf numFmtId="177" fontId="10" fillId="0" borderId="14" xfId="118" applyNumberFormat="1" applyFont="1" applyFill="1" applyBorder="1" applyAlignment="1">
      <alignment horizontal="right" vertical="center"/>
      <protection/>
    </xf>
    <xf numFmtId="177" fontId="10" fillId="0" borderId="15" xfId="0" applyNumberFormat="1" applyFont="1" applyFill="1" applyBorder="1" applyAlignment="1">
      <alignment vertical="center"/>
    </xf>
    <xf numFmtId="186" fontId="10" fillId="0" borderId="13" xfId="0" applyNumberFormat="1" applyFont="1" applyFill="1" applyBorder="1" applyAlignment="1">
      <alignment vertical="center"/>
    </xf>
    <xf numFmtId="177" fontId="10" fillId="0" borderId="15" xfId="118" applyNumberFormat="1" applyFont="1" applyFill="1" applyBorder="1" applyAlignment="1">
      <alignment horizontal="right" vertical="center"/>
      <protection/>
    </xf>
    <xf numFmtId="177" fontId="18" fillId="0" borderId="0" xfId="0" applyNumberFormat="1" applyFont="1" applyFill="1" applyBorder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18" fillId="0" borderId="0" xfId="118" applyNumberFormat="1" applyFont="1" applyFill="1" applyBorder="1" applyAlignment="1" applyProtection="1">
      <alignment horizontal="right" vertical="center"/>
      <protection/>
    </xf>
    <xf numFmtId="177" fontId="18" fillId="0" borderId="0" xfId="118" applyNumberFormat="1" applyFont="1" applyFill="1" applyBorder="1" applyAlignment="1" applyProtection="1">
      <alignment vertical="center"/>
      <protection/>
    </xf>
    <xf numFmtId="177" fontId="67" fillId="0" borderId="0" xfId="118" applyNumberFormat="1" applyFont="1" applyFill="1" applyBorder="1" applyAlignment="1" applyProtection="1">
      <alignment vertical="center"/>
      <protection/>
    </xf>
    <xf numFmtId="177" fontId="18" fillId="0" borderId="0" xfId="118" applyNumberFormat="1" applyFont="1" applyFill="1" applyBorder="1" applyAlignment="1">
      <alignment vertical="center"/>
      <protection/>
    </xf>
    <xf numFmtId="177" fontId="19" fillId="0" borderId="0" xfId="0" applyNumberFormat="1" applyFont="1" applyFill="1" applyAlignment="1">
      <alignment vertical="center"/>
    </xf>
    <xf numFmtId="177" fontId="19" fillId="0" borderId="0" xfId="118" applyNumberFormat="1" applyFont="1" applyFill="1" applyBorder="1" applyAlignment="1">
      <alignment vertical="center"/>
      <protection/>
    </xf>
    <xf numFmtId="177" fontId="11" fillId="0" borderId="0" xfId="0" applyNumberFormat="1" applyFont="1" applyFill="1" applyAlignment="1">
      <alignment vertical="center"/>
    </xf>
    <xf numFmtId="177" fontId="11" fillId="0" borderId="0" xfId="118" applyNumberFormat="1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>
      <alignment vertical="center"/>
    </xf>
    <xf numFmtId="177" fontId="32" fillId="0" borderId="0" xfId="118" applyNumberFormat="1" applyFont="1" applyFill="1" applyBorder="1" applyAlignment="1" applyProtection="1">
      <alignment horizontal="right" vertical="center"/>
      <protection/>
    </xf>
    <xf numFmtId="177" fontId="32" fillId="0" borderId="0" xfId="118" applyNumberFormat="1" applyFont="1" applyFill="1" applyBorder="1" applyAlignment="1">
      <alignment vertical="center"/>
      <protection/>
    </xf>
    <xf numFmtId="177" fontId="32" fillId="0" borderId="0" xfId="118" applyNumberFormat="1" applyFont="1" applyFill="1" applyBorder="1" applyAlignment="1">
      <alignment horizontal="right" vertical="center"/>
      <protection/>
    </xf>
    <xf numFmtId="177" fontId="32" fillId="0" borderId="0" xfId="0" applyNumberFormat="1" applyFont="1" applyFill="1" applyBorder="1" applyAlignment="1">
      <alignment vertical="center"/>
    </xf>
    <xf numFmtId="177" fontId="32" fillId="0" borderId="0" xfId="0" applyNumberFormat="1" applyFont="1" applyFill="1" applyAlignment="1">
      <alignment vertical="center"/>
    </xf>
    <xf numFmtId="177" fontId="11" fillId="0" borderId="0" xfId="118" applyNumberFormat="1" applyFont="1" applyFill="1" applyBorder="1" applyAlignment="1">
      <alignment vertical="center"/>
      <protection/>
    </xf>
    <xf numFmtId="177" fontId="32" fillId="0" borderId="0" xfId="118" applyNumberFormat="1" applyFont="1" applyFill="1" applyBorder="1" applyAlignment="1" applyProtection="1">
      <alignment vertical="center"/>
      <protection/>
    </xf>
    <xf numFmtId="177" fontId="68" fillId="0" borderId="0" xfId="118" applyNumberFormat="1" applyFont="1" applyFill="1" applyBorder="1" applyAlignment="1">
      <alignment vertical="center"/>
      <protection/>
    </xf>
    <xf numFmtId="177" fontId="68" fillId="0" borderId="0" xfId="0" applyNumberFormat="1" applyFont="1" applyFill="1" applyBorder="1" applyAlignment="1">
      <alignment vertical="center"/>
    </xf>
    <xf numFmtId="177" fontId="68" fillId="0" borderId="0" xfId="0" applyNumberFormat="1" applyFont="1" applyFill="1" applyAlignment="1">
      <alignment vertical="center"/>
    </xf>
    <xf numFmtId="176" fontId="68" fillId="0" borderId="0" xfId="116" applyNumberFormat="1" applyFont="1" applyFill="1" applyBorder="1" applyAlignment="1">
      <alignment horizontal="right" vertical="center"/>
      <protection/>
    </xf>
    <xf numFmtId="177" fontId="68" fillId="0" borderId="14" xfId="118" applyNumberFormat="1" applyFont="1" applyFill="1" applyBorder="1" applyAlignment="1">
      <alignment vertical="center"/>
      <protection/>
    </xf>
    <xf numFmtId="186" fontId="68" fillId="0" borderId="0" xfId="118" applyNumberFormat="1" applyFont="1" applyFill="1" applyBorder="1" applyAlignment="1" applyProtection="1">
      <alignment horizontal="right" vertical="center"/>
      <protection/>
    </xf>
    <xf numFmtId="186" fontId="68" fillId="0" borderId="0" xfId="118" applyNumberFormat="1" applyFont="1" applyFill="1" applyBorder="1" applyAlignment="1">
      <alignment vertical="center"/>
      <protection/>
    </xf>
    <xf numFmtId="177" fontId="10" fillId="0" borderId="14" xfId="118" applyNumberFormat="1" applyFont="1" applyFill="1" applyBorder="1" applyAlignment="1">
      <alignment vertical="center"/>
      <protection/>
    </xf>
    <xf numFmtId="177" fontId="18" fillId="0" borderId="14" xfId="118" applyNumberFormat="1" applyFont="1" applyFill="1" applyBorder="1" applyAlignment="1" applyProtection="1">
      <alignment horizontal="right" vertical="center"/>
      <protection/>
    </xf>
    <xf numFmtId="186" fontId="18" fillId="0" borderId="0" xfId="118" applyNumberFormat="1" applyFont="1" applyFill="1" applyBorder="1" applyAlignment="1" applyProtection="1">
      <alignment horizontal="right" vertical="center"/>
      <protection/>
    </xf>
    <xf numFmtId="177" fontId="10" fillId="0" borderId="0" xfId="118" applyNumberFormat="1" applyFont="1" applyFill="1" applyBorder="1" applyAlignment="1" applyProtection="1">
      <alignment horizontal="left" vertical="center"/>
      <protection/>
    </xf>
    <xf numFmtId="177" fontId="11" fillId="0" borderId="0" xfId="118" applyNumberFormat="1" applyFont="1" applyFill="1" applyBorder="1" applyAlignment="1" applyProtection="1">
      <alignment horizontal="right" vertical="center" shrinkToFit="1"/>
      <protection/>
    </xf>
    <xf numFmtId="177" fontId="11" fillId="0" borderId="14" xfId="118" applyNumberFormat="1" applyFont="1" applyFill="1" applyBorder="1" applyAlignment="1" applyProtection="1">
      <alignment horizontal="right" vertical="center"/>
      <protection/>
    </xf>
    <xf numFmtId="177" fontId="11" fillId="0" borderId="0" xfId="118" applyNumberFormat="1" applyFont="1" applyFill="1" applyBorder="1" applyAlignment="1">
      <alignment horizontal="right" vertical="center"/>
      <protection/>
    </xf>
    <xf numFmtId="186" fontId="11" fillId="0" borderId="0" xfId="118" applyNumberFormat="1" applyFont="1" applyFill="1" applyBorder="1" applyAlignment="1" applyProtection="1">
      <alignment horizontal="right" vertical="center"/>
      <protection/>
    </xf>
    <xf numFmtId="177" fontId="32" fillId="0" borderId="14" xfId="118" applyNumberFormat="1" applyFont="1" applyFill="1" applyBorder="1" applyAlignment="1">
      <alignment horizontal="right" vertical="center"/>
      <protection/>
    </xf>
    <xf numFmtId="186" fontId="32" fillId="0" borderId="0" xfId="118" applyNumberFormat="1" applyFont="1" applyFill="1" applyBorder="1" applyAlignment="1">
      <alignment horizontal="right" vertical="center"/>
      <protection/>
    </xf>
    <xf numFmtId="186" fontId="32" fillId="0" borderId="0" xfId="118" applyNumberFormat="1" applyFont="1" applyFill="1" applyBorder="1" applyAlignment="1" applyProtection="1">
      <alignment horizontal="right" vertical="center"/>
      <protection/>
    </xf>
    <xf numFmtId="187" fontId="32" fillId="0" borderId="0" xfId="118" applyNumberFormat="1" applyFont="1" applyFill="1" applyBorder="1" applyAlignment="1" applyProtection="1">
      <alignment vertical="center"/>
      <protection/>
    </xf>
    <xf numFmtId="177" fontId="11" fillId="0" borderId="0" xfId="118" applyNumberFormat="1" applyFont="1" applyFill="1" applyBorder="1" applyAlignment="1" applyProtection="1">
      <alignment horizontal="right" vertical="center"/>
      <protection/>
    </xf>
    <xf numFmtId="177" fontId="11" fillId="0" borderId="14" xfId="118" applyNumberFormat="1" applyFont="1" applyFill="1" applyBorder="1" applyAlignment="1">
      <alignment horizontal="right" vertical="center"/>
      <protection/>
    </xf>
    <xf numFmtId="186" fontId="11" fillId="0" borderId="0" xfId="118" applyNumberFormat="1" applyFont="1" applyFill="1" applyBorder="1" applyAlignment="1">
      <alignment horizontal="right" vertical="center"/>
      <protection/>
    </xf>
    <xf numFmtId="177" fontId="32" fillId="0" borderId="14" xfId="118" applyNumberFormat="1" applyFont="1" applyFill="1" applyBorder="1" applyAlignment="1" applyProtection="1">
      <alignment horizontal="right" vertical="center"/>
      <protection/>
    </xf>
    <xf numFmtId="186" fontId="32" fillId="0" borderId="0" xfId="118" applyNumberFormat="1" applyFont="1" applyFill="1" applyBorder="1" applyAlignment="1">
      <alignment vertical="center"/>
      <protection/>
    </xf>
    <xf numFmtId="177" fontId="68" fillId="0" borderId="0" xfId="118" applyNumberFormat="1" applyFont="1" applyFill="1" applyBorder="1" applyAlignment="1" applyProtection="1">
      <alignment vertical="center"/>
      <protection/>
    </xf>
    <xf numFmtId="176" fontId="10" fillId="0" borderId="0" xfId="116" applyNumberFormat="1" applyFont="1" applyFill="1" applyBorder="1" applyAlignment="1" applyProtection="1">
      <alignment horizontal="right" vertical="center" shrinkToFit="1"/>
      <protection locked="0"/>
    </xf>
    <xf numFmtId="186" fontId="18" fillId="0" borderId="0" xfId="118" applyNumberFormat="1" applyFont="1" applyFill="1" applyBorder="1" applyAlignment="1" applyProtection="1">
      <alignment vertical="center"/>
      <protection/>
    </xf>
    <xf numFmtId="176" fontId="10" fillId="0" borderId="16" xfId="115" applyNumberFormat="1" applyFont="1" applyFill="1" applyBorder="1" applyAlignment="1" applyProtection="1">
      <alignment horizontal="center" vertical="center" shrinkToFit="1"/>
      <protection/>
    </xf>
    <xf numFmtId="189" fontId="68" fillId="0" borderId="0" xfId="118" applyNumberFormat="1" applyFont="1" applyFill="1" applyBorder="1" applyAlignment="1">
      <alignment vertical="center"/>
      <protection/>
    </xf>
    <xf numFmtId="200" fontId="10" fillId="0" borderId="0" xfId="118" applyNumberFormat="1" applyFont="1" applyFill="1" applyBorder="1" applyAlignment="1">
      <alignment vertical="center"/>
      <protection/>
    </xf>
    <xf numFmtId="177" fontId="19" fillId="0" borderId="14" xfId="118" applyNumberFormat="1" applyFont="1" applyFill="1" applyBorder="1" applyAlignment="1">
      <alignment vertical="center"/>
      <protection/>
    </xf>
    <xf numFmtId="186" fontId="18" fillId="0" borderId="0" xfId="118" applyNumberFormat="1" applyFont="1" applyFill="1" applyBorder="1" applyAlignment="1">
      <alignment vertical="center"/>
      <protection/>
    </xf>
    <xf numFmtId="200" fontId="18" fillId="0" borderId="0" xfId="118" applyNumberFormat="1" applyFont="1" applyFill="1" applyBorder="1" applyAlignment="1">
      <alignment vertical="center"/>
      <protection/>
    </xf>
    <xf numFmtId="178" fontId="10" fillId="0" borderId="0" xfId="118" applyNumberFormat="1" applyFont="1" applyFill="1" applyBorder="1" applyAlignment="1">
      <alignment vertical="center"/>
      <protection/>
    </xf>
    <xf numFmtId="178" fontId="18" fillId="0" borderId="0" xfId="118" applyNumberFormat="1" applyFont="1" applyFill="1" applyBorder="1" applyAlignment="1">
      <alignment vertical="center"/>
      <protection/>
    </xf>
    <xf numFmtId="176" fontId="10" fillId="0" borderId="17" xfId="116" applyNumberFormat="1" applyFont="1" applyFill="1" applyBorder="1" applyAlignment="1">
      <alignment horizontal="center" vertical="center" wrapText="1"/>
      <protection/>
    </xf>
    <xf numFmtId="176" fontId="10" fillId="0" borderId="14" xfId="116" applyNumberFormat="1" applyFont="1" applyFill="1" applyBorder="1" applyAlignment="1">
      <alignment horizontal="center" vertical="center" wrapText="1"/>
      <protection/>
    </xf>
    <xf numFmtId="176" fontId="10" fillId="0" borderId="15" xfId="116" applyNumberFormat="1" applyFont="1" applyFill="1" applyBorder="1" applyAlignment="1">
      <alignment horizontal="center" vertical="center" wrapText="1"/>
      <protection/>
    </xf>
    <xf numFmtId="176" fontId="10" fillId="0" borderId="18" xfId="116" applyNumberFormat="1" applyFont="1" applyFill="1" applyBorder="1" applyAlignment="1">
      <alignment horizontal="center" vertical="center" wrapText="1"/>
      <protection/>
    </xf>
    <xf numFmtId="176" fontId="10" fillId="0" borderId="19" xfId="116" applyNumberFormat="1" applyFont="1" applyFill="1" applyBorder="1" applyAlignment="1">
      <alignment horizontal="center" vertical="center" wrapText="1"/>
      <protection/>
    </xf>
    <xf numFmtId="176" fontId="10" fillId="0" borderId="20" xfId="116" applyNumberFormat="1" applyFont="1" applyFill="1" applyBorder="1" applyAlignment="1">
      <alignment horizontal="center" vertical="center" wrapText="1"/>
      <protection/>
    </xf>
    <xf numFmtId="176" fontId="10" fillId="0" borderId="0" xfId="116" applyNumberFormat="1" applyFont="1" applyFill="1" applyBorder="1" applyAlignment="1">
      <alignment horizontal="center" vertical="center" wrapText="1"/>
      <protection/>
    </xf>
    <xf numFmtId="176" fontId="10" fillId="0" borderId="13" xfId="116" applyNumberFormat="1" applyFont="1" applyFill="1" applyBorder="1" applyAlignment="1">
      <alignment horizontal="center" vertical="center" wrapText="1"/>
      <protection/>
    </xf>
    <xf numFmtId="176" fontId="10" fillId="0" borderId="21" xfId="116" applyNumberFormat="1" applyFont="1" applyFill="1" applyBorder="1" applyAlignment="1">
      <alignment horizontal="center" vertical="center" wrapText="1"/>
      <protection/>
    </xf>
    <xf numFmtId="176" fontId="10" fillId="0" borderId="22" xfId="116" applyNumberFormat="1" applyFont="1" applyFill="1" applyBorder="1" applyAlignment="1">
      <alignment horizontal="center" vertical="center" wrapText="1"/>
      <protection/>
    </xf>
    <xf numFmtId="176" fontId="10" fillId="0" borderId="23" xfId="116" applyNumberFormat="1" applyFont="1" applyFill="1" applyBorder="1" applyAlignment="1">
      <alignment horizontal="center" vertical="center" wrapText="1"/>
      <protection/>
    </xf>
    <xf numFmtId="176" fontId="10" fillId="0" borderId="24" xfId="116" applyNumberFormat="1" applyFont="1" applyFill="1" applyBorder="1" applyAlignment="1">
      <alignment horizontal="center" vertical="center" wrapText="1"/>
      <protection/>
    </xf>
    <xf numFmtId="176" fontId="10" fillId="0" borderId="25" xfId="116" applyNumberFormat="1" applyFont="1" applyFill="1" applyBorder="1" applyAlignment="1">
      <alignment horizontal="center" vertical="center" wrapText="1"/>
      <protection/>
    </xf>
    <xf numFmtId="176" fontId="10" fillId="0" borderId="26" xfId="116" applyNumberFormat="1" applyFont="1" applyFill="1" applyBorder="1" applyAlignment="1">
      <alignment horizontal="center" vertical="center" wrapText="1"/>
      <protection/>
    </xf>
    <xf numFmtId="176" fontId="10" fillId="0" borderId="27" xfId="116" applyNumberFormat="1" applyFont="1" applyFill="1" applyBorder="1" applyAlignment="1">
      <alignment horizontal="center" vertical="center" wrapText="1"/>
      <protection/>
    </xf>
    <xf numFmtId="176" fontId="10" fillId="0" borderId="28" xfId="116" applyNumberFormat="1" applyFont="1" applyFill="1" applyBorder="1" applyAlignment="1">
      <alignment horizontal="center" vertical="center" wrapText="1"/>
      <protection/>
    </xf>
    <xf numFmtId="176" fontId="10" fillId="0" borderId="29" xfId="116" applyNumberFormat="1" applyFont="1" applyFill="1" applyBorder="1" applyAlignment="1">
      <alignment horizontal="center" vertical="center" wrapText="1"/>
      <protection/>
    </xf>
    <xf numFmtId="176" fontId="10" fillId="0" borderId="30" xfId="116" applyNumberFormat="1" applyFont="1" applyFill="1" applyBorder="1" applyAlignment="1">
      <alignment horizontal="center" vertical="center" wrapText="1"/>
      <protection/>
    </xf>
    <xf numFmtId="176" fontId="10" fillId="0" borderId="31" xfId="116" applyNumberFormat="1" applyFont="1" applyFill="1" applyBorder="1" applyAlignment="1">
      <alignment horizontal="center" vertical="center" wrapText="1"/>
      <protection/>
    </xf>
    <xf numFmtId="176" fontId="10" fillId="0" borderId="32" xfId="116" applyNumberFormat="1" applyFont="1" applyFill="1" applyBorder="1" applyAlignment="1">
      <alignment horizontal="center" vertical="center"/>
      <protection/>
    </xf>
    <xf numFmtId="176" fontId="10" fillId="0" borderId="33" xfId="116" applyNumberFormat="1" applyFont="1" applyFill="1" applyBorder="1" applyAlignment="1">
      <alignment horizontal="center" vertical="center"/>
      <protection/>
    </xf>
    <xf numFmtId="176" fontId="10" fillId="0" borderId="34" xfId="116" applyNumberFormat="1" applyFont="1" applyFill="1" applyBorder="1" applyAlignment="1">
      <alignment horizontal="center" vertical="center"/>
      <protection/>
    </xf>
    <xf numFmtId="176" fontId="10" fillId="0" borderId="35" xfId="116" applyNumberFormat="1" applyFont="1" applyFill="1" applyBorder="1" applyAlignment="1">
      <alignment horizontal="center" vertical="center" wrapText="1"/>
      <protection/>
    </xf>
    <xf numFmtId="186" fontId="12" fillId="0" borderId="28" xfId="116" applyNumberFormat="1" applyFont="1" applyFill="1" applyBorder="1" applyAlignment="1">
      <alignment horizontal="center" vertical="center" wrapText="1"/>
      <protection/>
    </xf>
    <xf numFmtId="186" fontId="12" fillId="0" borderId="29" xfId="116" applyNumberFormat="1" applyFont="1" applyFill="1" applyBorder="1" applyAlignment="1">
      <alignment horizontal="center" vertical="center"/>
      <protection/>
    </xf>
    <xf numFmtId="186" fontId="12" fillId="0" borderId="30" xfId="116" applyNumberFormat="1" applyFont="1" applyFill="1" applyBorder="1" applyAlignment="1">
      <alignment horizontal="center" vertical="center"/>
      <protection/>
    </xf>
    <xf numFmtId="186" fontId="10" fillId="0" borderId="24" xfId="116" applyNumberFormat="1" applyFont="1" applyFill="1" applyBorder="1" applyAlignment="1" applyProtection="1">
      <alignment horizontal="center" vertical="center" wrapText="1"/>
      <protection/>
    </xf>
    <xf numFmtId="186" fontId="10" fillId="0" borderId="35" xfId="116" applyNumberFormat="1" applyFont="1" applyFill="1" applyBorder="1" applyAlignment="1" applyProtection="1">
      <alignment horizontal="center" vertical="center" wrapText="1"/>
      <protection/>
    </xf>
    <xf numFmtId="186" fontId="10" fillId="0" borderId="25" xfId="116" applyNumberFormat="1" applyFont="1" applyFill="1" applyBorder="1" applyAlignment="1" applyProtection="1">
      <alignment horizontal="center" vertical="center" wrapText="1"/>
      <protection/>
    </xf>
    <xf numFmtId="176" fontId="10" fillId="0" borderId="36" xfId="116" applyNumberFormat="1" applyFont="1" applyFill="1" applyBorder="1" applyAlignment="1" applyProtection="1">
      <alignment horizontal="center" vertical="center" wrapText="1"/>
      <protection/>
    </xf>
    <xf numFmtId="176" fontId="10" fillId="0" borderId="37" xfId="116" applyNumberFormat="1" applyFont="1" applyFill="1" applyBorder="1" applyAlignment="1" applyProtection="1">
      <alignment horizontal="center" vertical="center" wrapText="1"/>
      <protection/>
    </xf>
    <xf numFmtId="176" fontId="10" fillId="0" borderId="38" xfId="116" applyNumberFormat="1" applyFont="1" applyFill="1" applyBorder="1" applyAlignment="1" applyProtection="1">
      <alignment horizontal="center" vertical="center" wrapText="1"/>
      <protection/>
    </xf>
    <xf numFmtId="176" fontId="10" fillId="0" borderId="39" xfId="116" applyNumberFormat="1" applyFont="1" applyFill="1" applyBorder="1" applyAlignment="1" applyProtection="1">
      <alignment horizontal="center" vertical="center" wrapText="1"/>
      <protection/>
    </xf>
    <xf numFmtId="176" fontId="10" fillId="0" borderId="40" xfId="116" applyNumberFormat="1" applyFont="1" applyFill="1" applyBorder="1" applyAlignment="1" applyProtection="1">
      <alignment horizontal="center" vertical="center" wrapText="1"/>
      <protection/>
    </xf>
    <xf numFmtId="176" fontId="10" fillId="0" borderId="41" xfId="116" applyNumberFormat="1" applyFont="1" applyFill="1" applyBorder="1" applyAlignment="1" applyProtection="1">
      <alignment horizontal="center" vertical="center" wrapText="1"/>
      <protection/>
    </xf>
    <xf numFmtId="176" fontId="10" fillId="0" borderId="42" xfId="116" applyNumberFormat="1" applyFont="1" applyFill="1" applyBorder="1" applyAlignment="1" applyProtection="1">
      <alignment horizontal="center" vertical="center" wrapText="1"/>
      <protection/>
    </xf>
    <xf numFmtId="176" fontId="10" fillId="0" borderId="43" xfId="116" applyNumberFormat="1" applyFont="1" applyFill="1" applyBorder="1" applyAlignment="1" applyProtection="1">
      <alignment horizontal="center" vertical="center" wrapText="1"/>
      <protection/>
    </xf>
    <xf numFmtId="176" fontId="10" fillId="0" borderId="44" xfId="116" applyNumberFormat="1" applyFont="1" applyFill="1" applyBorder="1" applyAlignment="1" applyProtection="1">
      <alignment horizontal="center" vertical="center" wrapText="1"/>
      <protection/>
    </xf>
    <xf numFmtId="177" fontId="10" fillId="0" borderId="45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13" xfId="0" applyNumberFormat="1" applyFont="1" applyFill="1" applyBorder="1" applyAlignment="1" applyProtection="1">
      <alignment horizontal="center" vertical="center"/>
      <protection/>
    </xf>
    <xf numFmtId="176" fontId="10" fillId="0" borderId="16" xfId="116" applyNumberFormat="1" applyFont="1" applyFill="1" applyBorder="1" applyAlignment="1">
      <alignment horizontal="center" vertical="center" wrapText="1"/>
      <protection/>
    </xf>
    <xf numFmtId="176" fontId="10" fillId="0" borderId="46" xfId="116" applyNumberFormat="1" applyFont="1" applyFill="1" applyBorder="1" applyAlignment="1">
      <alignment horizontal="center" vertical="center" wrapText="1"/>
      <protection/>
    </xf>
    <xf numFmtId="176" fontId="10" fillId="0" borderId="47" xfId="116" applyNumberFormat="1" applyFont="1" applyFill="1" applyBorder="1" applyAlignment="1" applyProtection="1">
      <alignment horizontal="center" vertical="center"/>
      <protection/>
    </xf>
    <xf numFmtId="176" fontId="10" fillId="0" borderId="48" xfId="116" applyNumberFormat="1" applyFont="1" applyFill="1" applyBorder="1" applyAlignment="1" applyProtection="1">
      <alignment horizontal="center" vertical="center"/>
      <protection/>
    </xf>
    <xf numFmtId="176" fontId="10" fillId="0" borderId="27" xfId="116" applyNumberFormat="1" applyFont="1" applyFill="1" applyBorder="1" applyAlignment="1" applyProtection="1">
      <alignment horizontal="center" vertical="center"/>
      <protection/>
    </xf>
    <xf numFmtId="176" fontId="10" fillId="0" borderId="49" xfId="116" applyNumberFormat="1" applyFont="1" applyFill="1" applyBorder="1" applyAlignment="1">
      <alignment horizontal="center" vertical="center" wrapText="1"/>
      <protection/>
    </xf>
    <xf numFmtId="176" fontId="10" fillId="0" borderId="50" xfId="116" applyNumberFormat="1" applyFont="1" applyFill="1" applyBorder="1" applyAlignment="1">
      <alignment horizontal="center" vertical="center" wrapText="1"/>
      <protection/>
    </xf>
    <xf numFmtId="176" fontId="10" fillId="0" borderId="51" xfId="116" applyNumberFormat="1" applyFont="1" applyFill="1" applyBorder="1" applyAlignment="1">
      <alignment horizontal="center" vertical="center" wrapText="1"/>
      <protection/>
    </xf>
    <xf numFmtId="176" fontId="10" fillId="0" borderId="48" xfId="116" applyNumberFormat="1" applyFont="1" applyFill="1" applyBorder="1" applyAlignment="1">
      <alignment horizontal="center" vertical="center" wrapText="1"/>
      <protection/>
    </xf>
    <xf numFmtId="176" fontId="10" fillId="0" borderId="37" xfId="116" applyNumberFormat="1" applyFont="1" applyFill="1" applyBorder="1" applyAlignment="1">
      <alignment horizontal="center" vertical="center" wrapText="1"/>
      <protection/>
    </xf>
    <xf numFmtId="176" fontId="10" fillId="0" borderId="38" xfId="116" applyNumberFormat="1" applyFont="1" applyFill="1" applyBorder="1" applyAlignment="1">
      <alignment horizontal="center" vertical="center" wrapText="1"/>
      <protection/>
    </xf>
    <xf numFmtId="176" fontId="10" fillId="0" borderId="33" xfId="116" applyNumberFormat="1" applyFont="1" applyFill="1" applyBorder="1" applyAlignment="1">
      <alignment horizontal="center" vertical="center" wrapText="1"/>
      <protection/>
    </xf>
    <xf numFmtId="176" fontId="10" fillId="0" borderId="43" xfId="116" applyNumberFormat="1" applyFont="1" applyFill="1" applyBorder="1" applyAlignment="1">
      <alignment horizontal="center" vertical="center" wrapText="1"/>
      <protection/>
    </xf>
    <xf numFmtId="176" fontId="10" fillId="0" borderId="44" xfId="116" applyNumberFormat="1" applyFont="1" applyFill="1" applyBorder="1" applyAlignment="1">
      <alignment horizontal="center" vertical="center" wrapText="1"/>
      <protection/>
    </xf>
    <xf numFmtId="176" fontId="10" fillId="0" borderId="47" xfId="116" applyNumberFormat="1" applyFont="1" applyFill="1" applyBorder="1" applyAlignment="1" applyProtection="1">
      <alignment horizontal="center" vertical="center" wrapText="1"/>
      <protection/>
    </xf>
    <xf numFmtId="176" fontId="10" fillId="0" borderId="48" xfId="116" applyNumberFormat="1" applyFont="1" applyFill="1" applyBorder="1" applyAlignment="1" applyProtection="1">
      <alignment horizontal="center" vertical="center" wrapText="1"/>
      <protection/>
    </xf>
    <xf numFmtId="176" fontId="10" fillId="0" borderId="25" xfId="116" applyNumberFormat="1" applyFont="1" applyFill="1" applyBorder="1" applyAlignment="1" applyProtection="1">
      <alignment horizontal="center" vertical="center" wrapText="1"/>
      <protection/>
    </xf>
    <xf numFmtId="176" fontId="10" fillId="0" borderId="31" xfId="116" applyNumberFormat="1" applyFont="1" applyFill="1" applyBorder="1" applyAlignment="1" applyProtection="1">
      <alignment horizontal="center" vertical="center" wrapText="1"/>
      <protection/>
    </xf>
    <xf numFmtId="176" fontId="10" fillId="0" borderId="32" xfId="116" applyNumberFormat="1" applyFont="1" applyFill="1" applyBorder="1" applyAlignment="1" applyProtection="1">
      <alignment horizontal="center" vertical="center" wrapText="1"/>
      <protection/>
    </xf>
    <xf numFmtId="176" fontId="10" fillId="0" borderId="52" xfId="116" applyNumberFormat="1" applyFont="1" applyFill="1" applyBorder="1" applyAlignment="1" applyProtection="1">
      <alignment horizontal="center" vertical="center" wrapText="1"/>
      <protection/>
    </xf>
    <xf numFmtId="176" fontId="10" fillId="0" borderId="53" xfId="116" applyNumberFormat="1" applyFont="1" applyFill="1" applyBorder="1" applyAlignment="1" applyProtection="1">
      <alignment horizontal="center" vertical="center" wrapText="1"/>
      <protection/>
    </xf>
    <xf numFmtId="176" fontId="10" fillId="0" borderId="33" xfId="116" applyNumberFormat="1" applyFont="1" applyFill="1" applyBorder="1" applyAlignment="1" applyProtection="1">
      <alignment horizontal="center" vertical="center" wrapText="1"/>
      <protection/>
    </xf>
    <xf numFmtId="176" fontId="10" fillId="0" borderId="34" xfId="116" applyNumberFormat="1" applyFont="1" applyFill="1" applyBorder="1" applyAlignment="1" applyProtection="1">
      <alignment horizontal="center" vertical="center" wrapText="1"/>
      <protection/>
    </xf>
    <xf numFmtId="176" fontId="12" fillId="0" borderId="24" xfId="116" applyNumberFormat="1" applyFont="1" applyFill="1" applyBorder="1" applyAlignment="1">
      <alignment horizontal="center" vertical="center" wrapText="1"/>
      <protection/>
    </xf>
    <xf numFmtId="176" fontId="11" fillId="0" borderId="35" xfId="116" applyNumberFormat="1" applyFont="1" applyFill="1" applyBorder="1" applyAlignment="1">
      <alignment horizontal="center" vertical="center" wrapText="1"/>
      <protection/>
    </xf>
    <xf numFmtId="176" fontId="11" fillId="0" borderId="25" xfId="116" applyNumberFormat="1" applyFont="1" applyFill="1" applyBorder="1" applyAlignment="1">
      <alignment horizontal="center" vertical="center" wrapText="1"/>
      <protection/>
    </xf>
    <xf numFmtId="177" fontId="10" fillId="0" borderId="54" xfId="0" applyNumberFormat="1" applyFont="1" applyFill="1" applyBorder="1" applyAlignment="1" applyProtection="1">
      <alignment horizontal="center" vertical="center"/>
      <protection/>
    </xf>
    <xf numFmtId="177" fontId="10" fillId="0" borderId="16" xfId="0" applyNumberFormat="1" applyFont="1" applyFill="1" applyBorder="1" applyAlignment="1" applyProtection="1">
      <alignment horizontal="center" vertical="center"/>
      <protection/>
    </xf>
    <xf numFmtId="177" fontId="10" fillId="0" borderId="46" xfId="0" applyNumberFormat="1" applyFont="1" applyFill="1" applyBorder="1" applyAlignment="1" applyProtection="1">
      <alignment horizontal="center" vertical="center"/>
      <protection/>
    </xf>
    <xf numFmtId="186" fontId="10" fillId="0" borderId="18" xfId="116" applyNumberFormat="1" applyFont="1" applyFill="1" applyBorder="1" applyAlignment="1" applyProtection="1">
      <alignment horizontal="center" vertical="center" wrapText="1"/>
      <protection/>
    </xf>
    <xf numFmtId="186" fontId="10" fillId="0" borderId="19" xfId="116" applyNumberFormat="1" applyFont="1" applyFill="1" applyBorder="1" applyAlignment="1" applyProtection="1">
      <alignment horizontal="center" vertical="center" wrapText="1"/>
      <protection/>
    </xf>
    <xf numFmtId="186" fontId="10" fillId="0" borderId="20" xfId="116" applyNumberFormat="1" applyFont="1" applyFill="1" applyBorder="1" applyAlignment="1" applyProtection="1">
      <alignment horizontal="center" vertical="center" wrapText="1"/>
      <protection/>
    </xf>
    <xf numFmtId="176" fontId="10" fillId="0" borderId="55" xfId="116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6" fontId="10" fillId="0" borderId="57" xfId="116" applyNumberFormat="1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>
      <alignment horizontal="center" vertical="center"/>
    </xf>
    <xf numFmtId="176" fontId="10" fillId="0" borderId="3" xfId="116" applyNumberFormat="1" applyFont="1" applyFill="1" applyBorder="1" applyAlignment="1">
      <alignment horizontal="center" vertical="center" wrapText="1"/>
      <protection/>
    </xf>
    <xf numFmtId="0" fontId="0" fillId="0" borderId="3" xfId="0" applyFont="1" applyFill="1" applyBorder="1" applyAlignment="1">
      <alignment horizontal="center" vertical="center" wrapText="1"/>
    </xf>
    <xf numFmtId="176" fontId="12" fillId="0" borderId="3" xfId="116" applyNumberFormat="1" applyFont="1" applyFill="1" applyBorder="1" applyAlignment="1">
      <alignment horizontal="center" vertical="center" wrapText="1"/>
      <protection/>
    </xf>
    <xf numFmtId="0" fontId="17" fillId="0" borderId="3" xfId="0" applyFont="1" applyFill="1" applyBorder="1" applyAlignment="1">
      <alignment horizontal="center" vertical="center" wrapText="1"/>
    </xf>
    <xf numFmtId="176" fontId="10" fillId="0" borderId="58" xfId="116" applyNumberFormat="1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/>
    </xf>
    <xf numFmtId="177" fontId="32" fillId="0" borderId="0" xfId="118" applyNumberFormat="1" applyFont="1" applyFill="1" applyBorder="1" applyAlignment="1">
      <alignment horizontal="right" vertical="center" indent="2"/>
      <protection/>
    </xf>
    <xf numFmtId="177" fontId="11" fillId="0" borderId="0" xfId="118" applyNumberFormat="1" applyFont="1" applyFill="1" applyBorder="1" applyAlignment="1">
      <alignment horizontal="right" vertical="center" indent="2"/>
      <protection/>
    </xf>
    <xf numFmtId="177" fontId="11" fillId="0" borderId="0" xfId="118" applyNumberFormat="1" applyFont="1" applyFill="1" applyBorder="1" applyAlignment="1" applyProtection="1">
      <alignment horizontal="right" vertical="center" indent="2"/>
      <protection/>
    </xf>
    <xf numFmtId="177" fontId="32" fillId="0" borderId="0" xfId="118" applyNumberFormat="1" applyFont="1" applyFill="1" applyBorder="1" applyAlignment="1" applyProtection="1">
      <alignment horizontal="right" vertical="center" indent="2"/>
      <protection/>
    </xf>
  </cellXfs>
  <cellStyles count="10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2表  H14" xfId="115"/>
    <cellStyle name="標準_第03表 H14" xfId="116"/>
    <cellStyle name="標準_第45表 H14" xfId="117"/>
    <cellStyle name="標準_第51表 H14" xfId="118"/>
    <cellStyle name="Followed Hyperlink" xfId="119"/>
    <cellStyle name="良い" xfId="120"/>
  </cellStyles>
  <dxfs count="6"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C68"/>
  <sheetViews>
    <sheetView showGridLines="0" tabSelected="1" zoomScaleSheetLayoutView="100" workbookViewId="0" topLeftCell="A31">
      <selection activeCell="A31" sqref="A31:L31"/>
    </sheetView>
  </sheetViews>
  <sheetFormatPr defaultColWidth="12.75" defaultRowHeight="15" customHeight="1"/>
  <cols>
    <col min="1" max="1" width="11.08203125" style="7" customWidth="1"/>
    <col min="2" max="10" width="6.58203125" style="7" customWidth="1"/>
    <col min="11" max="11" width="7.58203125" style="7" customWidth="1"/>
    <col min="12" max="12" width="6.75" style="7" customWidth="1"/>
    <col min="13" max="21" width="6.58203125" style="7" customWidth="1"/>
    <col min="22" max="23" width="6.83203125" style="11" customWidth="1"/>
    <col min="24" max="24" width="6.58203125" style="7" customWidth="1"/>
    <col min="25" max="16384" width="12.75" style="7" customWidth="1"/>
  </cols>
  <sheetData>
    <row r="1" spans="1:16" ht="15" customHeight="1">
      <c r="A1" s="184" t="s">
        <v>47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N1" s="10"/>
      <c r="O1" s="10"/>
      <c r="P1" s="10"/>
    </row>
    <row r="2" spans="1:24" ht="15" customHeight="1">
      <c r="A2" s="8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" t="s">
        <v>34</v>
      </c>
      <c r="N2" s="6"/>
      <c r="P2" s="12"/>
      <c r="Q2" s="12"/>
      <c r="V2" s="13"/>
      <c r="W2" s="14" t="s">
        <v>13</v>
      </c>
      <c r="X2" s="9"/>
    </row>
    <row r="3" spans="1:24" ht="17.25" customHeight="1">
      <c r="A3" s="135" t="s">
        <v>63</v>
      </c>
      <c r="B3" s="140" t="s">
        <v>0</v>
      </c>
      <c r="C3" s="143" t="s">
        <v>25</v>
      </c>
      <c r="D3" s="144"/>
      <c r="E3" s="144"/>
      <c r="F3" s="144"/>
      <c r="G3" s="144"/>
      <c r="H3" s="144"/>
      <c r="I3" s="145"/>
      <c r="J3" s="112" t="s">
        <v>44</v>
      </c>
      <c r="K3" s="115" t="s">
        <v>46</v>
      </c>
      <c r="L3" s="116"/>
      <c r="M3" s="108" t="s">
        <v>20</v>
      </c>
      <c r="N3" s="108" t="s">
        <v>21</v>
      </c>
      <c r="O3" s="108" t="s">
        <v>22</v>
      </c>
      <c r="P3" s="105" t="s">
        <v>66</v>
      </c>
      <c r="Q3" s="126" t="s">
        <v>23</v>
      </c>
      <c r="R3" s="127"/>
      <c r="S3" s="127"/>
      <c r="T3" s="127"/>
      <c r="U3" s="128"/>
      <c r="V3" s="123" t="s">
        <v>14</v>
      </c>
      <c r="W3" s="120" t="s">
        <v>68</v>
      </c>
      <c r="X3" s="9"/>
    </row>
    <row r="4" spans="1:24" ht="18" customHeight="1">
      <c r="A4" s="136"/>
      <c r="B4" s="141"/>
      <c r="C4" s="110" t="s">
        <v>3</v>
      </c>
      <c r="D4" s="100" t="s">
        <v>8</v>
      </c>
      <c r="E4" s="103" t="s">
        <v>45</v>
      </c>
      <c r="F4" s="100" t="s">
        <v>9</v>
      </c>
      <c r="G4" s="100" t="s">
        <v>10</v>
      </c>
      <c r="H4" s="100" t="s">
        <v>11</v>
      </c>
      <c r="I4" s="138" t="s">
        <v>39</v>
      </c>
      <c r="J4" s="113"/>
      <c r="K4" s="117"/>
      <c r="L4" s="118"/>
      <c r="M4" s="119"/>
      <c r="N4" s="119"/>
      <c r="O4" s="119"/>
      <c r="P4" s="106"/>
      <c r="Q4" s="129"/>
      <c r="R4" s="130"/>
      <c r="S4" s="130"/>
      <c r="T4" s="130"/>
      <c r="U4" s="131"/>
      <c r="V4" s="124"/>
      <c r="W4" s="121"/>
      <c r="X4" s="9"/>
    </row>
    <row r="5" spans="1:29" ht="18" customHeight="1">
      <c r="A5" s="136"/>
      <c r="B5" s="141"/>
      <c r="C5" s="146"/>
      <c r="D5" s="101"/>
      <c r="E5" s="103"/>
      <c r="F5" s="101"/>
      <c r="G5" s="101"/>
      <c r="H5" s="101"/>
      <c r="I5" s="138"/>
      <c r="J5" s="113"/>
      <c r="K5" s="110" t="s">
        <v>56</v>
      </c>
      <c r="L5" s="108" t="s">
        <v>6</v>
      </c>
      <c r="M5" s="119"/>
      <c r="N5" s="119"/>
      <c r="O5" s="119"/>
      <c r="P5" s="106"/>
      <c r="Q5" s="132"/>
      <c r="R5" s="133"/>
      <c r="S5" s="133"/>
      <c r="T5" s="133"/>
      <c r="U5" s="134"/>
      <c r="V5" s="124"/>
      <c r="W5" s="121"/>
      <c r="X5" s="9"/>
      <c r="Y5" s="9"/>
      <c r="Z5" s="9"/>
      <c r="AA5" s="9"/>
      <c r="AB5" s="9"/>
      <c r="AC5" s="9"/>
    </row>
    <row r="6" spans="1:29" ht="19.5" customHeight="1">
      <c r="A6" s="137"/>
      <c r="B6" s="142"/>
      <c r="C6" s="111"/>
      <c r="D6" s="102"/>
      <c r="E6" s="104"/>
      <c r="F6" s="102"/>
      <c r="G6" s="102"/>
      <c r="H6" s="102"/>
      <c r="I6" s="139"/>
      <c r="J6" s="114"/>
      <c r="K6" s="111"/>
      <c r="L6" s="109"/>
      <c r="M6" s="109"/>
      <c r="N6" s="109"/>
      <c r="O6" s="109"/>
      <c r="P6" s="107"/>
      <c r="Q6" s="4" t="s">
        <v>3</v>
      </c>
      <c r="R6" s="1" t="s">
        <v>29</v>
      </c>
      <c r="S6" s="4" t="s">
        <v>30</v>
      </c>
      <c r="T6" s="1" t="s">
        <v>31</v>
      </c>
      <c r="U6" s="4" t="s">
        <v>32</v>
      </c>
      <c r="V6" s="125"/>
      <c r="W6" s="122"/>
      <c r="X6" s="9"/>
      <c r="Y6" s="9"/>
      <c r="Z6" s="9"/>
      <c r="AA6" s="9"/>
      <c r="AB6" s="9"/>
      <c r="AC6" s="9"/>
    </row>
    <row r="7" spans="1:29" ht="9" customHeight="1">
      <c r="A7" s="15"/>
      <c r="B7" s="34"/>
      <c r="C7" s="16"/>
      <c r="D7" s="16"/>
      <c r="E7" s="16"/>
      <c r="F7" s="16"/>
      <c r="G7" s="16"/>
      <c r="H7" s="16"/>
      <c r="I7" s="16"/>
      <c r="J7" s="18"/>
      <c r="K7" s="18"/>
      <c r="L7" s="18"/>
      <c r="M7" s="18"/>
      <c r="N7" s="16"/>
      <c r="O7" s="16"/>
      <c r="P7" s="16"/>
      <c r="Q7" s="3"/>
      <c r="R7" s="3"/>
      <c r="S7" s="3"/>
      <c r="T7" s="3"/>
      <c r="U7" s="3"/>
      <c r="V7" s="19"/>
      <c r="W7" s="20"/>
      <c r="X7" s="9"/>
      <c r="Y7" s="9"/>
      <c r="Z7" s="9"/>
      <c r="AA7" s="9"/>
      <c r="AB7" s="9"/>
      <c r="AC7" s="9"/>
    </row>
    <row r="8" spans="1:29" ht="15" customHeight="1">
      <c r="A8" s="29" t="s">
        <v>54</v>
      </c>
      <c r="B8" s="35">
        <v>342</v>
      </c>
      <c r="C8" s="26">
        <v>40</v>
      </c>
      <c r="D8" s="25">
        <v>32</v>
      </c>
      <c r="E8" s="26">
        <v>2</v>
      </c>
      <c r="F8" s="26">
        <v>6</v>
      </c>
      <c r="G8" s="26">
        <v>0</v>
      </c>
      <c r="H8" s="26">
        <v>0</v>
      </c>
      <c r="I8" s="26">
        <v>0</v>
      </c>
      <c r="J8" s="26">
        <v>23</v>
      </c>
      <c r="K8" s="26">
        <v>0</v>
      </c>
      <c r="L8" s="26">
        <v>37</v>
      </c>
      <c r="M8" s="26">
        <v>0</v>
      </c>
      <c r="N8" s="26">
        <v>46</v>
      </c>
      <c r="O8" s="26">
        <v>196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36">
        <v>11.695906432748536</v>
      </c>
      <c r="W8" s="37">
        <v>13.450292397660817</v>
      </c>
      <c r="X8" s="26"/>
      <c r="Y8" s="26"/>
      <c r="Z8" s="26"/>
      <c r="AA8" s="26"/>
      <c r="AB8" s="9"/>
      <c r="AC8" s="9"/>
    </row>
    <row r="9" spans="1:29" s="64" customFormat="1" ht="15" customHeight="1">
      <c r="A9" s="65" t="s">
        <v>57</v>
      </c>
      <c r="B9" s="66">
        <f>B11+B15</f>
        <v>422</v>
      </c>
      <c r="C9" s="62">
        <f>C11+C15</f>
        <v>66</v>
      </c>
      <c r="D9" s="62">
        <f>D11+D15</f>
        <v>48</v>
      </c>
      <c r="E9" s="62">
        <f aca="true" t="shared" si="0" ref="E9:U9">E11+E15</f>
        <v>6</v>
      </c>
      <c r="F9" s="62">
        <f t="shared" si="0"/>
        <v>12</v>
      </c>
      <c r="G9" s="62">
        <f t="shared" si="0"/>
        <v>0</v>
      </c>
      <c r="H9" s="62">
        <f t="shared" si="0"/>
        <v>0</v>
      </c>
      <c r="I9" s="62">
        <f t="shared" si="0"/>
        <v>0</v>
      </c>
      <c r="J9" s="62">
        <f t="shared" si="0"/>
        <v>38</v>
      </c>
      <c r="K9" s="62">
        <f t="shared" si="0"/>
        <v>1</v>
      </c>
      <c r="L9" s="62">
        <f t="shared" si="0"/>
        <v>24</v>
      </c>
      <c r="M9" s="62">
        <f t="shared" si="0"/>
        <v>0</v>
      </c>
      <c r="N9" s="62">
        <f t="shared" si="0"/>
        <v>53</v>
      </c>
      <c r="O9" s="62">
        <f>O11+O15</f>
        <v>240</v>
      </c>
      <c r="P9" s="62">
        <f t="shared" si="0"/>
        <v>0</v>
      </c>
      <c r="Q9" s="62">
        <f t="shared" si="0"/>
        <v>0</v>
      </c>
      <c r="R9" s="62">
        <f t="shared" si="0"/>
        <v>0</v>
      </c>
      <c r="S9" s="62">
        <f t="shared" si="0"/>
        <v>0</v>
      </c>
      <c r="T9" s="62">
        <f t="shared" si="0"/>
        <v>0</v>
      </c>
      <c r="U9" s="62">
        <f t="shared" si="0"/>
        <v>0</v>
      </c>
      <c r="V9" s="67">
        <f>C9/B9*100</f>
        <v>15.639810426540285</v>
      </c>
      <c r="W9" s="68">
        <f>(N9+Q9)/B9*100</f>
        <v>12.559241706161137</v>
      </c>
      <c r="X9" s="62"/>
      <c r="Y9" s="62"/>
      <c r="Z9" s="62"/>
      <c r="AA9" s="62"/>
      <c r="AB9" s="63"/>
      <c r="AC9" s="63"/>
    </row>
    <row r="10" spans="1:29" s="23" customFormat="1" ht="11.25" customHeight="1">
      <c r="A10" s="29"/>
      <c r="B10" s="3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6"/>
      <c r="W10" s="39"/>
      <c r="X10" s="22"/>
      <c r="Y10" s="22"/>
      <c r="Z10" s="22"/>
      <c r="AA10" s="22"/>
      <c r="AB10" s="21"/>
      <c r="AC10" s="21"/>
    </row>
    <row r="11" spans="1:29" ht="12.75" customHeight="1">
      <c r="A11" s="24" t="s">
        <v>48</v>
      </c>
      <c r="B11" s="69">
        <f>SUM(B12:B13)</f>
        <v>166</v>
      </c>
      <c r="C11" s="24">
        <f aca="true" t="shared" si="1" ref="C11:U11">SUM(C12:C13)</f>
        <v>18</v>
      </c>
      <c r="D11" s="24">
        <f>SUM(D12:D13)</f>
        <v>8</v>
      </c>
      <c r="E11" s="24">
        <f t="shared" si="1"/>
        <v>3</v>
      </c>
      <c r="F11" s="24">
        <f t="shared" si="1"/>
        <v>7</v>
      </c>
      <c r="G11" s="24">
        <f t="shared" si="1"/>
        <v>0</v>
      </c>
      <c r="H11" s="24">
        <f t="shared" si="1"/>
        <v>0</v>
      </c>
      <c r="I11" s="24">
        <f t="shared" si="1"/>
        <v>0</v>
      </c>
      <c r="J11" s="24">
        <f t="shared" si="1"/>
        <v>10</v>
      </c>
      <c r="K11" s="24">
        <f t="shared" si="1"/>
        <v>0</v>
      </c>
      <c r="L11" s="24">
        <f t="shared" si="1"/>
        <v>0</v>
      </c>
      <c r="M11" s="24">
        <f t="shared" si="1"/>
        <v>0</v>
      </c>
      <c r="N11" s="24">
        <f>SUM(N12:N13)</f>
        <v>20</v>
      </c>
      <c r="O11" s="24">
        <f t="shared" si="1"/>
        <v>118</v>
      </c>
      <c r="P11" s="24">
        <f t="shared" si="1"/>
        <v>0</v>
      </c>
      <c r="Q11" s="24">
        <f t="shared" si="1"/>
        <v>0</v>
      </c>
      <c r="R11" s="24">
        <f t="shared" si="1"/>
        <v>0</v>
      </c>
      <c r="S11" s="24">
        <f t="shared" si="1"/>
        <v>0</v>
      </c>
      <c r="T11" s="24">
        <f t="shared" si="1"/>
        <v>0</v>
      </c>
      <c r="U11" s="24">
        <f t="shared" si="1"/>
        <v>0</v>
      </c>
      <c r="V11" s="36">
        <f aca="true" t="shared" si="2" ref="V11:V24">C11/B11*100</f>
        <v>10.843373493975903</v>
      </c>
      <c r="W11" s="36">
        <f aca="true" t="shared" si="3" ref="W11:W22">(N11+Q11)/B11*100</f>
        <v>12.048192771084338</v>
      </c>
      <c r="X11" s="24"/>
      <c r="Y11" s="24"/>
      <c r="Z11" s="24"/>
      <c r="AA11" s="24"/>
      <c r="AB11" s="9"/>
      <c r="AC11" s="9"/>
    </row>
    <row r="12" spans="1:29" s="45" customFormat="1" ht="12.75" customHeight="1">
      <c r="A12" s="46" t="s">
        <v>50</v>
      </c>
      <c r="B12" s="70">
        <f>C12+J12+K12+L12+M12+N12+O12+P12+Q12</f>
        <v>73</v>
      </c>
      <c r="C12" s="49">
        <f>SUM(D12:I12)</f>
        <v>9</v>
      </c>
      <c r="D12" s="46">
        <v>5</v>
      </c>
      <c r="E12" s="46">
        <v>0</v>
      </c>
      <c r="F12" s="46">
        <v>4</v>
      </c>
      <c r="G12" s="46">
        <v>0</v>
      </c>
      <c r="H12" s="46">
        <v>0</v>
      </c>
      <c r="I12" s="46">
        <v>0</v>
      </c>
      <c r="J12" s="47">
        <v>7</v>
      </c>
      <c r="K12" s="47">
        <v>0</v>
      </c>
      <c r="L12" s="47">
        <v>0</v>
      </c>
      <c r="M12" s="47">
        <v>0</v>
      </c>
      <c r="N12" s="47">
        <v>8</v>
      </c>
      <c r="O12" s="47">
        <v>49</v>
      </c>
      <c r="P12" s="47">
        <v>0</v>
      </c>
      <c r="Q12" s="48">
        <f>SUM(R12:U12)</f>
        <v>0</v>
      </c>
      <c r="R12" s="48">
        <v>0</v>
      </c>
      <c r="S12" s="48">
        <v>0</v>
      </c>
      <c r="T12" s="48">
        <v>0</v>
      </c>
      <c r="U12" s="48">
        <v>0</v>
      </c>
      <c r="V12" s="71">
        <f t="shared" si="2"/>
        <v>12.32876712328767</v>
      </c>
      <c r="W12" s="71">
        <f t="shared" si="3"/>
        <v>10.95890410958904</v>
      </c>
      <c r="Y12" s="47"/>
      <c r="Z12" s="47"/>
      <c r="AA12" s="47"/>
      <c r="AB12" s="44"/>
      <c r="AC12" s="44"/>
    </row>
    <row r="13" spans="1:29" s="45" customFormat="1" ht="12.75" customHeight="1">
      <c r="A13" s="46" t="s">
        <v>51</v>
      </c>
      <c r="B13" s="70">
        <f>C13+J13+K13+L13+M13+N13+O13+P13+Q13</f>
        <v>93</v>
      </c>
      <c r="C13" s="49">
        <f>SUM(D13:I13)</f>
        <v>9</v>
      </c>
      <c r="D13" s="46">
        <v>3</v>
      </c>
      <c r="E13" s="46">
        <v>3</v>
      </c>
      <c r="F13" s="46">
        <v>3</v>
      </c>
      <c r="G13" s="46">
        <v>0</v>
      </c>
      <c r="H13" s="46">
        <v>0</v>
      </c>
      <c r="I13" s="46">
        <v>0</v>
      </c>
      <c r="J13" s="46">
        <v>3</v>
      </c>
      <c r="K13" s="46">
        <v>0</v>
      </c>
      <c r="L13" s="46">
        <v>0</v>
      </c>
      <c r="M13" s="46">
        <v>0</v>
      </c>
      <c r="N13" s="46">
        <v>12</v>
      </c>
      <c r="O13" s="46">
        <v>69</v>
      </c>
      <c r="P13" s="46">
        <v>0</v>
      </c>
      <c r="Q13" s="47">
        <f>SUM(R13:U13)</f>
        <v>0</v>
      </c>
      <c r="R13" s="46">
        <v>0</v>
      </c>
      <c r="S13" s="46">
        <v>0</v>
      </c>
      <c r="T13" s="46">
        <v>0</v>
      </c>
      <c r="U13" s="46">
        <v>0</v>
      </c>
      <c r="V13" s="71">
        <f t="shared" si="2"/>
        <v>9.67741935483871</v>
      </c>
      <c r="W13" s="71">
        <f t="shared" si="3"/>
        <v>12.903225806451612</v>
      </c>
      <c r="Y13" s="47"/>
      <c r="Z13" s="47"/>
      <c r="AA13" s="47"/>
      <c r="AB13" s="44"/>
      <c r="AC13" s="44"/>
    </row>
    <row r="14" spans="1:29" ht="10.5" customHeight="1">
      <c r="A14" s="25"/>
      <c r="B14" s="35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6"/>
      <c r="R14" s="25"/>
      <c r="S14" s="25"/>
      <c r="T14" s="25"/>
      <c r="U14" s="25"/>
      <c r="V14" s="36"/>
      <c r="W14" s="36"/>
      <c r="Y14" s="26"/>
      <c r="Z14" s="26"/>
      <c r="AA14" s="26"/>
      <c r="AB14" s="9"/>
      <c r="AC14" s="9"/>
    </row>
    <row r="15" spans="1:29" ht="12.75" customHeight="1">
      <c r="A15" s="72" t="s">
        <v>49</v>
      </c>
      <c r="B15" s="35">
        <f>B19+B22+B25</f>
        <v>256</v>
      </c>
      <c r="C15" s="24">
        <f>C19+C22+C25</f>
        <v>48</v>
      </c>
      <c r="D15" s="25">
        <f>SUM(D16:D17)</f>
        <v>40</v>
      </c>
      <c r="E15" s="25">
        <f aca="true" t="shared" si="4" ref="E15:U15">SUM(E16:E17)</f>
        <v>3</v>
      </c>
      <c r="F15" s="25">
        <f t="shared" si="4"/>
        <v>5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28</v>
      </c>
      <c r="K15" s="25">
        <f t="shared" si="4"/>
        <v>1</v>
      </c>
      <c r="L15" s="25">
        <f t="shared" si="4"/>
        <v>24</v>
      </c>
      <c r="M15" s="25">
        <f t="shared" si="4"/>
        <v>0</v>
      </c>
      <c r="N15" s="25">
        <f t="shared" si="4"/>
        <v>33</v>
      </c>
      <c r="O15" s="25">
        <f t="shared" si="4"/>
        <v>122</v>
      </c>
      <c r="P15" s="25">
        <f t="shared" si="4"/>
        <v>0</v>
      </c>
      <c r="Q15" s="26">
        <f t="shared" si="4"/>
        <v>0</v>
      </c>
      <c r="R15" s="25">
        <f t="shared" si="4"/>
        <v>0</v>
      </c>
      <c r="S15" s="25">
        <f t="shared" si="4"/>
        <v>0</v>
      </c>
      <c r="T15" s="25">
        <f t="shared" si="4"/>
        <v>0</v>
      </c>
      <c r="U15" s="25">
        <f t="shared" si="4"/>
        <v>0</v>
      </c>
      <c r="V15" s="36">
        <f t="shared" si="2"/>
        <v>18.75</v>
      </c>
      <c r="W15" s="36">
        <f t="shared" si="3"/>
        <v>12.890625</v>
      </c>
      <c r="Y15" s="26"/>
      <c r="Z15" s="26"/>
      <c r="AA15" s="26"/>
      <c r="AB15" s="9"/>
      <c r="AC15" s="9"/>
    </row>
    <row r="16" spans="1:29" s="45" customFormat="1" ht="12.75" customHeight="1">
      <c r="A16" s="46" t="s">
        <v>50</v>
      </c>
      <c r="B16" s="70">
        <f>B20+B23+B26</f>
        <v>97</v>
      </c>
      <c r="C16" s="49">
        <f>SUM(D16:I16)</f>
        <v>11</v>
      </c>
      <c r="D16" s="46">
        <v>11</v>
      </c>
      <c r="E16" s="46">
        <f aca="true" t="shared" si="5" ref="E16:U16">E20+E23</f>
        <v>0</v>
      </c>
      <c r="F16" s="46">
        <v>0</v>
      </c>
      <c r="G16" s="46">
        <f t="shared" si="5"/>
        <v>0</v>
      </c>
      <c r="H16" s="46">
        <f t="shared" si="5"/>
        <v>0</v>
      </c>
      <c r="I16" s="46">
        <f t="shared" si="5"/>
        <v>0</v>
      </c>
      <c r="J16" s="46">
        <v>5</v>
      </c>
      <c r="K16" s="46">
        <v>1</v>
      </c>
      <c r="L16" s="46">
        <v>7</v>
      </c>
      <c r="M16" s="46">
        <f t="shared" si="5"/>
        <v>0</v>
      </c>
      <c r="N16" s="46">
        <v>14</v>
      </c>
      <c r="O16" s="46">
        <v>59</v>
      </c>
      <c r="P16" s="46">
        <f t="shared" si="5"/>
        <v>0</v>
      </c>
      <c r="Q16" s="47">
        <f t="shared" si="5"/>
        <v>0</v>
      </c>
      <c r="R16" s="46">
        <f t="shared" si="5"/>
        <v>0</v>
      </c>
      <c r="S16" s="46">
        <f t="shared" si="5"/>
        <v>0</v>
      </c>
      <c r="T16" s="46">
        <f t="shared" si="5"/>
        <v>0</v>
      </c>
      <c r="U16" s="46">
        <f t="shared" si="5"/>
        <v>0</v>
      </c>
      <c r="V16" s="71">
        <f t="shared" si="2"/>
        <v>11.34020618556701</v>
      </c>
      <c r="W16" s="71">
        <f t="shared" si="3"/>
        <v>14.432989690721648</v>
      </c>
      <c r="Y16" s="47"/>
      <c r="Z16" s="47"/>
      <c r="AA16" s="47"/>
      <c r="AB16" s="44"/>
      <c r="AC16" s="44"/>
    </row>
    <row r="17" spans="1:29" s="45" customFormat="1" ht="12.75" customHeight="1">
      <c r="A17" s="46" t="s">
        <v>51</v>
      </c>
      <c r="B17" s="70">
        <f>B21+B24+B27</f>
        <v>159</v>
      </c>
      <c r="C17" s="49">
        <f>SUM(D17:I17)</f>
        <v>37</v>
      </c>
      <c r="D17" s="46">
        <v>29</v>
      </c>
      <c r="E17" s="46">
        <v>3</v>
      </c>
      <c r="F17" s="46">
        <v>5</v>
      </c>
      <c r="G17" s="46">
        <f>G21+G24</f>
        <v>0</v>
      </c>
      <c r="H17" s="46">
        <f>H21+H24</f>
        <v>0</v>
      </c>
      <c r="I17" s="46">
        <f>I21+I24</f>
        <v>0</v>
      </c>
      <c r="J17" s="46">
        <v>23</v>
      </c>
      <c r="K17" s="46">
        <v>0</v>
      </c>
      <c r="L17" s="46">
        <v>17</v>
      </c>
      <c r="M17" s="46">
        <f>M21+M24</f>
        <v>0</v>
      </c>
      <c r="N17" s="46">
        <v>19</v>
      </c>
      <c r="O17" s="46">
        <v>63</v>
      </c>
      <c r="P17" s="46">
        <f aca="true" t="shared" si="6" ref="P17:U17">P21+P24</f>
        <v>0</v>
      </c>
      <c r="Q17" s="47">
        <f t="shared" si="6"/>
        <v>0</v>
      </c>
      <c r="R17" s="46">
        <f t="shared" si="6"/>
        <v>0</v>
      </c>
      <c r="S17" s="46">
        <f t="shared" si="6"/>
        <v>0</v>
      </c>
      <c r="T17" s="46">
        <f t="shared" si="6"/>
        <v>0</v>
      </c>
      <c r="U17" s="46">
        <f t="shared" si="6"/>
        <v>0</v>
      </c>
      <c r="V17" s="71">
        <f t="shared" si="2"/>
        <v>23.270440251572328</v>
      </c>
      <c r="W17" s="71">
        <f t="shared" si="3"/>
        <v>11.949685534591195</v>
      </c>
      <c r="Y17" s="47"/>
      <c r="Z17" s="47"/>
      <c r="AA17" s="47"/>
      <c r="AB17" s="44"/>
      <c r="AC17" s="44"/>
    </row>
    <row r="18" spans="1:29" s="45" customFormat="1" ht="6" customHeight="1">
      <c r="A18" s="46"/>
      <c r="B18" s="70"/>
      <c r="C18" s="49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  <c r="R18" s="46"/>
      <c r="S18" s="46"/>
      <c r="T18" s="46"/>
      <c r="U18" s="46"/>
      <c r="V18" s="71"/>
      <c r="W18" s="71"/>
      <c r="Y18" s="47"/>
      <c r="Z18" s="47"/>
      <c r="AA18" s="47"/>
      <c r="AB18" s="44"/>
      <c r="AC18" s="44"/>
    </row>
    <row r="19" spans="1:29" s="52" customFormat="1" ht="11.25" customHeight="1">
      <c r="A19" s="73" t="s">
        <v>61</v>
      </c>
      <c r="B19" s="74">
        <f>SUM(B20:B21)</f>
        <v>162</v>
      </c>
      <c r="C19" s="60">
        <f aca="true" t="shared" si="7" ref="C19:U19">SUM(C20:C21)</f>
        <v>14</v>
      </c>
      <c r="D19" s="75" t="s">
        <v>12</v>
      </c>
      <c r="E19" s="75" t="s">
        <v>12</v>
      </c>
      <c r="F19" s="75" t="s">
        <v>12</v>
      </c>
      <c r="G19" s="75" t="s">
        <v>12</v>
      </c>
      <c r="H19" s="75" t="s">
        <v>12</v>
      </c>
      <c r="I19" s="75" t="s">
        <v>12</v>
      </c>
      <c r="J19" s="53">
        <f t="shared" si="7"/>
        <v>0</v>
      </c>
      <c r="K19" s="187">
        <f>SUM(K20:K21)</f>
        <v>22</v>
      </c>
      <c r="L19" s="187"/>
      <c r="M19" s="53">
        <f t="shared" si="7"/>
        <v>0</v>
      </c>
      <c r="N19" s="53">
        <f t="shared" si="7"/>
        <v>19</v>
      </c>
      <c r="O19" s="53">
        <f t="shared" si="7"/>
        <v>107</v>
      </c>
      <c r="P19" s="53">
        <f t="shared" si="7"/>
        <v>0</v>
      </c>
      <c r="Q19" s="53">
        <f t="shared" si="7"/>
        <v>0</v>
      </c>
      <c r="R19" s="53">
        <f t="shared" si="7"/>
        <v>0</v>
      </c>
      <c r="S19" s="53">
        <f t="shared" si="7"/>
        <v>0</v>
      </c>
      <c r="T19" s="53">
        <f t="shared" si="7"/>
        <v>0</v>
      </c>
      <c r="U19" s="53">
        <f t="shared" si="7"/>
        <v>0</v>
      </c>
      <c r="V19" s="76">
        <f t="shared" si="2"/>
        <v>8.641975308641975</v>
      </c>
      <c r="W19" s="76">
        <f t="shared" si="3"/>
        <v>11.728395061728394</v>
      </c>
      <c r="Y19" s="53"/>
      <c r="Z19" s="53"/>
      <c r="AA19" s="53"/>
      <c r="AB19" s="54"/>
      <c r="AC19" s="54"/>
    </row>
    <row r="20" spans="1:29" s="59" customFormat="1" ht="11.25" customHeight="1">
      <c r="A20" s="55" t="s">
        <v>50</v>
      </c>
      <c r="B20" s="77">
        <f>C20+J20+K20+M20+N20+O20+P20+Q20</f>
        <v>78</v>
      </c>
      <c r="C20" s="56">
        <v>6</v>
      </c>
      <c r="D20" s="57" t="s">
        <v>12</v>
      </c>
      <c r="E20" s="57" t="s">
        <v>12</v>
      </c>
      <c r="F20" s="57" t="s">
        <v>12</v>
      </c>
      <c r="G20" s="57" t="s">
        <v>12</v>
      </c>
      <c r="H20" s="57" t="s">
        <v>12</v>
      </c>
      <c r="I20" s="57" t="s">
        <v>12</v>
      </c>
      <c r="J20" s="56">
        <v>0</v>
      </c>
      <c r="K20" s="185">
        <v>6</v>
      </c>
      <c r="L20" s="185"/>
      <c r="M20" s="56">
        <v>0</v>
      </c>
      <c r="N20" s="56">
        <v>10</v>
      </c>
      <c r="O20" s="56">
        <v>56</v>
      </c>
      <c r="P20" s="56">
        <v>0</v>
      </c>
      <c r="Q20" s="56">
        <f>SUM(R20:U20)</f>
        <v>0</v>
      </c>
      <c r="R20" s="56">
        <v>0</v>
      </c>
      <c r="S20" s="56">
        <v>0</v>
      </c>
      <c r="T20" s="56">
        <v>0</v>
      </c>
      <c r="U20" s="56">
        <v>0</v>
      </c>
      <c r="V20" s="78">
        <f t="shared" si="2"/>
        <v>7.6923076923076925</v>
      </c>
      <c r="W20" s="79">
        <f t="shared" si="3"/>
        <v>12.82051282051282</v>
      </c>
      <c r="X20" s="56"/>
      <c r="Y20" s="56"/>
      <c r="Z20" s="56"/>
      <c r="AA20" s="56"/>
      <c r="AB20" s="58"/>
      <c r="AC20" s="58"/>
    </row>
    <row r="21" spans="1:29" s="59" customFormat="1" ht="11.25" customHeight="1">
      <c r="A21" s="55" t="s">
        <v>51</v>
      </c>
      <c r="B21" s="77">
        <f>C21+J21+K21+M21+N21+O21+P21+Q21</f>
        <v>84</v>
      </c>
      <c r="C21" s="56">
        <v>8</v>
      </c>
      <c r="D21" s="57" t="s">
        <v>12</v>
      </c>
      <c r="E21" s="57" t="s">
        <v>12</v>
      </c>
      <c r="F21" s="57" t="s">
        <v>12</v>
      </c>
      <c r="G21" s="57" t="s">
        <v>12</v>
      </c>
      <c r="H21" s="57" t="s">
        <v>12</v>
      </c>
      <c r="I21" s="57" t="s">
        <v>12</v>
      </c>
      <c r="J21" s="56">
        <v>0</v>
      </c>
      <c r="K21" s="185">
        <v>16</v>
      </c>
      <c r="L21" s="185"/>
      <c r="M21" s="56">
        <v>0</v>
      </c>
      <c r="N21" s="56">
        <v>9</v>
      </c>
      <c r="O21" s="56">
        <v>51</v>
      </c>
      <c r="P21" s="56">
        <v>0</v>
      </c>
      <c r="Q21" s="56">
        <f>SUM(R21:U21)</f>
        <v>0</v>
      </c>
      <c r="R21" s="56">
        <v>0</v>
      </c>
      <c r="S21" s="56">
        <v>0</v>
      </c>
      <c r="T21" s="56">
        <v>0</v>
      </c>
      <c r="U21" s="56">
        <v>0</v>
      </c>
      <c r="V21" s="80">
        <f t="shared" si="2"/>
        <v>9.523809523809524</v>
      </c>
      <c r="W21" s="79">
        <f t="shared" si="3"/>
        <v>10.714285714285714</v>
      </c>
      <c r="X21" s="56"/>
      <c r="Y21" s="56"/>
      <c r="Z21" s="56"/>
      <c r="AA21" s="56"/>
      <c r="AB21" s="58"/>
      <c r="AC21" s="58"/>
    </row>
    <row r="22" spans="1:29" s="52" customFormat="1" ht="11.25" customHeight="1">
      <c r="A22" s="81" t="s">
        <v>62</v>
      </c>
      <c r="B22" s="82">
        <f>SUM(B23:B24)</f>
        <v>27</v>
      </c>
      <c r="C22" s="60">
        <f>SUM(C23:C24)</f>
        <v>24</v>
      </c>
      <c r="D22" s="75" t="s">
        <v>12</v>
      </c>
      <c r="E22" s="75" t="s">
        <v>12</v>
      </c>
      <c r="F22" s="75" t="s">
        <v>12</v>
      </c>
      <c r="G22" s="75" t="s">
        <v>12</v>
      </c>
      <c r="H22" s="75" t="s">
        <v>12</v>
      </c>
      <c r="I22" s="75" t="s">
        <v>12</v>
      </c>
      <c r="J22" s="60">
        <f>SUM(J23:J24)</f>
        <v>3</v>
      </c>
      <c r="K22" s="186">
        <f>SUM(K23:K24)</f>
        <v>0</v>
      </c>
      <c r="L22" s="186"/>
      <c r="M22" s="60">
        <f aca="true" t="shared" si="8" ref="M22:U22">SUM(M23:M24)</f>
        <v>0</v>
      </c>
      <c r="N22" s="60">
        <f t="shared" si="8"/>
        <v>0</v>
      </c>
      <c r="O22" s="60">
        <f t="shared" si="8"/>
        <v>0</v>
      </c>
      <c r="P22" s="60">
        <f t="shared" si="8"/>
        <v>0</v>
      </c>
      <c r="Q22" s="60">
        <f t="shared" si="8"/>
        <v>0</v>
      </c>
      <c r="R22" s="60">
        <f t="shared" si="8"/>
        <v>0</v>
      </c>
      <c r="S22" s="60">
        <f t="shared" si="8"/>
        <v>0</v>
      </c>
      <c r="T22" s="60">
        <f t="shared" si="8"/>
        <v>0</v>
      </c>
      <c r="U22" s="60">
        <f t="shared" si="8"/>
        <v>0</v>
      </c>
      <c r="V22" s="83">
        <f t="shared" si="2"/>
        <v>88.88888888888889</v>
      </c>
      <c r="W22" s="76">
        <f t="shared" si="3"/>
        <v>0</v>
      </c>
      <c r="X22" s="60"/>
      <c r="Y22" s="60"/>
      <c r="Z22" s="60"/>
      <c r="AA22" s="60"/>
      <c r="AB22" s="54"/>
      <c r="AC22" s="54"/>
    </row>
    <row r="23" spans="1:29" s="59" customFormat="1" ht="11.25" customHeight="1">
      <c r="A23" s="55" t="s">
        <v>50</v>
      </c>
      <c r="B23" s="84" t="s">
        <v>12</v>
      </c>
      <c r="C23" s="57" t="s">
        <v>12</v>
      </c>
      <c r="D23" s="57" t="s">
        <v>40</v>
      </c>
      <c r="E23" s="57" t="s">
        <v>12</v>
      </c>
      <c r="F23" s="57" t="s">
        <v>12</v>
      </c>
      <c r="G23" s="57" t="s">
        <v>12</v>
      </c>
      <c r="H23" s="57" t="s">
        <v>12</v>
      </c>
      <c r="I23" s="57" t="s">
        <v>12</v>
      </c>
      <c r="J23" s="55" t="s">
        <v>12</v>
      </c>
      <c r="K23" s="188" t="s">
        <v>12</v>
      </c>
      <c r="L23" s="188"/>
      <c r="M23" s="55" t="s">
        <v>12</v>
      </c>
      <c r="N23" s="55" t="s">
        <v>12</v>
      </c>
      <c r="O23" s="55" t="s">
        <v>12</v>
      </c>
      <c r="P23" s="55" t="s">
        <v>12</v>
      </c>
      <c r="Q23" s="57" t="s">
        <v>40</v>
      </c>
      <c r="R23" s="55" t="s">
        <v>12</v>
      </c>
      <c r="S23" s="55" t="s">
        <v>12</v>
      </c>
      <c r="T23" s="55" t="s">
        <v>12</v>
      </c>
      <c r="U23" s="55" t="s">
        <v>12</v>
      </c>
      <c r="V23" s="55" t="s">
        <v>12</v>
      </c>
      <c r="W23" s="55" t="s">
        <v>12</v>
      </c>
      <c r="X23" s="61"/>
      <c r="Y23" s="61"/>
      <c r="Z23" s="61"/>
      <c r="AA23" s="61"/>
      <c r="AB23" s="58"/>
      <c r="AC23" s="58"/>
    </row>
    <row r="24" spans="1:29" s="59" customFormat="1" ht="11.25" customHeight="1">
      <c r="A24" s="55" t="s">
        <v>51</v>
      </c>
      <c r="B24" s="77">
        <f>C24+J24+K24+L24+M24+N24+O24+P24+Q24</f>
        <v>27</v>
      </c>
      <c r="C24" s="56">
        <v>24</v>
      </c>
      <c r="D24" s="57" t="s">
        <v>12</v>
      </c>
      <c r="E24" s="57" t="s">
        <v>12</v>
      </c>
      <c r="F24" s="57" t="s">
        <v>12</v>
      </c>
      <c r="G24" s="57" t="s">
        <v>12</v>
      </c>
      <c r="H24" s="57" t="s">
        <v>12</v>
      </c>
      <c r="I24" s="57" t="s">
        <v>12</v>
      </c>
      <c r="J24" s="57">
        <v>3</v>
      </c>
      <c r="K24" s="185">
        <v>0</v>
      </c>
      <c r="L24" s="185"/>
      <c r="M24" s="57">
        <v>0</v>
      </c>
      <c r="N24" s="57">
        <v>0</v>
      </c>
      <c r="O24" s="57">
        <v>0</v>
      </c>
      <c r="P24" s="57">
        <v>0</v>
      </c>
      <c r="Q24" s="61">
        <f>SUM(R24:U24)</f>
        <v>0</v>
      </c>
      <c r="R24" s="57">
        <v>0</v>
      </c>
      <c r="S24" s="57">
        <v>0</v>
      </c>
      <c r="T24" s="57">
        <v>0</v>
      </c>
      <c r="U24" s="57">
        <v>0</v>
      </c>
      <c r="V24" s="85">
        <f t="shared" si="2"/>
        <v>88.88888888888889</v>
      </c>
      <c r="W24" s="57">
        <v>0</v>
      </c>
      <c r="X24" s="56"/>
      <c r="Y24" s="56"/>
      <c r="Z24" s="56"/>
      <c r="AA24" s="56"/>
      <c r="AB24" s="58"/>
      <c r="AC24" s="58"/>
    </row>
    <row r="25" spans="1:29" s="52" customFormat="1" ht="11.25" customHeight="1">
      <c r="A25" s="81" t="s">
        <v>58</v>
      </c>
      <c r="B25" s="82">
        <f>SUM(B26:B27)</f>
        <v>67</v>
      </c>
      <c r="C25" s="60">
        <f>SUM(C26:C27)</f>
        <v>10</v>
      </c>
      <c r="D25" s="75" t="s">
        <v>12</v>
      </c>
      <c r="E25" s="75" t="s">
        <v>12</v>
      </c>
      <c r="F25" s="75" t="s">
        <v>12</v>
      </c>
      <c r="G25" s="75" t="s">
        <v>12</v>
      </c>
      <c r="H25" s="75" t="s">
        <v>12</v>
      </c>
      <c r="I25" s="75" t="s">
        <v>12</v>
      </c>
      <c r="J25" s="60">
        <f>SUM(J26:J27)</f>
        <v>25</v>
      </c>
      <c r="K25" s="186">
        <f>SUM(K26:K27)</f>
        <v>3</v>
      </c>
      <c r="L25" s="186"/>
      <c r="M25" s="60">
        <f aca="true" t="shared" si="9" ref="M25:U25">SUM(M26:M27)</f>
        <v>0</v>
      </c>
      <c r="N25" s="60">
        <f t="shared" si="9"/>
        <v>14</v>
      </c>
      <c r="O25" s="60">
        <f t="shared" si="9"/>
        <v>15</v>
      </c>
      <c r="P25" s="60">
        <f t="shared" si="9"/>
        <v>0</v>
      </c>
      <c r="Q25" s="60">
        <f t="shared" si="9"/>
        <v>0</v>
      </c>
      <c r="R25" s="60">
        <f t="shared" si="9"/>
        <v>0</v>
      </c>
      <c r="S25" s="60">
        <f t="shared" si="9"/>
        <v>0</v>
      </c>
      <c r="T25" s="60">
        <f t="shared" si="9"/>
        <v>0</v>
      </c>
      <c r="U25" s="60">
        <f t="shared" si="9"/>
        <v>0</v>
      </c>
      <c r="V25" s="83">
        <f>C25/B25*100</f>
        <v>14.925373134328357</v>
      </c>
      <c r="W25" s="76">
        <f>(N25+Q25)/B25*100</f>
        <v>20.8955223880597</v>
      </c>
      <c r="X25" s="60"/>
      <c r="Y25" s="60"/>
      <c r="Z25" s="60"/>
      <c r="AA25" s="60"/>
      <c r="AB25" s="54"/>
      <c r="AC25" s="54"/>
    </row>
    <row r="26" spans="1:29" s="59" customFormat="1" ht="11.25" customHeight="1">
      <c r="A26" s="55" t="s">
        <v>50</v>
      </c>
      <c r="B26" s="77">
        <f>C26+J26+K26+M26+N26+O26+P26+Q26</f>
        <v>19</v>
      </c>
      <c r="C26" s="57">
        <v>5</v>
      </c>
      <c r="D26" s="57" t="s">
        <v>40</v>
      </c>
      <c r="E26" s="57" t="s">
        <v>12</v>
      </c>
      <c r="F26" s="57" t="s">
        <v>12</v>
      </c>
      <c r="G26" s="57" t="s">
        <v>12</v>
      </c>
      <c r="H26" s="57" t="s">
        <v>12</v>
      </c>
      <c r="I26" s="57" t="s">
        <v>12</v>
      </c>
      <c r="J26" s="55">
        <v>5</v>
      </c>
      <c r="K26" s="188">
        <v>2</v>
      </c>
      <c r="L26" s="188"/>
      <c r="M26" s="55">
        <v>0</v>
      </c>
      <c r="N26" s="55">
        <v>4</v>
      </c>
      <c r="O26" s="55">
        <v>3</v>
      </c>
      <c r="P26" s="55">
        <v>0</v>
      </c>
      <c r="Q26" s="61">
        <f>SUM(R26:U26)</f>
        <v>0</v>
      </c>
      <c r="R26" s="55">
        <v>0</v>
      </c>
      <c r="S26" s="55">
        <v>0</v>
      </c>
      <c r="T26" s="55">
        <v>0</v>
      </c>
      <c r="U26" s="55">
        <v>0</v>
      </c>
      <c r="V26" s="85">
        <f>C26/B26*100</f>
        <v>26.31578947368421</v>
      </c>
      <c r="W26" s="79">
        <f>(N26+Q26)/B26*100</f>
        <v>21.052631578947366</v>
      </c>
      <c r="X26" s="61"/>
      <c r="Y26" s="61"/>
      <c r="Z26" s="61"/>
      <c r="AA26" s="61"/>
      <c r="AB26" s="58"/>
      <c r="AC26" s="58"/>
    </row>
    <row r="27" spans="1:29" s="59" customFormat="1" ht="11.25" customHeight="1">
      <c r="A27" s="55" t="s">
        <v>51</v>
      </c>
      <c r="B27" s="77">
        <f>C27+J27+K27+M27+N27+O27+P27+Q27</f>
        <v>48</v>
      </c>
      <c r="C27" s="56">
        <v>5</v>
      </c>
      <c r="D27" s="57" t="s">
        <v>12</v>
      </c>
      <c r="E27" s="57" t="s">
        <v>12</v>
      </c>
      <c r="F27" s="57" t="s">
        <v>12</v>
      </c>
      <c r="G27" s="57" t="s">
        <v>12</v>
      </c>
      <c r="H27" s="57" t="s">
        <v>12</v>
      </c>
      <c r="I27" s="57" t="s">
        <v>12</v>
      </c>
      <c r="J27" s="57">
        <v>20</v>
      </c>
      <c r="K27" s="185">
        <v>1</v>
      </c>
      <c r="L27" s="185"/>
      <c r="M27" s="57">
        <v>0</v>
      </c>
      <c r="N27" s="57">
        <v>10</v>
      </c>
      <c r="O27" s="57">
        <v>12</v>
      </c>
      <c r="P27" s="57">
        <v>0</v>
      </c>
      <c r="Q27" s="61">
        <f>SUM(R27:U27)</f>
        <v>0</v>
      </c>
      <c r="R27" s="57">
        <v>0</v>
      </c>
      <c r="S27" s="57">
        <v>0</v>
      </c>
      <c r="T27" s="57">
        <v>0</v>
      </c>
      <c r="U27" s="57">
        <v>0</v>
      </c>
      <c r="V27" s="85">
        <f>C27/B27*100</f>
        <v>10.416666666666668</v>
      </c>
      <c r="W27" s="79">
        <f>(N27+Q27)/B27*100</f>
        <v>20.833333333333336</v>
      </c>
      <c r="X27" s="56"/>
      <c r="Y27" s="56"/>
      <c r="Z27" s="56"/>
      <c r="AA27" s="56"/>
      <c r="AB27" s="58"/>
      <c r="AC27" s="58"/>
    </row>
    <row r="28" spans="1:29" ht="7.5" customHeight="1">
      <c r="A28" s="27"/>
      <c r="B28" s="41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42"/>
      <c r="W28" s="42"/>
      <c r="X28" s="9"/>
      <c r="Y28" s="9"/>
      <c r="Z28" s="9"/>
      <c r="AA28" s="9"/>
      <c r="AB28" s="9"/>
      <c r="AC28" s="9"/>
    </row>
    <row r="31" spans="1:16" ht="15" customHeight="1">
      <c r="A31" s="184" t="s">
        <v>59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N31" s="10"/>
      <c r="O31" s="10"/>
      <c r="P31" s="10"/>
    </row>
    <row r="32" spans="1:24" ht="15" customHeight="1">
      <c r="A32" s="8" t="s">
        <v>16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 t="s">
        <v>35</v>
      </c>
      <c r="N32" s="6"/>
      <c r="P32" s="12"/>
      <c r="Q32" s="12"/>
      <c r="V32" s="13"/>
      <c r="W32" s="14"/>
      <c r="X32" s="14" t="s">
        <v>13</v>
      </c>
    </row>
    <row r="33" spans="1:24" ht="18.75" customHeight="1">
      <c r="A33" s="135" t="s">
        <v>64</v>
      </c>
      <c r="B33" s="140" t="s">
        <v>0</v>
      </c>
      <c r="C33" s="143" t="s">
        <v>33</v>
      </c>
      <c r="D33" s="144"/>
      <c r="E33" s="144"/>
      <c r="F33" s="144"/>
      <c r="G33" s="144"/>
      <c r="H33" s="144"/>
      <c r="I33" s="182"/>
      <c r="J33" s="108" t="s">
        <v>19</v>
      </c>
      <c r="K33" s="115" t="s">
        <v>38</v>
      </c>
      <c r="L33" s="116"/>
      <c r="M33" s="108" t="s">
        <v>20</v>
      </c>
      <c r="N33" s="108" t="s">
        <v>21</v>
      </c>
      <c r="O33" s="108" t="s">
        <v>22</v>
      </c>
      <c r="P33" s="105" t="s">
        <v>67</v>
      </c>
      <c r="Q33" s="152" t="s">
        <v>24</v>
      </c>
      <c r="R33" s="155" t="s">
        <v>23</v>
      </c>
      <c r="S33" s="127"/>
      <c r="T33" s="127"/>
      <c r="U33" s="127"/>
      <c r="V33" s="156"/>
      <c r="W33" s="123" t="s">
        <v>4</v>
      </c>
      <c r="X33" s="120" t="s">
        <v>68</v>
      </c>
    </row>
    <row r="34" spans="1:24" ht="19.5" customHeight="1">
      <c r="A34" s="136"/>
      <c r="B34" s="141"/>
      <c r="C34" s="108" t="s">
        <v>3</v>
      </c>
      <c r="D34" s="115" t="s">
        <v>70</v>
      </c>
      <c r="E34" s="147"/>
      <c r="F34" s="148"/>
      <c r="G34" s="161" t="s">
        <v>69</v>
      </c>
      <c r="H34" s="108" t="s">
        <v>5</v>
      </c>
      <c r="I34" s="100" t="s">
        <v>71</v>
      </c>
      <c r="J34" s="119"/>
      <c r="K34" s="117"/>
      <c r="L34" s="118"/>
      <c r="M34" s="119"/>
      <c r="N34" s="119"/>
      <c r="O34" s="119"/>
      <c r="P34" s="106"/>
      <c r="Q34" s="153"/>
      <c r="R34" s="157"/>
      <c r="S34" s="130"/>
      <c r="T34" s="130"/>
      <c r="U34" s="130"/>
      <c r="V34" s="158"/>
      <c r="W34" s="124"/>
      <c r="X34" s="121"/>
    </row>
    <row r="35" spans="1:24" ht="19.5" customHeight="1">
      <c r="A35" s="136"/>
      <c r="B35" s="141"/>
      <c r="C35" s="119"/>
      <c r="D35" s="149"/>
      <c r="E35" s="150"/>
      <c r="F35" s="151"/>
      <c r="G35" s="162"/>
      <c r="H35" s="119"/>
      <c r="I35" s="101"/>
      <c r="J35" s="119"/>
      <c r="K35" s="110" t="s">
        <v>15</v>
      </c>
      <c r="L35" s="108" t="s">
        <v>6</v>
      </c>
      <c r="M35" s="119"/>
      <c r="N35" s="119"/>
      <c r="O35" s="119"/>
      <c r="P35" s="106"/>
      <c r="Q35" s="153"/>
      <c r="R35" s="159"/>
      <c r="S35" s="133"/>
      <c r="T35" s="133"/>
      <c r="U35" s="133"/>
      <c r="V35" s="160"/>
      <c r="W35" s="124"/>
      <c r="X35" s="121"/>
    </row>
    <row r="36" spans="1:24" ht="18" customHeight="1">
      <c r="A36" s="137"/>
      <c r="B36" s="142"/>
      <c r="C36" s="109"/>
      <c r="D36" s="17" t="s">
        <v>1</v>
      </c>
      <c r="E36" s="5" t="s">
        <v>2</v>
      </c>
      <c r="F36" s="17" t="s">
        <v>7</v>
      </c>
      <c r="G36" s="163"/>
      <c r="H36" s="109"/>
      <c r="I36" s="102"/>
      <c r="J36" s="109"/>
      <c r="K36" s="111"/>
      <c r="L36" s="109"/>
      <c r="M36" s="109"/>
      <c r="N36" s="109"/>
      <c r="O36" s="109"/>
      <c r="P36" s="107"/>
      <c r="Q36" s="154"/>
      <c r="R36" s="4" t="s">
        <v>3</v>
      </c>
      <c r="S36" s="1" t="s">
        <v>29</v>
      </c>
      <c r="T36" s="4" t="s">
        <v>30</v>
      </c>
      <c r="U36" s="1" t="s">
        <v>31</v>
      </c>
      <c r="V36" s="4" t="s">
        <v>32</v>
      </c>
      <c r="W36" s="125"/>
      <c r="X36" s="122"/>
    </row>
    <row r="37" spans="1:24" ht="9" customHeight="1">
      <c r="A37" s="15"/>
      <c r="B37" s="34"/>
      <c r="C37" s="16"/>
      <c r="D37" s="16"/>
      <c r="E37" s="16"/>
      <c r="F37" s="16"/>
      <c r="G37" s="16"/>
      <c r="H37" s="16"/>
      <c r="I37" s="16"/>
      <c r="J37" s="18"/>
      <c r="K37" s="18"/>
      <c r="L37" s="18"/>
      <c r="M37" s="18"/>
      <c r="N37" s="16"/>
      <c r="O37" s="16"/>
      <c r="P37" s="16"/>
      <c r="Q37" s="3"/>
      <c r="R37" s="3"/>
      <c r="S37" s="3"/>
      <c r="T37" s="3"/>
      <c r="U37" s="3"/>
      <c r="V37" s="19"/>
      <c r="W37" s="20"/>
      <c r="X37" s="9"/>
    </row>
    <row r="38" spans="1:24" ht="15" customHeight="1">
      <c r="A38" s="29" t="s">
        <v>54</v>
      </c>
      <c r="B38" s="35">
        <v>181</v>
      </c>
      <c r="C38" s="26">
        <v>180</v>
      </c>
      <c r="D38" s="25">
        <v>16</v>
      </c>
      <c r="E38" s="26">
        <v>0</v>
      </c>
      <c r="F38" s="26">
        <v>0</v>
      </c>
      <c r="G38" s="26">
        <v>164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1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37">
        <v>99.4475138121547</v>
      </c>
      <c r="X38" s="26">
        <v>0</v>
      </c>
    </row>
    <row r="39" spans="1:24" s="64" customFormat="1" ht="15" customHeight="1">
      <c r="A39" s="65" t="s">
        <v>57</v>
      </c>
      <c r="B39" s="66">
        <f>B41+B45</f>
        <v>180</v>
      </c>
      <c r="C39" s="62">
        <f aca="true" t="shared" si="10" ref="C39:V39">C41+C45</f>
        <v>180</v>
      </c>
      <c r="D39" s="62">
        <f t="shared" si="10"/>
        <v>43</v>
      </c>
      <c r="E39" s="62">
        <f t="shared" si="10"/>
        <v>0</v>
      </c>
      <c r="F39" s="62">
        <f t="shared" si="10"/>
        <v>2</v>
      </c>
      <c r="G39" s="62">
        <f t="shared" si="10"/>
        <v>135</v>
      </c>
      <c r="H39" s="62">
        <f t="shared" si="10"/>
        <v>0</v>
      </c>
      <c r="I39" s="62">
        <f t="shared" si="10"/>
        <v>0</v>
      </c>
      <c r="J39" s="62">
        <f t="shared" si="10"/>
        <v>0</v>
      </c>
      <c r="K39" s="62">
        <f t="shared" si="10"/>
        <v>0</v>
      </c>
      <c r="L39" s="62">
        <f t="shared" si="10"/>
        <v>0</v>
      </c>
      <c r="M39" s="62">
        <f t="shared" si="10"/>
        <v>0</v>
      </c>
      <c r="N39" s="62">
        <f t="shared" si="10"/>
        <v>0</v>
      </c>
      <c r="O39" s="62">
        <f t="shared" si="10"/>
        <v>0</v>
      </c>
      <c r="P39" s="62">
        <f t="shared" si="10"/>
        <v>0</v>
      </c>
      <c r="Q39" s="62">
        <f>Q41+Q45</f>
        <v>5</v>
      </c>
      <c r="R39" s="62">
        <f t="shared" si="10"/>
        <v>0</v>
      </c>
      <c r="S39" s="62">
        <f t="shared" si="10"/>
        <v>0</v>
      </c>
      <c r="T39" s="62">
        <f t="shared" si="10"/>
        <v>0</v>
      </c>
      <c r="U39" s="62">
        <f t="shared" si="10"/>
        <v>0</v>
      </c>
      <c r="V39" s="86">
        <f t="shared" si="10"/>
        <v>0</v>
      </c>
      <c r="W39" s="68">
        <f>C39/B39*100</f>
        <v>100</v>
      </c>
      <c r="X39" s="86">
        <f>(N39+R39)/B39*100</f>
        <v>0</v>
      </c>
    </row>
    <row r="40" spans="1:24" s="23" customFormat="1" ht="12.75" customHeight="1">
      <c r="A40" s="2"/>
      <c r="B40" s="38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30"/>
      <c r="W40" s="39"/>
      <c r="X40" s="30"/>
    </row>
    <row r="41" spans="1:24" s="23" customFormat="1" ht="14.25" customHeight="1">
      <c r="A41" s="87" t="s">
        <v>52</v>
      </c>
      <c r="B41" s="35">
        <f>SUM(B42:B43)</f>
        <v>139</v>
      </c>
      <c r="C41" s="25">
        <f>SUM(C42:C43)</f>
        <v>139</v>
      </c>
      <c r="D41" s="25">
        <f aca="true" t="shared" si="11" ref="D41:I41">SUM(D42:D43)</f>
        <v>2</v>
      </c>
      <c r="E41" s="25">
        <f t="shared" si="11"/>
        <v>0</v>
      </c>
      <c r="F41" s="25">
        <f t="shared" si="11"/>
        <v>2</v>
      </c>
      <c r="G41" s="25">
        <f t="shared" si="11"/>
        <v>135</v>
      </c>
      <c r="H41" s="25">
        <f t="shared" si="11"/>
        <v>0</v>
      </c>
      <c r="I41" s="25">
        <f t="shared" si="11"/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4</v>
      </c>
      <c r="R41" s="25">
        <f>SUM(S41:V41)</f>
        <v>0</v>
      </c>
      <c r="S41" s="25">
        <v>0</v>
      </c>
      <c r="T41" s="25">
        <v>0</v>
      </c>
      <c r="U41" s="25">
        <v>0</v>
      </c>
      <c r="V41" s="25">
        <v>0</v>
      </c>
      <c r="W41" s="37">
        <f>C41/B41*100</f>
        <v>100</v>
      </c>
      <c r="X41" s="26">
        <f>(N41+R41)/B41*100</f>
        <v>0</v>
      </c>
    </row>
    <row r="42" spans="1:24" s="50" customFormat="1" ht="14.25" customHeight="1">
      <c r="A42" s="46" t="s">
        <v>50</v>
      </c>
      <c r="B42" s="70">
        <f>C42+J42+K42+L42+M42+N42+O42+P42+R42</f>
        <v>52</v>
      </c>
      <c r="C42" s="46">
        <f>SUM(D42:I42)</f>
        <v>52</v>
      </c>
      <c r="D42" s="46">
        <v>1</v>
      </c>
      <c r="E42" s="47">
        <v>0</v>
      </c>
      <c r="F42" s="47">
        <v>0</v>
      </c>
      <c r="G42" s="47">
        <v>51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1</v>
      </c>
      <c r="R42" s="47">
        <f>SUM(S42:V42)</f>
        <v>0</v>
      </c>
      <c r="S42" s="47">
        <v>0</v>
      </c>
      <c r="T42" s="47">
        <v>0</v>
      </c>
      <c r="U42" s="47">
        <v>0</v>
      </c>
      <c r="V42" s="47">
        <v>0</v>
      </c>
      <c r="W42" s="88">
        <f>C42/B42*100</f>
        <v>100</v>
      </c>
      <c r="X42" s="47">
        <f>(N42+R42)/B42*100</f>
        <v>0</v>
      </c>
    </row>
    <row r="43" spans="1:24" s="45" customFormat="1" ht="14.25" customHeight="1">
      <c r="A43" s="46" t="s">
        <v>51</v>
      </c>
      <c r="B43" s="70">
        <f>C43+J43+K43+L43+M43+N43+O43+P43+R43</f>
        <v>87</v>
      </c>
      <c r="C43" s="46">
        <f>SUM(D43:I43)</f>
        <v>87</v>
      </c>
      <c r="D43" s="46">
        <v>1</v>
      </c>
      <c r="E43" s="47">
        <v>0</v>
      </c>
      <c r="F43" s="47">
        <v>2</v>
      </c>
      <c r="G43" s="47">
        <v>84</v>
      </c>
      <c r="H43" s="47">
        <v>0</v>
      </c>
      <c r="I43" s="47">
        <v>0</v>
      </c>
      <c r="J43" s="47">
        <f aca="true" t="shared" si="12" ref="J43:V43">J41-J42</f>
        <v>0</v>
      </c>
      <c r="K43" s="47">
        <f t="shared" si="12"/>
        <v>0</v>
      </c>
      <c r="L43" s="47">
        <f t="shared" si="12"/>
        <v>0</v>
      </c>
      <c r="M43" s="47">
        <f t="shared" si="12"/>
        <v>0</v>
      </c>
      <c r="N43" s="47">
        <f t="shared" si="12"/>
        <v>0</v>
      </c>
      <c r="O43" s="47">
        <f t="shared" si="12"/>
        <v>0</v>
      </c>
      <c r="P43" s="47">
        <f t="shared" si="12"/>
        <v>0</v>
      </c>
      <c r="Q43" s="47">
        <f>Q41-Q42</f>
        <v>3</v>
      </c>
      <c r="R43" s="47">
        <f t="shared" si="12"/>
        <v>0</v>
      </c>
      <c r="S43" s="47">
        <f t="shared" si="12"/>
        <v>0</v>
      </c>
      <c r="T43" s="47">
        <f t="shared" si="12"/>
        <v>0</v>
      </c>
      <c r="U43" s="47">
        <f t="shared" si="12"/>
        <v>0</v>
      </c>
      <c r="V43" s="47">
        <f t="shared" si="12"/>
        <v>0</v>
      </c>
      <c r="W43" s="88">
        <f>C43/B43*100</f>
        <v>100</v>
      </c>
      <c r="X43" s="47">
        <f>(N43+R43)/B43*100</f>
        <v>0</v>
      </c>
    </row>
    <row r="44" spans="1:24" ht="14.25" customHeight="1">
      <c r="A44" s="2"/>
      <c r="B44" s="40"/>
      <c r="C44" s="2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31"/>
      <c r="W44" s="32"/>
      <c r="X44" s="32"/>
    </row>
    <row r="45" spans="1:24" ht="14.25" customHeight="1">
      <c r="A45" s="89" t="s">
        <v>53</v>
      </c>
      <c r="B45" s="35">
        <f>SUM(B46:B47)</f>
        <v>41</v>
      </c>
      <c r="C45" s="25">
        <f>SUM(C46:C47)</f>
        <v>41</v>
      </c>
      <c r="D45" s="25">
        <f aca="true" t="shared" si="13" ref="D45:I45">SUM(D46:D47)</f>
        <v>41</v>
      </c>
      <c r="E45" s="25">
        <f t="shared" si="13"/>
        <v>0</v>
      </c>
      <c r="F45" s="25">
        <f t="shared" si="13"/>
        <v>0</v>
      </c>
      <c r="G45" s="25">
        <f t="shared" si="13"/>
        <v>0</v>
      </c>
      <c r="H45" s="25">
        <f t="shared" si="13"/>
        <v>0</v>
      </c>
      <c r="I45" s="25">
        <f t="shared" si="13"/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1</v>
      </c>
      <c r="R45" s="25">
        <f>SUM(R46:R47)</f>
        <v>0</v>
      </c>
      <c r="S45" s="25">
        <v>0</v>
      </c>
      <c r="T45" s="25">
        <v>0</v>
      </c>
      <c r="U45" s="25">
        <v>0</v>
      </c>
      <c r="V45" s="25">
        <v>0</v>
      </c>
      <c r="W45" s="37">
        <f>C45/B45*100</f>
        <v>100</v>
      </c>
      <c r="X45" s="26">
        <f>(N45+R45)/B45*100</f>
        <v>0</v>
      </c>
    </row>
    <row r="46" spans="1:24" s="45" customFormat="1" ht="14.25" customHeight="1">
      <c r="A46" s="46" t="s">
        <v>50</v>
      </c>
      <c r="B46" s="70">
        <f>C46+J46+K46+L46+M46+N46+O46+P46+R46</f>
        <v>23</v>
      </c>
      <c r="C46" s="46">
        <f>SUM(D46:I46)</f>
        <v>23</v>
      </c>
      <c r="D46" s="46">
        <v>23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1</v>
      </c>
      <c r="R46" s="47">
        <f>SUM(S46:V46)</f>
        <v>0</v>
      </c>
      <c r="S46" s="47">
        <v>0</v>
      </c>
      <c r="T46" s="47">
        <v>0</v>
      </c>
      <c r="U46" s="47">
        <v>0</v>
      </c>
      <c r="V46" s="47">
        <v>0</v>
      </c>
      <c r="W46" s="88">
        <f>C46/B46*100</f>
        <v>100</v>
      </c>
      <c r="X46" s="47">
        <f>(N46+R46)/B46*100</f>
        <v>0</v>
      </c>
    </row>
    <row r="47" spans="1:24" s="45" customFormat="1" ht="14.25" customHeight="1">
      <c r="A47" s="46" t="s">
        <v>51</v>
      </c>
      <c r="B47" s="70">
        <f>C47+J47+K47+L47+M47+N47+O47+P47+R47</f>
        <v>18</v>
      </c>
      <c r="C47" s="47">
        <f>SUM(D47:I47)</f>
        <v>18</v>
      </c>
      <c r="D47" s="46">
        <v>18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f aca="true" t="shared" si="14" ref="J47:P47">J45-J46</f>
        <v>0</v>
      </c>
      <c r="K47" s="47">
        <f t="shared" si="14"/>
        <v>0</v>
      </c>
      <c r="L47" s="47">
        <f t="shared" si="14"/>
        <v>0</v>
      </c>
      <c r="M47" s="47">
        <f t="shared" si="14"/>
        <v>0</v>
      </c>
      <c r="N47" s="47">
        <f t="shared" si="14"/>
        <v>0</v>
      </c>
      <c r="O47" s="47">
        <f t="shared" si="14"/>
        <v>0</v>
      </c>
      <c r="P47" s="47">
        <f t="shared" si="14"/>
        <v>0</v>
      </c>
      <c r="Q47" s="47">
        <f>Q45-Q46</f>
        <v>0</v>
      </c>
      <c r="R47" s="47">
        <f>SUM(S47:V47)</f>
        <v>0</v>
      </c>
      <c r="S47" s="47">
        <f>S45-S46</f>
        <v>0</v>
      </c>
      <c r="T47" s="47">
        <f>T45-T46</f>
        <v>0</v>
      </c>
      <c r="U47" s="47">
        <f>U45-U46</f>
        <v>0</v>
      </c>
      <c r="V47" s="47">
        <f>V45-V46</f>
        <v>0</v>
      </c>
      <c r="W47" s="88">
        <f>C47/B47*100</f>
        <v>100</v>
      </c>
      <c r="X47" s="47">
        <f>(N47+R47)/B47*100</f>
        <v>0</v>
      </c>
    </row>
    <row r="48" spans="1:24" ht="7.5" customHeight="1">
      <c r="A48" s="28"/>
      <c r="B48" s="4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51" spans="1:16" ht="15" customHeight="1">
      <c r="A51" s="184" t="s">
        <v>60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N51" s="10"/>
      <c r="O51" s="10"/>
      <c r="P51" s="10"/>
    </row>
    <row r="52" spans="1:23" ht="15" customHeight="1">
      <c r="A52" s="8" t="s">
        <v>17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6" t="s">
        <v>35</v>
      </c>
      <c r="N52" s="6"/>
      <c r="P52" s="12"/>
      <c r="Q52" s="12"/>
      <c r="V52" s="13"/>
      <c r="W52" s="14" t="s">
        <v>13</v>
      </c>
    </row>
    <row r="53" spans="1:23" ht="17.25" customHeight="1">
      <c r="A53" s="164" t="s">
        <v>65</v>
      </c>
      <c r="B53" s="140" t="s">
        <v>0</v>
      </c>
      <c r="C53" s="143" t="s">
        <v>25</v>
      </c>
      <c r="D53" s="144"/>
      <c r="E53" s="144"/>
      <c r="F53" s="144"/>
      <c r="G53" s="144"/>
      <c r="H53" s="144"/>
      <c r="I53" s="145"/>
      <c r="J53" s="112" t="s">
        <v>37</v>
      </c>
      <c r="K53" s="115" t="s">
        <v>38</v>
      </c>
      <c r="L53" s="116"/>
      <c r="M53" s="100" t="s">
        <v>20</v>
      </c>
      <c r="N53" s="97" t="s">
        <v>21</v>
      </c>
      <c r="O53" s="172"/>
      <c r="P53" s="100" t="s">
        <v>27</v>
      </c>
      <c r="Q53" s="100" t="s">
        <v>28</v>
      </c>
      <c r="R53" s="97" t="s">
        <v>55</v>
      </c>
      <c r="S53" s="170" t="s">
        <v>26</v>
      </c>
      <c r="T53" s="171"/>
      <c r="U53" s="172"/>
      <c r="V53" s="167" t="s">
        <v>14</v>
      </c>
      <c r="W53" s="120" t="s">
        <v>42</v>
      </c>
    </row>
    <row r="54" spans="1:23" ht="18" customHeight="1">
      <c r="A54" s="165"/>
      <c r="B54" s="141"/>
      <c r="C54" s="110" t="s">
        <v>3</v>
      </c>
      <c r="D54" s="100" t="s">
        <v>8</v>
      </c>
      <c r="E54" s="103" t="s">
        <v>36</v>
      </c>
      <c r="F54" s="100" t="s">
        <v>9</v>
      </c>
      <c r="G54" s="100" t="s">
        <v>10</v>
      </c>
      <c r="H54" s="100" t="s">
        <v>11</v>
      </c>
      <c r="I54" s="138" t="s">
        <v>43</v>
      </c>
      <c r="J54" s="113"/>
      <c r="K54" s="117"/>
      <c r="L54" s="118"/>
      <c r="M54" s="101"/>
      <c r="N54" s="183"/>
      <c r="O54" s="175"/>
      <c r="P54" s="101"/>
      <c r="Q54" s="101"/>
      <c r="R54" s="98"/>
      <c r="S54" s="173"/>
      <c r="T54" s="174"/>
      <c r="U54" s="175"/>
      <c r="V54" s="168"/>
      <c r="W54" s="121"/>
    </row>
    <row r="55" spans="1:23" ht="18" customHeight="1">
      <c r="A55" s="165"/>
      <c r="B55" s="141"/>
      <c r="C55" s="146"/>
      <c r="D55" s="101"/>
      <c r="E55" s="103"/>
      <c r="F55" s="101"/>
      <c r="G55" s="101"/>
      <c r="H55" s="101"/>
      <c r="I55" s="138"/>
      <c r="J55" s="113"/>
      <c r="K55" s="110" t="s">
        <v>15</v>
      </c>
      <c r="L55" s="108" t="s">
        <v>6</v>
      </c>
      <c r="M55" s="101"/>
      <c r="N55" s="178" t="s">
        <v>72</v>
      </c>
      <c r="O55" s="180" t="s">
        <v>41</v>
      </c>
      <c r="P55" s="101"/>
      <c r="Q55" s="101"/>
      <c r="R55" s="98"/>
      <c r="S55" s="176" t="s">
        <v>3</v>
      </c>
      <c r="T55" s="178" t="s">
        <v>72</v>
      </c>
      <c r="U55" s="180" t="s">
        <v>41</v>
      </c>
      <c r="V55" s="168"/>
      <c r="W55" s="121"/>
    </row>
    <row r="56" spans="1:23" ht="19.5" customHeight="1">
      <c r="A56" s="166"/>
      <c r="B56" s="142"/>
      <c r="C56" s="111"/>
      <c r="D56" s="102"/>
      <c r="E56" s="104"/>
      <c r="F56" s="102"/>
      <c r="G56" s="102"/>
      <c r="H56" s="102"/>
      <c r="I56" s="139"/>
      <c r="J56" s="114"/>
      <c r="K56" s="111"/>
      <c r="L56" s="109"/>
      <c r="M56" s="102"/>
      <c r="N56" s="179"/>
      <c r="O56" s="181"/>
      <c r="P56" s="102"/>
      <c r="Q56" s="102"/>
      <c r="R56" s="99"/>
      <c r="S56" s="177"/>
      <c r="T56" s="179"/>
      <c r="U56" s="181"/>
      <c r="V56" s="169"/>
      <c r="W56" s="122"/>
    </row>
    <row r="57" spans="1:23" ht="9" customHeight="1">
      <c r="A57" s="15"/>
      <c r="B57" s="34"/>
      <c r="C57" s="16"/>
      <c r="D57" s="16"/>
      <c r="E57" s="16"/>
      <c r="F57" s="16"/>
      <c r="G57" s="16"/>
      <c r="H57" s="16"/>
      <c r="I57" s="16"/>
      <c r="J57" s="18"/>
      <c r="K57" s="18"/>
      <c r="L57" s="18"/>
      <c r="M57" s="18"/>
      <c r="N57" s="16"/>
      <c r="O57" s="16"/>
      <c r="P57" s="16"/>
      <c r="Q57" s="16"/>
      <c r="R57" s="16"/>
      <c r="S57" s="3"/>
      <c r="T57" s="3"/>
      <c r="U57" s="3"/>
      <c r="V57" s="19"/>
      <c r="W57" s="20"/>
    </row>
    <row r="58" spans="1:23" ht="15" customHeight="1">
      <c r="A58" s="29" t="s">
        <v>54</v>
      </c>
      <c r="B58" s="35">
        <v>161</v>
      </c>
      <c r="C58" s="26">
        <v>125</v>
      </c>
      <c r="D58" s="25">
        <v>123</v>
      </c>
      <c r="E58" s="26">
        <v>2</v>
      </c>
      <c r="F58" s="26">
        <v>0</v>
      </c>
      <c r="G58" s="26">
        <v>0</v>
      </c>
      <c r="H58" s="26">
        <v>0</v>
      </c>
      <c r="I58" s="26">
        <v>0</v>
      </c>
      <c r="J58" s="26">
        <v>5</v>
      </c>
      <c r="K58" s="26">
        <v>3</v>
      </c>
      <c r="L58" s="26">
        <v>21</v>
      </c>
      <c r="M58" s="26">
        <v>0</v>
      </c>
      <c r="N58" s="26">
        <v>2</v>
      </c>
      <c r="O58" s="26">
        <v>0</v>
      </c>
      <c r="P58" s="26">
        <v>0</v>
      </c>
      <c r="Q58" s="26">
        <v>5</v>
      </c>
      <c r="R58" s="26">
        <v>0</v>
      </c>
      <c r="S58" s="26">
        <v>0</v>
      </c>
      <c r="T58" s="26">
        <v>0</v>
      </c>
      <c r="U58" s="26">
        <v>0</v>
      </c>
      <c r="V58" s="37">
        <v>77.63975155279503</v>
      </c>
      <c r="W58" s="31">
        <v>1.2</v>
      </c>
    </row>
    <row r="59" spans="1:23" s="64" customFormat="1" ht="15" customHeight="1">
      <c r="A59" s="65" t="s">
        <v>57</v>
      </c>
      <c r="B59" s="66">
        <f>B61+B65</f>
        <v>165</v>
      </c>
      <c r="C59" s="62">
        <f>C61+C65</f>
        <v>128</v>
      </c>
      <c r="D59" s="62">
        <f aca="true" t="shared" si="15" ref="D59:U59">D61+D65</f>
        <v>127</v>
      </c>
      <c r="E59" s="62">
        <f t="shared" si="15"/>
        <v>1</v>
      </c>
      <c r="F59" s="62">
        <f t="shared" si="15"/>
        <v>0</v>
      </c>
      <c r="G59" s="62">
        <f t="shared" si="15"/>
        <v>0</v>
      </c>
      <c r="H59" s="62">
        <f t="shared" si="15"/>
        <v>0</v>
      </c>
      <c r="I59" s="62">
        <f t="shared" si="15"/>
        <v>0</v>
      </c>
      <c r="J59" s="62">
        <f t="shared" si="15"/>
        <v>4</v>
      </c>
      <c r="K59" s="62">
        <f t="shared" si="15"/>
        <v>9</v>
      </c>
      <c r="L59" s="62">
        <f t="shared" si="15"/>
        <v>20</v>
      </c>
      <c r="M59" s="62">
        <f t="shared" si="15"/>
        <v>0</v>
      </c>
      <c r="N59" s="62">
        <f t="shared" si="15"/>
        <v>3</v>
      </c>
      <c r="O59" s="62">
        <f t="shared" si="15"/>
        <v>0</v>
      </c>
      <c r="P59" s="62">
        <f t="shared" si="15"/>
        <v>0</v>
      </c>
      <c r="Q59" s="62">
        <f t="shared" si="15"/>
        <v>1</v>
      </c>
      <c r="R59" s="62">
        <f t="shared" si="15"/>
        <v>0</v>
      </c>
      <c r="S59" s="62">
        <f t="shared" si="15"/>
        <v>0</v>
      </c>
      <c r="T59" s="62">
        <f t="shared" si="15"/>
        <v>0</v>
      </c>
      <c r="U59" s="62">
        <f t="shared" si="15"/>
        <v>0</v>
      </c>
      <c r="V59" s="68">
        <f>C59/B59*100</f>
        <v>77.57575757575758</v>
      </c>
      <c r="W59" s="90">
        <f>(N59+O59+S59)/B59*100</f>
        <v>1.8181818181818181</v>
      </c>
    </row>
    <row r="60" spans="1:23" s="23" customFormat="1" ht="12.75" customHeight="1">
      <c r="A60" s="2"/>
      <c r="B60" s="38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9"/>
      <c r="W60" s="33"/>
    </row>
    <row r="61" spans="1:23" s="23" customFormat="1" ht="14.25" customHeight="1">
      <c r="A61" s="87" t="s">
        <v>52</v>
      </c>
      <c r="B61" s="38">
        <f>SUM(B62:B63)</f>
        <v>132</v>
      </c>
      <c r="C61" s="22">
        <f aca="true" t="shared" si="16" ref="C61:L61">SUM(C62:C63)</f>
        <v>99</v>
      </c>
      <c r="D61" s="22">
        <f t="shared" si="16"/>
        <v>98</v>
      </c>
      <c r="E61" s="22">
        <f t="shared" si="16"/>
        <v>1</v>
      </c>
      <c r="F61" s="22">
        <f t="shared" si="16"/>
        <v>0</v>
      </c>
      <c r="G61" s="22">
        <f t="shared" si="16"/>
        <v>0</v>
      </c>
      <c r="H61" s="22">
        <f t="shared" si="16"/>
        <v>0</v>
      </c>
      <c r="I61" s="22">
        <f t="shared" si="16"/>
        <v>0</v>
      </c>
      <c r="J61" s="22">
        <v>4</v>
      </c>
      <c r="K61" s="22">
        <f t="shared" si="16"/>
        <v>9</v>
      </c>
      <c r="L61" s="22">
        <f t="shared" si="16"/>
        <v>16</v>
      </c>
      <c r="M61" s="22">
        <v>0</v>
      </c>
      <c r="N61" s="22">
        <v>3</v>
      </c>
      <c r="O61" s="22">
        <v>0</v>
      </c>
      <c r="P61" s="22">
        <v>0</v>
      </c>
      <c r="Q61" s="22">
        <v>1</v>
      </c>
      <c r="R61" s="22">
        <v>0</v>
      </c>
      <c r="S61" s="22">
        <f>SUM(S62:S63)</f>
        <v>0</v>
      </c>
      <c r="T61" s="22">
        <v>0</v>
      </c>
      <c r="U61" s="22">
        <v>0</v>
      </c>
      <c r="V61" s="32">
        <f>C61/B61*100</f>
        <v>75</v>
      </c>
      <c r="W61" s="91">
        <f>(N61+O61+S61)/B61*100</f>
        <v>2.272727272727273</v>
      </c>
    </row>
    <row r="62" spans="1:23" s="50" customFormat="1" ht="14.25" customHeight="1">
      <c r="A62" s="46" t="s">
        <v>50</v>
      </c>
      <c r="B62" s="92">
        <f>C62+J62+K62+L62+M62+N62+O62+P62+Q62+R62+S62</f>
        <v>35</v>
      </c>
      <c r="C62" s="51">
        <f>SUM(D62:I62)</f>
        <v>24</v>
      </c>
      <c r="D62" s="49">
        <v>24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3</v>
      </c>
      <c r="L62" s="49">
        <v>8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51">
        <f>SUM(T62:U62)</f>
        <v>0</v>
      </c>
      <c r="T62" s="49">
        <v>0</v>
      </c>
      <c r="U62" s="49">
        <v>0</v>
      </c>
      <c r="V62" s="93">
        <f>C62/B62*100</f>
        <v>68.57142857142857</v>
      </c>
      <c r="W62" s="94">
        <f>(N62+O62+S62)/B62*100</f>
        <v>0</v>
      </c>
    </row>
    <row r="63" spans="1:23" s="45" customFormat="1" ht="14.25" customHeight="1">
      <c r="A63" s="46" t="s">
        <v>51</v>
      </c>
      <c r="B63" s="92">
        <f>C63+J63+K63+L63+M63+N63+O63+P63+Q63+R63+S63</f>
        <v>97</v>
      </c>
      <c r="C63" s="51">
        <f>SUM(D63:I63)</f>
        <v>75</v>
      </c>
      <c r="D63" s="49">
        <v>74</v>
      </c>
      <c r="E63" s="49">
        <v>1</v>
      </c>
      <c r="F63" s="49">
        <v>0</v>
      </c>
      <c r="G63" s="49">
        <v>0</v>
      </c>
      <c r="H63" s="49">
        <v>0</v>
      </c>
      <c r="I63" s="49">
        <v>0</v>
      </c>
      <c r="J63" s="49">
        <f>J61-J62</f>
        <v>4</v>
      </c>
      <c r="K63" s="49">
        <v>6</v>
      </c>
      <c r="L63" s="49">
        <v>8</v>
      </c>
      <c r="M63" s="49">
        <f aca="true" t="shared" si="17" ref="M63:R63">M61-M62</f>
        <v>0</v>
      </c>
      <c r="N63" s="49">
        <f t="shared" si="17"/>
        <v>3</v>
      </c>
      <c r="O63" s="49">
        <f t="shared" si="17"/>
        <v>0</v>
      </c>
      <c r="P63" s="49">
        <f t="shared" si="17"/>
        <v>0</v>
      </c>
      <c r="Q63" s="49">
        <f t="shared" si="17"/>
        <v>1</v>
      </c>
      <c r="R63" s="49">
        <f t="shared" si="17"/>
        <v>0</v>
      </c>
      <c r="S63" s="49">
        <f>SUM(T63:U63)</f>
        <v>0</v>
      </c>
      <c r="T63" s="49">
        <f>T61-T62</f>
        <v>0</v>
      </c>
      <c r="U63" s="49">
        <f>U61-U62</f>
        <v>0</v>
      </c>
      <c r="V63" s="93">
        <f>C63/B63*100</f>
        <v>77.31958762886599</v>
      </c>
      <c r="W63" s="94">
        <f>(N63+O63+S63)/B63*100</f>
        <v>3.0927835051546393</v>
      </c>
    </row>
    <row r="64" spans="1:23" ht="14.25" customHeight="1">
      <c r="A64" s="2"/>
      <c r="B64" s="40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32"/>
      <c r="W64" s="32"/>
    </row>
    <row r="65" spans="1:23" ht="14.25" customHeight="1">
      <c r="A65" s="89" t="s">
        <v>53</v>
      </c>
      <c r="B65" s="38">
        <f aca="true" t="shared" si="18" ref="B65:I65">SUM(B66:B67)</f>
        <v>33</v>
      </c>
      <c r="C65" s="25">
        <f t="shared" si="18"/>
        <v>29</v>
      </c>
      <c r="D65" s="25">
        <f t="shared" si="18"/>
        <v>29</v>
      </c>
      <c r="E65" s="25">
        <f t="shared" si="18"/>
        <v>0</v>
      </c>
      <c r="F65" s="25">
        <f t="shared" si="18"/>
        <v>0</v>
      </c>
      <c r="G65" s="25">
        <f t="shared" si="18"/>
        <v>0</v>
      </c>
      <c r="H65" s="25">
        <f t="shared" si="18"/>
        <v>0</v>
      </c>
      <c r="I65" s="25">
        <f t="shared" si="18"/>
        <v>0</v>
      </c>
      <c r="J65" s="25">
        <v>0</v>
      </c>
      <c r="K65" s="25">
        <f>SUM(K66:K67)</f>
        <v>0</v>
      </c>
      <c r="L65" s="25">
        <f>SUM(L66:L67)</f>
        <v>4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6">
        <f>SUM(T65:U65)</f>
        <v>0</v>
      </c>
      <c r="T65" s="25">
        <v>0</v>
      </c>
      <c r="U65" s="25">
        <v>0</v>
      </c>
      <c r="V65" s="37">
        <f>C65/B65*100</f>
        <v>87.87878787878788</v>
      </c>
      <c r="W65" s="95">
        <f>(N65+O65+S65)/B65*100</f>
        <v>0</v>
      </c>
    </row>
    <row r="66" spans="1:23" s="45" customFormat="1" ht="14.25" customHeight="1">
      <c r="A66" s="46" t="s">
        <v>50</v>
      </c>
      <c r="B66" s="92">
        <f>C66+J66+K66+L66+M66+N66+O66+P66+Q66+R66+S66</f>
        <v>11</v>
      </c>
      <c r="C66" s="51">
        <f>SUM(D66:I66)</f>
        <v>9</v>
      </c>
      <c r="D66" s="46">
        <v>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2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f>SUM(T66:U66)</f>
        <v>0</v>
      </c>
      <c r="T66" s="47">
        <v>0</v>
      </c>
      <c r="U66" s="47">
        <v>0</v>
      </c>
      <c r="V66" s="88">
        <f>C66/B66*100</f>
        <v>81.81818181818183</v>
      </c>
      <c r="W66" s="96">
        <f>(N66+O66+S66)/B66*100</f>
        <v>0</v>
      </c>
    </row>
    <row r="67" spans="1:23" s="45" customFormat="1" ht="14.25" customHeight="1">
      <c r="A67" s="46" t="s">
        <v>51</v>
      </c>
      <c r="B67" s="92">
        <f>C67+J67+K67+L67+M67+N67+O67+P67+Q67+R67+S67</f>
        <v>22</v>
      </c>
      <c r="C67" s="51">
        <f>SUM(D67:I67)</f>
        <v>20</v>
      </c>
      <c r="D67" s="49">
        <v>20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f>J65-J66</f>
        <v>0</v>
      </c>
      <c r="K67" s="49">
        <v>0</v>
      </c>
      <c r="L67" s="49">
        <v>2</v>
      </c>
      <c r="M67" s="49">
        <f>M65-M66</f>
        <v>0</v>
      </c>
      <c r="N67" s="49">
        <f aca="true" t="shared" si="19" ref="N67:U67">N65-N66</f>
        <v>0</v>
      </c>
      <c r="O67" s="49">
        <f t="shared" si="19"/>
        <v>0</v>
      </c>
      <c r="P67" s="49">
        <f t="shared" si="19"/>
        <v>0</v>
      </c>
      <c r="Q67" s="49">
        <f t="shared" si="19"/>
        <v>0</v>
      </c>
      <c r="R67" s="49">
        <f t="shared" si="19"/>
        <v>0</v>
      </c>
      <c r="S67" s="47">
        <f t="shared" si="19"/>
        <v>0</v>
      </c>
      <c r="T67" s="49">
        <f t="shared" si="19"/>
        <v>0</v>
      </c>
      <c r="U67" s="49">
        <f t="shared" si="19"/>
        <v>0</v>
      </c>
      <c r="V67" s="88">
        <f>C67/B67*100</f>
        <v>90.9090909090909</v>
      </c>
      <c r="W67" s="96">
        <f>(N67+O67+S67)/B67*100</f>
        <v>0</v>
      </c>
    </row>
    <row r="68" spans="1:23" ht="7.5" customHeight="1">
      <c r="A68" s="27"/>
      <c r="B68" s="41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42"/>
      <c r="W68" s="42"/>
    </row>
  </sheetData>
  <sheetProtection/>
  <mergeCells count="80">
    <mergeCell ref="K27:L27"/>
    <mergeCell ref="K25:L25"/>
    <mergeCell ref="K22:L22"/>
    <mergeCell ref="K20:L20"/>
    <mergeCell ref="K19:L19"/>
    <mergeCell ref="K21:L21"/>
    <mergeCell ref="K24:L24"/>
    <mergeCell ref="K23:L23"/>
    <mergeCell ref="K26:L26"/>
    <mergeCell ref="A1:L1"/>
    <mergeCell ref="A31:L31"/>
    <mergeCell ref="A51:L51"/>
    <mergeCell ref="K53:L54"/>
    <mergeCell ref="M53:M56"/>
    <mergeCell ref="G54:G56"/>
    <mergeCell ref="H54:H56"/>
    <mergeCell ref="I54:I56"/>
    <mergeCell ref="K3:L4"/>
    <mergeCell ref="H4:H6"/>
    <mergeCell ref="Q53:Q56"/>
    <mergeCell ref="A33:A36"/>
    <mergeCell ref="B33:B36"/>
    <mergeCell ref="C33:I33"/>
    <mergeCell ref="J33:J36"/>
    <mergeCell ref="P53:P56"/>
    <mergeCell ref="B53:B56"/>
    <mergeCell ref="N53:O54"/>
    <mergeCell ref="N55:N56"/>
    <mergeCell ref="O55:O56"/>
    <mergeCell ref="W53:W56"/>
    <mergeCell ref="C54:C56"/>
    <mergeCell ref="D54:D56"/>
    <mergeCell ref="E54:E56"/>
    <mergeCell ref="F54:F56"/>
    <mergeCell ref="K55:K56"/>
    <mergeCell ref="S53:U54"/>
    <mergeCell ref="S55:S56"/>
    <mergeCell ref="T55:T56"/>
    <mergeCell ref="U55:U56"/>
    <mergeCell ref="A53:A56"/>
    <mergeCell ref="C53:I53"/>
    <mergeCell ref="J53:J56"/>
    <mergeCell ref="W33:W36"/>
    <mergeCell ref="X33:X36"/>
    <mergeCell ref="V53:V56"/>
    <mergeCell ref="L55:L56"/>
    <mergeCell ref="I34:I36"/>
    <mergeCell ref="K35:K36"/>
    <mergeCell ref="L35:L36"/>
    <mergeCell ref="N33:N36"/>
    <mergeCell ref="O33:O36"/>
    <mergeCell ref="C34:C36"/>
    <mergeCell ref="D34:F35"/>
    <mergeCell ref="Q33:Q36"/>
    <mergeCell ref="R33:V35"/>
    <mergeCell ref="G34:G36"/>
    <mergeCell ref="H34:H36"/>
    <mergeCell ref="A3:A6"/>
    <mergeCell ref="G4:G6"/>
    <mergeCell ref="I4:I6"/>
    <mergeCell ref="B3:B6"/>
    <mergeCell ref="C3:I3"/>
    <mergeCell ref="C4:C6"/>
    <mergeCell ref="W3:W6"/>
    <mergeCell ref="P3:P6"/>
    <mergeCell ref="V3:V6"/>
    <mergeCell ref="M3:M6"/>
    <mergeCell ref="N3:N6"/>
    <mergeCell ref="O3:O6"/>
    <mergeCell ref="Q3:U5"/>
    <mergeCell ref="R53:R56"/>
    <mergeCell ref="D4:D6"/>
    <mergeCell ref="E4:E6"/>
    <mergeCell ref="F4:F6"/>
    <mergeCell ref="P33:P36"/>
    <mergeCell ref="L5:L6"/>
    <mergeCell ref="K5:K6"/>
    <mergeCell ref="J3:J6"/>
    <mergeCell ref="K33:L34"/>
    <mergeCell ref="M33:M36"/>
  </mergeCells>
  <conditionalFormatting sqref="A8:W27">
    <cfRule type="expression" priority="3" dxfId="1" stopIfTrue="1">
      <formula>MOD(ROW(),2)=0</formula>
    </cfRule>
    <cfRule type="expression" priority="6" dxfId="0" stopIfTrue="1">
      <formula>MOD(ROW(),2)=0</formula>
    </cfRule>
  </conditionalFormatting>
  <conditionalFormatting sqref="A38:X47">
    <cfRule type="expression" priority="2" dxfId="1" stopIfTrue="1">
      <formula>MOD(ROW(),2)=0</formula>
    </cfRule>
    <cfRule type="expression" priority="5" dxfId="0" stopIfTrue="1">
      <formula>MOD(ROW(),2)=0</formula>
    </cfRule>
  </conditionalFormatting>
  <conditionalFormatting sqref="A58:W67">
    <cfRule type="expression" priority="1" dxfId="1" stopIfTrue="1">
      <formula>MOD(ROW(),2)=0</formula>
    </cfRule>
    <cfRule type="expression" priority="4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fitToWidth="0" horizontalDpi="600" verticalDpi="600" orientation="portrait" paperSize="9" scale="80" r:id="rId1"/>
  <colBreaks count="1" manualBreakCount="1">
    <brk id="12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office2013</cp:lastModifiedBy>
  <cp:lastPrinted>2019-01-23T05:40:50Z</cp:lastPrinted>
  <dcterms:created xsi:type="dcterms:W3CDTF">2003-10-06T02:49:04Z</dcterms:created>
  <dcterms:modified xsi:type="dcterms:W3CDTF">2019-01-25T07:19:12Z</dcterms:modified>
  <cp:category/>
  <cp:version/>
  <cp:contentType/>
  <cp:contentStatus/>
</cp:coreProperties>
</file>