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第６3表a" sheetId="1" r:id="rId1"/>
    <sheet name="第６3表b" sheetId="2" r:id="rId2"/>
    <sheet name="第６3表c" sheetId="3" r:id="rId3"/>
    <sheet name="第６4表" sheetId="4" r:id="rId4"/>
  </sheets>
  <externalReferences>
    <externalReference r:id="rId7"/>
    <externalReference r:id="rId8"/>
  </externalReferences>
  <definedNames>
    <definedName name="_1NEN" localSheetId="0">'第６3表a'!#REF!</definedName>
    <definedName name="_1NEN" localSheetId="1">'第６3表b'!#REF!</definedName>
    <definedName name="_1NEN" localSheetId="2">'第６3表c'!#REF!</definedName>
    <definedName name="_1NEN" localSheetId="3">'第６4表'!#REF!</definedName>
    <definedName name="_1NEN">'[1]第３表'!$F$1:$F$104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fn.RANK.EQ" hidden="1">#NAME?</definedName>
    <definedName name="a" localSheetId="1">#REF!</definedName>
    <definedName name="a" localSheetId="2">#REF!</definedName>
    <definedName name="a">#REF!</definedName>
    <definedName name="_xlnm.Print_Area" localSheetId="0">'第６3表a'!$A$1:$AB$69</definedName>
    <definedName name="_xlnm.Print_Area" localSheetId="1">'第６3表b'!$A$1:$AB$67</definedName>
    <definedName name="_xlnm.Print_Area" localSheetId="2">'第６3表c'!$A$1:$AB$67</definedName>
    <definedName name="_xlnm.Print_Area" localSheetId="3">'第６4表'!$A$1:$AD$66</definedName>
    <definedName name="Print_Area_MI" localSheetId="0">'第６3表a'!$A$8:$T$66</definedName>
    <definedName name="Print_Area_MI" localSheetId="1">'第６3表b'!$A$8:$T$66</definedName>
    <definedName name="Print_Area_MI" localSheetId="2">'第６3表c'!$A$8:$T$66</definedName>
    <definedName name="Print_Area_MI" localSheetId="3">'第６4表'!$A$7:$M$65</definedName>
    <definedName name="Print_Area_MI">'[1]第１表'!$B$1:$N$59</definedName>
    <definedName name="_xlnm.Print_Titles" localSheetId="0">'第６3表a'!$1:$8</definedName>
    <definedName name="_xlnm.Print_Titles" localSheetId="1">'第６3表b'!$1:$8</definedName>
    <definedName name="_xlnm.Print_Titles" localSheetId="2">'第６3表c'!$1:$8</definedName>
    <definedName name="_xlnm.Print_Titles" localSheetId="3">'第６4表'!$1:$7</definedName>
    <definedName name="Print_Titles_MI" localSheetId="0">'第６3表a'!$1:$8</definedName>
    <definedName name="Print_Titles_MI" localSheetId="1">'第６3表b'!$1:$8</definedName>
    <definedName name="Print_Titles_MI" localSheetId="2">'第６3表c'!$1:$8</definedName>
    <definedName name="Print_Titles_MI" localSheetId="3">'第６4表'!$1:$7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<sst xmlns="http://schemas.openxmlformats.org/spreadsheetml/2006/main" count="615" uniqueCount="149">
  <si>
    <t>計</t>
  </si>
  <si>
    <t>(単位：人)</t>
  </si>
  <si>
    <t xml:space="preserve"> 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</si>
  <si>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</si>
  <si>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</si>
  <si>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</si>
  <si>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</si>
  <si>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</si>
  <si>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</si>
  <si>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</si>
  <si>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</si>
  <si>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</si>
  <si>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</si>
  <si>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</si>
  <si>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</si>
  <si>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</si>
  <si>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</si>
  <si>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</si>
  <si>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</si>
  <si>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</si>
  <si>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</si>
  <si>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</si>
  <si>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</si>
  <si>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</si>
  <si>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</si>
  <si>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</si>
  <si>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</si>
  <si>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</si>
  <si>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</si>
  <si>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</si>
  <si>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</si>
  <si>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</si>
  <si>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大河原町</t>
  </si>
  <si>
    <t>村田町</t>
  </si>
  <si>
    <t>柴田町</t>
  </si>
  <si>
    <t>川崎町</t>
  </si>
  <si>
    <t>伊 具 郡 計</t>
  </si>
  <si>
    <t>加美町</t>
  </si>
  <si>
    <t>男</t>
  </si>
  <si>
    <t>女</t>
  </si>
  <si>
    <t>全日制</t>
  </si>
  <si>
    <t>定時制</t>
  </si>
  <si>
    <t>登米市</t>
  </si>
  <si>
    <t>登米市</t>
  </si>
  <si>
    <t>栗原市</t>
  </si>
  <si>
    <t>栗原市</t>
  </si>
  <si>
    <t>東松島市</t>
  </si>
  <si>
    <t>東松島市</t>
  </si>
  <si>
    <t>大河原町</t>
  </si>
  <si>
    <t>計</t>
  </si>
  <si>
    <t>&lt;中学校&gt;（男女計）</t>
  </si>
  <si>
    <t>国　　立</t>
  </si>
  <si>
    <t>公　　立</t>
  </si>
  <si>
    <t>私　　立</t>
  </si>
  <si>
    <t>専修学校
（一般課程）</t>
  </si>
  <si>
    <t>各種学校</t>
  </si>
  <si>
    <t>地域別</t>
  </si>
  <si>
    <t>県内</t>
  </si>
  <si>
    <t>県外</t>
  </si>
  <si>
    <t>男女別</t>
  </si>
  <si>
    <t>通信制</t>
  </si>
  <si>
    <t>&lt;中学校&gt;（男）</t>
  </si>
  <si>
    <t>&lt;中学校&gt;（女）</t>
  </si>
  <si>
    <t>国　　立</t>
  </si>
  <si>
    <t>公　　立</t>
  </si>
  <si>
    <t>私　　立</t>
  </si>
  <si>
    <t>&lt;中学校&gt;</t>
  </si>
  <si>
    <t>仙台市計</t>
  </si>
  <si>
    <t>塩竈市</t>
  </si>
  <si>
    <t>塩竈市</t>
  </si>
  <si>
    <t>Ｆ
左記以外の者</t>
  </si>
  <si>
    <t>（つづき）</t>
  </si>
  <si>
    <t>Ａ　高等学校等進学者</t>
  </si>
  <si>
    <t>大崎市</t>
  </si>
  <si>
    <t>美里町</t>
  </si>
  <si>
    <t>南三陸町</t>
  </si>
  <si>
    <t>市 部 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</si>
  <si>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</si>
  <si>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</si>
  <si>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</si>
  <si>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</si>
  <si>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</si>
  <si>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</si>
  <si>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</si>
  <si>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</si>
  <si>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</si>
  <si>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</si>
  <si>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高等専門
学校</t>
  </si>
  <si>
    <t>左記以外のもの</t>
  </si>
  <si>
    <t>男　女　別　・　地　域　別</t>
  </si>
  <si>
    <t>県内</t>
  </si>
  <si>
    <t>県外</t>
  </si>
  <si>
    <t>区　　分</t>
  </si>
  <si>
    <t>第１次産業</t>
  </si>
  <si>
    <t>第２次産業</t>
  </si>
  <si>
    <t>第３次産業</t>
  </si>
  <si>
    <t>富谷市</t>
  </si>
  <si>
    <t>富谷市</t>
  </si>
  <si>
    <t>平成30年3月</t>
  </si>
  <si>
    <t>自営業主等(a)</t>
  </si>
  <si>
    <t>常用労働者</t>
  </si>
  <si>
    <t>臨時
労働者</t>
  </si>
  <si>
    <t>（再　掲）</t>
  </si>
  <si>
    <t>第６４表　　　市　町　村　別　産　業　別　就　職　者　数</t>
  </si>
  <si>
    <t>第６３表　　　市　町　村　別　進　路　別　卒　業　者　数　（３－３）</t>
  </si>
  <si>
    <t>第６３表　　　市　町　村　別　進　路　別　卒　業　者　数　（３－２）</t>
  </si>
  <si>
    <t>就職者</t>
  </si>
  <si>
    <t>（a+b+c+d）</t>
  </si>
  <si>
    <t>G
不詳・死亡の者</t>
  </si>
  <si>
    <t>無期雇用
労働者(b)</t>
  </si>
  <si>
    <t>有期雇用
労働者</t>
  </si>
  <si>
    <t xml:space="preserve">  </t>
  </si>
  <si>
    <t>（a+b+c+d）</t>
  </si>
  <si>
    <t>刈 田 郡 計</t>
  </si>
  <si>
    <t>柴 田 郡 計</t>
  </si>
  <si>
    <t>伊 具 郡 計</t>
  </si>
  <si>
    <t>亘 理 郡 計</t>
  </si>
  <si>
    <t>牡 鹿 郡 計</t>
  </si>
  <si>
    <t>本 吉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</si>
  <si>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</si>
  <si>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</si>
  <si>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</si>
  <si>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</si>
  <si>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</si>
  <si>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</si>
  <si>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高等学校（本科）</t>
  </si>
  <si>
    <t>特別支援
学校
高等部
（本科）</t>
  </si>
  <si>
    <t>中等教育学校後期課程
（本科）
全日制</t>
  </si>
  <si>
    <t>Ｄ
公共職業
能力開発
施設等
入学者</t>
  </si>
  <si>
    <t>Ｅ　就職者等</t>
  </si>
  <si>
    <t>左記Ａのうち他県への進学者</t>
  </si>
  <si>
    <t>左記A，B，C，Dのうち就職している者(C)</t>
  </si>
  <si>
    <t>左記E有期雇用労働者のうち雇用契約期間が一年以上、かつフルタイム勤務相当の者(d)</t>
  </si>
  <si>
    <t>高等学校等
進学率
（％）</t>
  </si>
  <si>
    <t>平成30年3月</t>
  </si>
  <si>
    <t>平成30年3月</t>
  </si>
  <si>
    <t>第６３表　　　市　町　村　別　進　路　別　卒　業　者　数　（３－１）</t>
  </si>
  <si>
    <t>(単位：人)</t>
  </si>
  <si>
    <t>（つづき）</t>
  </si>
  <si>
    <t>(単位：人)</t>
  </si>
  <si>
    <t>平成31年3月</t>
  </si>
  <si>
    <t>平成31年3月</t>
  </si>
  <si>
    <t>平成31年3月</t>
  </si>
  <si>
    <t>就職者のうち
県外に就職
した割合
（％）</t>
  </si>
  <si>
    <t>Ｃ　専修学校（一般課程）等
入学者</t>
  </si>
  <si>
    <t>「卒業者に占める就職者の割合」とは，卒業者のうち「自営業主等｣及び｢無期雇用労働者」，「左記Ａ，Ｂ，Ｃ，Ｄのうち就職している者（再掲）」，「左記Ｅ有期雇用労働者のうち雇用契約期間が一年以上、かつフルタイム勤務相当の者（再掲）」の占める比率をいう｡</t>
  </si>
  <si>
    <t>※</t>
  </si>
  <si>
    <t>Ｂ
専修学校
（高等課程）
進学者</t>
  </si>
  <si>
    <r>
      <t xml:space="preserve">卒業者に占める就職者の割合
</t>
    </r>
    <r>
      <rPr>
        <b/>
        <sz val="8"/>
        <rFont val="書院細明朝体"/>
        <family val="1"/>
      </rPr>
      <t>（a+b+c+d）/総数</t>
    </r>
    <r>
      <rPr>
        <b/>
        <sz val="9"/>
        <rFont val="書院細明朝体"/>
        <family val="1"/>
      </rPr>
      <t xml:space="preserve">
（％）</t>
    </r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</si>
</sst>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;\-#,##0;\-"/>
    <numFmt numFmtId="178" formatCode="#,##0.0;\-#,##0.0;\-"/>
    <numFmt numFmtId="179" formatCode="#,##0.0"/>
    <numFmt numFmtId="180" formatCode="#,##0;&quot;△ &quot;#,##0"/>
    <numFmt numFmtId="181" formatCode="0;&quot;△ &quot;0"/>
    <numFmt numFmtId="182" formatCode="0.0_ "/>
    <numFmt numFmtId="183" formatCode="#,##0.0_ ;[Red]\-#,##0.0\ "/>
    <numFmt numFmtId="184" formatCode="#,##0.0;&quot;△ &quot;#,##0.0"/>
    <numFmt numFmtId="185" formatCode="#,##0.0;[Red]\-#,##0.0"/>
    <numFmt numFmtId="186" formatCode="0.0_);[Red]\(0.0\)"/>
    <numFmt numFmtId="187" formatCode="#,##0.0_ "/>
    <numFmt numFmtId="188" formatCode="0.0;&quot;△ &quot;0.0"/>
    <numFmt numFmtId="189" formatCode="#,##0.0;&quot;－&quot;#,##0.0;&quot;－&quot;"/>
    <numFmt numFmtId="190" formatCode="#,##0.0_);[Red]\(#,##0.0\)"/>
    <numFmt numFmtId="191" formatCode="#,##0;0;&quot;－&quot;"/>
    <numFmt numFmtId="192" formatCode="#,##0;&quot;△&quot;#,##0;\-"/>
    <numFmt numFmtId="193" formatCode="#,###.0;\-#,###.0;\-"/>
    <numFmt numFmtId="194" formatCode="_ * #,##0.0_ ;_ * \-#,##0.0_ ;_ * &quot;-&quot;_ ;_ @_ "/>
    <numFmt numFmtId="195" formatCode="#,##0;&quot;△&quot;#,##0"/>
    <numFmt numFmtId="196" formatCode="#,##0;&quot;△&quot;#,##0.#"/>
    <numFmt numFmtId="197" formatCode="#,##0.#"/>
    <numFmt numFmtId="198" formatCode="#,##0;&quot;△&quot;#,##0.0"/>
    <numFmt numFmtId="199" formatCode="#,##0_);[Red]\(#,##0\)"/>
    <numFmt numFmtId="200" formatCode="#,##0.0;&quot;-&quot;#,##0.0;&quot;-&quot;"/>
    <numFmt numFmtId="201" formatCode="0.0"/>
    <numFmt numFmtId="202" formatCode="#,##0;&quot;－&quot;#,##0;&quot;－&quot;"/>
    <numFmt numFmtId="203" formatCode="0.0;[Red]\(0.0\)"/>
    <numFmt numFmtId="204" formatCode="#,##0.0;[Red]\-#,##0.0\ "/>
    <numFmt numFmtId="205" formatCode="#,##0.0;&quot;△&quot;#,##0.0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  <numFmt numFmtId="210" formatCode="#,##0;&quot;－&quot;#,##0;&quot;-&quot;"/>
    <numFmt numFmtId="211" formatCode="#,##0.0;&quot;－&quot;#,##0.0;&quot;-&quot;"/>
    <numFmt numFmtId="212" formatCode="#,##0.0;\-#,##0.000;\-"/>
    <numFmt numFmtId="213" formatCode="#,##0.000;\-#,##0.0;\-"/>
    <numFmt numFmtId="214" formatCode="0_);[Red]\(0\)"/>
    <numFmt numFmtId="215" formatCode="#,##0;0;&quot;-&quot;"/>
    <numFmt numFmtId="216" formatCode="#,##0.0;&quot;△&quot;#,##0.0;&quot;-&quot;"/>
  </numFmts>
  <fonts count="90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ＭＳ Ｐゴシック"/>
      <family val="3"/>
    </font>
    <font>
      <b/>
      <sz val="10"/>
      <name val="書院細明朝体"/>
      <family val="1"/>
    </font>
    <font>
      <b/>
      <sz val="9"/>
      <name val="書院細明朝体"/>
      <family val="1"/>
    </font>
    <font>
      <b/>
      <sz val="8"/>
      <name val="書院細明朝体"/>
      <family val="1"/>
    </font>
    <font>
      <b/>
      <sz val="6"/>
      <name val="書院細明朝体"/>
      <family val="1"/>
    </font>
    <font>
      <b/>
      <sz val="11"/>
      <name val="書院細明朝体"/>
      <family val="1"/>
    </font>
    <font>
      <b/>
      <sz val="11"/>
      <name val="ＭＳ Ｐゴシック"/>
      <family val="3"/>
    </font>
    <font>
      <sz val="7"/>
      <name val="Terminal"/>
      <family val="0"/>
    </font>
    <font>
      <sz val="11"/>
      <name val="ＭＳ Ｐゴシック"/>
      <family val="3"/>
    </font>
    <font>
      <sz val="9"/>
      <name val="Terminal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明朝"/>
      <family val="1"/>
    </font>
    <font>
      <sz val="10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8"/>
      <name val="書院細明朝体"/>
      <family val="1"/>
    </font>
    <font>
      <b/>
      <sz val="9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ＭＳ Ｐ明朝"/>
      <family val="1"/>
    </font>
    <font>
      <sz val="10"/>
      <name val="明朝"/>
      <family val="1"/>
    </font>
    <font>
      <sz val="10"/>
      <color indexed="8"/>
      <name val="ＭＳ Ｐゴシック"/>
      <family val="3"/>
    </font>
    <font>
      <b/>
      <sz val="9"/>
      <name val="Terminal"/>
      <family val="0"/>
    </font>
    <font>
      <sz val="9"/>
      <color indexed="8"/>
      <name val="書院細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書院細明朝体"/>
      <family val="1"/>
    </font>
    <font>
      <sz val="10"/>
      <color indexed="10"/>
      <name val="書院細明朝体"/>
      <family val="1"/>
    </font>
    <font>
      <sz val="11"/>
      <color indexed="10"/>
      <name val="書院細明朝体"/>
      <family val="1"/>
    </font>
    <font>
      <sz val="9"/>
      <color indexed="10"/>
      <name val="書院細明朝体"/>
      <family val="1"/>
    </font>
    <font>
      <b/>
      <sz val="11"/>
      <color indexed="10"/>
      <name val="書院細明朝体"/>
      <family val="1"/>
    </font>
    <font>
      <b/>
      <sz val="9"/>
      <color indexed="10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書院細明朝体"/>
      <family val="1"/>
    </font>
    <font>
      <sz val="10"/>
      <color rgb="FFFF0000"/>
      <name val="書院細明朝体"/>
      <family val="1"/>
    </font>
    <font>
      <sz val="11"/>
      <color rgb="FFFF0000"/>
      <name val="書院細明朝体"/>
      <family val="1"/>
    </font>
    <font>
      <sz val="9"/>
      <color rgb="FFFF0000"/>
      <name val="書院細明朝体"/>
      <family val="1"/>
    </font>
    <font>
      <b/>
      <sz val="11"/>
      <color rgb="FFFF0000"/>
      <name val="書院細明朝体"/>
      <family val="1"/>
    </font>
    <font>
      <b/>
      <sz val="9"/>
      <color rgb="FFFF0000"/>
      <name val="書院細明朝体"/>
      <family val="1"/>
    </font>
    <font>
      <b/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206" fontId="24" fillId="0" borderId="0" applyFill="0" applyBorder="0" applyAlignment="0">
      <protection/>
    </xf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07" fontId="17" fillId="0" borderId="0" applyFont="0" applyFill="0" applyBorder="0" applyAlignment="0" applyProtection="0"/>
    <xf numFmtId="208" fontId="17" fillId="0" borderId="0" applyFont="0" applyFill="0" applyBorder="0" applyAlignment="0" applyProtection="0"/>
    <xf numFmtId="0" fontId="26" fillId="0" borderId="0">
      <alignment horizontal="left"/>
      <protection/>
    </xf>
    <xf numFmtId="38" fontId="27" fillId="20" borderId="0" applyNumberFormat="0" applyBorder="0" applyAlignment="0" applyProtection="0"/>
    <xf numFmtId="0" fontId="28" fillId="0" borderId="1" applyNumberFormat="0" applyAlignment="0" applyProtection="0"/>
    <xf numFmtId="0" fontId="28" fillId="0" borderId="2">
      <alignment horizontal="left" vertical="center"/>
      <protection/>
    </xf>
    <xf numFmtId="10" fontId="27" fillId="21" borderId="3" applyNumberFormat="0" applyBorder="0" applyAlignment="0" applyProtection="0"/>
    <xf numFmtId="209" fontId="6" fillId="0" borderId="0">
      <alignment/>
      <protection/>
    </xf>
    <xf numFmtId="0" fontId="25" fillId="0" borderId="0">
      <alignment/>
      <protection/>
    </xf>
    <xf numFmtId="10" fontId="25" fillId="0" borderId="0" applyFont="0" applyFill="0" applyBorder="0" applyAlignment="0" applyProtection="0"/>
    <xf numFmtId="4" fontId="26" fillId="0" borderId="0">
      <alignment horizontal="right"/>
      <protection/>
    </xf>
    <xf numFmtId="4" fontId="29" fillId="0" borderId="0">
      <alignment horizontal="right"/>
      <protection/>
    </xf>
    <xf numFmtId="0" fontId="30" fillId="0" borderId="0">
      <alignment horizontal="left"/>
      <protection/>
    </xf>
    <xf numFmtId="0" fontId="31" fillId="0" borderId="0">
      <alignment/>
      <protection/>
    </xf>
    <xf numFmtId="0" fontId="32" fillId="0" borderId="0">
      <alignment horizontal="center"/>
      <protection/>
    </xf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0" borderId="0">
      <alignment/>
      <protection/>
    </xf>
    <xf numFmtId="0" fontId="33" fillId="0" borderId="0">
      <alignment vertical="center"/>
      <protection/>
    </xf>
    <xf numFmtId="0" fontId="68" fillId="0" borderId="0" applyNumberFormat="0" applyFill="0" applyBorder="0" applyAlignment="0" applyProtection="0"/>
    <xf numFmtId="0" fontId="69" fillId="28" borderId="4" applyNumberFormat="0" applyAlignment="0" applyProtection="0"/>
    <xf numFmtId="0" fontId="70" fillId="29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73" fillId="32" borderId="7" applyNumberFormat="0" applyAlignment="0" applyProtection="0"/>
    <xf numFmtId="0" fontId="7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79" fillId="32" borderId="12" applyNumberFormat="0" applyAlignment="0" applyProtection="0"/>
    <xf numFmtId="0" fontId="8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81" fillId="33" borderId="7" applyNumberFormat="0" applyAlignment="0" applyProtection="0"/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66" fillId="0" borderId="0">
      <alignment vertical="center"/>
      <protection/>
    </xf>
    <xf numFmtId="0" fontId="17" fillId="0" borderId="0">
      <alignment/>
      <protection/>
    </xf>
    <xf numFmtId="0" fontId="0" fillId="0" borderId="0">
      <alignment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2" fillId="34" borderId="0" applyNumberFormat="0" applyBorder="0" applyAlignment="0" applyProtection="0"/>
  </cellStyleXfs>
  <cellXfs count="290">
    <xf numFmtId="0" fontId="0" fillId="0" borderId="0" xfId="0" applyAlignment="1">
      <alignment/>
    </xf>
    <xf numFmtId="176" fontId="10" fillId="0" borderId="0" xfId="116" applyNumberFormat="1" applyFont="1" applyFill="1" applyAlignment="1" applyProtection="1">
      <alignment horizontal="center" vertical="center"/>
      <protection/>
    </xf>
    <xf numFmtId="189" fontId="10" fillId="0" borderId="0" xfId="116" applyNumberFormat="1" applyFont="1" applyFill="1" applyAlignment="1">
      <alignment horizontal="centerContinuous" vertical="center"/>
      <protection/>
    </xf>
    <xf numFmtId="176" fontId="10" fillId="0" borderId="0" xfId="116" applyNumberFormat="1" applyFont="1" applyFill="1" applyAlignment="1">
      <alignment vertical="center"/>
      <protection/>
    </xf>
    <xf numFmtId="176" fontId="10" fillId="0" borderId="13" xfId="116" applyNumberFormat="1" applyFont="1" applyFill="1" applyBorder="1" applyAlignment="1">
      <alignment vertical="center"/>
      <protection/>
    </xf>
    <xf numFmtId="177" fontId="10" fillId="0" borderId="14" xfId="117" applyNumberFormat="1" applyFont="1" applyFill="1" applyBorder="1" applyAlignment="1">
      <alignment horizontal="left" vertical="center"/>
      <protection/>
    </xf>
    <xf numFmtId="176" fontId="10" fillId="0" borderId="0" xfId="116" applyNumberFormat="1" applyFont="1" applyFill="1" applyBorder="1" applyAlignment="1">
      <alignment vertical="center"/>
      <protection/>
    </xf>
    <xf numFmtId="189" fontId="10" fillId="0" borderId="0" xfId="116" applyNumberFormat="1" applyFont="1" applyFill="1" applyBorder="1" applyAlignment="1">
      <alignment vertical="center"/>
      <protection/>
    </xf>
    <xf numFmtId="176" fontId="10" fillId="0" borderId="15" xfId="116" applyNumberFormat="1" applyFont="1" applyFill="1" applyBorder="1" applyAlignment="1">
      <alignment vertical="center"/>
      <protection/>
    </xf>
    <xf numFmtId="176" fontId="10" fillId="0" borderId="16" xfId="116" applyNumberFormat="1" applyFont="1" applyFill="1" applyBorder="1" applyAlignment="1">
      <alignment vertical="center"/>
      <protection/>
    </xf>
    <xf numFmtId="176" fontId="10" fillId="0" borderId="0" xfId="116" applyNumberFormat="1" applyFont="1" applyFill="1" applyBorder="1" applyAlignment="1" applyProtection="1">
      <alignment horizontal="right" vertical="center"/>
      <protection locked="0"/>
    </xf>
    <xf numFmtId="176" fontId="14" fillId="0" borderId="0" xfId="116" applyNumberFormat="1" applyFont="1" applyFill="1" applyBorder="1" applyAlignment="1" applyProtection="1">
      <alignment horizontal="right" vertical="center"/>
      <protection locked="0"/>
    </xf>
    <xf numFmtId="176" fontId="10" fillId="0" borderId="13" xfId="116" applyNumberFormat="1" applyFont="1" applyFill="1" applyBorder="1" applyAlignment="1" applyProtection="1">
      <alignment vertical="center"/>
      <protection locked="0"/>
    </xf>
    <xf numFmtId="176" fontId="10" fillId="0" borderId="0" xfId="116" applyNumberFormat="1" applyFont="1" applyFill="1" applyBorder="1" applyAlignment="1" applyProtection="1">
      <alignment vertical="center"/>
      <protection locked="0"/>
    </xf>
    <xf numFmtId="176" fontId="14" fillId="0" borderId="0" xfId="116" applyNumberFormat="1" applyFont="1" applyFill="1" applyBorder="1" applyAlignment="1">
      <alignment vertical="center"/>
      <protection/>
    </xf>
    <xf numFmtId="176" fontId="10" fillId="0" borderId="0" xfId="116" applyNumberFormat="1" applyFont="1" applyFill="1" applyAlignment="1" applyProtection="1">
      <alignment vertical="center"/>
      <protection locked="0"/>
    </xf>
    <xf numFmtId="176" fontId="14" fillId="0" borderId="13" xfId="116" applyNumberFormat="1" applyFont="1" applyFill="1" applyBorder="1" applyAlignment="1">
      <alignment vertical="center"/>
      <protection/>
    </xf>
    <xf numFmtId="176" fontId="14" fillId="0" borderId="0" xfId="116" applyNumberFormat="1" applyFont="1" applyFill="1" applyAlignment="1">
      <alignment vertical="center"/>
      <protection/>
    </xf>
    <xf numFmtId="176" fontId="14" fillId="0" borderId="0" xfId="116" applyNumberFormat="1" applyFont="1" applyFill="1" applyBorder="1" applyAlignment="1" applyProtection="1">
      <alignment vertical="center"/>
      <protection locked="0"/>
    </xf>
    <xf numFmtId="176" fontId="9" fillId="0" borderId="0" xfId="116" applyNumberFormat="1" applyFont="1" applyFill="1" applyAlignment="1">
      <alignment vertical="center"/>
      <protection/>
    </xf>
    <xf numFmtId="189" fontId="10" fillId="0" borderId="0" xfId="116" applyNumberFormat="1" applyFont="1" applyFill="1" applyAlignment="1" applyProtection="1">
      <alignment vertical="center"/>
      <protection locked="0"/>
    </xf>
    <xf numFmtId="189" fontId="10" fillId="0" borderId="0" xfId="116" applyNumberFormat="1" applyFont="1" applyFill="1" applyAlignment="1">
      <alignment vertical="center"/>
      <protection/>
    </xf>
    <xf numFmtId="176" fontId="83" fillId="0" borderId="0" xfId="116" applyNumberFormat="1" applyFont="1" applyFill="1" applyBorder="1" applyAlignment="1">
      <alignment horizontal="right" vertical="center"/>
      <protection/>
    </xf>
    <xf numFmtId="176" fontId="83" fillId="0" borderId="0" xfId="116" applyNumberFormat="1" applyFont="1" applyFill="1" applyBorder="1" applyAlignment="1">
      <alignment vertical="center"/>
      <protection/>
    </xf>
    <xf numFmtId="176" fontId="83" fillId="0" borderId="0" xfId="115" applyNumberFormat="1" applyFont="1" applyFill="1" applyBorder="1" applyAlignment="1">
      <alignment vertical="center"/>
      <protection/>
    </xf>
    <xf numFmtId="176" fontId="83" fillId="0" borderId="0" xfId="116" applyNumberFormat="1" applyFont="1" applyFill="1" applyAlignment="1">
      <alignment vertical="center"/>
      <protection/>
    </xf>
    <xf numFmtId="176" fontId="83" fillId="0" borderId="17" xfId="116" applyNumberFormat="1" applyFont="1" applyFill="1" applyBorder="1" applyAlignment="1">
      <alignment vertical="center"/>
      <protection/>
    </xf>
    <xf numFmtId="176" fontId="9" fillId="0" borderId="0" xfId="116" applyNumberFormat="1" applyFont="1" applyFill="1" applyAlignment="1">
      <alignment/>
      <protection/>
    </xf>
    <xf numFmtId="176" fontId="10" fillId="0" borderId="0" xfId="116" applyNumberFormat="1" applyFont="1" applyFill="1" applyAlignment="1">
      <alignment/>
      <protection/>
    </xf>
    <xf numFmtId="176" fontId="9" fillId="0" borderId="0" xfId="116" applyNumberFormat="1" applyFont="1" applyFill="1" applyBorder="1" applyAlignment="1">
      <alignment/>
      <protection/>
    </xf>
    <xf numFmtId="176" fontId="10" fillId="0" borderId="0" xfId="116" applyNumberFormat="1" applyFont="1" applyFill="1" applyBorder="1" applyAlignment="1">
      <alignment/>
      <protection/>
    </xf>
    <xf numFmtId="176" fontId="83" fillId="0" borderId="0" xfId="116" applyNumberFormat="1" applyFont="1" applyFill="1" applyAlignment="1">
      <alignment horizontal="centerContinuous" vertical="center"/>
      <protection/>
    </xf>
    <xf numFmtId="176" fontId="83" fillId="0" borderId="13" xfId="116" applyNumberFormat="1" applyFont="1" applyFill="1" applyBorder="1" applyAlignment="1">
      <alignment vertical="center"/>
      <protection/>
    </xf>
    <xf numFmtId="176" fontId="83" fillId="0" borderId="0" xfId="116" applyNumberFormat="1" applyFont="1" applyFill="1" applyBorder="1" applyAlignment="1" applyProtection="1">
      <alignment vertical="center"/>
      <protection locked="0"/>
    </xf>
    <xf numFmtId="176" fontId="83" fillId="0" borderId="0" xfId="116" applyNumberFormat="1" applyFont="1" applyFill="1" applyAlignment="1" applyProtection="1">
      <alignment vertical="center"/>
      <protection locked="0"/>
    </xf>
    <xf numFmtId="176" fontId="83" fillId="0" borderId="0" xfId="116" applyNumberFormat="1" applyFont="1" applyFill="1" applyBorder="1" applyAlignment="1" applyProtection="1">
      <alignment horizontal="left" vertical="center"/>
      <protection/>
    </xf>
    <xf numFmtId="176" fontId="83" fillId="0" borderId="0" xfId="116" applyNumberFormat="1" applyFont="1" applyFill="1" applyAlignment="1" applyProtection="1">
      <alignment horizontal="center" vertical="center"/>
      <protection/>
    </xf>
    <xf numFmtId="177" fontId="83" fillId="0" borderId="14" xfId="117" applyNumberFormat="1" applyFont="1" applyFill="1" applyBorder="1" applyAlignment="1">
      <alignment horizontal="left" vertical="center"/>
      <protection/>
    </xf>
    <xf numFmtId="176" fontId="83" fillId="0" borderId="0" xfId="116" applyNumberFormat="1" applyFont="1" applyFill="1" applyAlignment="1" applyProtection="1">
      <alignment horizontal="center" vertical="center" wrapText="1"/>
      <protection/>
    </xf>
    <xf numFmtId="176" fontId="83" fillId="0" borderId="13" xfId="116" applyNumberFormat="1" applyFont="1" applyFill="1" applyBorder="1" applyAlignment="1">
      <alignment vertical="center" wrapText="1"/>
      <protection/>
    </xf>
    <xf numFmtId="176" fontId="83" fillId="0" borderId="0" xfId="116" applyNumberFormat="1" applyFont="1" applyFill="1" applyBorder="1" applyAlignment="1" applyProtection="1">
      <alignment vertical="center" wrapText="1"/>
      <protection locked="0"/>
    </xf>
    <xf numFmtId="176" fontId="83" fillId="0" borderId="0" xfId="116" applyNumberFormat="1" applyFont="1" applyFill="1" applyBorder="1" applyAlignment="1">
      <alignment vertical="center" wrapText="1"/>
      <protection/>
    </xf>
    <xf numFmtId="176" fontId="83" fillId="0" borderId="0" xfId="116" applyNumberFormat="1" applyFont="1" applyFill="1" applyAlignment="1">
      <alignment vertical="center" wrapText="1"/>
      <protection/>
    </xf>
    <xf numFmtId="176" fontId="10" fillId="0" borderId="13" xfId="116" applyNumberFormat="1" applyFont="1" applyFill="1" applyBorder="1" applyAlignment="1">
      <alignment vertical="center" wrapText="1"/>
      <protection/>
    </xf>
    <xf numFmtId="176" fontId="84" fillId="0" borderId="0" xfId="116" applyNumberFormat="1" applyFont="1" applyFill="1" applyBorder="1" applyAlignment="1">
      <alignment vertical="center"/>
      <protection/>
    </xf>
    <xf numFmtId="176" fontId="84" fillId="0" borderId="17" xfId="115" applyNumberFormat="1" applyFont="1" applyFill="1" applyBorder="1" applyAlignment="1">
      <alignment vertical="center"/>
      <protection/>
    </xf>
    <xf numFmtId="176" fontId="84" fillId="0" borderId="0" xfId="115" applyNumberFormat="1" applyFont="1" applyFill="1" applyBorder="1" applyAlignment="1">
      <alignment vertical="center"/>
      <protection/>
    </xf>
    <xf numFmtId="176" fontId="84" fillId="0" borderId="0" xfId="116" applyNumberFormat="1" applyFont="1" applyFill="1" applyAlignment="1">
      <alignment vertical="center"/>
      <protection/>
    </xf>
    <xf numFmtId="176" fontId="84" fillId="0" borderId="18" xfId="116" applyNumberFormat="1" applyFont="1" applyFill="1" applyBorder="1" applyAlignment="1">
      <alignment vertical="center"/>
      <protection/>
    </xf>
    <xf numFmtId="176" fontId="85" fillId="0" borderId="0" xfId="116" applyNumberFormat="1" applyFont="1" applyFill="1" applyAlignment="1">
      <alignment vertical="center"/>
      <protection/>
    </xf>
    <xf numFmtId="177" fontId="35" fillId="0" borderId="0" xfId="119" applyNumberFormat="1" applyFont="1" applyFill="1" applyBorder="1" applyAlignment="1">
      <alignment vertical="center"/>
      <protection/>
    </xf>
    <xf numFmtId="3" fontId="22" fillId="0" borderId="0" xfId="119" applyNumberFormat="1" applyFont="1" applyFill="1">
      <alignment/>
      <protection/>
    </xf>
    <xf numFmtId="177" fontId="35" fillId="0" borderId="13" xfId="119" applyNumberFormat="1" applyFont="1" applyFill="1" applyBorder="1" applyAlignment="1" applyProtection="1">
      <alignment horizontal="right" vertical="center"/>
      <protection locked="0"/>
    </xf>
    <xf numFmtId="0" fontId="23" fillId="0" borderId="0" xfId="118" applyFont="1" applyFill="1" applyAlignment="1">
      <alignment vertical="center"/>
      <protection/>
    </xf>
    <xf numFmtId="181" fontId="84" fillId="0" borderId="0" xfId="116" applyNumberFormat="1" applyFont="1" applyFill="1" applyAlignment="1">
      <alignment vertical="center"/>
      <protection/>
    </xf>
    <xf numFmtId="3" fontId="37" fillId="0" borderId="0" xfId="119" applyNumberFormat="1" applyFont="1" applyFill="1" applyAlignment="1" applyProtection="1">
      <alignment/>
      <protection/>
    </xf>
    <xf numFmtId="3" fontId="37" fillId="0" borderId="0" xfId="119" applyNumberFormat="1" applyFont="1" applyFill="1" applyAlignment="1" applyProtection="1">
      <alignment vertical="top"/>
      <protection/>
    </xf>
    <xf numFmtId="3" fontId="37" fillId="0" borderId="0" xfId="119" applyNumberFormat="1" applyFont="1" applyFill="1" applyAlignment="1" applyProtection="1">
      <alignment horizontal="center"/>
      <protection/>
    </xf>
    <xf numFmtId="14" fontId="37" fillId="0" borderId="0" xfId="119" applyNumberFormat="1" applyFont="1" applyFill="1" applyAlignment="1">
      <alignment horizontal="center"/>
      <protection/>
    </xf>
    <xf numFmtId="0" fontId="37" fillId="0" borderId="0" xfId="119" applyFont="1" applyFill="1" applyAlignment="1">
      <alignment horizontal="center"/>
      <protection/>
    </xf>
    <xf numFmtId="3" fontId="6" fillId="0" borderId="13" xfId="119" applyNumberFormat="1" applyFont="1" applyFill="1" applyBorder="1" applyProtection="1">
      <alignment/>
      <protection locked="0"/>
    </xf>
    <xf numFmtId="3" fontId="6" fillId="0" borderId="0" xfId="119" applyNumberFormat="1" applyFont="1" applyFill="1" applyBorder="1" applyProtection="1">
      <alignment/>
      <protection locked="0"/>
    </xf>
    <xf numFmtId="177" fontId="40" fillId="0" borderId="0" xfId="119" applyNumberFormat="1" applyFont="1" applyFill="1" applyBorder="1" applyAlignment="1" applyProtection="1">
      <alignment horizontal="right"/>
      <protection/>
    </xf>
    <xf numFmtId="176" fontId="10" fillId="0" borderId="0" xfId="116" applyNumberFormat="1" applyFont="1" applyFill="1" applyBorder="1" applyAlignment="1">
      <alignment vertical="center" wrapText="1"/>
      <protection/>
    </xf>
    <xf numFmtId="0" fontId="41" fillId="0" borderId="0" xfId="107" applyFont="1" applyFill="1">
      <alignment/>
      <protection/>
    </xf>
    <xf numFmtId="0" fontId="41" fillId="0" borderId="0" xfId="107" applyFont="1" applyFill="1" applyAlignment="1" quotePrefix="1">
      <alignment/>
      <protection/>
    </xf>
    <xf numFmtId="0" fontId="41" fillId="0" borderId="0" xfId="0" applyFont="1" applyFill="1" applyAlignment="1" quotePrefix="1">
      <alignment/>
    </xf>
    <xf numFmtId="0" fontId="20" fillId="0" borderId="0" xfId="107" applyFont="1" applyFill="1">
      <alignment/>
      <protection/>
    </xf>
    <xf numFmtId="49" fontId="22" fillId="0" borderId="0" xfId="119" applyNumberFormat="1" applyFont="1" applyFill="1" applyBorder="1" applyAlignment="1" applyProtection="1">
      <alignment horizontal="right"/>
      <protection/>
    </xf>
    <xf numFmtId="0" fontId="41" fillId="0" borderId="0" xfId="0" applyFont="1" applyFill="1" applyAlignment="1" quotePrefix="1">
      <alignment horizontal="center"/>
    </xf>
    <xf numFmtId="3" fontId="38" fillId="0" borderId="13" xfId="119" applyNumberFormat="1" applyFont="1" applyFill="1" applyBorder="1" applyProtection="1">
      <alignment/>
      <protection locked="0"/>
    </xf>
    <xf numFmtId="3" fontId="38" fillId="0" borderId="0" xfId="119" applyNumberFormat="1" applyFont="1" applyFill="1" applyBorder="1" applyProtection="1">
      <alignment/>
      <protection locked="0"/>
    </xf>
    <xf numFmtId="177" fontId="22" fillId="0" borderId="0" xfId="119" applyNumberFormat="1" applyFont="1" applyFill="1" applyBorder="1" applyAlignment="1" applyProtection="1">
      <alignment horizontal="right"/>
      <protection/>
    </xf>
    <xf numFmtId="179" fontId="22" fillId="0" borderId="0" xfId="119" applyNumberFormat="1" applyFont="1" applyFill="1" applyBorder="1" applyAlignment="1" applyProtection="1">
      <alignment horizontal="right"/>
      <protection/>
    </xf>
    <xf numFmtId="176" fontId="11" fillId="0" borderId="3" xfId="116" applyNumberFormat="1" applyFont="1" applyFill="1" applyBorder="1" applyAlignment="1">
      <alignment horizontal="center" vertical="center" wrapText="1"/>
      <protection/>
    </xf>
    <xf numFmtId="176" fontId="11" fillId="0" borderId="0" xfId="116" applyNumberFormat="1" applyFont="1" applyFill="1" applyBorder="1" applyAlignment="1">
      <alignment vertical="center"/>
      <protection/>
    </xf>
    <xf numFmtId="181" fontId="86" fillId="0" borderId="0" xfId="116" applyNumberFormat="1" applyFont="1" applyFill="1" applyBorder="1" applyAlignment="1">
      <alignment vertical="center"/>
      <protection/>
    </xf>
    <xf numFmtId="181" fontId="86" fillId="0" borderId="0" xfId="116" applyNumberFormat="1" applyFont="1" applyFill="1" applyBorder="1" applyAlignment="1">
      <alignment horizontal="right" vertical="center"/>
      <protection/>
    </xf>
    <xf numFmtId="176" fontId="11" fillId="0" borderId="0" xfId="116" applyNumberFormat="1" applyFont="1" applyFill="1" applyBorder="1" applyAlignment="1">
      <alignment horizontal="center" vertical="center"/>
      <protection/>
    </xf>
    <xf numFmtId="176" fontId="86" fillId="0" borderId="0" xfId="116" applyNumberFormat="1" applyFont="1" applyFill="1" applyBorder="1" applyAlignment="1">
      <alignment vertical="center"/>
      <protection/>
    </xf>
    <xf numFmtId="176" fontId="11" fillId="0" borderId="0" xfId="115" applyNumberFormat="1" applyFont="1" applyFill="1" applyBorder="1" applyAlignment="1">
      <alignment horizontal="right"/>
      <protection/>
    </xf>
    <xf numFmtId="176" fontId="11" fillId="0" borderId="0" xfId="115" applyNumberFormat="1" applyFont="1" applyFill="1" applyBorder="1" applyAlignment="1" applyProtection="1">
      <alignment horizontal="right"/>
      <protection/>
    </xf>
    <xf numFmtId="176" fontId="11" fillId="0" borderId="0" xfId="115" applyNumberFormat="1" applyFont="1" applyFill="1" applyBorder="1" applyAlignment="1" applyProtection="1">
      <alignment horizontal="distributed"/>
      <protection/>
    </xf>
    <xf numFmtId="176" fontId="11" fillId="0" borderId="0" xfId="115" applyNumberFormat="1" applyFont="1" applyFill="1" applyBorder="1" applyAlignment="1">
      <alignment horizontal="left"/>
      <protection/>
    </xf>
    <xf numFmtId="176" fontId="11" fillId="0" borderId="13" xfId="116" applyNumberFormat="1" applyFont="1" applyFill="1" applyBorder="1" applyAlignment="1">
      <alignment vertical="center"/>
      <protection/>
    </xf>
    <xf numFmtId="176" fontId="11" fillId="0" borderId="19" xfId="115" applyNumberFormat="1" applyFont="1" applyFill="1" applyBorder="1" applyAlignment="1">
      <alignment vertical="center"/>
      <protection/>
    </xf>
    <xf numFmtId="176" fontId="11" fillId="0" borderId="20" xfId="115" applyNumberFormat="1" applyFont="1" applyFill="1" applyBorder="1" applyAlignment="1">
      <alignment vertical="center"/>
      <protection/>
    </xf>
    <xf numFmtId="181" fontId="86" fillId="0" borderId="17" xfId="115" applyNumberFormat="1" applyFont="1" applyFill="1" applyBorder="1" applyAlignment="1">
      <alignment vertical="center"/>
      <protection/>
    </xf>
    <xf numFmtId="181" fontId="86" fillId="0" borderId="0" xfId="115" applyNumberFormat="1" applyFont="1" applyFill="1" applyBorder="1" applyAlignment="1">
      <alignment vertical="center"/>
      <protection/>
    </xf>
    <xf numFmtId="176" fontId="11" fillId="0" borderId="17" xfId="115" applyNumberFormat="1" applyFont="1" applyFill="1" applyBorder="1" applyAlignment="1">
      <alignment horizontal="center" vertical="center"/>
      <protection/>
    </xf>
    <xf numFmtId="176" fontId="11" fillId="0" borderId="0" xfId="115" applyNumberFormat="1" applyFont="1" applyFill="1" applyBorder="1" applyAlignment="1">
      <alignment vertical="center"/>
      <protection/>
    </xf>
    <xf numFmtId="176" fontId="86" fillId="0" borderId="17" xfId="115" applyNumberFormat="1" applyFont="1" applyFill="1" applyBorder="1" applyAlignment="1">
      <alignment vertical="center"/>
      <protection/>
    </xf>
    <xf numFmtId="176" fontId="86" fillId="0" borderId="0" xfId="115" applyNumberFormat="1" applyFont="1" applyFill="1" applyBorder="1" applyAlignment="1">
      <alignment vertical="center"/>
      <protection/>
    </xf>
    <xf numFmtId="176" fontId="11" fillId="0" borderId="17" xfId="115" applyNumberFormat="1" applyFont="1" applyFill="1" applyBorder="1" applyAlignment="1" applyProtection="1">
      <alignment horizontal="left"/>
      <protection/>
    </xf>
    <xf numFmtId="176" fontId="11" fillId="0" borderId="0" xfId="115" applyNumberFormat="1" applyFont="1" applyFill="1" applyBorder="1" applyAlignment="1">
      <alignment/>
      <protection/>
    </xf>
    <xf numFmtId="176" fontId="11" fillId="0" borderId="17" xfId="115" applyNumberFormat="1" applyFont="1" applyFill="1" applyBorder="1" applyAlignment="1" applyProtection="1">
      <alignment horizontal="distributed"/>
      <protection/>
    </xf>
    <xf numFmtId="176" fontId="11" fillId="0" borderId="16" xfId="116" applyNumberFormat="1" applyFont="1" applyFill="1" applyBorder="1" applyAlignment="1">
      <alignment vertical="center"/>
      <protection/>
    </xf>
    <xf numFmtId="176" fontId="14" fillId="0" borderId="0" xfId="116" applyNumberFormat="1" applyFont="1" applyFill="1" applyBorder="1" applyAlignment="1" applyProtection="1">
      <alignment vertical="center" wrapText="1"/>
      <protection locked="0"/>
    </xf>
    <xf numFmtId="176" fontId="14" fillId="0" borderId="0" xfId="116" applyNumberFormat="1" applyFont="1" applyFill="1" applyBorder="1" applyAlignment="1">
      <alignment horizontal="right" vertical="center"/>
      <protection/>
    </xf>
    <xf numFmtId="176" fontId="14" fillId="0" borderId="0" xfId="116" applyNumberFormat="1" applyFont="1" applyFill="1" applyBorder="1" applyAlignment="1">
      <alignment horizontal="right" vertical="center" wrapText="1"/>
      <protection/>
    </xf>
    <xf numFmtId="176" fontId="14" fillId="0" borderId="0" xfId="116" applyNumberFormat="1" applyFont="1" applyFill="1" applyBorder="1" applyAlignment="1">
      <alignment/>
      <protection/>
    </xf>
    <xf numFmtId="176" fontId="14" fillId="0" borderId="0" xfId="116" applyNumberFormat="1" applyFont="1" applyFill="1" applyBorder="1" applyAlignment="1">
      <alignment wrapText="1"/>
      <protection/>
    </xf>
    <xf numFmtId="176" fontId="14" fillId="0" borderId="16" xfId="116" applyNumberFormat="1" applyFont="1" applyFill="1" applyBorder="1" applyAlignment="1">
      <alignment vertical="center"/>
      <protection/>
    </xf>
    <xf numFmtId="176" fontId="14" fillId="0" borderId="13" xfId="116" applyNumberFormat="1" applyFont="1" applyFill="1" applyBorder="1" applyAlignment="1">
      <alignment vertical="center" wrapText="1"/>
      <protection/>
    </xf>
    <xf numFmtId="189" fontId="14" fillId="0" borderId="13" xfId="116" applyNumberFormat="1" applyFont="1" applyFill="1" applyBorder="1" applyAlignment="1">
      <alignment vertical="center"/>
      <protection/>
    </xf>
    <xf numFmtId="181" fontId="86" fillId="0" borderId="0" xfId="116" applyNumberFormat="1" applyFont="1" applyFill="1" applyBorder="1" applyAlignment="1">
      <alignment horizontal="right" vertical="center" wrapText="1"/>
      <protection/>
    </xf>
    <xf numFmtId="176" fontId="86" fillId="0" borderId="0" xfId="116" applyNumberFormat="1" applyFont="1" applyFill="1" applyAlignment="1">
      <alignment horizontal="right" vertical="center"/>
      <protection/>
    </xf>
    <xf numFmtId="176" fontId="86" fillId="0" borderId="0" xfId="116" applyNumberFormat="1" applyFont="1" applyFill="1" applyAlignment="1">
      <alignment horizontal="right" vertical="center" wrapText="1"/>
      <protection/>
    </xf>
    <xf numFmtId="176" fontId="14" fillId="0" borderId="0" xfId="116" applyNumberFormat="1" applyFont="1" applyFill="1" applyAlignment="1" applyProtection="1">
      <alignment horizontal="center" vertical="center"/>
      <protection/>
    </xf>
    <xf numFmtId="186" fontId="14" fillId="0" borderId="0" xfId="116" applyNumberFormat="1" applyFont="1" applyFill="1" applyAlignment="1">
      <alignment vertical="center"/>
      <protection/>
    </xf>
    <xf numFmtId="176" fontId="14" fillId="0" borderId="0" xfId="116" applyNumberFormat="1" applyFont="1" applyFill="1" applyBorder="1" applyAlignment="1" applyProtection="1">
      <alignment horizontal="left" vertical="center"/>
      <protection/>
    </xf>
    <xf numFmtId="176" fontId="14" fillId="0" borderId="13" xfId="116" applyNumberFormat="1" applyFont="1" applyFill="1" applyBorder="1" applyAlignment="1" applyProtection="1">
      <alignment vertical="center"/>
      <protection locked="0"/>
    </xf>
    <xf numFmtId="176" fontId="14" fillId="0" borderId="0" xfId="116" applyNumberFormat="1" applyFont="1" applyFill="1" applyBorder="1" applyAlignment="1" applyProtection="1">
      <alignment horizontal="right" vertical="center"/>
      <protection/>
    </xf>
    <xf numFmtId="177" fontId="14" fillId="0" borderId="14" xfId="117" applyNumberFormat="1" applyFont="1" applyFill="1" applyBorder="1" applyAlignment="1">
      <alignment horizontal="left" vertical="center"/>
      <protection/>
    </xf>
    <xf numFmtId="176" fontId="14" fillId="0" borderId="13" xfId="116" applyNumberFormat="1" applyFont="1" applyFill="1" applyBorder="1" applyAlignment="1" applyProtection="1">
      <alignment horizontal="right" vertical="center"/>
      <protection/>
    </xf>
    <xf numFmtId="176" fontId="14" fillId="0" borderId="0" xfId="116" applyNumberFormat="1" applyFont="1" applyFill="1" applyAlignment="1">
      <alignment horizontal="right" vertical="center"/>
      <protection/>
    </xf>
    <xf numFmtId="176" fontId="15" fillId="0" borderId="0" xfId="116" applyNumberFormat="1" applyFont="1" applyFill="1" applyAlignment="1">
      <alignment vertical="center"/>
      <protection/>
    </xf>
    <xf numFmtId="176" fontId="87" fillId="0" borderId="0" xfId="116" applyNumberFormat="1" applyFont="1" applyFill="1" applyAlignment="1">
      <alignment vertical="center"/>
      <protection/>
    </xf>
    <xf numFmtId="176" fontId="15" fillId="0" borderId="0" xfId="116" applyNumberFormat="1" applyFont="1" applyFill="1" applyAlignment="1">
      <alignment/>
      <protection/>
    </xf>
    <xf numFmtId="176" fontId="14" fillId="0" borderId="0" xfId="116" applyNumberFormat="1" applyFont="1" applyFill="1" applyBorder="1" applyAlignment="1" applyProtection="1">
      <alignment horizontal="right"/>
      <protection/>
    </xf>
    <xf numFmtId="176" fontId="14" fillId="0" borderId="0" xfId="116" applyNumberFormat="1" applyFont="1" applyFill="1" applyBorder="1" applyAlignment="1" applyProtection="1">
      <alignment horizontal="right"/>
      <protection locked="0"/>
    </xf>
    <xf numFmtId="176" fontId="14" fillId="0" borderId="0" xfId="116" applyNumberFormat="1" applyFont="1" applyFill="1" applyAlignment="1">
      <alignment horizontal="right"/>
      <protection/>
    </xf>
    <xf numFmtId="176" fontId="14" fillId="0" borderId="0" xfId="116" applyNumberFormat="1" applyFont="1" applyFill="1" applyAlignment="1">
      <alignment/>
      <protection/>
    </xf>
    <xf numFmtId="176" fontId="15" fillId="0" borderId="0" xfId="116" applyNumberFormat="1" applyFont="1" applyFill="1" applyBorder="1" applyAlignment="1">
      <alignment/>
      <protection/>
    </xf>
    <xf numFmtId="176" fontId="14" fillId="0" borderId="0" xfId="116" applyNumberFormat="1" applyFont="1" applyFill="1" applyBorder="1" applyAlignment="1">
      <alignment horizontal="right"/>
      <protection/>
    </xf>
    <xf numFmtId="186" fontId="14" fillId="0" borderId="13" xfId="116" applyNumberFormat="1" applyFont="1" applyFill="1" applyBorder="1" applyAlignment="1">
      <alignment vertical="center"/>
      <protection/>
    </xf>
    <xf numFmtId="176" fontId="14" fillId="0" borderId="0" xfId="116" applyNumberFormat="1" applyFont="1" applyFill="1" applyAlignment="1" applyProtection="1">
      <alignment vertical="center"/>
      <protection locked="0"/>
    </xf>
    <xf numFmtId="176" fontId="10" fillId="0" borderId="21" xfId="116" applyNumberFormat="1" applyFont="1" applyFill="1" applyBorder="1" applyAlignment="1" applyProtection="1">
      <alignment horizontal="center" vertical="center"/>
      <protection/>
    </xf>
    <xf numFmtId="176" fontId="10" fillId="0" borderId="16" xfId="116" applyNumberFormat="1" applyFont="1" applyFill="1" applyBorder="1" applyAlignment="1" applyProtection="1">
      <alignment horizontal="center" vertical="center"/>
      <protection/>
    </xf>
    <xf numFmtId="176" fontId="10" fillId="0" borderId="19" xfId="116" applyNumberFormat="1" applyFont="1" applyFill="1" applyBorder="1" applyAlignment="1">
      <alignment vertical="center"/>
      <protection/>
    </xf>
    <xf numFmtId="176" fontId="10" fillId="0" borderId="17" xfId="116" applyNumberFormat="1" applyFont="1" applyFill="1" applyBorder="1" applyAlignment="1" applyProtection="1">
      <alignment horizontal="left" vertical="center"/>
      <protection locked="0"/>
    </xf>
    <xf numFmtId="176" fontId="10" fillId="0" borderId="0" xfId="115" applyNumberFormat="1" applyFont="1" applyFill="1" applyBorder="1" applyAlignment="1">
      <alignment vertical="center"/>
      <protection/>
    </xf>
    <xf numFmtId="176" fontId="10" fillId="0" borderId="17" xfId="115" applyNumberFormat="1" applyFont="1" applyFill="1" applyBorder="1" applyAlignment="1">
      <alignment horizontal="center" vertical="center"/>
      <protection/>
    </xf>
    <xf numFmtId="176" fontId="10" fillId="0" borderId="17" xfId="115" applyNumberFormat="1" applyFont="1" applyFill="1" applyBorder="1" applyAlignment="1" applyProtection="1">
      <alignment horizontal="left"/>
      <protection/>
    </xf>
    <xf numFmtId="176" fontId="10" fillId="0" borderId="0" xfId="115" applyNumberFormat="1" applyFont="1" applyFill="1" applyBorder="1" applyAlignment="1">
      <alignment/>
      <protection/>
    </xf>
    <xf numFmtId="176" fontId="10" fillId="0" borderId="17" xfId="115" applyNumberFormat="1" applyFont="1" applyFill="1" applyBorder="1" applyAlignment="1" applyProtection="1">
      <alignment horizontal="distributed"/>
      <protection/>
    </xf>
    <xf numFmtId="176" fontId="10" fillId="0" borderId="18" xfId="116" applyNumberFormat="1" applyFont="1" applyFill="1" applyBorder="1" applyAlignment="1">
      <alignment vertical="center"/>
      <protection/>
    </xf>
    <xf numFmtId="176" fontId="10" fillId="0" borderId="18" xfId="116" applyNumberFormat="1" applyFont="1" applyFill="1" applyBorder="1" applyAlignment="1">
      <alignment horizontal="center" vertical="center"/>
      <protection/>
    </xf>
    <xf numFmtId="176" fontId="10" fillId="0" borderId="0" xfId="115" applyNumberFormat="1" applyFont="1" applyFill="1" applyBorder="1" applyAlignment="1">
      <alignment horizontal="right"/>
      <protection/>
    </xf>
    <xf numFmtId="176" fontId="10" fillId="0" borderId="18" xfId="115" applyNumberFormat="1" applyFont="1" applyFill="1" applyBorder="1" applyAlignment="1" applyProtection="1">
      <alignment horizontal="right"/>
      <protection/>
    </xf>
    <xf numFmtId="176" fontId="10" fillId="0" borderId="18" xfId="115" applyNumberFormat="1" applyFont="1" applyFill="1" applyBorder="1" applyAlignment="1" applyProtection="1">
      <alignment horizontal="distributed"/>
      <protection/>
    </xf>
    <xf numFmtId="176" fontId="10" fillId="0" borderId="0" xfId="115" applyNumberFormat="1" applyFont="1" applyFill="1" applyBorder="1" applyAlignment="1" applyProtection="1">
      <alignment horizontal="distributed"/>
      <protection/>
    </xf>
    <xf numFmtId="176" fontId="10" fillId="0" borderId="0" xfId="115" applyNumberFormat="1" applyFont="1" applyFill="1" applyBorder="1" applyAlignment="1">
      <alignment horizontal="left"/>
      <protection/>
    </xf>
    <xf numFmtId="176" fontId="88" fillId="0" borderId="0" xfId="116" applyNumberFormat="1" applyFont="1" applyFill="1" applyBorder="1" applyAlignment="1">
      <alignment horizontal="right" vertical="center"/>
      <protection/>
    </xf>
    <xf numFmtId="176" fontId="11" fillId="0" borderId="21" xfId="116" applyNumberFormat="1" applyFont="1" applyFill="1" applyBorder="1" applyAlignment="1" applyProtection="1">
      <alignment horizontal="center" vertical="top" shrinkToFit="1"/>
      <protection/>
    </xf>
    <xf numFmtId="176" fontId="14" fillId="0" borderId="17" xfId="116" applyNumberFormat="1" applyFont="1" applyFill="1" applyBorder="1" applyAlignment="1" applyProtection="1">
      <alignment vertical="center"/>
      <protection locked="0"/>
    </xf>
    <xf numFmtId="189" fontId="14" fillId="0" borderId="0" xfId="116" applyNumberFormat="1" applyFont="1" applyFill="1" applyBorder="1" applyAlignment="1" applyProtection="1">
      <alignment vertical="center"/>
      <protection locked="0"/>
    </xf>
    <xf numFmtId="176" fontId="11" fillId="0" borderId="0" xfId="116" applyNumberFormat="1" applyFont="1" applyFill="1" applyBorder="1" applyAlignment="1" applyProtection="1">
      <alignment vertical="center"/>
      <protection locked="0"/>
    </xf>
    <xf numFmtId="176" fontId="11" fillId="0" borderId="0" xfId="116" applyNumberFormat="1" applyFont="1" applyFill="1" applyBorder="1" applyAlignment="1" applyProtection="1">
      <alignment horizontal="right" vertical="center"/>
      <protection locked="0"/>
    </xf>
    <xf numFmtId="176" fontId="14" fillId="0" borderId="17" xfId="116" applyNumberFormat="1" applyFont="1" applyFill="1" applyBorder="1" applyAlignment="1" applyProtection="1">
      <alignment horizontal="right" vertical="center"/>
      <protection locked="0"/>
    </xf>
    <xf numFmtId="176" fontId="14" fillId="0" borderId="0" xfId="116" applyNumberFormat="1" applyFont="1" applyFill="1" applyBorder="1" applyAlignment="1" applyProtection="1">
      <alignment horizontal="right" vertical="center" wrapText="1"/>
      <protection locked="0"/>
    </xf>
    <xf numFmtId="189" fontId="14" fillId="0" borderId="0" xfId="116" applyNumberFormat="1" applyFont="1" applyFill="1" applyBorder="1" applyAlignment="1" applyProtection="1">
      <alignment horizontal="right" vertical="center"/>
      <protection locked="0"/>
    </xf>
    <xf numFmtId="176" fontId="11" fillId="0" borderId="17" xfId="115" applyNumberFormat="1" applyFont="1" applyFill="1" applyBorder="1" applyAlignment="1" applyProtection="1">
      <alignment horizontal="left" vertical="center"/>
      <protection/>
    </xf>
    <xf numFmtId="176" fontId="36" fillId="0" borderId="0" xfId="116" applyNumberFormat="1" applyFont="1" applyFill="1" applyBorder="1" applyAlignment="1" applyProtection="1">
      <alignment vertical="center"/>
      <protection locked="0"/>
    </xf>
    <xf numFmtId="176" fontId="36" fillId="0" borderId="0" xfId="116" applyNumberFormat="1" applyFont="1" applyFill="1" applyBorder="1" applyAlignment="1">
      <alignment horizontal="right" vertical="center"/>
      <protection/>
    </xf>
    <xf numFmtId="176" fontId="15" fillId="0" borderId="17" xfId="116" applyNumberFormat="1" applyFont="1" applyFill="1" applyBorder="1" applyAlignment="1" applyProtection="1">
      <alignment horizontal="right" vertical="center"/>
      <protection/>
    </xf>
    <xf numFmtId="176" fontId="15" fillId="0" borderId="0" xfId="116" applyNumberFormat="1" applyFont="1" applyFill="1" applyBorder="1" applyAlignment="1" applyProtection="1">
      <alignment horizontal="right" vertical="center"/>
      <protection/>
    </xf>
    <xf numFmtId="176" fontId="15" fillId="0" borderId="0" xfId="116" applyNumberFormat="1" applyFont="1" applyFill="1" applyBorder="1" applyAlignment="1" applyProtection="1">
      <alignment horizontal="right" vertical="center" wrapText="1"/>
      <protection/>
    </xf>
    <xf numFmtId="189" fontId="15" fillId="0" borderId="0" xfId="116" applyNumberFormat="1" applyFont="1" applyFill="1" applyBorder="1" applyAlignment="1" applyProtection="1">
      <alignment horizontal="right" vertical="center"/>
      <protection/>
    </xf>
    <xf numFmtId="176" fontId="36" fillId="0" borderId="17" xfId="115" applyNumberFormat="1" applyFont="1" applyFill="1" applyBorder="1" applyAlignment="1" applyProtection="1">
      <alignment horizontal="left" vertical="center"/>
      <protection/>
    </xf>
    <xf numFmtId="176" fontId="36" fillId="0" borderId="0" xfId="115" applyNumberFormat="1" applyFont="1" applyFill="1" applyBorder="1" applyAlignment="1">
      <alignment vertical="center"/>
      <protection/>
    </xf>
    <xf numFmtId="181" fontId="86" fillId="0" borderId="17" xfId="116" applyNumberFormat="1" applyFont="1" applyFill="1" applyBorder="1" applyAlignment="1">
      <alignment horizontal="right" vertical="center"/>
      <protection/>
    </xf>
    <xf numFmtId="181" fontId="85" fillId="0" borderId="0" xfId="116" applyNumberFormat="1" applyFont="1" applyFill="1" applyBorder="1" applyAlignment="1">
      <alignment horizontal="right" vertical="center"/>
      <protection/>
    </xf>
    <xf numFmtId="176" fontId="14" fillId="0" borderId="17" xfId="116" applyNumberFormat="1" applyFont="1" applyFill="1" applyBorder="1" applyAlignment="1">
      <alignment horizontal="right" vertical="center"/>
      <protection/>
    </xf>
    <xf numFmtId="189" fontId="14" fillId="0" borderId="0" xfId="116" applyNumberFormat="1" applyFont="1" applyFill="1" applyBorder="1" applyAlignment="1">
      <alignment horizontal="right"/>
      <protection/>
    </xf>
    <xf numFmtId="211" fontId="14" fillId="0" borderId="0" xfId="116" applyNumberFormat="1" applyFont="1" applyFill="1" applyBorder="1" applyAlignment="1" applyProtection="1">
      <alignment horizontal="right"/>
      <protection/>
    </xf>
    <xf numFmtId="176" fontId="86" fillId="0" borderId="17" xfId="116" applyNumberFormat="1" applyFont="1" applyFill="1" applyBorder="1" applyAlignment="1">
      <alignment horizontal="right" vertical="center"/>
      <protection/>
    </xf>
    <xf numFmtId="189" fontId="85" fillId="0" borderId="0" xfId="116" applyNumberFormat="1" applyFont="1" applyFill="1" applyAlignment="1">
      <alignment horizontal="right"/>
      <protection/>
    </xf>
    <xf numFmtId="176" fontId="15" fillId="0" borderId="17" xfId="116" applyNumberFormat="1" applyFont="1" applyFill="1" applyBorder="1" applyAlignment="1" applyProtection="1">
      <alignment horizontal="right"/>
      <protection/>
    </xf>
    <xf numFmtId="176" fontId="15" fillId="0" borderId="0" xfId="116" applyNumberFormat="1" applyFont="1" applyFill="1" applyBorder="1" applyAlignment="1" applyProtection="1">
      <alignment horizontal="right"/>
      <protection/>
    </xf>
    <xf numFmtId="176" fontId="15" fillId="0" borderId="0" xfId="116" applyNumberFormat="1" applyFont="1" applyFill="1" applyBorder="1" applyAlignment="1" applyProtection="1">
      <alignment horizontal="right" wrapText="1"/>
      <protection/>
    </xf>
    <xf numFmtId="189" fontId="15" fillId="0" borderId="0" xfId="116" applyNumberFormat="1" applyFont="1" applyFill="1" applyBorder="1" applyAlignment="1" applyProtection="1">
      <alignment horizontal="right"/>
      <protection/>
    </xf>
    <xf numFmtId="211" fontId="15" fillId="0" borderId="0" xfId="116" applyNumberFormat="1" applyFont="1" applyFill="1" applyBorder="1" applyAlignment="1" applyProtection="1">
      <alignment horizontal="right"/>
      <protection/>
    </xf>
    <xf numFmtId="176" fontId="36" fillId="0" borderId="0" xfId="115" applyNumberFormat="1" applyFont="1" applyFill="1" applyBorder="1" applyAlignment="1">
      <alignment/>
      <protection/>
    </xf>
    <xf numFmtId="176" fontId="36" fillId="0" borderId="0" xfId="115" applyNumberFormat="1" applyFont="1" applyFill="1" applyBorder="1" applyAlignment="1" applyProtection="1">
      <alignment horizontal="distributed"/>
      <protection/>
    </xf>
    <xf numFmtId="176" fontId="36" fillId="0" borderId="17" xfId="115" applyNumberFormat="1" applyFont="1" applyFill="1" applyBorder="1" applyAlignment="1" applyProtection="1">
      <alignment horizontal="distributed"/>
      <protection/>
    </xf>
    <xf numFmtId="176" fontId="14" fillId="0" borderId="17" xfId="116" applyNumberFormat="1" applyFont="1" applyFill="1" applyBorder="1" applyAlignment="1" applyProtection="1">
      <alignment horizontal="right"/>
      <protection/>
    </xf>
    <xf numFmtId="189" fontId="14" fillId="0" borderId="0" xfId="116" applyNumberFormat="1" applyFont="1" applyFill="1" applyBorder="1" applyAlignment="1" applyProtection="1">
      <alignment horizontal="right"/>
      <protection/>
    </xf>
    <xf numFmtId="176" fontId="15" fillId="0" borderId="0" xfId="116" applyNumberFormat="1" applyFont="1" applyFill="1" applyBorder="1" applyAlignment="1" applyProtection="1">
      <alignment horizontal="right"/>
      <protection locked="0"/>
    </xf>
    <xf numFmtId="211" fontId="89" fillId="0" borderId="0" xfId="116" applyNumberFormat="1" applyFont="1" applyFill="1" applyBorder="1" applyAlignment="1" applyProtection="1">
      <alignment horizontal="right"/>
      <protection/>
    </xf>
    <xf numFmtId="176" fontId="9" fillId="0" borderId="0" xfId="116" applyNumberFormat="1" applyFont="1" applyFill="1" applyBorder="1" applyAlignment="1">
      <alignment horizontal="right" vertical="center"/>
      <protection/>
    </xf>
    <xf numFmtId="176" fontId="9" fillId="0" borderId="17" xfId="116" applyNumberFormat="1" applyFont="1" applyFill="1" applyBorder="1" applyAlignment="1">
      <alignment horizontal="left" vertical="center"/>
      <protection/>
    </xf>
    <xf numFmtId="176" fontId="14" fillId="0" borderId="17" xfId="116" applyNumberFormat="1" applyFont="1" applyFill="1" applyBorder="1" applyAlignment="1">
      <alignment vertical="center"/>
      <protection/>
    </xf>
    <xf numFmtId="189" fontId="14" fillId="0" borderId="0" xfId="116" applyNumberFormat="1" applyFont="1" applyFill="1" applyBorder="1" applyAlignment="1" applyProtection="1">
      <alignment horizontal="right" vertical="center"/>
      <protection/>
    </xf>
    <xf numFmtId="176" fontId="9" fillId="0" borderId="0" xfId="116" applyNumberFormat="1" applyFont="1" applyFill="1" applyBorder="1" applyAlignment="1" applyProtection="1">
      <alignment vertical="center"/>
      <protection locked="0"/>
    </xf>
    <xf numFmtId="176" fontId="9" fillId="0" borderId="0" xfId="115" applyNumberFormat="1" applyFont="1" applyFill="1" applyBorder="1" applyAlignment="1">
      <alignment vertical="center"/>
      <protection/>
    </xf>
    <xf numFmtId="176" fontId="88" fillId="0" borderId="17" xfId="116" applyNumberFormat="1" applyFont="1" applyFill="1" applyBorder="1" applyAlignment="1">
      <alignment horizontal="right" vertical="center"/>
      <protection/>
    </xf>
    <xf numFmtId="176" fontId="87" fillId="0" borderId="0" xfId="116" applyNumberFormat="1" applyFont="1" applyFill="1" applyBorder="1" applyAlignment="1">
      <alignment horizontal="right" vertical="center"/>
      <protection/>
    </xf>
    <xf numFmtId="200" fontId="14" fillId="0" borderId="0" xfId="116" applyNumberFormat="1" applyFont="1" applyFill="1" applyBorder="1" applyAlignment="1" applyProtection="1">
      <alignment horizontal="right" vertical="center"/>
      <protection/>
    </xf>
    <xf numFmtId="186" fontId="85" fillId="0" borderId="0" xfId="116" applyNumberFormat="1" applyFont="1" applyFill="1" applyAlignment="1">
      <alignment horizontal="right" vertical="center"/>
      <protection/>
    </xf>
    <xf numFmtId="189" fontId="89" fillId="0" borderId="0" xfId="116" applyNumberFormat="1" applyFont="1" applyFill="1" applyBorder="1" applyAlignment="1" applyProtection="1">
      <alignment horizontal="right"/>
      <protection/>
    </xf>
    <xf numFmtId="176" fontId="9" fillId="0" borderId="0" xfId="115" applyNumberFormat="1" applyFont="1" applyFill="1" applyBorder="1" applyAlignment="1">
      <alignment/>
      <protection/>
    </xf>
    <xf numFmtId="176" fontId="9" fillId="0" borderId="18" xfId="115" applyNumberFormat="1" applyFont="1" applyFill="1" applyBorder="1" applyAlignment="1" applyProtection="1">
      <alignment horizontal="distributed"/>
      <protection/>
    </xf>
    <xf numFmtId="176" fontId="9" fillId="0" borderId="17" xfId="115" applyNumberFormat="1" applyFont="1" applyFill="1" applyBorder="1" applyAlignment="1" applyProtection="1">
      <alignment horizontal="distributed"/>
      <protection/>
    </xf>
    <xf numFmtId="200" fontId="14" fillId="0" borderId="0" xfId="116" applyNumberFormat="1" applyFont="1" applyFill="1" applyBorder="1" applyAlignment="1" applyProtection="1">
      <alignment horizontal="right"/>
      <protection/>
    </xf>
    <xf numFmtId="176" fontId="11" fillId="0" borderId="22" xfId="116" applyNumberFormat="1" applyFont="1" applyFill="1" applyBorder="1" applyAlignment="1">
      <alignment horizontal="center" vertical="center" wrapText="1"/>
      <protection/>
    </xf>
    <xf numFmtId="176" fontId="11" fillId="0" borderId="23" xfId="116" applyNumberFormat="1" applyFont="1" applyFill="1" applyBorder="1" applyAlignment="1">
      <alignment horizontal="center" vertical="center"/>
      <protection/>
    </xf>
    <xf numFmtId="0" fontId="42" fillId="0" borderId="21" xfId="0" applyFont="1" applyFill="1" applyBorder="1" applyAlignment="1">
      <alignment vertical="center"/>
    </xf>
    <xf numFmtId="176" fontId="11" fillId="0" borderId="15" xfId="116" applyNumberFormat="1" applyFont="1" applyFill="1" applyBorder="1" applyAlignment="1">
      <alignment horizontal="center" vertical="center"/>
      <protection/>
    </xf>
    <xf numFmtId="176" fontId="11" fillId="0" borderId="21" xfId="116" applyNumberFormat="1" applyFont="1" applyFill="1" applyBorder="1" applyAlignment="1">
      <alignment horizontal="center" vertical="center" wrapText="1"/>
      <protection/>
    </xf>
    <xf numFmtId="176" fontId="14" fillId="0" borderId="0" xfId="116" applyNumberFormat="1" applyFont="1" applyFill="1" applyAlignment="1" applyProtection="1">
      <alignment horizontal="center" vertical="center"/>
      <protection/>
    </xf>
    <xf numFmtId="176" fontId="11" fillId="0" borderId="24" xfId="116" applyNumberFormat="1" applyFont="1" applyFill="1" applyBorder="1" applyAlignment="1">
      <alignment horizontal="center" vertical="center" wrapText="1"/>
      <protection/>
    </xf>
    <xf numFmtId="0" fontId="43" fillId="0" borderId="19" xfId="119" applyFont="1" applyFill="1" applyBorder="1" applyAlignment="1" applyProtection="1">
      <alignment horizontal="center" vertical="center"/>
      <protection/>
    </xf>
    <xf numFmtId="0" fontId="43" fillId="0" borderId="20" xfId="119" applyFont="1" applyFill="1" applyBorder="1" applyAlignment="1" applyProtection="1">
      <alignment horizontal="center" vertical="center"/>
      <protection/>
    </xf>
    <xf numFmtId="0" fontId="43" fillId="0" borderId="23" xfId="119" applyFont="1" applyFill="1" applyBorder="1" applyAlignment="1" applyProtection="1">
      <alignment horizontal="center" vertical="center"/>
      <protection/>
    </xf>
    <xf numFmtId="189" fontId="11" fillId="0" borderId="23" xfId="116" applyNumberFormat="1" applyFont="1" applyFill="1" applyBorder="1" applyAlignment="1" applyProtection="1">
      <alignment horizontal="center" vertical="center" wrapText="1"/>
      <protection/>
    </xf>
    <xf numFmtId="189" fontId="11" fillId="0" borderId="18" xfId="116" applyNumberFormat="1" applyFont="1" applyFill="1" applyBorder="1" applyAlignment="1" applyProtection="1">
      <alignment horizontal="center" vertical="center" wrapText="1"/>
      <protection/>
    </xf>
    <xf numFmtId="189" fontId="11" fillId="0" borderId="15" xfId="116" applyNumberFormat="1" applyFont="1" applyFill="1" applyBorder="1" applyAlignment="1" applyProtection="1">
      <alignment horizontal="center" vertical="center" wrapText="1"/>
      <protection/>
    </xf>
    <xf numFmtId="176" fontId="11" fillId="0" borderId="22" xfId="116" applyNumberFormat="1" applyFont="1" applyFill="1" applyBorder="1" applyAlignment="1" applyProtection="1">
      <alignment horizontal="center" vertical="center" wrapText="1"/>
      <protection/>
    </xf>
    <xf numFmtId="176" fontId="11" fillId="0" borderId="24" xfId="116" applyNumberFormat="1" applyFont="1" applyFill="1" applyBorder="1" applyAlignment="1" applyProtection="1">
      <alignment horizontal="center" vertical="center" wrapText="1"/>
      <protection/>
    </xf>
    <xf numFmtId="176" fontId="11" fillId="0" borderId="21" xfId="116" applyNumberFormat="1" applyFont="1" applyFill="1" applyBorder="1" applyAlignment="1" applyProtection="1">
      <alignment horizontal="center" vertical="center" wrapText="1"/>
      <protection/>
    </xf>
    <xf numFmtId="176" fontId="11" fillId="0" borderId="22" xfId="116" applyNumberFormat="1" applyFont="1" applyFill="1" applyBorder="1" applyAlignment="1" applyProtection="1" quotePrefix="1">
      <alignment horizontal="center" vertical="center" wrapText="1"/>
      <protection/>
    </xf>
    <xf numFmtId="176" fontId="13" fillId="0" borderId="22" xfId="116" applyNumberFormat="1" applyFont="1" applyFill="1" applyBorder="1" applyAlignment="1" applyProtection="1">
      <alignment horizontal="center" vertical="center" wrapText="1"/>
      <protection/>
    </xf>
    <xf numFmtId="176" fontId="13" fillId="0" borderId="24" xfId="116" applyNumberFormat="1" applyFont="1" applyFill="1" applyBorder="1" applyAlignment="1" applyProtection="1">
      <alignment horizontal="center" vertical="center" wrapText="1"/>
      <protection/>
    </xf>
    <xf numFmtId="176" fontId="13" fillId="0" borderId="21" xfId="116" applyNumberFormat="1" applyFont="1" applyFill="1" applyBorder="1" applyAlignment="1" applyProtection="1">
      <alignment horizontal="center" vertical="center" wrapText="1"/>
      <protection/>
    </xf>
    <xf numFmtId="186" fontId="11" fillId="0" borderId="22" xfId="116" applyNumberFormat="1" applyFont="1" applyFill="1" applyBorder="1" applyAlignment="1">
      <alignment horizontal="center" vertical="center" wrapText="1"/>
      <protection/>
    </xf>
    <xf numFmtId="186" fontId="11" fillId="0" borderId="24" xfId="116" applyNumberFormat="1" applyFont="1" applyFill="1" applyBorder="1" applyAlignment="1">
      <alignment horizontal="center" vertical="center" wrapText="1"/>
      <protection/>
    </xf>
    <xf numFmtId="186" fontId="11" fillId="0" borderId="21" xfId="116" applyNumberFormat="1" applyFont="1" applyFill="1" applyBorder="1" applyAlignment="1">
      <alignment horizontal="center" vertical="center" wrapText="1"/>
      <protection/>
    </xf>
    <xf numFmtId="176" fontId="11" fillId="0" borderId="19" xfId="116" applyNumberFormat="1" applyFont="1" applyFill="1" applyBorder="1" applyAlignment="1" applyProtection="1">
      <alignment horizontal="center" vertical="center" wrapText="1"/>
      <protection/>
    </xf>
    <xf numFmtId="176" fontId="11" fillId="0" borderId="20" xfId="116" applyNumberFormat="1" applyFont="1" applyFill="1" applyBorder="1" applyAlignment="1" applyProtection="1">
      <alignment horizontal="center" vertical="center"/>
      <protection/>
    </xf>
    <xf numFmtId="176" fontId="11" fillId="0" borderId="17" xfId="116" applyNumberFormat="1" applyFont="1" applyFill="1" applyBorder="1" applyAlignment="1" applyProtection="1">
      <alignment horizontal="center" vertical="center"/>
      <protection/>
    </xf>
    <xf numFmtId="176" fontId="11" fillId="0" borderId="0" xfId="116" applyNumberFormat="1" applyFont="1" applyFill="1" applyBorder="1" applyAlignment="1" applyProtection="1">
      <alignment horizontal="center" vertical="center"/>
      <protection/>
    </xf>
    <xf numFmtId="176" fontId="11" fillId="0" borderId="16" xfId="116" applyNumberFormat="1" applyFont="1" applyFill="1" applyBorder="1" applyAlignment="1" applyProtection="1">
      <alignment horizontal="center" vertical="center"/>
      <protection/>
    </xf>
    <xf numFmtId="176" fontId="11" fillId="0" borderId="13" xfId="116" applyNumberFormat="1" applyFont="1" applyFill="1" applyBorder="1" applyAlignment="1" applyProtection="1">
      <alignment horizontal="center" vertical="center"/>
      <protection/>
    </xf>
    <xf numFmtId="176" fontId="11" fillId="0" borderId="19" xfId="116" applyNumberFormat="1" applyFont="1" applyFill="1" applyBorder="1" applyAlignment="1">
      <alignment horizontal="center" vertical="center" wrapText="1"/>
      <protection/>
    </xf>
    <xf numFmtId="176" fontId="11" fillId="0" borderId="20" xfId="116" applyNumberFormat="1" applyFont="1" applyFill="1" applyBorder="1" applyAlignment="1">
      <alignment horizontal="center" vertical="center" wrapText="1"/>
      <protection/>
    </xf>
    <xf numFmtId="176" fontId="11" fillId="0" borderId="23" xfId="116" applyNumberFormat="1" applyFont="1" applyFill="1" applyBorder="1" applyAlignment="1">
      <alignment horizontal="center" vertical="center" wrapText="1"/>
      <protection/>
    </xf>
    <xf numFmtId="176" fontId="11" fillId="0" borderId="16" xfId="116" applyNumberFormat="1" applyFont="1" applyFill="1" applyBorder="1" applyAlignment="1">
      <alignment horizontal="center" vertical="center" wrapText="1"/>
      <protection/>
    </xf>
    <xf numFmtId="176" fontId="11" fillId="0" borderId="13" xfId="116" applyNumberFormat="1" applyFont="1" applyFill="1" applyBorder="1" applyAlignment="1">
      <alignment horizontal="center" vertical="center" wrapText="1"/>
      <protection/>
    </xf>
    <xf numFmtId="176" fontId="11" fillId="0" borderId="15" xfId="116" applyNumberFormat="1" applyFont="1" applyFill="1" applyBorder="1" applyAlignment="1">
      <alignment horizontal="center" vertical="center" wrapText="1"/>
      <protection/>
    </xf>
    <xf numFmtId="176" fontId="11" fillId="0" borderId="3" xfId="116" applyNumberFormat="1" applyFont="1" applyFill="1" applyBorder="1" applyAlignment="1">
      <alignment horizontal="center" vertical="center" wrapText="1"/>
      <protection/>
    </xf>
    <xf numFmtId="176" fontId="11" fillId="0" borderId="25" xfId="116" applyNumberFormat="1" applyFont="1" applyFill="1" applyBorder="1" applyAlignment="1" applyProtection="1">
      <alignment horizontal="center" vertical="center"/>
      <protection/>
    </xf>
    <xf numFmtId="176" fontId="11" fillId="0" borderId="2" xfId="116" applyNumberFormat="1" applyFont="1" applyFill="1" applyBorder="1" applyAlignment="1" applyProtection="1">
      <alignment horizontal="center" vertical="center"/>
      <protection/>
    </xf>
    <xf numFmtId="176" fontId="11" fillId="0" borderId="17" xfId="116" applyNumberFormat="1" applyFont="1" applyFill="1" applyBorder="1" applyAlignment="1" applyProtection="1">
      <alignment horizontal="center" vertical="center" wrapText="1"/>
      <protection/>
    </xf>
    <xf numFmtId="176" fontId="11" fillId="0" borderId="16" xfId="116" applyNumberFormat="1" applyFont="1" applyFill="1" applyBorder="1" applyAlignment="1" applyProtection="1">
      <alignment horizontal="center" vertical="center" wrapText="1"/>
      <protection/>
    </xf>
    <xf numFmtId="176" fontId="14" fillId="0" borderId="20" xfId="116" applyNumberFormat="1" applyFont="1" applyFill="1" applyBorder="1" applyAlignment="1">
      <alignment horizontal="left" vertical="top" wrapText="1"/>
      <protection/>
    </xf>
    <xf numFmtId="176" fontId="14" fillId="0" borderId="20" xfId="116" applyNumberFormat="1" applyFont="1" applyFill="1" applyBorder="1" applyAlignment="1">
      <alignment horizontal="right" vertical="top" wrapText="1"/>
      <protection/>
    </xf>
    <xf numFmtId="176" fontId="36" fillId="0" borderId="0" xfId="115" applyNumberFormat="1" applyFont="1" applyFill="1" applyBorder="1" applyAlignment="1" applyProtection="1">
      <alignment horizontal="left"/>
      <protection/>
    </xf>
    <xf numFmtId="37" fontId="36" fillId="0" borderId="0" xfId="115" applyFont="1" applyFill="1" applyBorder="1" applyAlignment="1">
      <alignment/>
      <protection/>
    </xf>
    <xf numFmtId="176" fontId="11" fillId="0" borderId="20" xfId="116" applyNumberFormat="1" applyFont="1" applyFill="1" applyBorder="1" applyAlignment="1" applyProtection="1">
      <alignment horizontal="center" vertical="center" wrapText="1"/>
      <protection/>
    </xf>
    <xf numFmtId="176" fontId="11" fillId="0" borderId="23" xfId="116" applyNumberFormat="1" applyFont="1" applyFill="1" applyBorder="1" applyAlignment="1" applyProtection="1">
      <alignment horizontal="center" vertical="center"/>
      <protection/>
    </xf>
    <xf numFmtId="176" fontId="11" fillId="0" borderId="18" xfId="116" applyNumberFormat="1" applyFont="1" applyFill="1" applyBorder="1" applyAlignment="1" applyProtection="1">
      <alignment horizontal="center" vertical="center"/>
      <protection/>
    </xf>
    <xf numFmtId="176" fontId="11" fillId="0" borderId="15" xfId="116" applyNumberFormat="1" applyFont="1" applyFill="1" applyBorder="1" applyAlignment="1" applyProtection="1">
      <alignment horizontal="center" vertical="center"/>
      <protection/>
    </xf>
    <xf numFmtId="176" fontId="11" fillId="0" borderId="22" xfId="116" applyNumberFormat="1" applyFont="1" applyFill="1" applyBorder="1" applyAlignment="1" applyProtection="1">
      <alignment horizontal="center" vertical="center"/>
      <protection/>
    </xf>
    <xf numFmtId="176" fontId="11" fillId="0" borderId="24" xfId="116" applyNumberFormat="1" applyFont="1" applyFill="1" applyBorder="1" applyAlignment="1" applyProtection="1">
      <alignment horizontal="center" vertical="center"/>
      <protection/>
    </xf>
    <xf numFmtId="176" fontId="11" fillId="0" borderId="21" xfId="116" applyNumberFormat="1" applyFont="1" applyFill="1" applyBorder="1" applyAlignment="1" applyProtection="1">
      <alignment horizontal="center" vertical="center"/>
      <protection/>
    </xf>
    <xf numFmtId="176" fontId="11" fillId="0" borderId="25" xfId="116" applyNumberFormat="1" applyFont="1" applyFill="1" applyBorder="1" applyAlignment="1">
      <alignment horizontal="center" vertical="center" wrapText="1"/>
      <protection/>
    </xf>
    <xf numFmtId="0" fontId="18" fillId="0" borderId="24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176" fontId="36" fillId="0" borderId="17" xfId="115" applyNumberFormat="1" applyFont="1" applyFill="1" applyBorder="1" applyAlignment="1" applyProtection="1">
      <alignment horizontal="right"/>
      <protection/>
    </xf>
    <xf numFmtId="37" fontId="36" fillId="0" borderId="0" xfId="115" applyFont="1" applyFill="1" applyBorder="1" applyAlignment="1">
      <alignment horizontal="right"/>
      <protection/>
    </xf>
    <xf numFmtId="176" fontId="36" fillId="0" borderId="0" xfId="115" applyNumberFormat="1" applyFont="1" applyFill="1" applyBorder="1" applyAlignment="1" applyProtection="1">
      <alignment/>
      <protection/>
    </xf>
    <xf numFmtId="176" fontId="36" fillId="0" borderId="0" xfId="115" applyNumberFormat="1" applyFont="1" applyFill="1" applyBorder="1" applyAlignment="1" applyProtection="1">
      <alignment horizontal="right"/>
      <protection/>
    </xf>
    <xf numFmtId="176" fontId="36" fillId="0" borderId="17" xfId="115" applyNumberFormat="1" applyFont="1" applyFill="1" applyBorder="1" applyAlignment="1">
      <alignment horizontal="right"/>
      <protection/>
    </xf>
    <xf numFmtId="176" fontId="36" fillId="0" borderId="0" xfId="115" applyNumberFormat="1" applyFont="1" applyFill="1" applyBorder="1" applyAlignment="1">
      <alignment horizontal="right"/>
      <protection/>
    </xf>
    <xf numFmtId="0" fontId="39" fillId="0" borderId="20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37" fontId="36" fillId="0" borderId="0" xfId="115" applyFont="1" applyFill="1" applyBorder="1" applyAlignment="1">
      <alignment horizontal="left"/>
      <protection/>
    </xf>
    <xf numFmtId="176" fontId="10" fillId="0" borderId="25" xfId="116" applyNumberFormat="1" applyFont="1" applyFill="1" applyBorder="1" applyAlignment="1" applyProtection="1">
      <alignment horizontal="center" vertical="center" wrapText="1"/>
      <protection/>
    </xf>
    <xf numFmtId="176" fontId="10" fillId="0" borderId="2" xfId="116" applyNumberFormat="1" applyFont="1" applyFill="1" applyBorder="1" applyAlignment="1" applyProtection="1">
      <alignment horizontal="center" vertical="center" wrapText="1"/>
      <protection/>
    </xf>
    <xf numFmtId="176" fontId="10" fillId="0" borderId="25" xfId="116" applyNumberFormat="1" applyFont="1" applyFill="1" applyBorder="1" applyAlignment="1" applyProtection="1">
      <alignment horizontal="center" vertical="center"/>
      <protection/>
    </xf>
    <xf numFmtId="176" fontId="10" fillId="0" borderId="2" xfId="116" applyNumberFormat="1" applyFont="1" applyFill="1" applyBorder="1" applyAlignment="1" applyProtection="1">
      <alignment horizontal="center" vertical="center"/>
      <protection/>
    </xf>
    <xf numFmtId="176" fontId="10" fillId="0" borderId="19" xfId="116" applyNumberFormat="1" applyFont="1" applyFill="1" applyBorder="1" applyAlignment="1" applyProtection="1">
      <alignment horizontal="center" vertical="center" wrapText="1"/>
      <protection/>
    </xf>
    <xf numFmtId="176" fontId="10" fillId="0" borderId="20" xfId="116" applyNumberFormat="1" applyFont="1" applyFill="1" applyBorder="1" applyAlignment="1" applyProtection="1">
      <alignment horizontal="center" vertical="center"/>
      <protection/>
    </xf>
    <xf numFmtId="176" fontId="10" fillId="0" borderId="17" xfId="116" applyNumberFormat="1" applyFont="1" applyFill="1" applyBorder="1" applyAlignment="1" applyProtection="1">
      <alignment horizontal="center" vertical="center"/>
      <protection/>
    </xf>
    <xf numFmtId="176" fontId="10" fillId="0" borderId="0" xfId="116" applyNumberFormat="1" applyFont="1" applyFill="1" applyBorder="1" applyAlignment="1" applyProtection="1">
      <alignment horizontal="center" vertical="center"/>
      <protection/>
    </xf>
    <xf numFmtId="176" fontId="10" fillId="0" borderId="16" xfId="116" applyNumberFormat="1" applyFont="1" applyFill="1" applyBorder="1" applyAlignment="1" applyProtection="1">
      <alignment horizontal="center" vertical="center"/>
      <protection/>
    </xf>
    <xf numFmtId="176" fontId="10" fillId="0" borderId="13" xfId="116" applyNumberFormat="1" applyFont="1" applyFill="1" applyBorder="1" applyAlignment="1" applyProtection="1">
      <alignment horizontal="center" vertical="center"/>
      <protection/>
    </xf>
    <xf numFmtId="176" fontId="10" fillId="0" borderId="22" xfId="116" applyNumberFormat="1" applyFont="1" applyFill="1" applyBorder="1" applyAlignment="1" applyProtection="1">
      <alignment horizontal="center" vertical="center"/>
      <protection/>
    </xf>
    <xf numFmtId="176" fontId="10" fillId="0" borderId="21" xfId="116" applyNumberFormat="1" applyFont="1" applyFill="1" applyBorder="1" applyAlignment="1" applyProtection="1">
      <alignment horizontal="center" vertical="center"/>
      <protection/>
    </xf>
    <xf numFmtId="176" fontId="10" fillId="0" borderId="26" xfId="116" applyNumberFormat="1" applyFont="1" applyFill="1" applyBorder="1" applyAlignment="1" applyProtection="1">
      <alignment horizontal="center" vertical="center"/>
      <protection/>
    </xf>
    <xf numFmtId="176" fontId="10" fillId="0" borderId="26" xfId="116" applyNumberFormat="1" applyFont="1" applyFill="1" applyBorder="1" applyAlignment="1" applyProtection="1">
      <alignment horizontal="center" vertical="center" wrapText="1"/>
      <protection/>
    </xf>
    <xf numFmtId="176" fontId="9" fillId="0" borderId="0" xfId="115" applyNumberFormat="1" applyFont="1" applyFill="1" applyBorder="1" applyAlignment="1" applyProtection="1">
      <alignment horizontal="left"/>
      <protection/>
    </xf>
    <xf numFmtId="37" fontId="9" fillId="0" borderId="18" xfId="115" applyFont="1" applyFill="1" applyBorder="1" applyAlignment="1">
      <alignment/>
      <protection/>
    </xf>
    <xf numFmtId="176" fontId="9" fillId="0" borderId="17" xfId="115" applyNumberFormat="1" applyFont="1" applyFill="1" applyBorder="1" applyAlignment="1" applyProtection="1">
      <alignment horizontal="right"/>
      <protection/>
    </xf>
    <xf numFmtId="37" fontId="9" fillId="0" borderId="0" xfId="115" applyFont="1" applyFill="1" applyBorder="1" applyAlignment="1">
      <alignment horizontal="right"/>
      <protection/>
    </xf>
    <xf numFmtId="176" fontId="10" fillId="0" borderId="20" xfId="116" applyNumberFormat="1" applyFont="1" applyFill="1" applyBorder="1" applyAlignment="1" applyProtection="1">
      <alignment horizontal="center" vertical="center" wrapText="1"/>
      <protection/>
    </xf>
    <xf numFmtId="176" fontId="10" fillId="0" borderId="23" xfId="116" applyNumberFormat="1" applyFont="1" applyFill="1" applyBorder="1" applyAlignment="1" applyProtection="1">
      <alignment horizontal="center" vertical="center"/>
      <protection/>
    </xf>
    <xf numFmtId="176" fontId="10" fillId="0" borderId="18" xfId="116" applyNumberFormat="1" applyFont="1" applyFill="1" applyBorder="1" applyAlignment="1" applyProtection="1">
      <alignment horizontal="center" vertical="center"/>
      <protection/>
    </xf>
    <xf numFmtId="176" fontId="10" fillId="0" borderId="15" xfId="116" applyNumberFormat="1" applyFont="1" applyFill="1" applyBorder="1" applyAlignment="1" applyProtection="1">
      <alignment horizontal="center" vertical="center"/>
      <protection/>
    </xf>
    <xf numFmtId="186" fontId="10" fillId="0" borderId="22" xfId="116" applyNumberFormat="1" applyFont="1" applyFill="1" applyBorder="1" applyAlignment="1">
      <alignment horizontal="center" vertical="center" wrapText="1"/>
      <protection/>
    </xf>
    <xf numFmtId="186" fontId="10" fillId="0" borderId="24" xfId="116" applyNumberFormat="1" applyFont="1" applyFill="1" applyBorder="1" applyAlignment="1">
      <alignment horizontal="center" vertical="center"/>
      <protection/>
    </xf>
    <xf numFmtId="186" fontId="10" fillId="0" borderId="21" xfId="116" applyNumberFormat="1" applyFont="1" applyFill="1" applyBorder="1" applyAlignment="1">
      <alignment horizontal="center" vertical="center"/>
      <protection/>
    </xf>
    <xf numFmtId="176" fontId="9" fillId="0" borderId="0" xfId="115" applyNumberFormat="1" applyFont="1" applyFill="1" applyBorder="1" applyAlignment="1" applyProtection="1">
      <alignment/>
      <protection/>
    </xf>
    <xf numFmtId="176" fontId="9" fillId="0" borderId="18" xfId="115" applyNumberFormat="1" applyFont="1" applyFill="1" applyBorder="1" applyAlignment="1" applyProtection="1">
      <alignment/>
      <protection/>
    </xf>
    <xf numFmtId="176" fontId="9" fillId="0" borderId="0" xfId="115" applyNumberFormat="1" applyFont="1" applyFill="1" applyBorder="1" applyAlignment="1" applyProtection="1">
      <alignment horizontal="right"/>
      <protection/>
    </xf>
    <xf numFmtId="176" fontId="9" fillId="0" borderId="18" xfId="115" applyNumberFormat="1" applyFont="1" applyFill="1" applyBorder="1" applyAlignment="1" applyProtection="1">
      <alignment horizontal="left"/>
      <protection/>
    </xf>
    <xf numFmtId="176" fontId="9" fillId="0" borderId="17" xfId="115" applyNumberFormat="1" applyFont="1" applyFill="1" applyBorder="1" applyAlignment="1">
      <alignment horizontal="right"/>
      <protection/>
    </xf>
    <xf numFmtId="176" fontId="9" fillId="0" borderId="0" xfId="115" applyNumberFormat="1" applyFont="1" applyFill="1" applyBorder="1" applyAlignment="1">
      <alignment horizontal="right"/>
      <protection/>
    </xf>
    <xf numFmtId="37" fontId="9" fillId="0" borderId="18" xfId="115" applyFont="1" applyFill="1" applyBorder="1" applyAlignment="1">
      <alignment horizontal="left"/>
      <protection/>
    </xf>
  </cellXfs>
  <cellStyles count="10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スタイル 1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ハイパーリンク 2" xfId="64"/>
    <cellStyle name="メモ" xfId="65"/>
    <cellStyle name="リンク セル" xfId="66"/>
    <cellStyle name="悪い" xfId="67"/>
    <cellStyle name="計算" xfId="68"/>
    <cellStyle name="警告文" xfId="69"/>
    <cellStyle name="Comma [0]" xfId="70"/>
    <cellStyle name="Comma" xfId="71"/>
    <cellStyle name="桁区切り 2" xfId="72"/>
    <cellStyle name="桁区切り 2 2" xfId="73"/>
    <cellStyle name="桁区切り 3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入力" xfId="84"/>
    <cellStyle name="標準 10" xfId="85"/>
    <cellStyle name="標準 11" xfId="86"/>
    <cellStyle name="標準 12" xfId="87"/>
    <cellStyle name="標準 13" xfId="88"/>
    <cellStyle name="標準 14" xfId="89"/>
    <cellStyle name="標準 15" xfId="90"/>
    <cellStyle name="標準 16" xfId="91"/>
    <cellStyle name="標準 17" xfId="92"/>
    <cellStyle name="標準 18" xfId="93"/>
    <cellStyle name="標準 19" xfId="94"/>
    <cellStyle name="標準 2" xfId="95"/>
    <cellStyle name="標準 2 2" xfId="96"/>
    <cellStyle name="標準 2 3" xfId="97"/>
    <cellStyle name="標準 20" xfId="98"/>
    <cellStyle name="標準 21" xfId="99"/>
    <cellStyle name="標準 22" xfId="100"/>
    <cellStyle name="標準 23" xfId="101"/>
    <cellStyle name="標準 24" xfId="102"/>
    <cellStyle name="標準 25" xfId="103"/>
    <cellStyle name="標準 26" xfId="104"/>
    <cellStyle name="標準 27" xfId="105"/>
    <cellStyle name="標準 28" xfId="106"/>
    <cellStyle name="標準 3" xfId="107"/>
    <cellStyle name="標準 3 2" xfId="108"/>
    <cellStyle name="標準 4" xfId="109"/>
    <cellStyle name="標準 5" xfId="110"/>
    <cellStyle name="標準 6" xfId="111"/>
    <cellStyle name="標準 7" xfId="112"/>
    <cellStyle name="標準 8" xfId="113"/>
    <cellStyle name="標準 9" xfId="114"/>
    <cellStyle name="標準_第02表  H14" xfId="115"/>
    <cellStyle name="標準_第03表 H14" xfId="116"/>
    <cellStyle name="標準_第42表 H14" xfId="117"/>
    <cellStyle name="標準_第58表 H14" xfId="118"/>
    <cellStyle name="標準_付表－２H13" xfId="119"/>
    <cellStyle name="Followed Hyperlink" xfId="120"/>
    <cellStyle name="良い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28</xdr:row>
      <xdr:rowOff>0</xdr:rowOff>
    </xdr:from>
    <xdr:ext cx="18897600" cy="933450"/>
    <xdr:sp>
      <xdr:nvSpPr>
        <xdr:cNvPr id="1" name="正方形/長方形 3"/>
        <xdr:cNvSpPr>
          <a:spLocks/>
        </xdr:cNvSpPr>
      </xdr:nvSpPr>
      <xdr:spPr>
        <a:xfrm>
          <a:off x="7038975" y="5867400"/>
          <a:ext cx="188976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28</xdr:row>
      <xdr:rowOff>0</xdr:rowOff>
    </xdr:from>
    <xdr:ext cx="18897600" cy="933450"/>
    <xdr:sp>
      <xdr:nvSpPr>
        <xdr:cNvPr id="1" name="正方形/長方形 3"/>
        <xdr:cNvSpPr>
          <a:spLocks/>
        </xdr:cNvSpPr>
      </xdr:nvSpPr>
      <xdr:spPr>
        <a:xfrm>
          <a:off x="7038975" y="5867400"/>
          <a:ext cx="188976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28</xdr:row>
      <xdr:rowOff>0</xdr:rowOff>
    </xdr:from>
    <xdr:ext cx="18897600" cy="933450"/>
    <xdr:sp>
      <xdr:nvSpPr>
        <xdr:cNvPr id="1" name="正方形/長方形 3"/>
        <xdr:cNvSpPr>
          <a:spLocks/>
        </xdr:cNvSpPr>
      </xdr:nvSpPr>
      <xdr:spPr>
        <a:xfrm>
          <a:off x="7038975" y="5867400"/>
          <a:ext cx="188976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&#35352;&#32773;&#30330;&#34920;(&#25237;&#12370;&#36796;&#12415;&#65289;\02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B81"/>
  <sheetViews>
    <sheetView showGridLines="0" tabSelected="1" zoomScaleSheetLayoutView="10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8.75" defaultRowHeight="13.5" customHeight="1"/>
  <cols>
    <col min="1" max="1" width="1.328125" style="3" customWidth="1"/>
    <col min="2" max="2" width="9.25" style="3" customWidth="1"/>
    <col min="3" max="4" width="8.5" style="3" customWidth="1"/>
    <col min="5" max="5" width="8.5" style="25" customWidth="1"/>
    <col min="6" max="6" width="8.5" style="42" customWidth="1"/>
    <col min="7" max="11" width="8.5" style="25" customWidth="1"/>
    <col min="12" max="13" width="8.5" style="3" customWidth="1"/>
    <col min="14" max="21" width="8.5" style="25" customWidth="1"/>
    <col min="22" max="24" width="8.5" style="51" customWidth="1"/>
    <col min="25" max="26" width="9.25" style="21" customWidth="1"/>
    <col min="27" max="27" width="9.25" style="3" customWidth="1"/>
    <col min="28" max="28" width="1.328125" style="3" customWidth="1"/>
    <col min="29" max="29" width="8.83203125" style="3" customWidth="1"/>
    <col min="30" max="16384" width="8.75" style="3" customWidth="1"/>
  </cols>
  <sheetData>
    <row r="1" spans="1:26" ht="16.5" customHeight="1">
      <c r="A1" s="200" t="s">
        <v>136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55"/>
      <c r="P1" s="55"/>
      <c r="Q1" s="55"/>
      <c r="R1" s="56"/>
      <c r="S1" s="31"/>
      <c r="T1" s="35" t="s">
        <v>2</v>
      </c>
      <c r="U1" s="31"/>
      <c r="V1" s="35"/>
      <c r="W1" s="35"/>
      <c r="X1" s="35"/>
      <c r="Y1" s="2"/>
      <c r="Z1" s="2"/>
    </row>
    <row r="2" spans="1:26" ht="16.5" customHeight="1">
      <c r="A2" s="1"/>
      <c r="B2" s="1"/>
      <c r="C2" s="1"/>
      <c r="D2" s="1" t="s">
        <v>111</v>
      </c>
      <c r="E2" s="36"/>
      <c r="F2" s="38"/>
      <c r="G2" s="36"/>
      <c r="H2" s="36"/>
      <c r="I2" s="36"/>
      <c r="J2" s="36"/>
      <c r="K2" s="36"/>
      <c r="L2" s="1"/>
      <c r="M2" s="1"/>
      <c r="N2" s="36"/>
      <c r="O2" s="57"/>
      <c r="P2" s="57"/>
      <c r="Q2" s="57"/>
      <c r="R2" s="57"/>
      <c r="S2" s="31"/>
      <c r="T2" s="35"/>
      <c r="U2" s="31"/>
      <c r="V2" s="58"/>
      <c r="W2" s="59"/>
      <c r="X2" s="59"/>
      <c r="Y2" s="2"/>
      <c r="Z2" s="2"/>
    </row>
    <row r="3" spans="1:28" ht="16.5" customHeight="1">
      <c r="A3" s="110" t="s">
        <v>50</v>
      </c>
      <c r="C3" s="12"/>
      <c r="D3" s="4"/>
      <c r="E3" s="4"/>
      <c r="F3" s="43"/>
      <c r="G3" s="4"/>
      <c r="H3" s="4"/>
      <c r="I3" s="4"/>
      <c r="J3" s="4"/>
      <c r="K3" s="4"/>
      <c r="L3" s="5"/>
      <c r="M3" s="4"/>
      <c r="N3" s="5"/>
      <c r="O3" s="113" t="s">
        <v>71</v>
      </c>
      <c r="P3" s="53"/>
      <c r="Q3" s="60"/>
      <c r="R3" s="60"/>
      <c r="S3" s="4"/>
      <c r="T3" s="4"/>
      <c r="U3" s="6"/>
      <c r="V3" s="61"/>
      <c r="W3" s="61"/>
      <c r="X3" s="61"/>
      <c r="Y3" s="7"/>
      <c r="Z3" s="7"/>
      <c r="AA3" s="6"/>
      <c r="AB3" s="114" t="s">
        <v>137</v>
      </c>
    </row>
    <row r="4" spans="1:28" ht="16.5" customHeight="1">
      <c r="A4" s="239" t="s">
        <v>92</v>
      </c>
      <c r="B4" s="240"/>
      <c r="C4" s="243" t="s">
        <v>0</v>
      </c>
      <c r="D4" s="230" t="s">
        <v>72</v>
      </c>
      <c r="E4" s="230"/>
      <c r="F4" s="230"/>
      <c r="G4" s="230"/>
      <c r="H4" s="230"/>
      <c r="I4" s="230"/>
      <c r="J4" s="246"/>
      <c r="K4" s="195" t="s">
        <v>147</v>
      </c>
      <c r="L4" s="195" t="s">
        <v>144</v>
      </c>
      <c r="M4" s="196"/>
      <c r="N4" s="195" t="s">
        <v>128</v>
      </c>
      <c r="O4" s="231" t="s">
        <v>129</v>
      </c>
      <c r="P4" s="232"/>
      <c r="Q4" s="232"/>
      <c r="R4" s="232"/>
      <c r="S4" s="195" t="s">
        <v>70</v>
      </c>
      <c r="T4" s="195" t="s">
        <v>108</v>
      </c>
      <c r="U4" s="202" t="s">
        <v>102</v>
      </c>
      <c r="V4" s="203"/>
      <c r="W4" s="203"/>
      <c r="X4" s="204"/>
      <c r="Y4" s="205" t="s">
        <v>133</v>
      </c>
      <c r="Z4" s="215" t="s">
        <v>148</v>
      </c>
      <c r="AA4" s="218" t="s">
        <v>92</v>
      </c>
      <c r="AB4" s="219"/>
    </row>
    <row r="5" spans="1:28" ht="16.5" customHeight="1">
      <c r="A5" s="221"/>
      <c r="B5" s="241"/>
      <c r="C5" s="244"/>
      <c r="D5" s="195" t="s">
        <v>49</v>
      </c>
      <c r="E5" s="224" t="s">
        <v>125</v>
      </c>
      <c r="F5" s="225"/>
      <c r="G5" s="226"/>
      <c r="H5" s="195" t="s">
        <v>127</v>
      </c>
      <c r="I5" s="230" t="s">
        <v>87</v>
      </c>
      <c r="J5" s="230" t="s">
        <v>126</v>
      </c>
      <c r="K5" s="247"/>
      <c r="L5" s="197"/>
      <c r="M5" s="198"/>
      <c r="N5" s="201"/>
      <c r="O5" s="208" t="s">
        <v>99</v>
      </c>
      <c r="P5" s="231" t="s">
        <v>100</v>
      </c>
      <c r="Q5" s="232"/>
      <c r="R5" s="218" t="s">
        <v>101</v>
      </c>
      <c r="S5" s="201"/>
      <c r="T5" s="201"/>
      <c r="U5" s="208" t="s">
        <v>130</v>
      </c>
      <c r="V5" s="211" t="s">
        <v>131</v>
      </c>
      <c r="W5" s="212" t="s">
        <v>132</v>
      </c>
      <c r="X5" s="208" t="s">
        <v>106</v>
      </c>
      <c r="Y5" s="206"/>
      <c r="Z5" s="216"/>
      <c r="AA5" s="220"/>
      <c r="AB5" s="221"/>
    </row>
    <row r="6" spans="1:28" ht="16.5" customHeight="1">
      <c r="A6" s="221"/>
      <c r="B6" s="241"/>
      <c r="C6" s="244"/>
      <c r="D6" s="201"/>
      <c r="E6" s="227"/>
      <c r="F6" s="228"/>
      <c r="G6" s="229"/>
      <c r="H6" s="201"/>
      <c r="I6" s="230"/>
      <c r="J6" s="230"/>
      <c r="K6" s="247"/>
      <c r="L6" s="195" t="s">
        <v>54</v>
      </c>
      <c r="M6" s="195" t="s">
        <v>55</v>
      </c>
      <c r="N6" s="201"/>
      <c r="O6" s="209"/>
      <c r="P6" s="208" t="s">
        <v>109</v>
      </c>
      <c r="Q6" s="208" t="s">
        <v>110</v>
      </c>
      <c r="R6" s="233"/>
      <c r="S6" s="201"/>
      <c r="T6" s="201"/>
      <c r="U6" s="209"/>
      <c r="V6" s="209"/>
      <c r="W6" s="213"/>
      <c r="X6" s="209"/>
      <c r="Y6" s="206"/>
      <c r="Z6" s="216"/>
      <c r="AA6" s="220"/>
      <c r="AB6" s="221"/>
    </row>
    <row r="7" spans="1:28" ht="16.5" customHeight="1">
      <c r="A7" s="223"/>
      <c r="B7" s="242"/>
      <c r="C7" s="245"/>
      <c r="D7" s="199"/>
      <c r="E7" s="74" t="s">
        <v>40</v>
      </c>
      <c r="F7" s="74" t="s">
        <v>41</v>
      </c>
      <c r="G7" s="74" t="s">
        <v>60</v>
      </c>
      <c r="H7" s="199"/>
      <c r="I7" s="230"/>
      <c r="J7" s="230"/>
      <c r="K7" s="248"/>
      <c r="L7" s="197"/>
      <c r="M7" s="199"/>
      <c r="N7" s="199"/>
      <c r="O7" s="210"/>
      <c r="P7" s="210"/>
      <c r="Q7" s="210"/>
      <c r="R7" s="234"/>
      <c r="S7" s="199"/>
      <c r="T7" s="199"/>
      <c r="U7" s="210"/>
      <c r="V7" s="210"/>
      <c r="W7" s="214"/>
      <c r="X7" s="144" t="s">
        <v>112</v>
      </c>
      <c r="Y7" s="207"/>
      <c r="Z7" s="217"/>
      <c r="AA7" s="222"/>
      <c r="AB7" s="223"/>
    </row>
    <row r="8" spans="1:28" ht="16.5" customHeight="1">
      <c r="A8" s="75"/>
      <c r="B8" s="75"/>
      <c r="C8" s="145"/>
      <c r="D8" s="18"/>
      <c r="E8" s="18"/>
      <c r="F8" s="97"/>
      <c r="G8" s="18"/>
      <c r="H8" s="18"/>
      <c r="I8" s="18"/>
      <c r="J8" s="18"/>
      <c r="K8" s="18"/>
      <c r="L8" s="18"/>
      <c r="M8" s="18"/>
      <c r="N8" s="18"/>
      <c r="O8" s="50"/>
      <c r="P8" s="235"/>
      <c r="Q8" s="235"/>
      <c r="R8" s="236"/>
      <c r="S8" s="236"/>
      <c r="T8" s="18"/>
      <c r="U8" s="18"/>
      <c r="V8" s="50"/>
      <c r="W8" s="50"/>
      <c r="X8" s="50"/>
      <c r="Y8" s="146"/>
      <c r="Z8" s="146"/>
      <c r="AA8" s="85"/>
      <c r="AB8" s="86"/>
    </row>
    <row r="9" spans="1:28" ht="16.5" customHeight="1">
      <c r="A9" s="147"/>
      <c r="B9" s="148" t="s">
        <v>98</v>
      </c>
      <c r="C9" s="149">
        <f>SUM(D9,K9:T9)</f>
        <v>20818</v>
      </c>
      <c r="D9" s="11">
        <f>SUM(E9:J9)</f>
        <v>20663</v>
      </c>
      <c r="E9" s="11">
        <v>19267</v>
      </c>
      <c r="F9" s="150">
        <v>394</v>
      </c>
      <c r="G9" s="11">
        <v>439</v>
      </c>
      <c r="H9" s="11">
        <v>0</v>
      </c>
      <c r="I9" s="11">
        <v>276</v>
      </c>
      <c r="J9" s="11">
        <v>287</v>
      </c>
      <c r="K9" s="11">
        <v>11</v>
      </c>
      <c r="L9" s="11">
        <v>0</v>
      </c>
      <c r="M9" s="11">
        <v>3</v>
      </c>
      <c r="N9" s="11">
        <v>2</v>
      </c>
      <c r="O9" s="18">
        <v>0</v>
      </c>
      <c r="P9" s="18">
        <v>16</v>
      </c>
      <c r="Q9" s="18">
        <v>1</v>
      </c>
      <c r="R9" s="18">
        <v>4</v>
      </c>
      <c r="S9" s="11">
        <v>118</v>
      </c>
      <c r="T9" s="11">
        <v>0</v>
      </c>
      <c r="U9" s="11">
        <v>617</v>
      </c>
      <c r="V9" s="11">
        <v>7</v>
      </c>
      <c r="W9" s="11">
        <v>1</v>
      </c>
      <c r="X9" s="11">
        <f>O9+P9+V9+W9</f>
        <v>24</v>
      </c>
      <c r="Y9" s="151">
        <f>D9/C9*100</f>
        <v>99.25545201268133</v>
      </c>
      <c r="Z9" s="151">
        <f>X9/C9*100</f>
        <v>0.11528484964934192</v>
      </c>
      <c r="AA9" s="152" t="s">
        <v>134</v>
      </c>
      <c r="AB9" s="90"/>
    </row>
    <row r="10" spans="1:28" s="19" customFormat="1" ht="16.5" customHeight="1">
      <c r="A10" s="153"/>
      <c r="B10" s="154" t="s">
        <v>140</v>
      </c>
      <c r="C10" s="155">
        <f>D10+K10+L10+M10+N10+O10+P10+Q10+R10+S10+T10</f>
        <v>20573</v>
      </c>
      <c r="D10" s="156">
        <f>SUM(E10:J10)</f>
        <v>20391</v>
      </c>
      <c r="E10" s="156">
        <f aca="true" t="shared" si="0" ref="E10:X10">E16+E36+E39+E44+E46+E49+E53+E57+E60+E63+E65</f>
        <v>18802</v>
      </c>
      <c r="F10" s="157">
        <f t="shared" si="0"/>
        <v>449</v>
      </c>
      <c r="G10" s="156">
        <f t="shared" si="0"/>
        <v>560</v>
      </c>
      <c r="H10" s="156">
        <f t="shared" si="0"/>
        <v>0</v>
      </c>
      <c r="I10" s="156">
        <f t="shared" si="0"/>
        <v>277</v>
      </c>
      <c r="J10" s="156">
        <f t="shared" si="0"/>
        <v>303</v>
      </c>
      <c r="K10" s="156">
        <f t="shared" si="0"/>
        <v>9</v>
      </c>
      <c r="L10" s="156">
        <f t="shared" si="0"/>
        <v>0</v>
      </c>
      <c r="M10" s="156">
        <f t="shared" si="0"/>
        <v>2</v>
      </c>
      <c r="N10" s="156">
        <f t="shared" si="0"/>
        <v>2</v>
      </c>
      <c r="O10" s="156">
        <f t="shared" si="0"/>
        <v>5</v>
      </c>
      <c r="P10" s="156">
        <f t="shared" si="0"/>
        <v>13</v>
      </c>
      <c r="Q10" s="156">
        <f t="shared" si="0"/>
        <v>4</v>
      </c>
      <c r="R10" s="156">
        <f t="shared" si="0"/>
        <v>0</v>
      </c>
      <c r="S10" s="156">
        <f t="shared" si="0"/>
        <v>146</v>
      </c>
      <c r="T10" s="156">
        <f t="shared" si="0"/>
        <v>1</v>
      </c>
      <c r="U10" s="156">
        <f>U16+U36+U39+U44+U46+U49+U53+U57+U60+U63+U65</f>
        <v>700</v>
      </c>
      <c r="V10" s="156">
        <f t="shared" si="0"/>
        <v>3</v>
      </c>
      <c r="W10" s="156">
        <f t="shared" si="0"/>
        <v>3</v>
      </c>
      <c r="X10" s="156">
        <f t="shared" si="0"/>
        <v>24</v>
      </c>
      <c r="Y10" s="158">
        <f>D10/C10*100</f>
        <v>99.11534535556311</v>
      </c>
      <c r="Z10" s="158">
        <f>(X10/C10*100)</f>
        <v>0.11665775531035823</v>
      </c>
      <c r="AA10" s="159" t="s">
        <v>141</v>
      </c>
      <c r="AB10" s="160"/>
    </row>
    <row r="11" spans="1:28" s="54" customFormat="1" ht="16.5" customHeight="1">
      <c r="A11" s="76"/>
      <c r="B11" s="77"/>
      <c r="C11" s="161"/>
      <c r="D11" s="77"/>
      <c r="E11" s="77"/>
      <c r="F11" s="105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162"/>
      <c r="Z11" s="162"/>
      <c r="AA11" s="87"/>
      <c r="AB11" s="88"/>
    </row>
    <row r="12" spans="1:28" ht="16.5" customHeight="1">
      <c r="A12" s="75"/>
      <c r="B12" s="78" t="s">
        <v>51</v>
      </c>
      <c r="C12" s="163">
        <f>D12+K12+L12+M12+N12+O12+P12+Q12+R12+S12+T12</f>
        <v>158</v>
      </c>
      <c r="D12" s="98">
        <f>SUM(E12:J12)</f>
        <v>157</v>
      </c>
      <c r="E12" s="98">
        <v>146</v>
      </c>
      <c r="F12" s="99">
        <v>0</v>
      </c>
      <c r="G12" s="98">
        <v>4</v>
      </c>
      <c r="H12" s="98">
        <v>0</v>
      </c>
      <c r="I12" s="98">
        <v>7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1</v>
      </c>
      <c r="T12" s="98">
        <v>0</v>
      </c>
      <c r="U12" s="98">
        <v>10</v>
      </c>
      <c r="V12" s="100">
        <v>0</v>
      </c>
      <c r="W12" s="100">
        <v>0</v>
      </c>
      <c r="X12" s="100">
        <f>O12+P12+V12+W12</f>
        <v>0</v>
      </c>
      <c r="Y12" s="164">
        <f>D12/C12*100</f>
        <v>99.36708860759494</v>
      </c>
      <c r="Z12" s="165">
        <f>(X12/C12*100)</f>
        <v>0</v>
      </c>
      <c r="AA12" s="89" t="s">
        <v>63</v>
      </c>
      <c r="AB12" s="90"/>
    </row>
    <row r="13" spans="1:28" ht="16.5" customHeight="1">
      <c r="A13" s="75"/>
      <c r="B13" s="78" t="s">
        <v>52</v>
      </c>
      <c r="C13" s="163">
        <f>D13+K13+L13+M13+N13+O13+P13+Q13+R13+S13+T13</f>
        <v>19988</v>
      </c>
      <c r="D13" s="98">
        <f>SUM(E13:J13)</f>
        <v>19808</v>
      </c>
      <c r="E13" s="98">
        <v>18246</v>
      </c>
      <c r="F13" s="99">
        <v>449</v>
      </c>
      <c r="G13" s="98">
        <v>541</v>
      </c>
      <c r="H13" s="98">
        <v>0</v>
      </c>
      <c r="I13" s="98">
        <v>269</v>
      </c>
      <c r="J13" s="98">
        <v>303</v>
      </c>
      <c r="K13" s="98">
        <v>9</v>
      </c>
      <c r="L13" s="98">
        <v>0</v>
      </c>
      <c r="M13" s="98">
        <v>2</v>
      </c>
      <c r="N13" s="98">
        <v>2</v>
      </c>
      <c r="O13" s="98">
        <v>5</v>
      </c>
      <c r="P13" s="98">
        <v>13</v>
      </c>
      <c r="Q13" s="98">
        <v>4</v>
      </c>
      <c r="R13" s="98">
        <v>0</v>
      </c>
      <c r="S13" s="98">
        <v>144</v>
      </c>
      <c r="T13" s="98">
        <v>1</v>
      </c>
      <c r="U13" s="98">
        <v>676</v>
      </c>
      <c r="V13" s="100">
        <v>3</v>
      </c>
      <c r="W13" s="100">
        <v>3</v>
      </c>
      <c r="X13" s="100">
        <f>O13+P13+V13+W13</f>
        <v>24</v>
      </c>
      <c r="Y13" s="164">
        <f>D13/C13*100</f>
        <v>99.09945967580548</v>
      </c>
      <c r="Z13" s="165">
        <f>(X13/C13*100)</f>
        <v>0.12007204322593557</v>
      </c>
      <c r="AA13" s="89" t="s">
        <v>64</v>
      </c>
      <c r="AB13" s="90"/>
    </row>
    <row r="14" spans="1:28" ht="16.5" customHeight="1">
      <c r="A14" s="75"/>
      <c r="B14" s="78" t="s">
        <v>53</v>
      </c>
      <c r="C14" s="163">
        <f>D14+K14+L14+M14+N14+O14+P14+Q14+R14+S14+T14</f>
        <v>427</v>
      </c>
      <c r="D14" s="98">
        <f>SUM(E14:J14)</f>
        <v>426</v>
      </c>
      <c r="E14" s="98">
        <v>410</v>
      </c>
      <c r="F14" s="99">
        <v>0</v>
      </c>
      <c r="G14" s="98">
        <v>15</v>
      </c>
      <c r="H14" s="98">
        <v>0</v>
      </c>
      <c r="I14" s="98">
        <v>1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1</v>
      </c>
      <c r="T14" s="98">
        <v>0</v>
      </c>
      <c r="U14" s="98">
        <v>14</v>
      </c>
      <c r="V14" s="100">
        <v>0</v>
      </c>
      <c r="W14" s="100">
        <v>0</v>
      </c>
      <c r="X14" s="100">
        <f>O14+P14+V14+W14</f>
        <v>0</v>
      </c>
      <c r="Y14" s="164">
        <f>D14/C14*100</f>
        <v>99.76580796252928</v>
      </c>
      <c r="Z14" s="165">
        <f>(X14/C14*100)</f>
        <v>0</v>
      </c>
      <c r="AA14" s="89" t="s">
        <v>65</v>
      </c>
      <c r="AB14" s="90"/>
    </row>
    <row r="15" spans="1:28" s="47" customFormat="1" ht="16.5" customHeight="1">
      <c r="A15" s="79"/>
      <c r="B15" s="79"/>
      <c r="C15" s="166"/>
      <c r="D15" s="106"/>
      <c r="E15" s="106"/>
      <c r="F15" s="107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67"/>
      <c r="Z15" s="165"/>
      <c r="AA15" s="91"/>
      <c r="AB15" s="92"/>
    </row>
    <row r="16" spans="1:28" s="27" customFormat="1" ht="16.5" customHeight="1">
      <c r="A16" s="237" t="s">
        <v>76</v>
      </c>
      <c r="B16" s="238"/>
      <c r="C16" s="168">
        <f>SUM(C18:C35)</f>
        <v>17342</v>
      </c>
      <c r="D16" s="169">
        <f aca="true" t="shared" si="1" ref="D16:T16">SUM(D18:D35)</f>
        <v>17191</v>
      </c>
      <c r="E16" s="169">
        <f t="shared" si="1"/>
        <v>15818</v>
      </c>
      <c r="F16" s="170">
        <f t="shared" si="1"/>
        <v>391</v>
      </c>
      <c r="G16" s="169">
        <f t="shared" si="1"/>
        <v>473</v>
      </c>
      <c r="H16" s="169">
        <f t="shared" si="1"/>
        <v>0</v>
      </c>
      <c r="I16" s="169">
        <f t="shared" si="1"/>
        <v>246</v>
      </c>
      <c r="J16" s="169">
        <f t="shared" si="1"/>
        <v>263</v>
      </c>
      <c r="K16" s="169">
        <f t="shared" si="1"/>
        <v>7</v>
      </c>
      <c r="L16" s="169">
        <f t="shared" si="1"/>
        <v>0</v>
      </c>
      <c r="M16" s="169">
        <f t="shared" si="1"/>
        <v>2</v>
      </c>
      <c r="N16" s="169">
        <f t="shared" si="1"/>
        <v>2</v>
      </c>
      <c r="O16" s="169">
        <f>SUM(O18:O35)</f>
        <v>4</v>
      </c>
      <c r="P16" s="169">
        <f>SUM(P18:P35)</f>
        <v>11</v>
      </c>
      <c r="Q16" s="169">
        <f>SUM(Q18:Q35)</f>
        <v>4</v>
      </c>
      <c r="R16" s="169">
        <f>SUM(R18:R35)</f>
        <v>0</v>
      </c>
      <c r="S16" s="169">
        <f t="shared" si="1"/>
        <v>121</v>
      </c>
      <c r="T16" s="169">
        <f t="shared" si="1"/>
        <v>0</v>
      </c>
      <c r="U16" s="169">
        <f>SUM(U18:U35)</f>
        <v>619</v>
      </c>
      <c r="V16" s="169">
        <f>SUM(V18:V35)</f>
        <v>2</v>
      </c>
      <c r="W16" s="169">
        <f>SUM(W18:W35)</f>
        <v>3</v>
      </c>
      <c r="X16" s="169">
        <f>SUM(X18:X35)</f>
        <v>20</v>
      </c>
      <c r="Y16" s="171">
        <f aca="true" t="shared" si="2" ref="Y16:Y66">D16/C16*100</f>
        <v>99.12928151308961</v>
      </c>
      <c r="Z16" s="172">
        <f aca="true" t="shared" si="3" ref="Z16:Z66">(X16/C16*100)</f>
        <v>0.11532695190866105</v>
      </c>
      <c r="AA16" s="249" t="s">
        <v>76</v>
      </c>
      <c r="AB16" s="250"/>
    </row>
    <row r="17" spans="1:28" s="27" customFormat="1" ht="16.5" customHeight="1">
      <c r="A17" s="173"/>
      <c r="B17" s="174" t="s">
        <v>67</v>
      </c>
      <c r="C17" s="168">
        <f>SUM(C18:C22)</f>
        <v>9209</v>
      </c>
      <c r="D17" s="169">
        <f aca="true" t="shared" si="4" ref="D17:T17">SUM(D18:D22)</f>
        <v>9137</v>
      </c>
      <c r="E17" s="169">
        <f t="shared" si="4"/>
        <v>8390</v>
      </c>
      <c r="F17" s="170">
        <f t="shared" si="4"/>
        <v>166</v>
      </c>
      <c r="G17" s="169">
        <f t="shared" si="4"/>
        <v>284</v>
      </c>
      <c r="H17" s="169">
        <f t="shared" si="4"/>
        <v>0</v>
      </c>
      <c r="I17" s="169">
        <f t="shared" si="4"/>
        <v>158</v>
      </c>
      <c r="J17" s="169">
        <f t="shared" si="4"/>
        <v>139</v>
      </c>
      <c r="K17" s="169">
        <f t="shared" si="4"/>
        <v>3</v>
      </c>
      <c r="L17" s="169">
        <f t="shared" si="4"/>
        <v>0</v>
      </c>
      <c r="M17" s="169">
        <f t="shared" si="4"/>
        <v>1</v>
      </c>
      <c r="N17" s="169">
        <f t="shared" si="4"/>
        <v>0</v>
      </c>
      <c r="O17" s="169">
        <f>SUM(O18:O22)</f>
        <v>2</v>
      </c>
      <c r="P17" s="169">
        <f>SUM(P18:P22)</f>
        <v>6</v>
      </c>
      <c r="Q17" s="169">
        <f>SUM(Q18:Q22)</f>
        <v>2</v>
      </c>
      <c r="R17" s="169">
        <f>SUM(R18:R22)</f>
        <v>0</v>
      </c>
      <c r="S17" s="169">
        <f t="shared" si="4"/>
        <v>58</v>
      </c>
      <c r="T17" s="169">
        <f t="shared" si="4"/>
        <v>0</v>
      </c>
      <c r="U17" s="169">
        <f>SUM(U18:U22)</f>
        <v>371</v>
      </c>
      <c r="V17" s="169">
        <f>SUM(V18:V22)</f>
        <v>1</v>
      </c>
      <c r="W17" s="169">
        <f>SUM(W18:W22)</f>
        <v>1</v>
      </c>
      <c r="X17" s="169">
        <f>SUM(X18:X22)</f>
        <v>10</v>
      </c>
      <c r="Y17" s="171">
        <f t="shared" si="2"/>
        <v>99.21815615159083</v>
      </c>
      <c r="Z17" s="172">
        <f t="shared" si="3"/>
        <v>0.1085894233901618</v>
      </c>
      <c r="AA17" s="175" t="s">
        <v>67</v>
      </c>
      <c r="AB17" s="173"/>
    </row>
    <row r="18" spans="1:28" s="28" customFormat="1" ht="16.5" customHeight="1">
      <c r="A18" s="80"/>
      <c r="B18" s="81" t="s">
        <v>3</v>
      </c>
      <c r="C18" s="176">
        <f aca="true" t="shared" si="5" ref="C18:C35">D18+K18+L18+M18+N18+O18+P18+Q18+R18+S18+T18</f>
        <v>2390</v>
      </c>
      <c r="D18" s="120">
        <f>SUM(E18:J18)</f>
        <v>2379</v>
      </c>
      <c r="E18" s="100">
        <v>2188</v>
      </c>
      <c r="F18" s="101">
        <v>32</v>
      </c>
      <c r="G18" s="100">
        <v>77</v>
      </c>
      <c r="H18" s="100">
        <v>0</v>
      </c>
      <c r="I18" s="100">
        <v>51</v>
      </c>
      <c r="J18" s="100">
        <v>31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2</v>
      </c>
      <c r="Q18" s="100">
        <v>0</v>
      </c>
      <c r="R18" s="100">
        <v>0</v>
      </c>
      <c r="S18" s="100">
        <v>9</v>
      </c>
      <c r="T18" s="100">
        <v>0</v>
      </c>
      <c r="U18" s="100">
        <v>114</v>
      </c>
      <c r="V18" s="100">
        <v>0</v>
      </c>
      <c r="W18" s="100">
        <v>0</v>
      </c>
      <c r="X18" s="100">
        <f>O18+P18+V18+W18</f>
        <v>2</v>
      </c>
      <c r="Y18" s="177">
        <f t="shared" si="2"/>
        <v>99.5397489539749</v>
      </c>
      <c r="Z18" s="165">
        <f t="shared" si="3"/>
        <v>0.08368200836820083</v>
      </c>
      <c r="AA18" s="93" t="s">
        <v>3</v>
      </c>
      <c r="AB18" s="94"/>
    </row>
    <row r="19" spans="1:28" s="28" customFormat="1" ht="16.5" customHeight="1">
      <c r="A19" s="80"/>
      <c r="B19" s="81" t="s">
        <v>4</v>
      </c>
      <c r="C19" s="176">
        <f t="shared" si="5"/>
        <v>1777</v>
      </c>
      <c r="D19" s="120">
        <f aca="true" t="shared" si="6" ref="D19:D35">SUM(E19:J19)</f>
        <v>1759</v>
      </c>
      <c r="E19" s="100">
        <v>1606</v>
      </c>
      <c r="F19" s="101">
        <v>55</v>
      </c>
      <c r="G19" s="100">
        <v>52</v>
      </c>
      <c r="H19" s="100">
        <v>0</v>
      </c>
      <c r="I19" s="100">
        <v>23</v>
      </c>
      <c r="J19" s="100">
        <v>23</v>
      </c>
      <c r="K19" s="100">
        <v>0</v>
      </c>
      <c r="L19" s="100">
        <v>0</v>
      </c>
      <c r="M19" s="100">
        <v>0</v>
      </c>
      <c r="N19" s="100">
        <v>0</v>
      </c>
      <c r="O19" s="100">
        <v>1</v>
      </c>
      <c r="P19" s="100">
        <v>0</v>
      </c>
      <c r="Q19" s="100">
        <v>0</v>
      </c>
      <c r="R19" s="100">
        <v>0</v>
      </c>
      <c r="S19" s="100">
        <v>17</v>
      </c>
      <c r="T19" s="100">
        <v>0</v>
      </c>
      <c r="U19" s="100">
        <v>69</v>
      </c>
      <c r="V19" s="100">
        <v>0</v>
      </c>
      <c r="W19" s="100">
        <v>0</v>
      </c>
      <c r="X19" s="100">
        <f aca="true" t="shared" si="7" ref="X19:X35">O19+P19+V19+W19</f>
        <v>1</v>
      </c>
      <c r="Y19" s="177">
        <f t="shared" si="2"/>
        <v>98.98705683736635</v>
      </c>
      <c r="Z19" s="165">
        <f t="shared" si="3"/>
        <v>0.056274620146314014</v>
      </c>
      <c r="AA19" s="93" t="s">
        <v>4</v>
      </c>
      <c r="AB19" s="94"/>
    </row>
    <row r="20" spans="1:28" s="28" customFormat="1" ht="16.5" customHeight="1">
      <c r="A20" s="80"/>
      <c r="B20" s="81" t="s">
        <v>5</v>
      </c>
      <c r="C20" s="176">
        <f t="shared" si="5"/>
        <v>1047</v>
      </c>
      <c r="D20" s="120">
        <f t="shared" si="6"/>
        <v>1033</v>
      </c>
      <c r="E20" s="100">
        <v>947</v>
      </c>
      <c r="F20" s="101">
        <v>29</v>
      </c>
      <c r="G20" s="100">
        <v>25</v>
      </c>
      <c r="H20" s="100">
        <v>0</v>
      </c>
      <c r="I20" s="100">
        <v>23</v>
      </c>
      <c r="J20" s="100">
        <v>9</v>
      </c>
      <c r="K20" s="100">
        <v>1</v>
      </c>
      <c r="L20" s="100">
        <v>0</v>
      </c>
      <c r="M20" s="100">
        <v>0</v>
      </c>
      <c r="N20" s="100">
        <v>0</v>
      </c>
      <c r="O20" s="100">
        <v>1</v>
      </c>
      <c r="P20" s="100">
        <v>1</v>
      </c>
      <c r="Q20" s="100">
        <v>0</v>
      </c>
      <c r="R20" s="100">
        <v>0</v>
      </c>
      <c r="S20" s="100">
        <v>11</v>
      </c>
      <c r="T20" s="100">
        <v>0</v>
      </c>
      <c r="U20" s="100">
        <v>34</v>
      </c>
      <c r="V20" s="100">
        <v>0</v>
      </c>
      <c r="W20" s="100">
        <v>0</v>
      </c>
      <c r="X20" s="100">
        <f t="shared" si="7"/>
        <v>2</v>
      </c>
      <c r="Y20" s="177">
        <f t="shared" si="2"/>
        <v>98.66284622731614</v>
      </c>
      <c r="Z20" s="165">
        <f t="shared" si="3"/>
        <v>0.19102196752626552</v>
      </c>
      <c r="AA20" s="93" t="s">
        <v>5</v>
      </c>
      <c r="AB20" s="94"/>
    </row>
    <row r="21" spans="1:28" s="28" customFormat="1" ht="16.5" customHeight="1">
      <c r="A21" s="80"/>
      <c r="B21" s="81" t="s">
        <v>6</v>
      </c>
      <c r="C21" s="176">
        <f t="shared" si="5"/>
        <v>1982</v>
      </c>
      <c r="D21" s="120">
        <f t="shared" si="6"/>
        <v>1963</v>
      </c>
      <c r="E21" s="100">
        <v>1772</v>
      </c>
      <c r="F21" s="101">
        <v>30</v>
      </c>
      <c r="G21" s="100">
        <v>75</v>
      </c>
      <c r="H21" s="100">
        <v>0</v>
      </c>
      <c r="I21" s="100">
        <v>40</v>
      </c>
      <c r="J21" s="100">
        <v>46</v>
      </c>
      <c r="K21" s="100">
        <v>1</v>
      </c>
      <c r="L21" s="100">
        <v>0</v>
      </c>
      <c r="M21" s="100">
        <v>1</v>
      </c>
      <c r="N21" s="100">
        <v>0</v>
      </c>
      <c r="O21" s="100">
        <v>0</v>
      </c>
      <c r="P21" s="100">
        <v>2</v>
      </c>
      <c r="Q21" s="100">
        <v>2</v>
      </c>
      <c r="R21" s="100">
        <v>0</v>
      </c>
      <c r="S21" s="100">
        <v>13</v>
      </c>
      <c r="T21" s="100">
        <v>0</v>
      </c>
      <c r="U21" s="100">
        <v>78</v>
      </c>
      <c r="V21" s="100">
        <v>0</v>
      </c>
      <c r="W21" s="100">
        <v>1</v>
      </c>
      <c r="X21" s="100">
        <f t="shared" si="7"/>
        <v>3</v>
      </c>
      <c r="Y21" s="177">
        <f t="shared" si="2"/>
        <v>99.04137235116043</v>
      </c>
      <c r="Z21" s="165">
        <f t="shared" si="3"/>
        <v>0.15136226034308778</v>
      </c>
      <c r="AA21" s="93" t="s">
        <v>6</v>
      </c>
      <c r="AB21" s="94"/>
    </row>
    <row r="22" spans="1:28" s="28" customFormat="1" ht="16.5" customHeight="1">
      <c r="A22" s="80"/>
      <c r="B22" s="81" t="s">
        <v>7</v>
      </c>
      <c r="C22" s="176">
        <f t="shared" si="5"/>
        <v>2013</v>
      </c>
      <c r="D22" s="120">
        <f t="shared" si="6"/>
        <v>2003</v>
      </c>
      <c r="E22" s="100">
        <v>1877</v>
      </c>
      <c r="F22" s="101">
        <v>20</v>
      </c>
      <c r="G22" s="100">
        <v>55</v>
      </c>
      <c r="H22" s="100">
        <v>0</v>
      </c>
      <c r="I22" s="100">
        <v>21</v>
      </c>
      <c r="J22" s="100">
        <v>30</v>
      </c>
      <c r="K22" s="100">
        <v>1</v>
      </c>
      <c r="L22" s="100">
        <v>0</v>
      </c>
      <c r="M22" s="100">
        <v>0</v>
      </c>
      <c r="N22" s="100">
        <v>0</v>
      </c>
      <c r="O22" s="100">
        <v>0</v>
      </c>
      <c r="P22" s="100">
        <v>1</v>
      </c>
      <c r="Q22" s="100">
        <v>0</v>
      </c>
      <c r="R22" s="100">
        <v>0</v>
      </c>
      <c r="S22" s="100">
        <v>8</v>
      </c>
      <c r="T22" s="100">
        <v>0</v>
      </c>
      <c r="U22" s="100">
        <v>76</v>
      </c>
      <c r="V22" s="100">
        <v>1</v>
      </c>
      <c r="W22" s="100">
        <v>0</v>
      </c>
      <c r="X22" s="100">
        <f t="shared" si="7"/>
        <v>2</v>
      </c>
      <c r="Y22" s="177">
        <f t="shared" si="2"/>
        <v>99.50322901142573</v>
      </c>
      <c r="Z22" s="165">
        <f t="shared" si="3"/>
        <v>0.09935419771485346</v>
      </c>
      <c r="AA22" s="93" t="s">
        <v>7</v>
      </c>
      <c r="AB22" s="94"/>
    </row>
    <row r="23" spans="1:28" s="28" customFormat="1" ht="16.5" customHeight="1">
      <c r="A23" s="80"/>
      <c r="B23" s="82" t="s">
        <v>8</v>
      </c>
      <c r="C23" s="176">
        <f t="shared" si="5"/>
        <v>1229</v>
      </c>
      <c r="D23" s="120">
        <f t="shared" si="6"/>
        <v>1213</v>
      </c>
      <c r="E23" s="100">
        <v>1121</v>
      </c>
      <c r="F23" s="101">
        <v>57</v>
      </c>
      <c r="G23" s="100">
        <v>17</v>
      </c>
      <c r="H23" s="100">
        <v>0</v>
      </c>
      <c r="I23" s="100">
        <v>5</v>
      </c>
      <c r="J23" s="100">
        <v>13</v>
      </c>
      <c r="K23" s="100">
        <v>0</v>
      </c>
      <c r="L23" s="100">
        <v>0</v>
      </c>
      <c r="M23" s="100">
        <v>0</v>
      </c>
      <c r="N23" s="100">
        <v>0</v>
      </c>
      <c r="O23" s="100">
        <v>1</v>
      </c>
      <c r="P23" s="100">
        <v>0</v>
      </c>
      <c r="Q23" s="100">
        <v>0</v>
      </c>
      <c r="R23" s="100">
        <v>0</v>
      </c>
      <c r="S23" s="100">
        <v>15</v>
      </c>
      <c r="T23" s="100">
        <v>0</v>
      </c>
      <c r="U23" s="100">
        <v>20</v>
      </c>
      <c r="V23" s="100">
        <v>0</v>
      </c>
      <c r="W23" s="100">
        <v>0</v>
      </c>
      <c r="X23" s="100">
        <f t="shared" si="7"/>
        <v>1</v>
      </c>
      <c r="Y23" s="177">
        <f t="shared" si="2"/>
        <v>98.69812855980472</v>
      </c>
      <c r="Z23" s="165">
        <f t="shared" si="3"/>
        <v>0.08136696501220504</v>
      </c>
      <c r="AA23" s="95" t="s">
        <v>8</v>
      </c>
      <c r="AB23" s="94"/>
    </row>
    <row r="24" spans="1:28" s="28" customFormat="1" ht="16.5" customHeight="1">
      <c r="A24" s="80"/>
      <c r="B24" s="82" t="s">
        <v>69</v>
      </c>
      <c r="C24" s="176">
        <f t="shared" si="5"/>
        <v>459</v>
      </c>
      <c r="D24" s="120">
        <f t="shared" si="6"/>
        <v>457</v>
      </c>
      <c r="E24" s="100">
        <v>394</v>
      </c>
      <c r="F24" s="101">
        <v>27</v>
      </c>
      <c r="G24" s="100">
        <v>20</v>
      </c>
      <c r="H24" s="100">
        <v>0</v>
      </c>
      <c r="I24" s="100">
        <v>8</v>
      </c>
      <c r="J24" s="100">
        <v>8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1</v>
      </c>
      <c r="R24" s="100">
        <v>0</v>
      </c>
      <c r="S24" s="100">
        <v>1</v>
      </c>
      <c r="T24" s="100">
        <v>0</v>
      </c>
      <c r="U24" s="100">
        <v>20</v>
      </c>
      <c r="V24" s="100">
        <v>0</v>
      </c>
      <c r="W24" s="100">
        <v>1</v>
      </c>
      <c r="X24" s="100">
        <f t="shared" si="7"/>
        <v>1</v>
      </c>
      <c r="Y24" s="177">
        <f t="shared" si="2"/>
        <v>99.56427015250546</v>
      </c>
      <c r="Z24" s="165">
        <f t="shared" si="3"/>
        <v>0.2178649237472767</v>
      </c>
      <c r="AA24" s="95" t="s">
        <v>68</v>
      </c>
      <c r="AB24" s="94"/>
    </row>
    <row r="25" spans="1:28" s="28" customFormat="1" ht="16.5" customHeight="1">
      <c r="A25" s="80"/>
      <c r="B25" s="82" t="s">
        <v>9</v>
      </c>
      <c r="C25" s="176">
        <f t="shared" si="5"/>
        <v>522</v>
      </c>
      <c r="D25" s="120">
        <f t="shared" si="6"/>
        <v>519</v>
      </c>
      <c r="E25" s="100">
        <v>484</v>
      </c>
      <c r="F25" s="101">
        <v>14</v>
      </c>
      <c r="G25" s="100">
        <v>9</v>
      </c>
      <c r="H25" s="100">
        <v>0</v>
      </c>
      <c r="I25" s="100">
        <v>5</v>
      </c>
      <c r="J25" s="100">
        <v>7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3</v>
      </c>
      <c r="T25" s="100">
        <v>0</v>
      </c>
      <c r="U25" s="100">
        <v>22</v>
      </c>
      <c r="V25" s="100">
        <v>0</v>
      </c>
      <c r="W25" s="100">
        <v>0</v>
      </c>
      <c r="X25" s="100">
        <f t="shared" si="7"/>
        <v>0</v>
      </c>
      <c r="Y25" s="177">
        <f t="shared" si="2"/>
        <v>99.42528735632183</v>
      </c>
      <c r="Z25" s="165">
        <f t="shared" si="3"/>
        <v>0</v>
      </c>
      <c r="AA25" s="95" t="s">
        <v>9</v>
      </c>
      <c r="AB25" s="94"/>
    </row>
    <row r="26" spans="1:28" s="28" customFormat="1" ht="16.5" customHeight="1">
      <c r="A26" s="80"/>
      <c r="B26" s="82" t="s">
        <v>10</v>
      </c>
      <c r="C26" s="176">
        <f t="shared" si="5"/>
        <v>295</v>
      </c>
      <c r="D26" s="120">
        <f t="shared" si="6"/>
        <v>292</v>
      </c>
      <c r="E26" s="100">
        <v>272</v>
      </c>
      <c r="F26" s="101">
        <v>7</v>
      </c>
      <c r="G26" s="100">
        <v>6</v>
      </c>
      <c r="H26" s="100">
        <v>0</v>
      </c>
      <c r="I26" s="100">
        <v>4</v>
      </c>
      <c r="J26" s="100">
        <v>3</v>
      </c>
      <c r="K26" s="100">
        <v>1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2</v>
      </c>
      <c r="T26" s="100">
        <v>0</v>
      </c>
      <c r="U26" s="100">
        <v>10</v>
      </c>
      <c r="V26" s="100">
        <v>0</v>
      </c>
      <c r="W26" s="100">
        <v>0</v>
      </c>
      <c r="X26" s="100">
        <f t="shared" si="7"/>
        <v>0</v>
      </c>
      <c r="Y26" s="177">
        <f t="shared" si="2"/>
        <v>98.98305084745763</v>
      </c>
      <c r="Z26" s="165">
        <f t="shared" si="3"/>
        <v>0</v>
      </c>
      <c r="AA26" s="95" t="s">
        <v>10</v>
      </c>
      <c r="AB26" s="94"/>
    </row>
    <row r="27" spans="1:28" s="28" customFormat="1" ht="16.5" customHeight="1">
      <c r="A27" s="80"/>
      <c r="B27" s="82" t="s">
        <v>11</v>
      </c>
      <c r="C27" s="176">
        <f t="shared" si="5"/>
        <v>759</v>
      </c>
      <c r="D27" s="120">
        <f t="shared" si="6"/>
        <v>746</v>
      </c>
      <c r="E27" s="100">
        <v>683</v>
      </c>
      <c r="F27" s="101">
        <v>6</v>
      </c>
      <c r="G27" s="100">
        <v>28</v>
      </c>
      <c r="H27" s="100">
        <v>0</v>
      </c>
      <c r="I27" s="100">
        <v>24</v>
      </c>
      <c r="J27" s="100">
        <v>5</v>
      </c>
      <c r="K27" s="100">
        <v>2</v>
      </c>
      <c r="L27" s="100">
        <v>0</v>
      </c>
      <c r="M27" s="100">
        <v>1</v>
      </c>
      <c r="N27" s="100">
        <v>1</v>
      </c>
      <c r="O27" s="100">
        <v>0</v>
      </c>
      <c r="P27" s="100">
        <v>0</v>
      </c>
      <c r="Q27" s="100">
        <v>0</v>
      </c>
      <c r="R27" s="100">
        <v>0</v>
      </c>
      <c r="S27" s="100">
        <v>9</v>
      </c>
      <c r="T27" s="100">
        <v>0</v>
      </c>
      <c r="U27" s="100">
        <v>26</v>
      </c>
      <c r="V27" s="100">
        <v>0</v>
      </c>
      <c r="W27" s="100">
        <v>0</v>
      </c>
      <c r="X27" s="100">
        <f t="shared" si="7"/>
        <v>0</v>
      </c>
      <c r="Y27" s="177">
        <f t="shared" si="2"/>
        <v>98.28722002635047</v>
      </c>
      <c r="Z27" s="165">
        <f t="shared" si="3"/>
        <v>0</v>
      </c>
      <c r="AA27" s="95" t="s">
        <v>11</v>
      </c>
      <c r="AB27" s="94"/>
    </row>
    <row r="28" spans="1:28" s="28" customFormat="1" ht="16.5" customHeight="1">
      <c r="A28" s="80"/>
      <c r="B28" s="82" t="s">
        <v>12</v>
      </c>
      <c r="C28" s="176">
        <f t="shared" si="5"/>
        <v>240</v>
      </c>
      <c r="D28" s="120">
        <f t="shared" si="6"/>
        <v>238</v>
      </c>
      <c r="E28" s="100">
        <v>223</v>
      </c>
      <c r="F28" s="101">
        <v>8</v>
      </c>
      <c r="G28" s="100">
        <v>1</v>
      </c>
      <c r="H28" s="100">
        <v>0</v>
      </c>
      <c r="I28" s="100">
        <v>1</v>
      </c>
      <c r="J28" s="100">
        <v>5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2</v>
      </c>
      <c r="Q28" s="100">
        <v>0</v>
      </c>
      <c r="R28" s="100">
        <v>0</v>
      </c>
      <c r="S28" s="100">
        <v>0</v>
      </c>
      <c r="T28" s="100">
        <v>0</v>
      </c>
      <c r="U28" s="100">
        <v>6</v>
      </c>
      <c r="V28" s="100">
        <v>0</v>
      </c>
      <c r="W28" s="100">
        <v>0</v>
      </c>
      <c r="X28" s="100">
        <f t="shared" si="7"/>
        <v>2</v>
      </c>
      <c r="Y28" s="177">
        <f t="shared" si="2"/>
        <v>99.16666666666667</v>
      </c>
      <c r="Z28" s="165">
        <f t="shared" si="3"/>
        <v>0.8333333333333334</v>
      </c>
      <c r="AA28" s="95" t="s">
        <v>12</v>
      </c>
      <c r="AB28" s="94"/>
    </row>
    <row r="29" spans="1:28" s="28" customFormat="1" ht="16.5" customHeight="1">
      <c r="A29" s="80"/>
      <c r="B29" s="82" t="s">
        <v>13</v>
      </c>
      <c r="C29" s="176">
        <f t="shared" si="5"/>
        <v>547</v>
      </c>
      <c r="D29" s="120">
        <f t="shared" si="6"/>
        <v>544</v>
      </c>
      <c r="E29" s="100">
        <v>485</v>
      </c>
      <c r="F29" s="101">
        <v>25</v>
      </c>
      <c r="G29" s="100">
        <v>21</v>
      </c>
      <c r="H29" s="100">
        <v>0</v>
      </c>
      <c r="I29" s="100">
        <v>8</v>
      </c>
      <c r="J29" s="100">
        <v>5</v>
      </c>
      <c r="K29" s="100">
        <v>0</v>
      </c>
      <c r="L29" s="100">
        <v>0</v>
      </c>
      <c r="M29" s="100">
        <v>0</v>
      </c>
      <c r="N29" s="100">
        <v>0</v>
      </c>
      <c r="O29" s="100">
        <v>1</v>
      </c>
      <c r="P29" s="100">
        <v>1</v>
      </c>
      <c r="Q29" s="100">
        <v>0</v>
      </c>
      <c r="R29" s="100">
        <v>0</v>
      </c>
      <c r="S29" s="100">
        <v>1</v>
      </c>
      <c r="T29" s="100">
        <v>0</v>
      </c>
      <c r="U29" s="100">
        <v>18</v>
      </c>
      <c r="V29" s="100">
        <v>1</v>
      </c>
      <c r="W29" s="100">
        <v>0</v>
      </c>
      <c r="X29" s="100">
        <f t="shared" si="7"/>
        <v>3</v>
      </c>
      <c r="Y29" s="177">
        <f t="shared" si="2"/>
        <v>99.45155393053017</v>
      </c>
      <c r="Z29" s="165">
        <f t="shared" si="3"/>
        <v>0.5484460694698354</v>
      </c>
      <c r="AA29" s="95" t="s">
        <v>13</v>
      </c>
      <c r="AB29" s="94"/>
    </row>
    <row r="30" spans="1:28" s="28" customFormat="1" ht="16.5" customHeight="1">
      <c r="A30" s="80"/>
      <c r="B30" s="82" t="s">
        <v>14</v>
      </c>
      <c r="C30" s="176">
        <f t="shared" si="5"/>
        <v>468</v>
      </c>
      <c r="D30" s="120">
        <f t="shared" si="6"/>
        <v>465</v>
      </c>
      <c r="E30" s="100">
        <v>425</v>
      </c>
      <c r="F30" s="101">
        <v>11</v>
      </c>
      <c r="G30" s="100">
        <v>10</v>
      </c>
      <c r="H30" s="100">
        <v>0</v>
      </c>
      <c r="I30" s="100">
        <v>8</v>
      </c>
      <c r="J30" s="100">
        <v>11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0">
        <v>3</v>
      </c>
      <c r="T30" s="100">
        <v>0</v>
      </c>
      <c r="U30" s="100">
        <v>10</v>
      </c>
      <c r="V30" s="100">
        <v>0</v>
      </c>
      <c r="W30" s="100">
        <v>0</v>
      </c>
      <c r="X30" s="100">
        <f t="shared" si="7"/>
        <v>0</v>
      </c>
      <c r="Y30" s="177">
        <f t="shared" si="2"/>
        <v>99.35897435897436</v>
      </c>
      <c r="Z30" s="165">
        <f t="shared" si="3"/>
        <v>0</v>
      </c>
      <c r="AA30" s="95" t="s">
        <v>14</v>
      </c>
      <c r="AB30" s="94"/>
    </row>
    <row r="31" spans="1:28" s="28" customFormat="1" ht="16.5" customHeight="1">
      <c r="A31" s="80"/>
      <c r="B31" s="82" t="s">
        <v>42</v>
      </c>
      <c r="C31" s="176">
        <f t="shared" si="5"/>
        <v>717</v>
      </c>
      <c r="D31" s="120">
        <f t="shared" si="6"/>
        <v>714</v>
      </c>
      <c r="E31" s="100">
        <v>653</v>
      </c>
      <c r="F31" s="101">
        <v>18</v>
      </c>
      <c r="G31" s="100">
        <v>21</v>
      </c>
      <c r="H31" s="100">
        <v>0</v>
      </c>
      <c r="I31" s="100">
        <v>4</v>
      </c>
      <c r="J31" s="100">
        <v>18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3</v>
      </c>
      <c r="T31" s="100">
        <v>0</v>
      </c>
      <c r="U31" s="100">
        <v>27</v>
      </c>
      <c r="V31" s="100">
        <v>0</v>
      </c>
      <c r="W31" s="100">
        <v>0</v>
      </c>
      <c r="X31" s="100">
        <f t="shared" si="7"/>
        <v>0</v>
      </c>
      <c r="Y31" s="177">
        <f t="shared" si="2"/>
        <v>99.581589958159</v>
      </c>
      <c r="Z31" s="165">
        <f t="shared" si="3"/>
        <v>0</v>
      </c>
      <c r="AA31" s="95" t="s">
        <v>43</v>
      </c>
      <c r="AB31" s="94"/>
    </row>
    <row r="32" spans="1:28" s="28" customFormat="1" ht="16.5" customHeight="1">
      <c r="A32" s="80"/>
      <c r="B32" s="82" t="s">
        <v>44</v>
      </c>
      <c r="C32" s="176">
        <f t="shared" si="5"/>
        <v>543</v>
      </c>
      <c r="D32" s="120">
        <f t="shared" si="6"/>
        <v>535</v>
      </c>
      <c r="E32" s="100">
        <v>497</v>
      </c>
      <c r="F32" s="101">
        <v>6</v>
      </c>
      <c r="G32" s="100">
        <v>14</v>
      </c>
      <c r="H32" s="100">
        <v>0</v>
      </c>
      <c r="I32" s="100">
        <v>3</v>
      </c>
      <c r="J32" s="100">
        <v>15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1</v>
      </c>
      <c r="Q32" s="100">
        <v>1</v>
      </c>
      <c r="R32" s="100">
        <v>0</v>
      </c>
      <c r="S32" s="100">
        <v>6</v>
      </c>
      <c r="T32" s="100">
        <v>0</v>
      </c>
      <c r="U32" s="100">
        <v>31</v>
      </c>
      <c r="V32" s="100">
        <v>0</v>
      </c>
      <c r="W32" s="100">
        <v>1</v>
      </c>
      <c r="X32" s="100">
        <f t="shared" si="7"/>
        <v>2</v>
      </c>
      <c r="Y32" s="177">
        <f t="shared" si="2"/>
        <v>98.52670349907919</v>
      </c>
      <c r="Z32" s="165">
        <f t="shared" si="3"/>
        <v>0.3683241252302026</v>
      </c>
      <c r="AA32" s="95" t="s">
        <v>45</v>
      </c>
      <c r="AB32" s="94"/>
    </row>
    <row r="33" spans="1:28" s="28" customFormat="1" ht="16.5" customHeight="1">
      <c r="A33" s="80"/>
      <c r="B33" s="82" t="s">
        <v>46</v>
      </c>
      <c r="C33" s="176">
        <f t="shared" si="5"/>
        <v>396</v>
      </c>
      <c r="D33" s="120">
        <f t="shared" si="6"/>
        <v>391</v>
      </c>
      <c r="E33" s="100">
        <v>354</v>
      </c>
      <c r="F33" s="101">
        <v>16</v>
      </c>
      <c r="G33" s="100">
        <v>8</v>
      </c>
      <c r="H33" s="100">
        <v>0</v>
      </c>
      <c r="I33" s="100">
        <v>5</v>
      </c>
      <c r="J33" s="100">
        <v>8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00">
        <v>0</v>
      </c>
      <c r="R33" s="100">
        <v>0</v>
      </c>
      <c r="S33" s="100">
        <v>5</v>
      </c>
      <c r="T33" s="100">
        <v>0</v>
      </c>
      <c r="U33" s="100">
        <v>7</v>
      </c>
      <c r="V33" s="100">
        <v>0</v>
      </c>
      <c r="W33" s="100">
        <v>0</v>
      </c>
      <c r="X33" s="100">
        <f t="shared" si="7"/>
        <v>0</v>
      </c>
      <c r="Y33" s="177">
        <f t="shared" si="2"/>
        <v>98.73737373737373</v>
      </c>
      <c r="Z33" s="165">
        <f t="shared" si="3"/>
        <v>0</v>
      </c>
      <c r="AA33" s="95" t="s">
        <v>47</v>
      </c>
      <c r="AB33" s="94"/>
    </row>
    <row r="34" spans="1:28" s="28" customFormat="1" ht="16.5" customHeight="1">
      <c r="A34" s="80"/>
      <c r="B34" s="82" t="s">
        <v>73</v>
      </c>
      <c r="C34" s="176">
        <f t="shared" si="5"/>
        <v>1270</v>
      </c>
      <c r="D34" s="120">
        <f t="shared" si="6"/>
        <v>1255</v>
      </c>
      <c r="E34" s="100">
        <v>1180</v>
      </c>
      <c r="F34" s="101">
        <v>27</v>
      </c>
      <c r="G34" s="100">
        <v>20</v>
      </c>
      <c r="H34" s="100">
        <v>0</v>
      </c>
      <c r="I34" s="100">
        <v>10</v>
      </c>
      <c r="J34" s="100">
        <v>18</v>
      </c>
      <c r="K34" s="100">
        <v>1</v>
      </c>
      <c r="L34" s="100">
        <v>0</v>
      </c>
      <c r="M34" s="100">
        <v>0</v>
      </c>
      <c r="N34" s="100">
        <v>0</v>
      </c>
      <c r="O34" s="100">
        <v>0</v>
      </c>
      <c r="P34" s="100">
        <v>1</v>
      </c>
      <c r="Q34" s="100">
        <v>0</v>
      </c>
      <c r="R34" s="100">
        <v>0</v>
      </c>
      <c r="S34" s="100">
        <v>13</v>
      </c>
      <c r="T34" s="100">
        <v>0</v>
      </c>
      <c r="U34" s="100">
        <v>31</v>
      </c>
      <c r="V34" s="100">
        <v>0</v>
      </c>
      <c r="W34" s="100">
        <v>0</v>
      </c>
      <c r="X34" s="100">
        <f t="shared" si="7"/>
        <v>1</v>
      </c>
      <c r="Y34" s="177">
        <f t="shared" si="2"/>
        <v>98.81889763779527</v>
      </c>
      <c r="Z34" s="165">
        <f t="shared" si="3"/>
        <v>0.07874015748031496</v>
      </c>
      <c r="AA34" s="95" t="s">
        <v>73</v>
      </c>
      <c r="AB34" s="94"/>
    </row>
    <row r="35" spans="1:28" s="28" customFormat="1" ht="16.5" customHeight="1">
      <c r="A35" s="80"/>
      <c r="B35" s="82" t="s">
        <v>96</v>
      </c>
      <c r="C35" s="176">
        <f t="shared" si="5"/>
        <v>688</v>
      </c>
      <c r="D35" s="120">
        <f t="shared" si="6"/>
        <v>685</v>
      </c>
      <c r="E35" s="100">
        <v>657</v>
      </c>
      <c r="F35" s="101">
        <v>3</v>
      </c>
      <c r="G35" s="100">
        <v>14</v>
      </c>
      <c r="H35" s="100">
        <v>0</v>
      </c>
      <c r="I35" s="100">
        <v>3</v>
      </c>
      <c r="J35" s="100">
        <v>8</v>
      </c>
      <c r="K35" s="100">
        <v>0</v>
      </c>
      <c r="L35" s="100">
        <v>0</v>
      </c>
      <c r="M35" s="100">
        <v>0</v>
      </c>
      <c r="N35" s="100">
        <v>1</v>
      </c>
      <c r="O35" s="100">
        <v>0</v>
      </c>
      <c r="P35" s="100">
        <v>0</v>
      </c>
      <c r="Q35" s="100">
        <v>0</v>
      </c>
      <c r="R35" s="100">
        <v>0</v>
      </c>
      <c r="S35" s="100">
        <v>2</v>
      </c>
      <c r="T35" s="100">
        <v>0</v>
      </c>
      <c r="U35" s="100">
        <v>20</v>
      </c>
      <c r="V35" s="100">
        <v>0</v>
      </c>
      <c r="W35" s="100">
        <v>0</v>
      </c>
      <c r="X35" s="100">
        <f t="shared" si="7"/>
        <v>0</v>
      </c>
      <c r="Y35" s="177">
        <f t="shared" si="2"/>
        <v>99.56395348837209</v>
      </c>
      <c r="Z35" s="165">
        <f t="shared" si="3"/>
        <v>0</v>
      </c>
      <c r="AA35" s="95" t="s">
        <v>96</v>
      </c>
      <c r="AB35" s="94"/>
    </row>
    <row r="36" spans="1:28" s="27" customFormat="1" ht="16.5" customHeight="1">
      <c r="A36" s="251" t="s">
        <v>113</v>
      </c>
      <c r="B36" s="251"/>
      <c r="C36" s="168">
        <f>SUM(C37:C38)</f>
        <v>100</v>
      </c>
      <c r="D36" s="178">
        <f aca="true" t="shared" si="8" ref="D36:X36">SUM(D37:D38)</f>
        <v>100</v>
      </c>
      <c r="E36" s="169">
        <f t="shared" si="8"/>
        <v>96</v>
      </c>
      <c r="F36" s="170">
        <f t="shared" si="8"/>
        <v>1</v>
      </c>
      <c r="G36" s="169">
        <f t="shared" si="8"/>
        <v>3</v>
      </c>
      <c r="H36" s="169">
        <f t="shared" si="8"/>
        <v>0</v>
      </c>
      <c r="I36" s="169">
        <f t="shared" si="8"/>
        <v>0</v>
      </c>
      <c r="J36" s="169">
        <f t="shared" si="8"/>
        <v>0</v>
      </c>
      <c r="K36" s="169">
        <f t="shared" si="8"/>
        <v>0</v>
      </c>
      <c r="L36" s="169">
        <f t="shared" si="8"/>
        <v>0</v>
      </c>
      <c r="M36" s="169">
        <f t="shared" si="8"/>
        <v>0</v>
      </c>
      <c r="N36" s="169">
        <f t="shared" si="8"/>
        <v>0</v>
      </c>
      <c r="O36" s="169">
        <f t="shared" si="8"/>
        <v>0</v>
      </c>
      <c r="P36" s="169">
        <f t="shared" si="8"/>
        <v>0</v>
      </c>
      <c r="Q36" s="169">
        <f t="shared" si="8"/>
        <v>0</v>
      </c>
      <c r="R36" s="169">
        <f t="shared" si="8"/>
        <v>0</v>
      </c>
      <c r="S36" s="169">
        <f t="shared" si="8"/>
        <v>0</v>
      </c>
      <c r="T36" s="169">
        <f t="shared" si="8"/>
        <v>0</v>
      </c>
      <c r="U36" s="169">
        <f>SUM(U37:U38)</f>
        <v>3</v>
      </c>
      <c r="V36" s="169">
        <f t="shared" si="8"/>
        <v>0</v>
      </c>
      <c r="W36" s="169">
        <f t="shared" si="8"/>
        <v>0</v>
      </c>
      <c r="X36" s="169">
        <f t="shared" si="8"/>
        <v>0</v>
      </c>
      <c r="Y36" s="171">
        <f t="shared" si="2"/>
        <v>100</v>
      </c>
      <c r="Z36" s="179">
        <f t="shared" si="3"/>
        <v>0</v>
      </c>
      <c r="AA36" s="249" t="s">
        <v>113</v>
      </c>
      <c r="AB36" s="252"/>
    </row>
    <row r="37" spans="1:28" s="28" customFormat="1" ht="16.5" customHeight="1">
      <c r="A37" s="80"/>
      <c r="B37" s="82" t="s">
        <v>15</v>
      </c>
      <c r="C37" s="176">
        <f>D37+K37+L37+M37+N37+O37+P37+Q37+R37+S37+T37</f>
        <v>93</v>
      </c>
      <c r="D37" s="120">
        <f>SUM(E37:J37)</f>
        <v>93</v>
      </c>
      <c r="E37" s="100">
        <v>90</v>
      </c>
      <c r="F37" s="101">
        <v>0</v>
      </c>
      <c r="G37" s="100">
        <v>3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v>0</v>
      </c>
      <c r="R37" s="100">
        <v>0</v>
      </c>
      <c r="S37" s="100">
        <v>0</v>
      </c>
      <c r="T37" s="100">
        <v>0</v>
      </c>
      <c r="U37" s="100">
        <v>2</v>
      </c>
      <c r="V37" s="100">
        <v>0</v>
      </c>
      <c r="W37" s="100">
        <v>0</v>
      </c>
      <c r="X37" s="100">
        <f>O37+P37+V37+W37</f>
        <v>0</v>
      </c>
      <c r="Y37" s="177">
        <f t="shared" si="2"/>
        <v>100</v>
      </c>
      <c r="Z37" s="165">
        <f t="shared" si="3"/>
        <v>0</v>
      </c>
      <c r="AA37" s="95" t="s">
        <v>15</v>
      </c>
      <c r="AB37" s="94"/>
    </row>
    <row r="38" spans="1:28" s="28" customFormat="1" ht="16.5" customHeight="1">
      <c r="A38" s="80"/>
      <c r="B38" s="82" t="s">
        <v>16</v>
      </c>
      <c r="C38" s="176">
        <f>D38+K38+L38+M38+N38+O38+P38+Q38+R38+S38+T38</f>
        <v>7</v>
      </c>
      <c r="D38" s="120">
        <f>SUM(E38:J38)</f>
        <v>7</v>
      </c>
      <c r="E38" s="100">
        <v>6</v>
      </c>
      <c r="F38" s="101">
        <v>1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v>0</v>
      </c>
      <c r="R38" s="100">
        <v>0</v>
      </c>
      <c r="S38" s="100">
        <v>0</v>
      </c>
      <c r="T38" s="100">
        <v>0</v>
      </c>
      <c r="U38" s="100">
        <v>1</v>
      </c>
      <c r="V38" s="100">
        <v>0</v>
      </c>
      <c r="W38" s="100">
        <v>0</v>
      </c>
      <c r="X38" s="100">
        <f>O38+P38+V38+W38</f>
        <v>0</v>
      </c>
      <c r="Y38" s="177">
        <f t="shared" si="2"/>
        <v>100</v>
      </c>
      <c r="Z38" s="165">
        <f t="shared" si="3"/>
        <v>0</v>
      </c>
      <c r="AA38" s="95" t="s">
        <v>16</v>
      </c>
      <c r="AB38" s="94"/>
    </row>
    <row r="39" spans="1:28" s="27" customFormat="1" ht="16.5" customHeight="1">
      <c r="A39" s="237" t="s">
        <v>114</v>
      </c>
      <c r="B39" s="237"/>
      <c r="C39" s="168">
        <f>SUM(C40:C43)</f>
        <v>723</v>
      </c>
      <c r="D39" s="178">
        <f aca="true" t="shared" si="9" ref="D39:X39">SUM(D40:D43)</f>
        <v>717</v>
      </c>
      <c r="E39" s="169">
        <f t="shared" si="9"/>
        <v>664</v>
      </c>
      <c r="F39" s="170">
        <f t="shared" si="9"/>
        <v>12</v>
      </c>
      <c r="G39" s="169">
        <f t="shared" si="9"/>
        <v>16</v>
      </c>
      <c r="H39" s="169">
        <f t="shared" si="9"/>
        <v>0</v>
      </c>
      <c r="I39" s="169">
        <f t="shared" si="9"/>
        <v>15</v>
      </c>
      <c r="J39" s="169">
        <f t="shared" si="9"/>
        <v>10</v>
      </c>
      <c r="K39" s="169">
        <f t="shared" si="9"/>
        <v>1</v>
      </c>
      <c r="L39" s="169">
        <f t="shared" si="9"/>
        <v>0</v>
      </c>
      <c r="M39" s="169">
        <f t="shared" si="9"/>
        <v>0</v>
      </c>
      <c r="N39" s="169">
        <f t="shared" si="9"/>
        <v>0</v>
      </c>
      <c r="O39" s="169">
        <f t="shared" si="9"/>
        <v>0</v>
      </c>
      <c r="P39" s="169">
        <f t="shared" si="9"/>
        <v>0</v>
      </c>
      <c r="Q39" s="169">
        <f t="shared" si="9"/>
        <v>0</v>
      </c>
      <c r="R39" s="169">
        <f t="shared" si="9"/>
        <v>0</v>
      </c>
      <c r="S39" s="169">
        <f t="shared" si="9"/>
        <v>5</v>
      </c>
      <c r="T39" s="169">
        <f t="shared" si="9"/>
        <v>0</v>
      </c>
      <c r="U39" s="169">
        <f>SUM(U40:U43)</f>
        <v>9</v>
      </c>
      <c r="V39" s="169">
        <f t="shared" si="9"/>
        <v>0</v>
      </c>
      <c r="W39" s="169">
        <f t="shared" si="9"/>
        <v>0</v>
      </c>
      <c r="X39" s="169">
        <f t="shared" si="9"/>
        <v>0</v>
      </c>
      <c r="Y39" s="171">
        <f t="shared" si="2"/>
        <v>99.1701244813278</v>
      </c>
      <c r="Z39" s="179">
        <f t="shared" si="3"/>
        <v>0</v>
      </c>
      <c r="AA39" s="249" t="s">
        <v>114</v>
      </c>
      <c r="AB39" s="252"/>
    </row>
    <row r="40" spans="1:28" s="28" customFormat="1" ht="16.5" customHeight="1">
      <c r="A40" s="80"/>
      <c r="B40" s="82" t="s">
        <v>48</v>
      </c>
      <c r="C40" s="176">
        <f>D40+K40+L40+M40+N40+O40+P40+Q40+R40+S40+T40</f>
        <v>229</v>
      </c>
      <c r="D40" s="120">
        <f>SUM(E40:J40)</f>
        <v>228</v>
      </c>
      <c r="E40" s="100">
        <v>210</v>
      </c>
      <c r="F40" s="101">
        <v>2</v>
      </c>
      <c r="G40" s="100">
        <v>7</v>
      </c>
      <c r="H40" s="100">
        <v>0</v>
      </c>
      <c r="I40" s="100">
        <v>7</v>
      </c>
      <c r="J40" s="100">
        <v>2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v>0</v>
      </c>
      <c r="R40" s="100">
        <v>0</v>
      </c>
      <c r="S40" s="100">
        <v>1</v>
      </c>
      <c r="T40" s="100">
        <v>0</v>
      </c>
      <c r="U40" s="100">
        <v>0</v>
      </c>
      <c r="V40" s="100">
        <v>0</v>
      </c>
      <c r="W40" s="100">
        <v>0</v>
      </c>
      <c r="X40" s="100">
        <f>O40+P40+V40+W40</f>
        <v>0</v>
      </c>
      <c r="Y40" s="177">
        <f t="shared" si="2"/>
        <v>99.56331877729258</v>
      </c>
      <c r="Z40" s="165">
        <f t="shared" si="3"/>
        <v>0</v>
      </c>
      <c r="AA40" s="95" t="s">
        <v>32</v>
      </c>
      <c r="AB40" s="94"/>
    </row>
    <row r="41" spans="1:28" s="28" customFormat="1" ht="16.5" customHeight="1">
      <c r="A41" s="80"/>
      <c r="B41" s="82" t="s">
        <v>17</v>
      </c>
      <c r="C41" s="176">
        <f>D41+K41+L41+M41+N41+O41+P41+Q41+R41+S41+T41</f>
        <v>95</v>
      </c>
      <c r="D41" s="120">
        <f>SUM(E41:J41)</f>
        <v>93</v>
      </c>
      <c r="E41" s="100">
        <v>89</v>
      </c>
      <c r="F41" s="101">
        <v>2</v>
      </c>
      <c r="G41" s="100">
        <v>1</v>
      </c>
      <c r="H41" s="100">
        <v>0</v>
      </c>
      <c r="I41" s="100">
        <v>1</v>
      </c>
      <c r="J41" s="100">
        <v>0</v>
      </c>
      <c r="K41" s="100">
        <v>0</v>
      </c>
      <c r="L41" s="100">
        <v>0</v>
      </c>
      <c r="M41" s="100">
        <v>0</v>
      </c>
      <c r="N41" s="100">
        <v>0</v>
      </c>
      <c r="O41" s="100">
        <v>0</v>
      </c>
      <c r="P41" s="100">
        <v>0</v>
      </c>
      <c r="Q41" s="100">
        <v>0</v>
      </c>
      <c r="R41" s="100">
        <v>0</v>
      </c>
      <c r="S41" s="100">
        <v>2</v>
      </c>
      <c r="T41" s="100">
        <v>0</v>
      </c>
      <c r="U41" s="100">
        <v>1</v>
      </c>
      <c r="V41" s="100">
        <v>0</v>
      </c>
      <c r="W41" s="100">
        <v>0</v>
      </c>
      <c r="X41" s="100">
        <f>O41+P41+V41+W41</f>
        <v>0</v>
      </c>
      <c r="Y41" s="177">
        <f t="shared" si="2"/>
        <v>97.89473684210527</v>
      </c>
      <c r="Z41" s="165">
        <f t="shared" si="3"/>
        <v>0</v>
      </c>
      <c r="AA41" s="95" t="s">
        <v>33</v>
      </c>
      <c r="AB41" s="94"/>
    </row>
    <row r="42" spans="1:28" s="28" customFormat="1" ht="16.5" customHeight="1">
      <c r="A42" s="80"/>
      <c r="B42" s="82" t="s">
        <v>18</v>
      </c>
      <c r="C42" s="176">
        <f>D42+K42+L42+M42+N42+O42+P42+Q42+R42+S42+T42</f>
        <v>337</v>
      </c>
      <c r="D42" s="120">
        <f>SUM(E42:J42)</f>
        <v>334</v>
      </c>
      <c r="E42" s="100">
        <v>308</v>
      </c>
      <c r="F42" s="101">
        <v>6</v>
      </c>
      <c r="G42" s="100">
        <v>8</v>
      </c>
      <c r="H42" s="100">
        <v>0</v>
      </c>
      <c r="I42" s="100">
        <v>6</v>
      </c>
      <c r="J42" s="100">
        <v>6</v>
      </c>
      <c r="K42" s="100">
        <v>1</v>
      </c>
      <c r="L42" s="100">
        <v>0</v>
      </c>
      <c r="M42" s="100">
        <v>0</v>
      </c>
      <c r="N42" s="100">
        <v>0</v>
      </c>
      <c r="O42" s="100">
        <v>0</v>
      </c>
      <c r="P42" s="100">
        <v>0</v>
      </c>
      <c r="Q42" s="100">
        <v>0</v>
      </c>
      <c r="R42" s="100">
        <v>0</v>
      </c>
      <c r="S42" s="100">
        <v>2</v>
      </c>
      <c r="T42" s="100">
        <v>0</v>
      </c>
      <c r="U42" s="100">
        <v>7</v>
      </c>
      <c r="V42" s="100">
        <v>0</v>
      </c>
      <c r="W42" s="100">
        <v>0</v>
      </c>
      <c r="X42" s="100">
        <f>O42+P42+V42+W42</f>
        <v>0</v>
      </c>
      <c r="Y42" s="177">
        <f t="shared" si="2"/>
        <v>99.10979228486647</v>
      </c>
      <c r="Z42" s="165">
        <f t="shared" si="3"/>
        <v>0</v>
      </c>
      <c r="AA42" s="95" t="s">
        <v>34</v>
      </c>
      <c r="AB42" s="94"/>
    </row>
    <row r="43" spans="1:28" s="28" customFormat="1" ht="16.5" customHeight="1">
      <c r="A43" s="80"/>
      <c r="B43" s="82" t="s">
        <v>19</v>
      </c>
      <c r="C43" s="176">
        <f>D43+K43+L43+M43+N43+O43+P43+Q43+R43+S43+T43</f>
        <v>62</v>
      </c>
      <c r="D43" s="120">
        <f>SUM(E43:J43)</f>
        <v>62</v>
      </c>
      <c r="E43" s="100">
        <v>57</v>
      </c>
      <c r="F43" s="101">
        <v>2</v>
      </c>
      <c r="G43" s="100">
        <v>0</v>
      </c>
      <c r="H43" s="100">
        <v>0</v>
      </c>
      <c r="I43" s="100">
        <v>1</v>
      </c>
      <c r="J43" s="100">
        <v>2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100">
        <v>0</v>
      </c>
      <c r="T43" s="100">
        <v>0</v>
      </c>
      <c r="U43" s="100">
        <v>1</v>
      </c>
      <c r="V43" s="100">
        <v>0</v>
      </c>
      <c r="W43" s="100">
        <v>0</v>
      </c>
      <c r="X43" s="100">
        <f>O43+P43+V43+W43</f>
        <v>0</v>
      </c>
      <c r="Y43" s="177">
        <f t="shared" si="2"/>
        <v>100</v>
      </c>
      <c r="Z43" s="165">
        <f t="shared" si="3"/>
        <v>0</v>
      </c>
      <c r="AA43" s="95" t="s">
        <v>35</v>
      </c>
      <c r="AB43" s="94"/>
    </row>
    <row r="44" spans="1:28" s="27" customFormat="1" ht="16.5" customHeight="1">
      <c r="A44" s="237" t="s">
        <v>115</v>
      </c>
      <c r="B44" s="237"/>
      <c r="C44" s="168">
        <f>C45</f>
        <v>123</v>
      </c>
      <c r="D44" s="178">
        <f aca="true" t="shared" si="10" ref="D44:X44">D45</f>
        <v>119</v>
      </c>
      <c r="E44" s="169">
        <f t="shared" si="10"/>
        <v>114</v>
      </c>
      <c r="F44" s="170">
        <f t="shared" si="10"/>
        <v>2</v>
      </c>
      <c r="G44" s="169">
        <f t="shared" si="10"/>
        <v>2</v>
      </c>
      <c r="H44" s="169">
        <f t="shared" si="10"/>
        <v>0</v>
      </c>
      <c r="I44" s="169">
        <f t="shared" si="10"/>
        <v>0</v>
      </c>
      <c r="J44" s="169">
        <f t="shared" si="10"/>
        <v>1</v>
      </c>
      <c r="K44" s="169">
        <f t="shared" si="10"/>
        <v>0</v>
      </c>
      <c r="L44" s="169">
        <f t="shared" si="10"/>
        <v>0</v>
      </c>
      <c r="M44" s="169">
        <f t="shared" si="10"/>
        <v>0</v>
      </c>
      <c r="N44" s="169">
        <f t="shared" si="10"/>
        <v>0</v>
      </c>
      <c r="O44" s="169">
        <f t="shared" si="10"/>
        <v>0</v>
      </c>
      <c r="P44" s="169">
        <f t="shared" si="10"/>
        <v>0</v>
      </c>
      <c r="Q44" s="169">
        <f t="shared" si="10"/>
        <v>0</v>
      </c>
      <c r="R44" s="169">
        <f t="shared" si="10"/>
        <v>0</v>
      </c>
      <c r="S44" s="169">
        <f t="shared" si="10"/>
        <v>4</v>
      </c>
      <c r="T44" s="169">
        <f t="shared" si="10"/>
        <v>0</v>
      </c>
      <c r="U44" s="169">
        <f>U45</f>
        <v>2</v>
      </c>
      <c r="V44" s="169">
        <f t="shared" si="10"/>
        <v>0</v>
      </c>
      <c r="W44" s="169">
        <f t="shared" si="10"/>
        <v>0</v>
      </c>
      <c r="X44" s="169">
        <f t="shared" si="10"/>
        <v>0</v>
      </c>
      <c r="Y44" s="171">
        <f t="shared" si="2"/>
        <v>96.7479674796748</v>
      </c>
      <c r="Z44" s="179">
        <f t="shared" si="3"/>
        <v>0</v>
      </c>
      <c r="AA44" s="253" t="s">
        <v>36</v>
      </c>
      <c r="AB44" s="254"/>
    </row>
    <row r="45" spans="1:28" s="28" customFormat="1" ht="16.5" customHeight="1">
      <c r="A45" s="80"/>
      <c r="B45" s="82" t="s">
        <v>20</v>
      </c>
      <c r="C45" s="176">
        <f>D45+K45+L45+M45+N45+O45+P45+Q45+R45+S45+T45</f>
        <v>123</v>
      </c>
      <c r="D45" s="120">
        <f>SUM(E45:J45)</f>
        <v>119</v>
      </c>
      <c r="E45" s="100">
        <v>114</v>
      </c>
      <c r="F45" s="101">
        <v>2</v>
      </c>
      <c r="G45" s="100">
        <v>2</v>
      </c>
      <c r="H45" s="100">
        <v>0</v>
      </c>
      <c r="I45" s="100">
        <v>0</v>
      </c>
      <c r="J45" s="100">
        <v>1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4</v>
      </c>
      <c r="T45" s="100">
        <v>0</v>
      </c>
      <c r="U45" s="100">
        <v>2</v>
      </c>
      <c r="V45" s="100">
        <v>0</v>
      </c>
      <c r="W45" s="100">
        <v>0</v>
      </c>
      <c r="X45" s="100">
        <f>O45+P45+V45+W45</f>
        <v>0</v>
      </c>
      <c r="Y45" s="177">
        <f t="shared" si="2"/>
        <v>96.7479674796748</v>
      </c>
      <c r="Z45" s="165">
        <f t="shared" si="3"/>
        <v>0</v>
      </c>
      <c r="AA45" s="95" t="s">
        <v>20</v>
      </c>
      <c r="AB45" s="94"/>
    </row>
    <row r="46" spans="1:28" s="27" customFormat="1" ht="16.5" customHeight="1">
      <c r="A46" s="237" t="s">
        <v>116</v>
      </c>
      <c r="B46" s="237"/>
      <c r="C46" s="168">
        <f>SUM(C47:C48)</f>
        <v>430</v>
      </c>
      <c r="D46" s="178">
        <f aca="true" t="shared" si="11" ref="D46:X46">SUM(D47:D48)</f>
        <v>422</v>
      </c>
      <c r="E46" s="169">
        <f t="shared" si="11"/>
        <v>385</v>
      </c>
      <c r="F46" s="170">
        <f t="shared" si="11"/>
        <v>7</v>
      </c>
      <c r="G46" s="169">
        <f t="shared" si="11"/>
        <v>19</v>
      </c>
      <c r="H46" s="169">
        <f t="shared" si="11"/>
        <v>0</v>
      </c>
      <c r="I46" s="169">
        <f t="shared" si="11"/>
        <v>6</v>
      </c>
      <c r="J46" s="169">
        <f t="shared" si="11"/>
        <v>5</v>
      </c>
      <c r="K46" s="169">
        <f t="shared" si="11"/>
        <v>0</v>
      </c>
      <c r="L46" s="169">
        <f t="shared" si="11"/>
        <v>0</v>
      </c>
      <c r="M46" s="169">
        <f t="shared" si="11"/>
        <v>0</v>
      </c>
      <c r="N46" s="169">
        <f t="shared" si="11"/>
        <v>0</v>
      </c>
      <c r="O46" s="169">
        <f t="shared" si="11"/>
        <v>0</v>
      </c>
      <c r="P46" s="169">
        <f t="shared" si="11"/>
        <v>2</v>
      </c>
      <c r="Q46" s="169">
        <f t="shared" si="11"/>
        <v>0</v>
      </c>
      <c r="R46" s="169">
        <f t="shared" si="11"/>
        <v>0</v>
      </c>
      <c r="S46" s="169">
        <f t="shared" si="11"/>
        <v>5</v>
      </c>
      <c r="T46" s="169">
        <f t="shared" si="11"/>
        <v>1</v>
      </c>
      <c r="U46" s="169">
        <f>SUM(U47:U48)</f>
        <v>14</v>
      </c>
      <c r="V46" s="169">
        <f t="shared" si="11"/>
        <v>0</v>
      </c>
      <c r="W46" s="169">
        <f t="shared" si="11"/>
        <v>0</v>
      </c>
      <c r="X46" s="169">
        <f t="shared" si="11"/>
        <v>2</v>
      </c>
      <c r="Y46" s="171">
        <f t="shared" si="2"/>
        <v>98.13953488372093</v>
      </c>
      <c r="Z46" s="179">
        <f t="shared" si="3"/>
        <v>0.46511627906976744</v>
      </c>
      <c r="AA46" s="249" t="s">
        <v>80</v>
      </c>
      <c r="AB46" s="252"/>
    </row>
    <row r="47" spans="1:28" s="28" customFormat="1" ht="16.5" customHeight="1">
      <c r="A47" s="80"/>
      <c r="B47" s="82" t="s">
        <v>21</v>
      </c>
      <c r="C47" s="176">
        <f>D47+K47+L47+M47+N47+O47+P47+Q47+R47+S47+T47</f>
        <v>318</v>
      </c>
      <c r="D47" s="120">
        <f>SUM(E47:J47)</f>
        <v>311</v>
      </c>
      <c r="E47" s="100">
        <v>285</v>
      </c>
      <c r="F47" s="101">
        <v>5</v>
      </c>
      <c r="G47" s="100">
        <v>11</v>
      </c>
      <c r="H47" s="100">
        <v>0</v>
      </c>
      <c r="I47" s="100">
        <v>5</v>
      </c>
      <c r="J47" s="100">
        <v>5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2</v>
      </c>
      <c r="Q47" s="100">
        <v>0</v>
      </c>
      <c r="R47" s="100">
        <v>0</v>
      </c>
      <c r="S47" s="100">
        <v>4</v>
      </c>
      <c r="T47" s="100">
        <v>1</v>
      </c>
      <c r="U47" s="100">
        <v>9</v>
      </c>
      <c r="V47" s="100">
        <v>0</v>
      </c>
      <c r="W47" s="100">
        <v>0</v>
      </c>
      <c r="X47" s="100">
        <f>O47+P47+V47+W47</f>
        <v>2</v>
      </c>
      <c r="Y47" s="177">
        <f t="shared" si="2"/>
        <v>97.79874213836479</v>
      </c>
      <c r="Z47" s="165">
        <f t="shared" si="3"/>
        <v>0.628930817610063</v>
      </c>
      <c r="AA47" s="95" t="s">
        <v>21</v>
      </c>
      <c r="AB47" s="94"/>
    </row>
    <row r="48" spans="1:28" s="28" customFormat="1" ht="16.5" customHeight="1">
      <c r="A48" s="80"/>
      <c r="B48" s="82" t="s">
        <v>22</v>
      </c>
      <c r="C48" s="176">
        <f>D48+K48+L48+M48+N48+O48+P48+Q48+R48+S48+T48</f>
        <v>112</v>
      </c>
      <c r="D48" s="120">
        <f>SUM(E48:J48)</f>
        <v>111</v>
      </c>
      <c r="E48" s="100">
        <v>100</v>
      </c>
      <c r="F48" s="101">
        <v>2</v>
      </c>
      <c r="G48" s="100">
        <v>8</v>
      </c>
      <c r="H48" s="100">
        <v>0</v>
      </c>
      <c r="I48" s="100">
        <v>1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100">
        <v>0</v>
      </c>
      <c r="S48" s="100">
        <v>1</v>
      </c>
      <c r="T48" s="100">
        <v>0</v>
      </c>
      <c r="U48" s="100">
        <v>5</v>
      </c>
      <c r="V48" s="100">
        <v>0</v>
      </c>
      <c r="W48" s="100">
        <v>0</v>
      </c>
      <c r="X48" s="100">
        <f>O48+P48+V48+W48</f>
        <v>0</v>
      </c>
      <c r="Y48" s="177">
        <f t="shared" si="2"/>
        <v>99.10714285714286</v>
      </c>
      <c r="Z48" s="165">
        <f t="shared" si="3"/>
        <v>0</v>
      </c>
      <c r="AA48" s="95" t="s">
        <v>22</v>
      </c>
      <c r="AB48" s="94"/>
    </row>
    <row r="49" spans="1:28" s="27" customFormat="1" ht="16.5" customHeight="1">
      <c r="A49" s="237" t="s">
        <v>81</v>
      </c>
      <c r="B49" s="237"/>
      <c r="C49" s="168">
        <f>SUM(C50:C52)</f>
        <v>723</v>
      </c>
      <c r="D49" s="178">
        <f aca="true" t="shared" si="12" ref="D49:X49">SUM(D50:D52)</f>
        <v>717</v>
      </c>
      <c r="E49" s="169">
        <f t="shared" si="12"/>
        <v>661</v>
      </c>
      <c r="F49" s="170">
        <f t="shared" si="12"/>
        <v>19</v>
      </c>
      <c r="G49" s="169">
        <f t="shared" si="12"/>
        <v>17</v>
      </c>
      <c r="H49" s="169">
        <f t="shared" si="12"/>
        <v>0</v>
      </c>
      <c r="I49" s="169">
        <f t="shared" si="12"/>
        <v>7</v>
      </c>
      <c r="J49" s="169">
        <f t="shared" si="12"/>
        <v>13</v>
      </c>
      <c r="K49" s="169">
        <f t="shared" si="12"/>
        <v>0</v>
      </c>
      <c r="L49" s="169">
        <f t="shared" si="12"/>
        <v>0</v>
      </c>
      <c r="M49" s="169">
        <f t="shared" si="12"/>
        <v>0</v>
      </c>
      <c r="N49" s="169">
        <f t="shared" si="12"/>
        <v>0</v>
      </c>
      <c r="O49" s="169">
        <f t="shared" si="12"/>
        <v>0</v>
      </c>
      <c r="P49" s="169">
        <f t="shared" si="12"/>
        <v>0</v>
      </c>
      <c r="Q49" s="169">
        <f t="shared" si="12"/>
        <v>0</v>
      </c>
      <c r="R49" s="169">
        <f t="shared" si="12"/>
        <v>0</v>
      </c>
      <c r="S49" s="169">
        <f t="shared" si="12"/>
        <v>6</v>
      </c>
      <c r="T49" s="169">
        <f t="shared" si="12"/>
        <v>0</v>
      </c>
      <c r="U49" s="169">
        <f>SUM(U50:U52)</f>
        <v>25</v>
      </c>
      <c r="V49" s="169">
        <f t="shared" si="12"/>
        <v>0</v>
      </c>
      <c r="W49" s="169">
        <f t="shared" si="12"/>
        <v>0</v>
      </c>
      <c r="X49" s="169">
        <f t="shared" si="12"/>
        <v>0</v>
      </c>
      <c r="Y49" s="171">
        <f t="shared" si="2"/>
        <v>99.1701244813278</v>
      </c>
      <c r="Z49" s="179">
        <f t="shared" si="3"/>
        <v>0</v>
      </c>
      <c r="AA49" s="249" t="s">
        <v>81</v>
      </c>
      <c r="AB49" s="252"/>
    </row>
    <row r="50" spans="1:28" s="28" customFormat="1" ht="16.5" customHeight="1">
      <c r="A50" s="80"/>
      <c r="B50" s="82" t="s">
        <v>23</v>
      </c>
      <c r="C50" s="176">
        <f>D50+K50+L50+M50+N50+O50+P50+Q50+R50+S50+T50</f>
        <v>117</v>
      </c>
      <c r="D50" s="120">
        <f>SUM(E50:J50)</f>
        <v>116</v>
      </c>
      <c r="E50" s="100">
        <v>107</v>
      </c>
      <c r="F50" s="101">
        <v>0</v>
      </c>
      <c r="G50" s="100">
        <v>4</v>
      </c>
      <c r="H50" s="100">
        <v>0</v>
      </c>
      <c r="I50" s="100">
        <v>1</v>
      </c>
      <c r="J50" s="100">
        <v>4</v>
      </c>
      <c r="K50" s="100">
        <v>0</v>
      </c>
      <c r="L50" s="100">
        <v>0</v>
      </c>
      <c r="M50" s="100">
        <v>0</v>
      </c>
      <c r="N50" s="100">
        <v>0</v>
      </c>
      <c r="O50" s="100">
        <v>0</v>
      </c>
      <c r="P50" s="100">
        <v>0</v>
      </c>
      <c r="Q50" s="100">
        <v>0</v>
      </c>
      <c r="R50" s="100">
        <v>0</v>
      </c>
      <c r="S50" s="100">
        <v>1</v>
      </c>
      <c r="T50" s="100">
        <v>0</v>
      </c>
      <c r="U50" s="100">
        <v>1</v>
      </c>
      <c r="V50" s="100">
        <v>0</v>
      </c>
      <c r="W50" s="100">
        <v>0</v>
      </c>
      <c r="X50" s="100">
        <f>O50+P50+V50+W50</f>
        <v>0</v>
      </c>
      <c r="Y50" s="177">
        <f t="shared" si="2"/>
        <v>99.14529914529915</v>
      </c>
      <c r="Z50" s="165">
        <f t="shared" si="3"/>
        <v>0</v>
      </c>
      <c r="AA50" s="95" t="s">
        <v>23</v>
      </c>
      <c r="AB50" s="94"/>
    </row>
    <row r="51" spans="1:28" s="28" customFormat="1" ht="16.5" customHeight="1">
      <c r="A51" s="80"/>
      <c r="B51" s="82" t="s">
        <v>24</v>
      </c>
      <c r="C51" s="176">
        <f>D51+K51+L51+M51+N51+O51+P51+Q51+R51+S51+T51</f>
        <v>199</v>
      </c>
      <c r="D51" s="120">
        <f>SUM(E51:J51)</f>
        <v>198</v>
      </c>
      <c r="E51" s="100">
        <v>180</v>
      </c>
      <c r="F51" s="101">
        <v>12</v>
      </c>
      <c r="G51" s="100">
        <v>0</v>
      </c>
      <c r="H51" s="100">
        <v>0</v>
      </c>
      <c r="I51" s="100">
        <v>2</v>
      </c>
      <c r="J51" s="100">
        <v>4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0">
        <v>0</v>
      </c>
      <c r="R51" s="100">
        <v>0</v>
      </c>
      <c r="S51" s="100">
        <v>1</v>
      </c>
      <c r="T51" s="100">
        <v>0</v>
      </c>
      <c r="U51" s="100">
        <v>9</v>
      </c>
      <c r="V51" s="100">
        <v>0</v>
      </c>
      <c r="W51" s="100">
        <v>0</v>
      </c>
      <c r="X51" s="100">
        <f>O51+P51+V51+W51</f>
        <v>0</v>
      </c>
      <c r="Y51" s="177">
        <f t="shared" si="2"/>
        <v>99.49748743718592</v>
      </c>
      <c r="Z51" s="165">
        <f t="shared" si="3"/>
        <v>0</v>
      </c>
      <c r="AA51" s="95" t="s">
        <v>24</v>
      </c>
      <c r="AB51" s="94"/>
    </row>
    <row r="52" spans="1:28" s="28" customFormat="1" ht="16.5" customHeight="1">
      <c r="A52" s="80"/>
      <c r="B52" s="82" t="s">
        <v>25</v>
      </c>
      <c r="C52" s="176">
        <f>D52+K52+L52+M52+N52+O52+P52+Q52+R52+S52+T52</f>
        <v>407</v>
      </c>
      <c r="D52" s="120">
        <f>SUM(E52:J52)</f>
        <v>403</v>
      </c>
      <c r="E52" s="100">
        <v>374</v>
      </c>
      <c r="F52" s="101">
        <v>7</v>
      </c>
      <c r="G52" s="100">
        <v>13</v>
      </c>
      <c r="H52" s="100">
        <v>0</v>
      </c>
      <c r="I52" s="100">
        <v>4</v>
      </c>
      <c r="J52" s="100">
        <v>5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100">
        <v>0</v>
      </c>
      <c r="R52" s="100">
        <v>0</v>
      </c>
      <c r="S52" s="100">
        <v>4</v>
      </c>
      <c r="T52" s="100">
        <v>0</v>
      </c>
      <c r="U52" s="100">
        <v>15</v>
      </c>
      <c r="V52" s="100">
        <v>0</v>
      </c>
      <c r="W52" s="100">
        <v>0</v>
      </c>
      <c r="X52" s="100">
        <f>O52+P52+V52+W52</f>
        <v>0</v>
      </c>
      <c r="Y52" s="177">
        <f t="shared" si="2"/>
        <v>99.01719901719902</v>
      </c>
      <c r="Z52" s="165">
        <f t="shared" si="3"/>
        <v>0</v>
      </c>
      <c r="AA52" s="95" t="s">
        <v>25</v>
      </c>
      <c r="AB52" s="94"/>
    </row>
    <row r="53" spans="1:28" s="27" customFormat="1" ht="16.5" customHeight="1">
      <c r="A53" s="237" t="s">
        <v>82</v>
      </c>
      <c r="B53" s="237"/>
      <c r="C53" s="168">
        <f aca="true" t="shared" si="13" ref="C53:X53">SUM(C54:C56)</f>
        <v>372</v>
      </c>
      <c r="D53" s="178">
        <f t="shared" si="13"/>
        <v>368</v>
      </c>
      <c r="E53" s="169">
        <f t="shared" si="13"/>
        <v>341</v>
      </c>
      <c r="F53" s="170">
        <f t="shared" si="13"/>
        <v>3</v>
      </c>
      <c r="G53" s="169">
        <f t="shared" si="13"/>
        <v>16</v>
      </c>
      <c r="H53" s="169">
        <f t="shared" si="13"/>
        <v>0</v>
      </c>
      <c r="I53" s="169">
        <f t="shared" si="13"/>
        <v>2</v>
      </c>
      <c r="J53" s="169">
        <f t="shared" si="13"/>
        <v>6</v>
      </c>
      <c r="K53" s="169">
        <f t="shared" si="13"/>
        <v>1</v>
      </c>
      <c r="L53" s="169">
        <f t="shared" si="13"/>
        <v>0</v>
      </c>
      <c r="M53" s="169">
        <f t="shared" si="13"/>
        <v>0</v>
      </c>
      <c r="N53" s="169">
        <f t="shared" si="13"/>
        <v>0</v>
      </c>
      <c r="O53" s="169">
        <f t="shared" si="13"/>
        <v>1</v>
      </c>
      <c r="P53" s="169">
        <f t="shared" si="13"/>
        <v>0</v>
      </c>
      <c r="Q53" s="169">
        <f t="shared" si="13"/>
        <v>0</v>
      </c>
      <c r="R53" s="169">
        <f t="shared" si="13"/>
        <v>0</v>
      </c>
      <c r="S53" s="169">
        <f t="shared" si="13"/>
        <v>2</v>
      </c>
      <c r="T53" s="169">
        <f t="shared" si="13"/>
        <v>0</v>
      </c>
      <c r="U53" s="169">
        <f>SUM(U54:U56)</f>
        <v>13</v>
      </c>
      <c r="V53" s="169">
        <f t="shared" si="13"/>
        <v>1</v>
      </c>
      <c r="W53" s="169">
        <f t="shared" si="13"/>
        <v>0</v>
      </c>
      <c r="X53" s="169">
        <f t="shared" si="13"/>
        <v>2</v>
      </c>
      <c r="Y53" s="171">
        <f t="shared" si="2"/>
        <v>98.9247311827957</v>
      </c>
      <c r="Z53" s="179">
        <f t="shared" si="3"/>
        <v>0.5376344086021506</v>
      </c>
      <c r="AA53" s="249" t="s">
        <v>82</v>
      </c>
      <c r="AB53" s="252"/>
    </row>
    <row r="54" spans="1:28" s="28" customFormat="1" ht="16.5" customHeight="1">
      <c r="A54" s="80"/>
      <c r="B54" s="82" t="s">
        <v>26</v>
      </c>
      <c r="C54" s="176">
        <f>D54+K54+L54+M54+N54+O54+P54+Q54+R54+S54+T54</f>
        <v>259</v>
      </c>
      <c r="D54" s="120">
        <f>SUM(E54:J54)</f>
        <v>255</v>
      </c>
      <c r="E54" s="100">
        <v>232</v>
      </c>
      <c r="F54" s="101">
        <v>2</v>
      </c>
      <c r="G54" s="100">
        <v>15</v>
      </c>
      <c r="H54" s="100">
        <v>0</v>
      </c>
      <c r="I54" s="100">
        <v>1</v>
      </c>
      <c r="J54" s="100">
        <v>5</v>
      </c>
      <c r="K54" s="100">
        <v>1</v>
      </c>
      <c r="L54" s="100">
        <v>0</v>
      </c>
      <c r="M54" s="100">
        <v>0</v>
      </c>
      <c r="N54" s="100">
        <v>0</v>
      </c>
      <c r="O54" s="100">
        <v>1</v>
      </c>
      <c r="P54" s="100">
        <v>0</v>
      </c>
      <c r="Q54" s="100">
        <v>0</v>
      </c>
      <c r="R54" s="100">
        <v>0</v>
      </c>
      <c r="S54" s="100">
        <v>2</v>
      </c>
      <c r="T54" s="100">
        <v>0</v>
      </c>
      <c r="U54" s="100">
        <v>12</v>
      </c>
      <c r="V54" s="100">
        <v>1</v>
      </c>
      <c r="W54" s="100">
        <v>0</v>
      </c>
      <c r="X54" s="100">
        <f>O54+P54+V54+W54</f>
        <v>2</v>
      </c>
      <c r="Y54" s="177">
        <f t="shared" si="2"/>
        <v>98.45559845559846</v>
      </c>
      <c r="Z54" s="165">
        <f t="shared" si="3"/>
        <v>0.7722007722007722</v>
      </c>
      <c r="AA54" s="95" t="s">
        <v>26</v>
      </c>
      <c r="AB54" s="94"/>
    </row>
    <row r="55" spans="1:28" s="28" customFormat="1" ht="16.5" customHeight="1">
      <c r="A55" s="80"/>
      <c r="B55" s="82" t="s">
        <v>27</v>
      </c>
      <c r="C55" s="176">
        <f>D55+K55+L55+M55+N55+O55+P55+Q55+R55+S55+T55</f>
        <v>62</v>
      </c>
      <c r="D55" s="120">
        <f>SUM(E55:J55)</f>
        <v>62</v>
      </c>
      <c r="E55" s="100">
        <v>58</v>
      </c>
      <c r="F55" s="101">
        <v>1</v>
      </c>
      <c r="G55" s="100">
        <v>1</v>
      </c>
      <c r="H55" s="100">
        <v>0</v>
      </c>
      <c r="I55" s="100">
        <v>1</v>
      </c>
      <c r="J55" s="100">
        <v>1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100">
        <v>0</v>
      </c>
      <c r="Q55" s="100">
        <v>0</v>
      </c>
      <c r="R55" s="100">
        <v>0</v>
      </c>
      <c r="S55" s="100">
        <v>0</v>
      </c>
      <c r="T55" s="100">
        <v>0</v>
      </c>
      <c r="U55" s="100">
        <v>1</v>
      </c>
      <c r="V55" s="100">
        <v>0</v>
      </c>
      <c r="W55" s="100">
        <v>0</v>
      </c>
      <c r="X55" s="100">
        <f>O55+P55+V55+W55</f>
        <v>0</v>
      </c>
      <c r="Y55" s="177">
        <f t="shared" si="2"/>
        <v>100</v>
      </c>
      <c r="Z55" s="165">
        <f t="shared" si="3"/>
        <v>0</v>
      </c>
      <c r="AA55" s="95" t="s">
        <v>27</v>
      </c>
      <c r="AB55" s="94"/>
    </row>
    <row r="56" spans="1:28" s="28" customFormat="1" ht="16.5" customHeight="1">
      <c r="A56" s="80"/>
      <c r="B56" s="82" t="s">
        <v>28</v>
      </c>
      <c r="C56" s="176">
        <f>D56+K56+L56+M56+N56+O56+P56+Q56+R56+S56+T56</f>
        <v>51</v>
      </c>
      <c r="D56" s="120">
        <f>SUM(E56:J56)</f>
        <v>51</v>
      </c>
      <c r="E56" s="100">
        <v>51</v>
      </c>
      <c r="F56" s="101">
        <v>0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0">
        <v>0</v>
      </c>
      <c r="M56" s="100">
        <v>0</v>
      </c>
      <c r="N56" s="100">
        <v>0</v>
      </c>
      <c r="O56" s="100">
        <v>0</v>
      </c>
      <c r="P56" s="100">
        <v>0</v>
      </c>
      <c r="Q56" s="100">
        <v>0</v>
      </c>
      <c r="R56" s="100">
        <v>0</v>
      </c>
      <c r="S56" s="100">
        <v>0</v>
      </c>
      <c r="T56" s="100">
        <v>0</v>
      </c>
      <c r="U56" s="100">
        <v>0</v>
      </c>
      <c r="V56" s="100">
        <v>0</v>
      </c>
      <c r="W56" s="100">
        <v>0</v>
      </c>
      <c r="X56" s="100">
        <f>O56+P56+V56+W56</f>
        <v>0</v>
      </c>
      <c r="Y56" s="177">
        <f t="shared" si="2"/>
        <v>100</v>
      </c>
      <c r="Z56" s="165">
        <f t="shared" si="3"/>
        <v>0</v>
      </c>
      <c r="AA56" s="95" t="s">
        <v>28</v>
      </c>
      <c r="AB56" s="94"/>
    </row>
    <row r="57" spans="1:28" s="29" customFormat="1" ht="16.5" customHeight="1">
      <c r="A57" s="237" t="s">
        <v>83</v>
      </c>
      <c r="B57" s="237"/>
      <c r="C57" s="168">
        <f>SUM(C58:C59)</f>
        <v>259</v>
      </c>
      <c r="D57" s="178">
        <f aca="true" t="shared" si="14" ref="D57:X57">SUM(D58:D59)</f>
        <v>259</v>
      </c>
      <c r="E57" s="169">
        <f t="shared" si="14"/>
        <v>247</v>
      </c>
      <c r="F57" s="170">
        <f t="shared" si="14"/>
        <v>4</v>
      </c>
      <c r="G57" s="169">
        <f t="shared" si="14"/>
        <v>7</v>
      </c>
      <c r="H57" s="169">
        <f t="shared" si="14"/>
        <v>0</v>
      </c>
      <c r="I57" s="169">
        <f t="shared" si="14"/>
        <v>0</v>
      </c>
      <c r="J57" s="169">
        <f t="shared" si="14"/>
        <v>1</v>
      </c>
      <c r="K57" s="169">
        <f t="shared" si="14"/>
        <v>0</v>
      </c>
      <c r="L57" s="169">
        <f t="shared" si="14"/>
        <v>0</v>
      </c>
      <c r="M57" s="169">
        <f t="shared" si="14"/>
        <v>0</v>
      </c>
      <c r="N57" s="169">
        <f t="shared" si="14"/>
        <v>0</v>
      </c>
      <c r="O57" s="169">
        <f t="shared" si="14"/>
        <v>0</v>
      </c>
      <c r="P57" s="169">
        <f t="shared" si="14"/>
        <v>0</v>
      </c>
      <c r="Q57" s="169">
        <f t="shared" si="14"/>
        <v>0</v>
      </c>
      <c r="R57" s="169">
        <f t="shared" si="14"/>
        <v>0</v>
      </c>
      <c r="S57" s="169">
        <f t="shared" si="14"/>
        <v>0</v>
      </c>
      <c r="T57" s="169">
        <f t="shared" si="14"/>
        <v>0</v>
      </c>
      <c r="U57" s="169">
        <f>SUM(U58:U59)</f>
        <v>6</v>
      </c>
      <c r="V57" s="169">
        <f t="shared" si="14"/>
        <v>0</v>
      </c>
      <c r="W57" s="169">
        <f t="shared" si="14"/>
        <v>0</v>
      </c>
      <c r="X57" s="169">
        <f t="shared" si="14"/>
        <v>0</v>
      </c>
      <c r="Y57" s="171">
        <f t="shared" si="2"/>
        <v>100</v>
      </c>
      <c r="Z57" s="179">
        <f t="shared" si="3"/>
        <v>0</v>
      </c>
      <c r="AA57" s="249" t="s">
        <v>83</v>
      </c>
      <c r="AB57" s="252"/>
    </row>
    <row r="58" spans="1:28" s="28" customFormat="1" ht="16.5" customHeight="1">
      <c r="A58" s="80"/>
      <c r="B58" s="82" t="s">
        <v>29</v>
      </c>
      <c r="C58" s="176">
        <f>D58+K58+L58+M58+N58+O58+P58+Q58+R58+S58+T58</f>
        <v>56</v>
      </c>
      <c r="D58" s="120">
        <f>SUM(E58:J58)</f>
        <v>56</v>
      </c>
      <c r="E58" s="100">
        <v>56</v>
      </c>
      <c r="F58" s="101">
        <v>0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0">
        <v>0</v>
      </c>
      <c r="R58" s="100">
        <v>0</v>
      </c>
      <c r="S58" s="100">
        <v>0</v>
      </c>
      <c r="T58" s="100">
        <v>0</v>
      </c>
      <c r="U58" s="100">
        <v>0</v>
      </c>
      <c r="V58" s="100">
        <v>0</v>
      </c>
      <c r="W58" s="100">
        <v>0</v>
      </c>
      <c r="X58" s="100">
        <f>O58+P58+V58+W58</f>
        <v>0</v>
      </c>
      <c r="Y58" s="177">
        <f t="shared" si="2"/>
        <v>100</v>
      </c>
      <c r="Z58" s="165">
        <f t="shared" si="3"/>
        <v>0</v>
      </c>
      <c r="AA58" s="95" t="s">
        <v>29</v>
      </c>
      <c r="AB58" s="94"/>
    </row>
    <row r="59" spans="1:28" s="30" customFormat="1" ht="16.5" customHeight="1">
      <c r="A59" s="80"/>
      <c r="B59" s="82" t="s">
        <v>37</v>
      </c>
      <c r="C59" s="176">
        <f>D59+K59+L59+M59+N59+O59+P59+Q59+R59+S59+T59</f>
        <v>203</v>
      </c>
      <c r="D59" s="120">
        <f>SUM(E59:J59)</f>
        <v>203</v>
      </c>
      <c r="E59" s="100">
        <v>191</v>
      </c>
      <c r="F59" s="101">
        <v>4</v>
      </c>
      <c r="G59" s="100">
        <v>7</v>
      </c>
      <c r="H59" s="100">
        <v>0</v>
      </c>
      <c r="I59" s="100">
        <v>0</v>
      </c>
      <c r="J59" s="100">
        <v>1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00">
        <v>0</v>
      </c>
      <c r="Q59" s="100">
        <v>0</v>
      </c>
      <c r="R59" s="100">
        <v>0</v>
      </c>
      <c r="S59" s="100">
        <v>0</v>
      </c>
      <c r="T59" s="100">
        <v>0</v>
      </c>
      <c r="U59" s="100">
        <v>6</v>
      </c>
      <c r="V59" s="100">
        <v>0</v>
      </c>
      <c r="W59" s="100">
        <v>0</v>
      </c>
      <c r="X59" s="100">
        <f>O59+P59+V59+W59</f>
        <v>0</v>
      </c>
      <c r="Y59" s="177">
        <f t="shared" si="2"/>
        <v>100</v>
      </c>
      <c r="Z59" s="165">
        <f t="shared" si="3"/>
        <v>0</v>
      </c>
      <c r="AA59" s="95" t="s">
        <v>37</v>
      </c>
      <c r="AB59" s="94"/>
    </row>
    <row r="60" spans="1:28" s="27" customFormat="1" ht="16.5" customHeight="1">
      <c r="A60" s="237" t="s">
        <v>84</v>
      </c>
      <c r="B60" s="257"/>
      <c r="C60" s="168">
        <f>SUM(C61:C62)</f>
        <v>335</v>
      </c>
      <c r="D60" s="178">
        <f aca="true" t="shared" si="15" ref="D60:X60">SUM(D61:D62)</f>
        <v>332</v>
      </c>
      <c r="E60" s="169">
        <f t="shared" si="15"/>
        <v>316</v>
      </c>
      <c r="F60" s="170">
        <f t="shared" si="15"/>
        <v>9</v>
      </c>
      <c r="G60" s="169">
        <f t="shared" si="15"/>
        <v>4</v>
      </c>
      <c r="H60" s="169">
        <f t="shared" si="15"/>
        <v>0</v>
      </c>
      <c r="I60" s="169">
        <f t="shared" si="15"/>
        <v>1</v>
      </c>
      <c r="J60" s="169">
        <f t="shared" si="15"/>
        <v>2</v>
      </c>
      <c r="K60" s="169">
        <f t="shared" si="15"/>
        <v>0</v>
      </c>
      <c r="L60" s="169">
        <f t="shared" si="15"/>
        <v>0</v>
      </c>
      <c r="M60" s="169">
        <f t="shared" si="15"/>
        <v>0</v>
      </c>
      <c r="N60" s="169">
        <f t="shared" si="15"/>
        <v>0</v>
      </c>
      <c r="O60" s="169">
        <f t="shared" si="15"/>
        <v>0</v>
      </c>
      <c r="P60" s="169">
        <f t="shared" si="15"/>
        <v>0</v>
      </c>
      <c r="Q60" s="169">
        <f t="shared" si="15"/>
        <v>0</v>
      </c>
      <c r="R60" s="169">
        <f t="shared" si="15"/>
        <v>0</v>
      </c>
      <c r="S60" s="169">
        <f t="shared" si="15"/>
        <v>3</v>
      </c>
      <c r="T60" s="169">
        <f t="shared" si="15"/>
        <v>0</v>
      </c>
      <c r="U60" s="169">
        <f>SUM(U61:U62)</f>
        <v>7</v>
      </c>
      <c r="V60" s="169">
        <f t="shared" si="15"/>
        <v>0</v>
      </c>
      <c r="W60" s="169">
        <f t="shared" si="15"/>
        <v>0</v>
      </c>
      <c r="X60" s="169">
        <f t="shared" si="15"/>
        <v>0</v>
      </c>
      <c r="Y60" s="171">
        <f t="shared" si="2"/>
        <v>99.1044776119403</v>
      </c>
      <c r="Z60" s="179">
        <f t="shared" si="3"/>
        <v>0</v>
      </c>
      <c r="AA60" s="249" t="s">
        <v>84</v>
      </c>
      <c r="AB60" s="250"/>
    </row>
    <row r="61" spans="1:28" s="28" customFormat="1" ht="16.5" customHeight="1">
      <c r="A61" s="83"/>
      <c r="B61" s="82" t="s">
        <v>30</v>
      </c>
      <c r="C61" s="176">
        <f>D61+K61+L61+M61+N61+O61+P61+Q61+R61+S61+T61</f>
        <v>132</v>
      </c>
      <c r="D61" s="120">
        <f>SUM(E61:J61)</f>
        <v>130</v>
      </c>
      <c r="E61" s="100">
        <v>124</v>
      </c>
      <c r="F61" s="101">
        <v>3</v>
      </c>
      <c r="G61" s="100">
        <v>3</v>
      </c>
      <c r="H61" s="100">
        <v>0</v>
      </c>
      <c r="I61" s="100">
        <v>0</v>
      </c>
      <c r="J61" s="100">
        <v>0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100">
        <v>0</v>
      </c>
      <c r="Q61" s="100">
        <v>0</v>
      </c>
      <c r="R61" s="100">
        <v>0</v>
      </c>
      <c r="S61" s="100">
        <v>2</v>
      </c>
      <c r="T61" s="100">
        <v>0</v>
      </c>
      <c r="U61" s="100">
        <v>2</v>
      </c>
      <c r="V61" s="100">
        <v>0</v>
      </c>
      <c r="W61" s="100">
        <v>0</v>
      </c>
      <c r="X61" s="100">
        <f>O61+P61+V61+W61</f>
        <v>0</v>
      </c>
      <c r="Y61" s="177">
        <f t="shared" si="2"/>
        <v>98.48484848484848</v>
      </c>
      <c r="Z61" s="165">
        <f t="shared" si="3"/>
        <v>0</v>
      </c>
      <c r="AA61" s="95" t="s">
        <v>30</v>
      </c>
      <c r="AB61" s="94"/>
    </row>
    <row r="62" spans="1:28" s="28" customFormat="1" ht="16.5" customHeight="1">
      <c r="A62" s="83"/>
      <c r="B62" s="82" t="s">
        <v>74</v>
      </c>
      <c r="C62" s="176">
        <f>D62+K62+L62+M62+N62+O62+P62+Q62+R62+S62+T62</f>
        <v>203</v>
      </c>
      <c r="D62" s="120">
        <f>SUM(E62:J62)</f>
        <v>202</v>
      </c>
      <c r="E62" s="100">
        <v>192</v>
      </c>
      <c r="F62" s="101">
        <v>6</v>
      </c>
      <c r="G62" s="100">
        <v>1</v>
      </c>
      <c r="H62" s="100">
        <v>0</v>
      </c>
      <c r="I62" s="100">
        <v>1</v>
      </c>
      <c r="J62" s="100">
        <v>2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0">
        <v>0</v>
      </c>
      <c r="R62" s="100">
        <v>0</v>
      </c>
      <c r="S62" s="100">
        <v>1</v>
      </c>
      <c r="T62" s="100">
        <v>0</v>
      </c>
      <c r="U62" s="100">
        <v>5</v>
      </c>
      <c r="V62" s="100">
        <v>0</v>
      </c>
      <c r="W62" s="100">
        <v>0</v>
      </c>
      <c r="X62" s="100">
        <f>O62+P62+V62+W62</f>
        <v>0</v>
      </c>
      <c r="Y62" s="177">
        <f t="shared" si="2"/>
        <v>99.50738916256158</v>
      </c>
      <c r="Z62" s="165">
        <f t="shared" si="3"/>
        <v>0</v>
      </c>
      <c r="AA62" s="95" t="s">
        <v>74</v>
      </c>
      <c r="AB62" s="94"/>
    </row>
    <row r="63" spans="1:28" s="27" customFormat="1" ht="16.5" customHeight="1">
      <c r="A63" s="237" t="s">
        <v>85</v>
      </c>
      <c r="B63" s="237"/>
      <c r="C63" s="168">
        <f>C64</f>
        <v>47</v>
      </c>
      <c r="D63" s="178">
        <f aca="true" t="shared" si="16" ref="D63:X63">D64</f>
        <v>47</v>
      </c>
      <c r="E63" s="169">
        <f t="shared" si="16"/>
        <v>46</v>
      </c>
      <c r="F63" s="170">
        <f t="shared" si="16"/>
        <v>0</v>
      </c>
      <c r="G63" s="169">
        <f t="shared" si="16"/>
        <v>1</v>
      </c>
      <c r="H63" s="169">
        <f t="shared" si="16"/>
        <v>0</v>
      </c>
      <c r="I63" s="169">
        <f t="shared" si="16"/>
        <v>0</v>
      </c>
      <c r="J63" s="169">
        <f t="shared" si="16"/>
        <v>0</v>
      </c>
      <c r="K63" s="169">
        <f t="shared" si="16"/>
        <v>0</v>
      </c>
      <c r="L63" s="169">
        <f t="shared" si="16"/>
        <v>0</v>
      </c>
      <c r="M63" s="169">
        <f t="shared" si="16"/>
        <v>0</v>
      </c>
      <c r="N63" s="169">
        <f t="shared" si="16"/>
        <v>0</v>
      </c>
      <c r="O63" s="169">
        <f t="shared" si="16"/>
        <v>0</v>
      </c>
      <c r="P63" s="169">
        <f t="shared" si="16"/>
        <v>0</v>
      </c>
      <c r="Q63" s="169">
        <f t="shared" si="16"/>
        <v>0</v>
      </c>
      <c r="R63" s="169">
        <f t="shared" si="16"/>
        <v>0</v>
      </c>
      <c r="S63" s="169">
        <f t="shared" si="16"/>
        <v>0</v>
      </c>
      <c r="T63" s="169">
        <f t="shared" si="16"/>
        <v>0</v>
      </c>
      <c r="U63" s="169">
        <f>U64</f>
        <v>1</v>
      </c>
      <c r="V63" s="169">
        <f t="shared" si="16"/>
        <v>0</v>
      </c>
      <c r="W63" s="169">
        <f t="shared" si="16"/>
        <v>0</v>
      </c>
      <c r="X63" s="169">
        <f t="shared" si="16"/>
        <v>0</v>
      </c>
      <c r="Y63" s="171">
        <f t="shared" si="2"/>
        <v>100</v>
      </c>
      <c r="Z63" s="179">
        <f t="shared" si="3"/>
        <v>0</v>
      </c>
      <c r="AA63" s="249" t="s">
        <v>117</v>
      </c>
      <c r="AB63" s="252"/>
    </row>
    <row r="64" spans="1:28" s="28" customFormat="1" ht="16.5" customHeight="1">
      <c r="A64" s="83"/>
      <c r="B64" s="82" t="s">
        <v>31</v>
      </c>
      <c r="C64" s="176">
        <f>D64+K64+L64+M64+N64+O64+P64+Q64+R64+S64+T64</f>
        <v>47</v>
      </c>
      <c r="D64" s="120">
        <f>SUM(E64:J64)</f>
        <v>47</v>
      </c>
      <c r="E64" s="100">
        <v>46</v>
      </c>
      <c r="F64" s="101">
        <v>0</v>
      </c>
      <c r="G64" s="100">
        <v>1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0">
        <v>0</v>
      </c>
      <c r="P64" s="100">
        <v>0</v>
      </c>
      <c r="Q64" s="100">
        <v>0</v>
      </c>
      <c r="R64" s="100">
        <v>0</v>
      </c>
      <c r="S64" s="100">
        <v>0</v>
      </c>
      <c r="T64" s="100">
        <v>0</v>
      </c>
      <c r="U64" s="100">
        <v>1</v>
      </c>
      <c r="V64" s="100">
        <v>0</v>
      </c>
      <c r="W64" s="100">
        <v>0</v>
      </c>
      <c r="X64" s="100">
        <f>O64+P64+V64+W64</f>
        <v>0</v>
      </c>
      <c r="Y64" s="177">
        <f t="shared" si="2"/>
        <v>100</v>
      </c>
      <c r="Z64" s="165">
        <f t="shared" si="3"/>
        <v>0</v>
      </c>
      <c r="AA64" s="95" t="s">
        <v>31</v>
      </c>
      <c r="AB64" s="94"/>
    </row>
    <row r="65" spans="1:28" s="29" customFormat="1" ht="16.5" customHeight="1">
      <c r="A65" s="237" t="s">
        <v>118</v>
      </c>
      <c r="B65" s="257"/>
      <c r="C65" s="168">
        <f>C66</f>
        <v>119</v>
      </c>
      <c r="D65" s="178">
        <f aca="true" t="shared" si="17" ref="D65:X65">D66</f>
        <v>119</v>
      </c>
      <c r="E65" s="169">
        <f t="shared" si="17"/>
        <v>114</v>
      </c>
      <c r="F65" s="170">
        <f t="shared" si="17"/>
        <v>1</v>
      </c>
      <c r="G65" s="169">
        <f t="shared" si="17"/>
        <v>2</v>
      </c>
      <c r="H65" s="169">
        <f t="shared" si="17"/>
        <v>0</v>
      </c>
      <c r="I65" s="169">
        <f t="shared" si="17"/>
        <v>0</v>
      </c>
      <c r="J65" s="169">
        <f t="shared" si="17"/>
        <v>2</v>
      </c>
      <c r="K65" s="169">
        <f t="shared" si="17"/>
        <v>0</v>
      </c>
      <c r="L65" s="169">
        <f t="shared" si="17"/>
        <v>0</v>
      </c>
      <c r="M65" s="169">
        <f t="shared" si="17"/>
        <v>0</v>
      </c>
      <c r="N65" s="169">
        <f t="shared" si="17"/>
        <v>0</v>
      </c>
      <c r="O65" s="169">
        <f t="shared" si="17"/>
        <v>0</v>
      </c>
      <c r="P65" s="169">
        <f t="shared" si="17"/>
        <v>0</v>
      </c>
      <c r="Q65" s="169">
        <f t="shared" si="17"/>
        <v>0</v>
      </c>
      <c r="R65" s="169">
        <f t="shared" si="17"/>
        <v>0</v>
      </c>
      <c r="S65" s="169">
        <f t="shared" si="17"/>
        <v>0</v>
      </c>
      <c r="T65" s="169">
        <f t="shared" si="17"/>
        <v>0</v>
      </c>
      <c r="U65" s="169">
        <f>U66</f>
        <v>1</v>
      </c>
      <c r="V65" s="169">
        <f t="shared" si="17"/>
        <v>0</v>
      </c>
      <c r="W65" s="169">
        <f t="shared" si="17"/>
        <v>0</v>
      </c>
      <c r="X65" s="169">
        <f t="shared" si="17"/>
        <v>0</v>
      </c>
      <c r="Y65" s="171">
        <f t="shared" si="2"/>
        <v>100</v>
      </c>
      <c r="Z65" s="179">
        <f t="shared" si="3"/>
        <v>0</v>
      </c>
      <c r="AA65" s="249" t="s">
        <v>118</v>
      </c>
      <c r="AB65" s="250"/>
    </row>
    <row r="66" spans="1:28" s="30" customFormat="1" ht="16.5" customHeight="1">
      <c r="A66" s="83"/>
      <c r="B66" s="82" t="s">
        <v>75</v>
      </c>
      <c r="C66" s="176">
        <f>D66+K66+L66+M66+N66+O66+P66+Q66+R66+S66+T66</f>
        <v>119</v>
      </c>
      <c r="D66" s="120">
        <f>SUM(E66:J66)</f>
        <v>119</v>
      </c>
      <c r="E66" s="100">
        <v>114</v>
      </c>
      <c r="F66" s="101">
        <v>1</v>
      </c>
      <c r="G66" s="100">
        <v>2</v>
      </c>
      <c r="H66" s="100">
        <v>0</v>
      </c>
      <c r="I66" s="100">
        <v>0</v>
      </c>
      <c r="J66" s="100">
        <v>2</v>
      </c>
      <c r="K66" s="100">
        <v>0</v>
      </c>
      <c r="L66" s="100">
        <v>0</v>
      </c>
      <c r="M66" s="100">
        <v>0</v>
      </c>
      <c r="N66" s="100">
        <v>0</v>
      </c>
      <c r="O66" s="100">
        <v>0</v>
      </c>
      <c r="P66" s="100">
        <v>0</v>
      </c>
      <c r="Q66" s="100">
        <v>0</v>
      </c>
      <c r="R66" s="100">
        <v>0</v>
      </c>
      <c r="S66" s="100">
        <v>0</v>
      </c>
      <c r="T66" s="100">
        <v>0</v>
      </c>
      <c r="U66" s="100">
        <v>1</v>
      </c>
      <c r="V66" s="100">
        <v>0</v>
      </c>
      <c r="W66" s="100">
        <v>0</v>
      </c>
      <c r="X66" s="100">
        <f>O66+P66+V66+W66</f>
        <v>0</v>
      </c>
      <c r="Y66" s="177">
        <f t="shared" si="2"/>
        <v>100</v>
      </c>
      <c r="Z66" s="165">
        <f t="shared" si="3"/>
        <v>0</v>
      </c>
      <c r="AA66" s="95" t="s">
        <v>75</v>
      </c>
      <c r="AB66" s="94"/>
    </row>
    <row r="67" spans="1:28" s="6" customFormat="1" ht="16.5" customHeight="1">
      <c r="A67" s="84"/>
      <c r="B67" s="84"/>
      <c r="C67" s="102"/>
      <c r="D67" s="16"/>
      <c r="E67" s="16"/>
      <c r="F67" s="103"/>
      <c r="G67" s="16"/>
      <c r="H67" s="16"/>
      <c r="I67" s="16"/>
      <c r="J67" s="16"/>
      <c r="K67" s="16"/>
      <c r="L67" s="16"/>
      <c r="M67" s="16"/>
      <c r="N67" s="16"/>
      <c r="O67" s="52"/>
      <c r="P67" s="52"/>
      <c r="Q67" s="52"/>
      <c r="R67" s="52"/>
      <c r="S67" s="16"/>
      <c r="T67" s="16"/>
      <c r="U67" s="16"/>
      <c r="V67" s="52"/>
      <c r="W67" s="52"/>
      <c r="X67" s="52"/>
      <c r="Y67" s="104"/>
      <c r="Z67" s="104"/>
      <c r="AA67" s="96"/>
      <c r="AB67" s="84"/>
    </row>
    <row r="68" spans="2:26" ht="16.5" customHeight="1">
      <c r="B68" s="13"/>
      <c r="D68" s="13"/>
      <c r="E68" s="6"/>
      <c r="F68" s="63"/>
      <c r="G68" s="6"/>
      <c r="H68" s="6"/>
      <c r="I68" s="6"/>
      <c r="J68" s="6"/>
      <c r="K68" s="3"/>
      <c r="N68" s="3"/>
      <c r="O68" s="62" t="s">
        <v>146</v>
      </c>
      <c r="P68" s="255" t="s">
        <v>145</v>
      </c>
      <c r="Q68" s="255"/>
      <c r="R68" s="255"/>
      <c r="S68" s="255"/>
      <c r="T68" s="255"/>
      <c r="U68" s="255"/>
      <c r="V68" s="255"/>
      <c r="W68" s="255"/>
      <c r="X68" s="255"/>
      <c r="Y68" s="255"/>
      <c r="Z68" s="255"/>
    </row>
    <row r="69" spans="2:26" ht="13.5" customHeight="1">
      <c r="B69" s="15"/>
      <c r="C69" s="15"/>
      <c r="O69" s="64"/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6"/>
    </row>
    <row r="70" spans="2:24" ht="13.5" customHeight="1">
      <c r="B70" s="15"/>
      <c r="C70" s="15"/>
      <c r="O70" s="67"/>
      <c r="P70" s="67"/>
      <c r="Q70" s="67"/>
      <c r="R70" s="67"/>
      <c r="W70" s="68"/>
      <c r="X70" s="68"/>
    </row>
    <row r="71" spans="2:24" ht="13.5" customHeight="1">
      <c r="B71" s="15"/>
      <c r="C71" s="15"/>
      <c r="O71" s="64"/>
      <c r="P71" s="65"/>
      <c r="Q71" s="65"/>
      <c r="R71" s="65"/>
      <c r="V71" s="66"/>
      <c r="W71" s="69"/>
      <c r="X71" s="69"/>
    </row>
    <row r="72" spans="2:18" ht="13.5" customHeight="1">
      <c r="B72" s="15"/>
      <c r="C72" s="15"/>
      <c r="O72" s="67"/>
      <c r="P72" s="67"/>
      <c r="Q72" s="67"/>
      <c r="R72" s="67"/>
    </row>
    <row r="73" spans="2:3" ht="13.5" customHeight="1">
      <c r="B73" s="15"/>
      <c r="C73" s="15"/>
    </row>
    <row r="74" spans="2:3" ht="13.5" customHeight="1">
      <c r="B74" s="15"/>
      <c r="C74" s="15"/>
    </row>
    <row r="75" spans="2:3" ht="13.5" customHeight="1">
      <c r="B75" s="15"/>
      <c r="C75" s="15"/>
    </row>
    <row r="76" spans="2:3" ht="13.5" customHeight="1">
      <c r="B76" s="15"/>
      <c r="C76" s="15"/>
    </row>
    <row r="77" spans="2:3" ht="13.5" customHeight="1">
      <c r="B77" s="15"/>
      <c r="C77" s="15"/>
    </row>
    <row r="78" spans="2:3" ht="13.5" customHeight="1">
      <c r="B78" s="15"/>
      <c r="C78" s="15"/>
    </row>
    <row r="79" spans="2:3" ht="13.5" customHeight="1">
      <c r="B79" s="15"/>
      <c r="C79" s="15"/>
    </row>
    <row r="80" spans="2:3" ht="13.5" customHeight="1">
      <c r="B80" s="15"/>
      <c r="C80" s="15"/>
    </row>
    <row r="81" spans="2:3" ht="13.5" customHeight="1">
      <c r="B81" s="15"/>
      <c r="C81" s="15"/>
    </row>
  </sheetData>
  <sheetProtection/>
  <mergeCells count="55">
    <mergeCell ref="P68:Z69"/>
    <mergeCell ref="A65:B65"/>
    <mergeCell ref="AA65:AB65"/>
    <mergeCell ref="A57:B57"/>
    <mergeCell ref="AA57:AB57"/>
    <mergeCell ref="A60:B60"/>
    <mergeCell ref="AA60:AB60"/>
    <mergeCell ref="A63:B63"/>
    <mergeCell ref="AA63:AB63"/>
    <mergeCell ref="A46:B46"/>
    <mergeCell ref="AA46:AB46"/>
    <mergeCell ref="A49:B49"/>
    <mergeCell ref="AA49:AB49"/>
    <mergeCell ref="A53:B53"/>
    <mergeCell ref="AA53:AB53"/>
    <mergeCell ref="AA16:AB16"/>
    <mergeCell ref="A36:B36"/>
    <mergeCell ref="AA36:AB36"/>
    <mergeCell ref="A39:B39"/>
    <mergeCell ref="AA39:AB39"/>
    <mergeCell ref="A44:B44"/>
    <mergeCell ref="AA44:AB44"/>
    <mergeCell ref="P8:Q8"/>
    <mergeCell ref="R8:S8"/>
    <mergeCell ref="A16:B16"/>
    <mergeCell ref="N4:N7"/>
    <mergeCell ref="O4:R4"/>
    <mergeCell ref="S4:S7"/>
    <mergeCell ref="A4:B7"/>
    <mergeCell ref="C4:C7"/>
    <mergeCell ref="D4:J4"/>
    <mergeCell ref="K4:K7"/>
    <mergeCell ref="Z4:Z7"/>
    <mergeCell ref="AA4:AB7"/>
    <mergeCell ref="D5:D7"/>
    <mergeCell ref="E5:G6"/>
    <mergeCell ref="H5:H7"/>
    <mergeCell ref="I5:I7"/>
    <mergeCell ref="J5:J7"/>
    <mergeCell ref="O5:O7"/>
    <mergeCell ref="P5:Q5"/>
    <mergeCell ref="R5:R7"/>
    <mergeCell ref="Y4:Y7"/>
    <mergeCell ref="U5:U7"/>
    <mergeCell ref="V5:V7"/>
    <mergeCell ref="W5:W7"/>
    <mergeCell ref="X5:X6"/>
    <mergeCell ref="P6:P7"/>
    <mergeCell ref="Q6:Q7"/>
    <mergeCell ref="L4:M5"/>
    <mergeCell ref="L6:L7"/>
    <mergeCell ref="M6:M7"/>
    <mergeCell ref="A1:N1"/>
    <mergeCell ref="T4:T7"/>
    <mergeCell ref="U4:X4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63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B82"/>
  <sheetViews>
    <sheetView showGridLines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8.75" defaultRowHeight="13.5" customHeight="1"/>
  <cols>
    <col min="1" max="1" width="1.328125" style="3" customWidth="1"/>
    <col min="2" max="2" width="9.25" style="3" customWidth="1"/>
    <col min="3" max="4" width="8.5" style="3" customWidth="1"/>
    <col min="5" max="5" width="8.5" style="25" customWidth="1"/>
    <col min="6" max="6" width="8.5" style="42" customWidth="1"/>
    <col min="7" max="11" width="8.5" style="25" customWidth="1"/>
    <col min="12" max="13" width="8.5" style="3" customWidth="1"/>
    <col min="14" max="21" width="8.5" style="25" customWidth="1"/>
    <col min="22" max="24" width="8.5" style="51" customWidth="1"/>
    <col min="25" max="26" width="9.25" style="21" customWidth="1"/>
    <col min="27" max="27" width="9.25" style="3" customWidth="1"/>
    <col min="28" max="28" width="1.328125" style="3" customWidth="1"/>
    <col min="29" max="29" width="8.83203125" style="3" customWidth="1"/>
    <col min="30" max="16384" width="8.75" style="3" customWidth="1"/>
  </cols>
  <sheetData>
    <row r="1" spans="1:26" ht="16.5" customHeight="1">
      <c r="A1" s="200" t="s">
        <v>105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55"/>
      <c r="P1" s="55"/>
      <c r="Q1" s="55"/>
      <c r="R1" s="56"/>
      <c r="S1" s="31"/>
      <c r="T1" s="35" t="s">
        <v>2</v>
      </c>
      <c r="U1" s="31"/>
      <c r="V1" s="35"/>
      <c r="W1" s="35"/>
      <c r="X1" s="35"/>
      <c r="Y1" s="2"/>
      <c r="Z1" s="2"/>
    </row>
    <row r="2" spans="1:26" ht="16.5" customHeight="1">
      <c r="A2" s="1"/>
      <c r="B2" s="1"/>
      <c r="C2" s="1"/>
      <c r="D2" s="1"/>
      <c r="E2" s="36"/>
      <c r="F2" s="38"/>
      <c r="G2" s="36"/>
      <c r="H2" s="36"/>
      <c r="I2" s="36"/>
      <c r="J2" s="36"/>
      <c r="K2" s="36"/>
      <c r="L2" s="1"/>
      <c r="M2" s="1"/>
      <c r="N2" s="36"/>
      <c r="O2" s="57"/>
      <c r="P2" s="57"/>
      <c r="Q2" s="57"/>
      <c r="R2" s="57"/>
      <c r="S2" s="31"/>
      <c r="T2" s="35"/>
      <c r="U2" s="31"/>
      <c r="V2" s="58"/>
      <c r="W2" s="59"/>
      <c r="X2" s="59"/>
      <c r="Y2" s="2"/>
      <c r="Z2" s="2"/>
    </row>
    <row r="3" spans="1:28" ht="16.5" customHeight="1">
      <c r="A3" s="110" t="s">
        <v>61</v>
      </c>
      <c r="C3" s="12"/>
      <c r="D3" s="4"/>
      <c r="E3" s="4"/>
      <c r="F3" s="43"/>
      <c r="G3" s="4"/>
      <c r="H3" s="4"/>
      <c r="I3" s="4"/>
      <c r="J3" s="4"/>
      <c r="K3" s="4"/>
      <c r="L3" s="5"/>
      <c r="M3" s="4"/>
      <c r="N3" s="5"/>
      <c r="O3" s="113" t="s">
        <v>138</v>
      </c>
      <c r="P3" s="53"/>
      <c r="Q3" s="60"/>
      <c r="R3" s="60"/>
      <c r="S3" s="4"/>
      <c r="T3" s="4"/>
      <c r="U3" s="6"/>
      <c r="V3" s="61"/>
      <c r="W3" s="61"/>
      <c r="X3" s="61"/>
      <c r="Y3" s="7"/>
      <c r="Z3" s="7"/>
      <c r="AA3" s="6"/>
      <c r="AB3" s="114" t="s">
        <v>137</v>
      </c>
    </row>
    <row r="4" spans="1:28" ht="16.5" customHeight="1">
      <c r="A4" s="239" t="s">
        <v>92</v>
      </c>
      <c r="B4" s="240"/>
      <c r="C4" s="243" t="s">
        <v>0</v>
      </c>
      <c r="D4" s="230" t="s">
        <v>72</v>
      </c>
      <c r="E4" s="230"/>
      <c r="F4" s="230"/>
      <c r="G4" s="230"/>
      <c r="H4" s="230"/>
      <c r="I4" s="230"/>
      <c r="J4" s="246"/>
      <c r="K4" s="195" t="s">
        <v>147</v>
      </c>
      <c r="L4" s="195" t="s">
        <v>144</v>
      </c>
      <c r="M4" s="196"/>
      <c r="N4" s="195" t="s">
        <v>128</v>
      </c>
      <c r="O4" s="231" t="s">
        <v>129</v>
      </c>
      <c r="P4" s="232"/>
      <c r="Q4" s="232"/>
      <c r="R4" s="232"/>
      <c r="S4" s="195" t="s">
        <v>70</v>
      </c>
      <c r="T4" s="195" t="s">
        <v>108</v>
      </c>
      <c r="U4" s="202" t="s">
        <v>102</v>
      </c>
      <c r="V4" s="203"/>
      <c r="W4" s="203"/>
      <c r="X4" s="204"/>
      <c r="Y4" s="205" t="s">
        <v>133</v>
      </c>
      <c r="Z4" s="215" t="s">
        <v>148</v>
      </c>
      <c r="AA4" s="218" t="s">
        <v>92</v>
      </c>
      <c r="AB4" s="219"/>
    </row>
    <row r="5" spans="1:28" ht="16.5" customHeight="1">
      <c r="A5" s="221"/>
      <c r="B5" s="241"/>
      <c r="C5" s="244"/>
      <c r="D5" s="195" t="s">
        <v>49</v>
      </c>
      <c r="E5" s="224" t="s">
        <v>125</v>
      </c>
      <c r="F5" s="225"/>
      <c r="G5" s="226"/>
      <c r="H5" s="195" t="s">
        <v>127</v>
      </c>
      <c r="I5" s="230" t="s">
        <v>87</v>
      </c>
      <c r="J5" s="230" t="s">
        <v>126</v>
      </c>
      <c r="K5" s="247"/>
      <c r="L5" s="197"/>
      <c r="M5" s="198"/>
      <c r="N5" s="201"/>
      <c r="O5" s="208" t="s">
        <v>99</v>
      </c>
      <c r="P5" s="231" t="s">
        <v>100</v>
      </c>
      <c r="Q5" s="232"/>
      <c r="R5" s="218" t="s">
        <v>101</v>
      </c>
      <c r="S5" s="201"/>
      <c r="T5" s="201"/>
      <c r="U5" s="208" t="s">
        <v>130</v>
      </c>
      <c r="V5" s="211" t="s">
        <v>131</v>
      </c>
      <c r="W5" s="212" t="s">
        <v>132</v>
      </c>
      <c r="X5" s="208" t="s">
        <v>106</v>
      </c>
      <c r="Y5" s="206"/>
      <c r="Z5" s="216"/>
      <c r="AA5" s="220"/>
      <c r="AB5" s="221"/>
    </row>
    <row r="6" spans="1:28" ht="16.5" customHeight="1">
      <c r="A6" s="221"/>
      <c r="B6" s="241"/>
      <c r="C6" s="244"/>
      <c r="D6" s="201"/>
      <c r="E6" s="227"/>
      <c r="F6" s="228"/>
      <c r="G6" s="229"/>
      <c r="H6" s="201"/>
      <c r="I6" s="230"/>
      <c r="J6" s="230"/>
      <c r="K6" s="247"/>
      <c r="L6" s="195" t="s">
        <v>54</v>
      </c>
      <c r="M6" s="195" t="s">
        <v>55</v>
      </c>
      <c r="N6" s="201"/>
      <c r="O6" s="209"/>
      <c r="P6" s="208" t="s">
        <v>109</v>
      </c>
      <c r="Q6" s="208" t="s">
        <v>110</v>
      </c>
      <c r="R6" s="233"/>
      <c r="S6" s="201"/>
      <c r="T6" s="201"/>
      <c r="U6" s="209"/>
      <c r="V6" s="209"/>
      <c r="W6" s="213"/>
      <c r="X6" s="209"/>
      <c r="Y6" s="206"/>
      <c r="Z6" s="216"/>
      <c r="AA6" s="220"/>
      <c r="AB6" s="221"/>
    </row>
    <row r="7" spans="1:28" ht="16.5" customHeight="1">
      <c r="A7" s="223"/>
      <c r="B7" s="242"/>
      <c r="C7" s="245"/>
      <c r="D7" s="199"/>
      <c r="E7" s="74" t="s">
        <v>40</v>
      </c>
      <c r="F7" s="74" t="s">
        <v>41</v>
      </c>
      <c r="G7" s="74" t="s">
        <v>60</v>
      </c>
      <c r="H7" s="199"/>
      <c r="I7" s="230"/>
      <c r="J7" s="230"/>
      <c r="K7" s="248"/>
      <c r="L7" s="197"/>
      <c r="M7" s="199"/>
      <c r="N7" s="199"/>
      <c r="O7" s="210"/>
      <c r="P7" s="210"/>
      <c r="Q7" s="210"/>
      <c r="R7" s="234"/>
      <c r="S7" s="199"/>
      <c r="T7" s="199"/>
      <c r="U7" s="210"/>
      <c r="V7" s="210"/>
      <c r="W7" s="214"/>
      <c r="X7" s="144" t="s">
        <v>107</v>
      </c>
      <c r="Y7" s="207"/>
      <c r="Z7" s="217"/>
      <c r="AA7" s="222"/>
      <c r="AB7" s="223"/>
    </row>
    <row r="8" spans="1:28" ht="16.5" customHeight="1">
      <c r="A8" s="75"/>
      <c r="B8" s="75"/>
      <c r="C8" s="145"/>
      <c r="D8" s="18"/>
      <c r="E8" s="18"/>
      <c r="F8" s="97"/>
      <c r="G8" s="18"/>
      <c r="H8" s="18"/>
      <c r="I8" s="18"/>
      <c r="J8" s="18"/>
      <c r="K8" s="18"/>
      <c r="L8" s="18"/>
      <c r="M8" s="18"/>
      <c r="N8" s="18"/>
      <c r="O8" s="50"/>
      <c r="P8" s="235"/>
      <c r="Q8" s="235"/>
      <c r="R8" s="236"/>
      <c r="S8" s="236"/>
      <c r="T8" s="18"/>
      <c r="U8" s="18"/>
      <c r="V8" s="50"/>
      <c r="W8" s="50"/>
      <c r="X8" s="50"/>
      <c r="Y8" s="146"/>
      <c r="Z8" s="146"/>
      <c r="AA8" s="85"/>
      <c r="AB8" s="86"/>
    </row>
    <row r="9" spans="1:28" ht="16.5" customHeight="1">
      <c r="A9" s="147"/>
      <c r="B9" s="148" t="s">
        <v>98</v>
      </c>
      <c r="C9" s="149">
        <f>SUM(D9,K9:T9)</f>
        <v>10669</v>
      </c>
      <c r="D9" s="11">
        <f>SUM(E9:J9)</f>
        <v>10565</v>
      </c>
      <c r="E9" s="11">
        <v>9719</v>
      </c>
      <c r="F9" s="150">
        <v>207</v>
      </c>
      <c r="G9" s="11">
        <v>208</v>
      </c>
      <c r="H9" s="11">
        <v>0</v>
      </c>
      <c r="I9" s="11">
        <v>230</v>
      </c>
      <c r="J9" s="11">
        <v>201</v>
      </c>
      <c r="K9" s="11">
        <v>11</v>
      </c>
      <c r="L9" s="11">
        <v>0</v>
      </c>
      <c r="M9" s="11">
        <v>2</v>
      </c>
      <c r="N9" s="11">
        <v>1</v>
      </c>
      <c r="O9" s="18">
        <v>0</v>
      </c>
      <c r="P9" s="18">
        <v>14</v>
      </c>
      <c r="Q9" s="18">
        <v>1</v>
      </c>
      <c r="R9" s="18">
        <v>4</v>
      </c>
      <c r="S9" s="11">
        <v>71</v>
      </c>
      <c r="T9" s="11">
        <v>0</v>
      </c>
      <c r="U9" s="11">
        <v>347</v>
      </c>
      <c r="V9" s="11">
        <v>7</v>
      </c>
      <c r="W9" s="11">
        <v>1</v>
      </c>
      <c r="X9" s="11">
        <v>22</v>
      </c>
      <c r="Y9" s="151">
        <f>D9/C9*100</f>
        <v>99.02521323460492</v>
      </c>
      <c r="Z9" s="151">
        <f>X9/C9*100</f>
        <v>0.2062048926797263</v>
      </c>
      <c r="AA9" s="152" t="s">
        <v>135</v>
      </c>
      <c r="AB9" s="90"/>
    </row>
    <row r="10" spans="1:28" s="19" customFormat="1" ht="16.5" customHeight="1">
      <c r="A10" s="153"/>
      <c r="B10" s="154" t="s">
        <v>140</v>
      </c>
      <c r="C10" s="155">
        <f>D10+K10+L10+M10+N10+O10+P10+Q10+R10+S10+T10</f>
        <v>10527</v>
      </c>
      <c r="D10" s="156">
        <f>SUM(E10:J10)</f>
        <v>10408</v>
      </c>
      <c r="E10" s="156">
        <f aca="true" t="shared" si="0" ref="E10:X10">E16+E36+E39+E44+E46+E49+E53+E57+E60+E63+E65</f>
        <v>9423</v>
      </c>
      <c r="F10" s="157">
        <f t="shared" si="0"/>
        <v>284</v>
      </c>
      <c r="G10" s="156">
        <f t="shared" si="0"/>
        <v>263</v>
      </c>
      <c r="H10" s="156">
        <f t="shared" si="0"/>
        <v>0</v>
      </c>
      <c r="I10" s="156">
        <f t="shared" si="0"/>
        <v>228</v>
      </c>
      <c r="J10" s="156">
        <f t="shared" si="0"/>
        <v>210</v>
      </c>
      <c r="K10" s="156">
        <f t="shared" si="0"/>
        <v>9</v>
      </c>
      <c r="L10" s="156">
        <f t="shared" si="0"/>
        <v>0</v>
      </c>
      <c r="M10" s="156">
        <f t="shared" si="0"/>
        <v>2</v>
      </c>
      <c r="N10" s="156">
        <f t="shared" si="0"/>
        <v>1</v>
      </c>
      <c r="O10" s="156">
        <f t="shared" si="0"/>
        <v>5</v>
      </c>
      <c r="P10" s="156">
        <f t="shared" si="0"/>
        <v>10</v>
      </c>
      <c r="Q10" s="156">
        <f t="shared" si="0"/>
        <v>4</v>
      </c>
      <c r="R10" s="156">
        <f t="shared" si="0"/>
        <v>0</v>
      </c>
      <c r="S10" s="156">
        <f t="shared" si="0"/>
        <v>87</v>
      </c>
      <c r="T10" s="156">
        <f t="shared" si="0"/>
        <v>1</v>
      </c>
      <c r="U10" s="156">
        <f>U16+U36+U39+U44+U46+U49+U53+U57+U60+U63+U65</f>
        <v>391</v>
      </c>
      <c r="V10" s="156">
        <f t="shared" si="0"/>
        <v>3</v>
      </c>
      <c r="W10" s="156">
        <f t="shared" si="0"/>
        <v>3</v>
      </c>
      <c r="X10" s="156">
        <f t="shared" si="0"/>
        <v>21</v>
      </c>
      <c r="Y10" s="158">
        <f>D10/C10*100</f>
        <v>98.86957347772395</v>
      </c>
      <c r="Z10" s="158">
        <f>(O10+P10+V10+W10)/C10*100</f>
        <v>0.19948703334283271</v>
      </c>
      <c r="AA10" s="159" t="s">
        <v>142</v>
      </c>
      <c r="AB10" s="160"/>
    </row>
    <row r="11" spans="1:28" s="54" customFormat="1" ht="16.5" customHeight="1">
      <c r="A11" s="76"/>
      <c r="B11" s="77"/>
      <c r="C11" s="161"/>
      <c r="D11" s="77"/>
      <c r="E11" s="77"/>
      <c r="F11" s="105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162"/>
      <c r="Z11" s="162"/>
      <c r="AA11" s="87"/>
      <c r="AB11" s="88"/>
    </row>
    <row r="12" spans="1:28" ht="16.5" customHeight="1">
      <c r="A12" s="75"/>
      <c r="B12" s="78" t="s">
        <v>51</v>
      </c>
      <c r="C12" s="163">
        <f>D12+K12+L12+M12+N12+O12+P12+Q12+R12+S12+T12</f>
        <v>80</v>
      </c>
      <c r="D12" s="98">
        <f>SUM(E12:J12)</f>
        <v>79</v>
      </c>
      <c r="E12" s="98">
        <v>71</v>
      </c>
      <c r="F12" s="99">
        <v>0</v>
      </c>
      <c r="G12" s="98">
        <v>3</v>
      </c>
      <c r="H12" s="98">
        <v>0</v>
      </c>
      <c r="I12" s="98">
        <v>5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1</v>
      </c>
      <c r="T12" s="98">
        <v>0</v>
      </c>
      <c r="U12" s="98">
        <v>7</v>
      </c>
      <c r="V12" s="100">
        <v>0</v>
      </c>
      <c r="W12" s="100">
        <v>0</v>
      </c>
      <c r="X12" s="100">
        <f>O12+P12+V12+W12</f>
        <v>0</v>
      </c>
      <c r="Y12" s="164">
        <f>D12/C12*100</f>
        <v>98.75</v>
      </c>
      <c r="Z12" s="165">
        <f>(X12/C12*100)</f>
        <v>0</v>
      </c>
      <c r="AA12" s="89" t="s">
        <v>63</v>
      </c>
      <c r="AB12" s="90"/>
    </row>
    <row r="13" spans="1:28" ht="16.5" customHeight="1">
      <c r="A13" s="75"/>
      <c r="B13" s="78" t="s">
        <v>52</v>
      </c>
      <c r="C13" s="163">
        <f>D13+K13+L13+M13+N13+O13+P13+Q13+R13+S13+T13</f>
        <v>10231</v>
      </c>
      <c r="D13" s="98">
        <f>SUM(E13:J13)</f>
        <v>10113</v>
      </c>
      <c r="E13" s="98">
        <v>9140</v>
      </c>
      <c r="F13" s="99">
        <v>284</v>
      </c>
      <c r="G13" s="98">
        <v>257</v>
      </c>
      <c r="H13" s="98">
        <v>0</v>
      </c>
      <c r="I13" s="98">
        <v>222</v>
      </c>
      <c r="J13" s="98">
        <v>210</v>
      </c>
      <c r="K13" s="98">
        <v>9</v>
      </c>
      <c r="L13" s="98">
        <v>0</v>
      </c>
      <c r="M13" s="98">
        <v>2</v>
      </c>
      <c r="N13" s="98">
        <v>1</v>
      </c>
      <c r="O13" s="98">
        <v>5</v>
      </c>
      <c r="P13" s="98">
        <v>10</v>
      </c>
      <c r="Q13" s="98">
        <v>4</v>
      </c>
      <c r="R13" s="98">
        <v>0</v>
      </c>
      <c r="S13" s="98">
        <v>86</v>
      </c>
      <c r="T13" s="98">
        <v>1</v>
      </c>
      <c r="U13" s="98">
        <v>377</v>
      </c>
      <c r="V13" s="100">
        <v>3</v>
      </c>
      <c r="W13" s="100">
        <v>3</v>
      </c>
      <c r="X13" s="100">
        <f>O13+P13+V13+W13</f>
        <v>21</v>
      </c>
      <c r="Y13" s="164">
        <f>D13/C13*100</f>
        <v>98.84664255693481</v>
      </c>
      <c r="Z13" s="165">
        <f>(X13/C13*100)</f>
        <v>0.20525852800312777</v>
      </c>
      <c r="AA13" s="89" t="s">
        <v>64</v>
      </c>
      <c r="AB13" s="90"/>
    </row>
    <row r="14" spans="1:28" ht="16.5" customHeight="1">
      <c r="A14" s="75"/>
      <c r="B14" s="78" t="s">
        <v>53</v>
      </c>
      <c r="C14" s="163">
        <f>D14+K14+L14+M14+N14+O14+P14+Q14+R14+S14+T14</f>
        <v>216</v>
      </c>
      <c r="D14" s="98">
        <f>SUM(E14:J14)</f>
        <v>216</v>
      </c>
      <c r="E14" s="98">
        <v>212</v>
      </c>
      <c r="F14" s="99">
        <v>0</v>
      </c>
      <c r="G14" s="98">
        <v>3</v>
      </c>
      <c r="H14" s="98">
        <v>0</v>
      </c>
      <c r="I14" s="98">
        <v>1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7</v>
      </c>
      <c r="V14" s="100">
        <v>0</v>
      </c>
      <c r="W14" s="100">
        <v>0</v>
      </c>
      <c r="X14" s="100">
        <f>O14+P14+V14+W14</f>
        <v>0</v>
      </c>
      <c r="Y14" s="164">
        <f>D14/C14*100</f>
        <v>100</v>
      </c>
      <c r="Z14" s="165">
        <f>(X14/C14*100)</f>
        <v>0</v>
      </c>
      <c r="AA14" s="89" t="s">
        <v>65</v>
      </c>
      <c r="AB14" s="90"/>
    </row>
    <row r="15" spans="1:28" s="47" customFormat="1" ht="16.5" customHeight="1">
      <c r="A15" s="79"/>
      <c r="B15" s="79"/>
      <c r="C15" s="166"/>
      <c r="D15" s="106"/>
      <c r="E15" s="106"/>
      <c r="F15" s="107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67"/>
      <c r="Z15" s="165"/>
      <c r="AA15" s="91"/>
      <c r="AB15" s="92"/>
    </row>
    <row r="16" spans="1:28" s="27" customFormat="1" ht="16.5" customHeight="1">
      <c r="A16" s="237" t="s">
        <v>76</v>
      </c>
      <c r="B16" s="238"/>
      <c r="C16" s="168">
        <f>SUM(C18:C35)</f>
        <v>8887</v>
      </c>
      <c r="D16" s="169">
        <f aca="true" t="shared" si="1" ref="D16:T16">SUM(D18:D35)</f>
        <v>8795</v>
      </c>
      <c r="E16" s="169">
        <f t="shared" si="1"/>
        <v>7946</v>
      </c>
      <c r="F16" s="170">
        <f t="shared" si="1"/>
        <v>249</v>
      </c>
      <c r="G16" s="169">
        <f t="shared" si="1"/>
        <v>215</v>
      </c>
      <c r="H16" s="169">
        <f t="shared" si="1"/>
        <v>0</v>
      </c>
      <c r="I16" s="169">
        <f t="shared" si="1"/>
        <v>202</v>
      </c>
      <c r="J16" s="169">
        <f t="shared" si="1"/>
        <v>183</v>
      </c>
      <c r="K16" s="169">
        <f t="shared" si="1"/>
        <v>7</v>
      </c>
      <c r="L16" s="169">
        <f t="shared" si="1"/>
        <v>0</v>
      </c>
      <c r="M16" s="169">
        <f t="shared" si="1"/>
        <v>2</v>
      </c>
      <c r="N16" s="169">
        <f t="shared" si="1"/>
        <v>1</v>
      </c>
      <c r="O16" s="169">
        <f>SUM(O18:O35)</f>
        <v>4</v>
      </c>
      <c r="P16" s="169">
        <f>SUM(P18:P35)</f>
        <v>8</v>
      </c>
      <c r="Q16" s="169">
        <f>SUM(Q18:Q35)</f>
        <v>4</v>
      </c>
      <c r="R16" s="169">
        <f>SUM(R18:R35)</f>
        <v>0</v>
      </c>
      <c r="S16" s="169">
        <f t="shared" si="1"/>
        <v>66</v>
      </c>
      <c r="T16" s="169">
        <f t="shared" si="1"/>
        <v>0</v>
      </c>
      <c r="U16" s="169">
        <f>SUM(U18:U35)</f>
        <v>343</v>
      </c>
      <c r="V16" s="169">
        <f>SUM(V18:V35)</f>
        <v>2</v>
      </c>
      <c r="W16" s="169">
        <f>SUM(W18:W35)</f>
        <v>3</v>
      </c>
      <c r="X16" s="169">
        <f>SUM(X18:X35)</f>
        <v>17</v>
      </c>
      <c r="Y16" s="171">
        <f aca="true" t="shared" si="2" ref="Y16:Y66">D16/C16*100</f>
        <v>98.96478001575335</v>
      </c>
      <c r="Z16" s="179">
        <f aca="true" t="shared" si="3" ref="Z16:Z66">(X16/C16*100)</f>
        <v>0.19129064926296838</v>
      </c>
      <c r="AA16" s="249" t="s">
        <v>76</v>
      </c>
      <c r="AB16" s="250"/>
    </row>
    <row r="17" spans="1:28" s="27" customFormat="1" ht="16.5" customHeight="1">
      <c r="A17" s="173"/>
      <c r="B17" s="174" t="s">
        <v>67</v>
      </c>
      <c r="C17" s="168">
        <f>SUM(C18:C22)</f>
        <v>4735</v>
      </c>
      <c r="D17" s="169">
        <f aca="true" t="shared" si="4" ref="D17:T17">SUM(D18:D22)</f>
        <v>4692</v>
      </c>
      <c r="E17" s="169">
        <f t="shared" si="4"/>
        <v>4218</v>
      </c>
      <c r="F17" s="170">
        <f t="shared" si="4"/>
        <v>115</v>
      </c>
      <c r="G17" s="169">
        <f t="shared" si="4"/>
        <v>137</v>
      </c>
      <c r="H17" s="169">
        <f t="shared" si="4"/>
        <v>0</v>
      </c>
      <c r="I17" s="169">
        <f t="shared" si="4"/>
        <v>126</v>
      </c>
      <c r="J17" s="169">
        <f t="shared" si="4"/>
        <v>96</v>
      </c>
      <c r="K17" s="169">
        <f t="shared" si="4"/>
        <v>3</v>
      </c>
      <c r="L17" s="169">
        <f t="shared" si="4"/>
        <v>0</v>
      </c>
      <c r="M17" s="169">
        <f t="shared" si="4"/>
        <v>1</v>
      </c>
      <c r="N17" s="169">
        <f t="shared" si="4"/>
        <v>0</v>
      </c>
      <c r="O17" s="169">
        <f>SUM(O18:O22)</f>
        <v>2</v>
      </c>
      <c r="P17" s="169">
        <f>SUM(P18:P22)</f>
        <v>4</v>
      </c>
      <c r="Q17" s="169">
        <f>SUM(Q18:Q22)</f>
        <v>2</v>
      </c>
      <c r="R17" s="169">
        <f>SUM(R18:R22)</f>
        <v>0</v>
      </c>
      <c r="S17" s="169">
        <f t="shared" si="4"/>
        <v>31</v>
      </c>
      <c r="T17" s="169">
        <f t="shared" si="4"/>
        <v>0</v>
      </c>
      <c r="U17" s="169">
        <f>SUM(U18:U22)</f>
        <v>216</v>
      </c>
      <c r="V17" s="169">
        <f>SUM(V18:V22)</f>
        <v>1</v>
      </c>
      <c r="W17" s="169">
        <f>SUM(W18:W22)</f>
        <v>1</v>
      </c>
      <c r="X17" s="169">
        <f>SUM(X18:X22)</f>
        <v>8</v>
      </c>
      <c r="Y17" s="171">
        <f t="shared" si="2"/>
        <v>99.09186906019008</v>
      </c>
      <c r="Z17" s="179">
        <f t="shared" si="3"/>
        <v>0.1689545934530095</v>
      </c>
      <c r="AA17" s="175" t="s">
        <v>67</v>
      </c>
      <c r="AB17" s="173"/>
    </row>
    <row r="18" spans="1:28" s="28" customFormat="1" ht="16.5" customHeight="1">
      <c r="A18" s="80"/>
      <c r="B18" s="81" t="s">
        <v>3</v>
      </c>
      <c r="C18" s="176">
        <f aca="true" t="shared" si="5" ref="C18:C35">D18+K18+L18+M18+N18+O18+P18+Q18+R18+S18+T18</f>
        <v>1208</v>
      </c>
      <c r="D18" s="120">
        <f>SUM(E18:J18)</f>
        <v>1202</v>
      </c>
      <c r="E18" s="100">
        <v>1081</v>
      </c>
      <c r="F18" s="101">
        <v>24</v>
      </c>
      <c r="G18" s="100">
        <v>32</v>
      </c>
      <c r="H18" s="100">
        <v>0</v>
      </c>
      <c r="I18" s="100">
        <v>41</v>
      </c>
      <c r="J18" s="100">
        <v>24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2</v>
      </c>
      <c r="Q18" s="100">
        <v>0</v>
      </c>
      <c r="R18" s="100">
        <v>0</v>
      </c>
      <c r="S18" s="100">
        <v>4</v>
      </c>
      <c r="T18" s="100">
        <v>0</v>
      </c>
      <c r="U18" s="100">
        <v>55</v>
      </c>
      <c r="V18" s="100">
        <v>0</v>
      </c>
      <c r="W18" s="100">
        <v>0</v>
      </c>
      <c r="X18" s="100">
        <f>O18+P18+V18+W18</f>
        <v>2</v>
      </c>
      <c r="Y18" s="177">
        <f t="shared" si="2"/>
        <v>99.50331125827815</v>
      </c>
      <c r="Z18" s="165">
        <f t="shared" si="3"/>
        <v>0.16556291390728478</v>
      </c>
      <c r="AA18" s="93" t="s">
        <v>3</v>
      </c>
      <c r="AB18" s="94"/>
    </row>
    <row r="19" spans="1:28" s="28" customFormat="1" ht="16.5" customHeight="1">
      <c r="A19" s="80"/>
      <c r="B19" s="81" t="s">
        <v>4</v>
      </c>
      <c r="C19" s="176">
        <f t="shared" si="5"/>
        <v>961</v>
      </c>
      <c r="D19" s="120">
        <f aca="true" t="shared" si="6" ref="D19:D35">SUM(E19:J19)</f>
        <v>951</v>
      </c>
      <c r="E19" s="100">
        <v>848</v>
      </c>
      <c r="F19" s="101">
        <v>35</v>
      </c>
      <c r="G19" s="100">
        <v>30</v>
      </c>
      <c r="H19" s="100">
        <v>0</v>
      </c>
      <c r="I19" s="100">
        <v>21</v>
      </c>
      <c r="J19" s="100">
        <v>17</v>
      </c>
      <c r="K19" s="100">
        <v>0</v>
      </c>
      <c r="L19" s="100">
        <v>0</v>
      </c>
      <c r="M19" s="100">
        <v>0</v>
      </c>
      <c r="N19" s="100">
        <v>0</v>
      </c>
      <c r="O19" s="100">
        <v>1</v>
      </c>
      <c r="P19" s="100">
        <v>0</v>
      </c>
      <c r="Q19" s="100">
        <v>0</v>
      </c>
      <c r="R19" s="100">
        <v>0</v>
      </c>
      <c r="S19" s="100">
        <v>9</v>
      </c>
      <c r="T19" s="100">
        <v>0</v>
      </c>
      <c r="U19" s="100">
        <v>48</v>
      </c>
      <c r="V19" s="100">
        <v>0</v>
      </c>
      <c r="W19" s="100">
        <v>0</v>
      </c>
      <c r="X19" s="100">
        <f aca="true" t="shared" si="7" ref="X19:X35">O19+P19+V19+W19</f>
        <v>1</v>
      </c>
      <c r="Y19" s="177">
        <f t="shared" si="2"/>
        <v>98.95941727367325</v>
      </c>
      <c r="Z19" s="165">
        <f t="shared" si="3"/>
        <v>0.10405827263267431</v>
      </c>
      <c r="AA19" s="93" t="s">
        <v>4</v>
      </c>
      <c r="AB19" s="94"/>
    </row>
    <row r="20" spans="1:28" s="28" customFormat="1" ht="16.5" customHeight="1">
      <c r="A20" s="80"/>
      <c r="B20" s="81" t="s">
        <v>5</v>
      </c>
      <c r="C20" s="176">
        <f t="shared" si="5"/>
        <v>522</v>
      </c>
      <c r="D20" s="120">
        <f t="shared" si="6"/>
        <v>517</v>
      </c>
      <c r="E20" s="100">
        <v>459</v>
      </c>
      <c r="F20" s="101">
        <v>24</v>
      </c>
      <c r="G20" s="100">
        <v>12</v>
      </c>
      <c r="H20" s="100">
        <v>0</v>
      </c>
      <c r="I20" s="100">
        <v>18</v>
      </c>
      <c r="J20" s="100">
        <v>4</v>
      </c>
      <c r="K20" s="100">
        <v>1</v>
      </c>
      <c r="L20" s="100">
        <v>0</v>
      </c>
      <c r="M20" s="100">
        <v>0</v>
      </c>
      <c r="N20" s="100">
        <v>0</v>
      </c>
      <c r="O20" s="100">
        <v>1</v>
      </c>
      <c r="P20" s="100">
        <v>0</v>
      </c>
      <c r="Q20" s="100">
        <v>0</v>
      </c>
      <c r="R20" s="100">
        <v>0</v>
      </c>
      <c r="S20" s="100">
        <v>3</v>
      </c>
      <c r="T20" s="100">
        <v>0</v>
      </c>
      <c r="U20" s="100">
        <v>21</v>
      </c>
      <c r="V20" s="100">
        <v>0</v>
      </c>
      <c r="W20" s="100">
        <v>0</v>
      </c>
      <c r="X20" s="100">
        <f t="shared" si="7"/>
        <v>1</v>
      </c>
      <c r="Y20" s="177">
        <f t="shared" si="2"/>
        <v>99.04214559386973</v>
      </c>
      <c r="Z20" s="165">
        <f t="shared" si="3"/>
        <v>0.19157088122605362</v>
      </c>
      <c r="AA20" s="93" t="s">
        <v>5</v>
      </c>
      <c r="AB20" s="94"/>
    </row>
    <row r="21" spans="1:28" s="28" customFormat="1" ht="16.5" customHeight="1">
      <c r="A21" s="80"/>
      <c r="B21" s="81" t="s">
        <v>6</v>
      </c>
      <c r="C21" s="176">
        <f t="shared" si="5"/>
        <v>996</v>
      </c>
      <c r="D21" s="120">
        <f t="shared" si="6"/>
        <v>983</v>
      </c>
      <c r="E21" s="100">
        <v>870</v>
      </c>
      <c r="F21" s="101">
        <v>20</v>
      </c>
      <c r="G21" s="100">
        <v>32</v>
      </c>
      <c r="H21" s="100">
        <v>0</v>
      </c>
      <c r="I21" s="100">
        <v>31</v>
      </c>
      <c r="J21" s="100">
        <v>30</v>
      </c>
      <c r="K21" s="100">
        <v>1</v>
      </c>
      <c r="L21" s="100">
        <v>0</v>
      </c>
      <c r="M21" s="100">
        <v>1</v>
      </c>
      <c r="N21" s="100">
        <v>0</v>
      </c>
      <c r="O21" s="100">
        <v>0</v>
      </c>
      <c r="P21" s="100">
        <v>1</v>
      </c>
      <c r="Q21" s="100">
        <v>2</v>
      </c>
      <c r="R21" s="100">
        <v>0</v>
      </c>
      <c r="S21" s="100">
        <v>8</v>
      </c>
      <c r="T21" s="100">
        <v>0</v>
      </c>
      <c r="U21" s="100">
        <v>39</v>
      </c>
      <c r="V21" s="100">
        <v>0</v>
      </c>
      <c r="W21" s="100">
        <v>1</v>
      </c>
      <c r="X21" s="100">
        <f t="shared" si="7"/>
        <v>2</v>
      </c>
      <c r="Y21" s="177">
        <f t="shared" si="2"/>
        <v>98.69477911646585</v>
      </c>
      <c r="Z21" s="165">
        <f t="shared" si="3"/>
        <v>0.2008032128514056</v>
      </c>
      <c r="AA21" s="93" t="s">
        <v>6</v>
      </c>
      <c r="AB21" s="94"/>
    </row>
    <row r="22" spans="1:28" s="28" customFormat="1" ht="16.5" customHeight="1">
      <c r="A22" s="80"/>
      <c r="B22" s="81" t="s">
        <v>7</v>
      </c>
      <c r="C22" s="176">
        <f t="shared" si="5"/>
        <v>1048</v>
      </c>
      <c r="D22" s="120">
        <f t="shared" si="6"/>
        <v>1039</v>
      </c>
      <c r="E22" s="100">
        <v>960</v>
      </c>
      <c r="F22" s="101">
        <v>12</v>
      </c>
      <c r="G22" s="100">
        <v>31</v>
      </c>
      <c r="H22" s="100">
        <v>0</v>
      </c>
      <c r="I22" s="100">
        <v>15</v>
      </c>
      <c r="J22" s="100">
        <v>21</v>
      </c>
      <c r="K22" s="100">
        <v>1</v>
      </c>
      <c r="L22" s="100">
        <v>0</v>
      </c>
      <c r="M22" s="100">
        <v>0</v>
      </c>
      <c r="N22" s="100">
        <v>0</v>
      </c>
      <c r="O22" s="100">
        <v>0</v>
      </c>
      <c r="P22" s="100">
        <v>1</v>
      </c>
      <c r="Q22" s="100">
        <v>0</v>
      </c>
      <c r="R22" s="100">
        <v>0</v>
      </c>
      <c r="S22" s="100">
        <v>7</v>
      </c>
      <c r="T22" s="100">
        <v>0</v>
      </c>
      <c r="U22" s="100">
        <v>53</v>
      </c>
      <c r="V22" s="100">
        <v>1</v>
      </c>
      <c r="W22" s="100">
        <v>0</v>
      </c>
      <c r="X22" s="100">
        <f t="shared" si="7"/>
        <v>2</v>
      </c>
      <c r="Y22" s="177">
        <f t="shared" si="2"/>
        <v>99.14122137404581</v>
      </c>
      <c r="Z22" s="165">
        <f t="shared" si="3"/>
        <v>0.19083969465648853</v>
      </c>
      <c r="AA22" s="93" t="s">
        <v>7</v>
      </c>
      <c r="AB22" s="94"/>
    </row>
    <row r="23" spans="1:28" s="28" customFormat="1" ht="16.5" customHeight="1">
      <c r="A23" s="80"/>
      <c r="B23" s="82" t="s">
        <v>8</v>
      </c>
      <c r="C23" s="176">
        <f t="shared" si="5"/>
        <v>648</v>
      </c>
      <c r="D23" s="120">
        <f t="shared" si="6"/>
        <v>636</v>
      </c>
      <c r="E23" s="100">
        <v>580</v>
      </c>
      <c r="F23" s="101">
        <v>37</v>
      </c>
      <c r="G23" s="100">
        <v>7</v>
      </c>
      <c r="H23" s="100">
        <v>0</v>
      </c>
      <c r="I23" s="100">
        <v>4</v>
      </c>
      <c r="J23" s="100">
        <v>8</v>
      </c>
      <c r="K23" s="100">
        <v>0</v>
      </c>
      <c r="L23" s="100">
        <v>0</v>
      </c>
      <c r="M23" s="100">
        <v>0</v>
      </c>
      <c r="N23" s="100">
        <v>0</v>
      </c>
      <c r="O23" s="100">
        <v>1</v>
      </c>
      <c r="P23" s="100">
        <v>0</v>
      </c>
      <c r="Q23" s="100">
        <v>0</v>
      </c>
      <c r="R23" s="100">
        <v>0</v>
      </c>
      <c r="S23" s="100">
        <v>11</v>
      </c>
      <c r="T23" s="100">
        <v>0</v>
      </c>
      <c r="U23" s="100">
        <v>10</v>
      </c>
      <c r="V23" s="100">
        <v>0</v>
      </c>
      <c r="W23" s="100">
        <v>0</v>
      </c>
      <c r="X23" s="100">
        <f t="shared" si="7"/>
        <v>1</v>
      </c>
      <c r="Y23" s="177">
        <f t="shared" si="2"/>
        <v>98.14814814814815</v>
      </c>
      <c r="Z23" s="165">
        <f t="shared" si="3"/>
        <v>0.15432098765432098</v>
      </c>
      <c r="AA23" s="95" t="s">
        <v>8</v>
      </c>
      <c r="AB23" s="94"/>
    </row>
    <row r="24" spans="1:28" s="28" customFormat="1" ht="16.5" customHeight="1">
      <c r="A24" s="80"/>
      <c r="B24" s="82" t="s">
        <v>69</v>
      </c>
      <c r="C24" s="176">
        <f t="shared" si="5"/>
        <v>236</v>
      </c>
      <c r="D24" s="120">
        <f t="shared" si="6"/>
        <v>235</v>
      </c>
      <c r="E24" s="100">
        <v>198</v>
      </c>
      <c r="F24" s="101">
        <v>14</v>
      </c>
      <c r="G24" s="100">
        <v>9</v>
      </c>
      <c r="H24" s="100">
        <v>0</v>
      </c>
      <c r="I24" s="100">
        <v>8</v>
      </c>
      <c r="J24" s="100">
        <v>6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1</v>
      </c>
      <c r="R24" s="100">
        <v>0</v>
      </c>
      <c r="S24" s="100">
        <v>0</v>
      </c>
      <c r="T24" s="100">
        <v>0</v>
      </c>
      <c r="U24" s="100">
        <v>9</v>
      </c>
      <c r="V24" s="100">
        <v>0</v>
      </c>
      <c r="W24" s="100">
        <v>1</v>
      </c>
      <c r="X24" s="100">
        <f t="shared" si="7"/>
        <v>1</v>
      </c>
      <c r="Y24" s="177">
        <f t="shared" si="2"/>
        <v>99.57627118644068</v>
      </c>
      <c r="Z24" s="165">
        <f t="shared" si="3"/>
        <v>0.423728813559322</v>
      </c>
      <c r="AA24" s="95" t="s">
        <v>68</v>
      </c>
      <c r="AB24" s="94"/>
    </row>
    <row r="25" spans="1:28" s="28" customFormat="1" ht="16.5" customHeight="1">
      <c r="A25" s="80"/>
      <c r="B25" s="82" t="s">
        <v>9</v>
      </c>
      <c r="C25" s="176">
        <f t="shared" si="5"/>
        <v>253</v>
      </c>
      <c r="D25" s="120">
        <f t="shared" si="6"/>
        <v>253</v>
      </c>
      <c r="E25" s="100">
        <v>233</v>
      </c>
      <c r="F25" s="101">
        <v>8</v>
      </c>
      <c r="G25" s="100">
        <v>2</v>
      </c>
      <c r="H25" s="100">
        <v>0</v>
      </c>
      <c r="I25" s="100">
        <v>5</v>
      </c>
      <c r="J25" s="100">
        <v>5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0</v>
      </c>
      <c r="T25" s="100">
        <v>0</v>
      </c>
      <c r="U25" s="100">
        <v>12</v>
      </c>
      <c r="V25" s="100">
        <v>0</v>
      </c>
      <c r="W25" s="100">
        <v>0</v>
      </c>
      <c r="X25" s="100">
        <f t="shared" si="7"/>
        <v>0</v>
      </c>
      <c r="Y25" s="177">
        <f t="shared" si="2"/>
        <v>100</v>
      </c>
      <c r="Z25" s="165">
        <f t="shared" si="3"/>
        <v>0</v>
      </c>
      <c r="AA25" s="95" t="s">
        <v>9</v>
      </c>
      <c r="AB25" s="94"/>
    </row>
    <row r="26" spans="1:28" s="28" customFormat="1" ht="16.5" customHeight="1">
      <c r="A26" s="80"/>
      <c r="B26" s="82" t="s">
        <v>10</v>
      </c>
      <c r="C26" s="176">
        <f t="shared" si="5"/>
        <v>153</v>
      </c>
      <c r="D26" s="120">
        <f t="shared" si="6"/>
        <v>151</v>
      </c>
      <c r="E26" s="100">
        <v>140</v>
      </c>
      <c r="F26" s="101">
        <v>4</v>
      </c>
      <c r="G26" s="100">
        <v>2</v>
      </c>
      <c r="H26" s="100">
        <v>0</v>
      </c>
      <c r="I26" s="100">
        <v>3</v>
      </c>
      <c r="J26" s="100">
        <v>2</v>
      </c>
      <c r="K26" s="100">
        <v>1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1</v>
      </c>
      <c r="T26" s="100">
        <v>0</v>
      </c>
      <c r="U26" s="100">
        <v>5</v>
      </c>
      <c r="V26" s="100">
        <v>0</v>
      </c>
      <c r="W26" s="100">
        <v>0</v>
      </c>
      <c r="X26" s="100">
        <f t="shared" si="7"/>
        <v>0</v>
      </c>
      <c r="Y26" s="177">
        <f t="shared" si="2"/>
        <v>98.69281045751634</v>
      </c>
      <c r="Z26" s="165">
        <f t="shared" si="3"/>
        <v>0</v>
      </c>
      <c r="AA26" s="95" t="s">
        <v>10</v>
      </c>
      <c r="AB26" s="94"/>
    </row>
    <row r="27" spans="1:28" s="28" customFormat="1" ht="16.5" customHeight="1">
      <c r="A27" s="80"/>
      <c r="B27" s="82" t="s">
        <v>11</v>
      </c>
      <c r="C27" s="176">
        <f t="shared" si="5"/>
        <v>388</v>
      </c>
      <c r="D27" s="120">
        <f t="shared" si="6"/>
        <v>378</v>
      </c>
      <c r="E27" s="100">
        <v>334</v>
      </c>
      <c r="F27" s="101">
        <v>4</v>
      </c>
      <c r="G27" s="100">
        <v>19</v>
      </c>
      <c r="H27" s="100">
        <v>0</v>
      </c>
      <c r="I27" s="100">
        <v>19</v>
      </c>
      <c r="J27" s="100">
        <v>2</v>
      </c>
      <c r="K27" s="100">
        <v>2</v>
      </c>
      <c r="L27" s="100">
        <v>0</v>
      </c>
      <c r="M27" s="100">
        <v>1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7</v>
      </c>
      <c r="T27" s="100">
        <v>0</v>
      </c>
      <c r="U27" s="100">
        <v>18</v>
      </c>
      <c r="V27" s="100">
        <v>0</v>
      </c>
      <c r="W27" s="100">
        <v>0</v>
      </c>
      <c r="X27" s="100">
        <f t="shared" si="7"/>
        <v>0</v>
      </c>
      <c r="Y27" s="177">
        <f t="shared" si="2"/>
        <v>97.42268041237114</v>
      </c>
      <c r="Z27" s="165">
        <f t="shared" si="3"/>
        <v>0</v>
      </c>
      <c r="AA27" s="95" t="s">
        <v>11</v>
      </c>
      <c r="AB27" s="94"/>
    </row>
    <row r="28" spans="1:28" s="28" customFormat="1" ht="16.5" customHeight="1">
      <c r="A28" s="80"/>
      <c r="B28" s="82" t="s">
        <v>12</v>
      </c>
      <c r="C28" s="176">
        <f t="shared" si="5"/>
        <v>137</v>
      </c>
      <c r="D28" s="120">
        <f t="shared" si="6"/>
        <v>136</v>
      </c>
      <c r="E28" s="100">
        <v>124</v>
      </c>
      <c r="F28" s="101">
        <v>7</v>
      </c>
      <c r="G28" s="100">
        <v>0</v>
      </c>
      <c r="H28" s="100">
        <v>0</v>
      </c>
      <c r="I28" s="100">
        <v>1</v>
      </c>
      <c r="J28" s="100">
        <v>4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1</v>
      </c>
      <c r="Q28" s="100">
        <v>0</v>
      </c>
      <c r="R28" s="100">
        <v>0</v>
      </c>
      <c r="S28" s="100">
        <v>0</v>
      </c>
      <c r="T28" s="100">
        <v>0</v>
      </c>
      <c r="U28" s="100">
        <v>5</v>
      </c>
      <c r="V28" s="100">
        <v>0</v>
      </c>
      <c r="W28" s="100">
        <v>0</v>
      </c>
      <c r="X28" s="100">
        <f t="shared" si="7"/>
        <v>1</v>
      </c>
      <c r="Y28" s="177">
        <f t="shared" si="2"/>
        <v>99.27007299270073</v>
      </c>
      <c r="Z28" s="165">
        <f t="shared" si="3"/>
        <v>0.7299270072992701</v>
      </c>
      <c r="AA28" s="95" t="s">
        <v>12</v>
      </c>
      <c r="AB28" s="94"/>
    </row>
    <row r="29" spans="1:28" s="28" customFormat="1" ht="16.5" customHeight="1">
      <c r="A29" s="80"/>
      <c r="B29" s="82" t="s">
        <v>13</v>
      </c>
      <c r="C29" s="176">
        <f t="shared" si="5"/>
        <v>277</v>
      </c>
      <c r="D29" s="120">
        <f t="shared" si="6"/>
        <v>274</v>
      </c>
      <c r="E29" s="100">
        <v>244</v>
      </c>
      <c r="F29" s="101">
        <v>14</v>
      </c>
      <c r="G29" s="100">
        <v>7</v>
      </c>
      <c r="H29" s="100">
        <v>0</v>
      </c>
      <c r="I29" s="100">
        <v>8</v>
      </c>
      <c r="J29" s="100">
        <v>1</v>
      </c>
      <c r="K29" s="100">
        <v>0</v>
      </c>
      <c r="L29" s="100">
        <v>0</v>
      </c>
      <c r="M29" s="100">
        <v>0</v>
      </c>
      <c r="N29" s="100">
        <v>0</v>
      </c>
      <c r="O29" s="100">
        <v>1</v>
      </c>
      <c r="P29" s="100">
        <v>1</v>
      </c>
      <c r="Q29" s="100">
        <v>0</v>
      </c>
      <c r="R29" s="100">
        <v>0</v>
      </c>
      <c r="S29" s="100">
        <v>1</v>
      </c>
      <c r="T29" s="100">
        <v>0</v>
      </c>
      <c r="U29" s="100">
        <v>6</v>
      </c>
      <c r="V29" s="100">
        <v>1</v>
      </c>
      <c r="W29" s="100">
        <v>0</v>
      </c>
      <c r="X29" s="100">
        <f t="shared" si="7"/>
        <v>3</v>
      </c>
      <c r="Y29" s="177">
        <f t="shared" si="2"/>
        <v>98.91696750902527</v>
      </c>
      <c r="Z29" s="165">
        <f t="shared" si="3"/>
        <v>1.083032490974729</v>
      </c>
      <c r="AA29" s="95" t="s">
        <v>13</v>
      </c>
      <c r="AB29" s="94"/>
    </row>
    <row r="30" spans="1:28" s="28" customFormat="1" ht="16.5" customHeight="1">
      <c r="A30" s="80"/>
      <c r="B30" s="82" t="s">
        <v>14</v>
      </c>
      <c r="C30" s="176">
        <f t="shared" si="5"/>
        <v>244</v>
      </c>
      <c r="D30" s="120">
        <f t="shared" si="6"/>
        <v>241</v>
      </c>
      <c r="E30" s="100">
        <v>212</v>
      </c>
      <c r="F30" s="101">
        <v>6</v>
      </c>
      <c r="G30" s="100">
        <v>5</v>
      </c>
      <c r="H30" s="100">
        <v>0</v>
      </c>
      <c r="I30" s="100">
        <v>8</v>
      </c>
      <c r="J30" s="100">
        <v>10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0">
        <v>3</v>
      </c>
      <c r="T30" s="100">
        <v>0</v>
      </c>
      <c r="U30" s="100">
        <v>6</v>
      </c>
      <c r="V30" s="100">
        <v>0</v>
      </c>
      <c r="W30" s="100">
        <v>0</v>
      </c>
      <c r="X30" s="100">
        <f t="shared" si="7"/>
        <v>0</v>
      </c>
      <c r="Y30" s="177">
        <f t="shared" si="2"/>
        <v>98.77049180327869</v>
      </c>
      <c r="Z30" s="165">
        <f t="shared" si="3"/>
        <v>0</v>
      </c>
      <c r="AA30" s="95" t="s">
        <v>14</v>
      </c>
      <c r="AB30" s="94"/>
    </row>
    <row r="31" spans="1:28" s="28" customFormat="1" ht="16.5" customHeight="1">
      <c r="A31" s="80"/>
      <c r="B31" s="82" t="s">
        <v>42</v>
      </c>
      <c r="C31" s="176">
        <f t="shared" si="5"/>
        <v>370</v>
      </c>
      <c r="D31" s="120">
        <f t="shared" si="6"/>
        <v>370</v>
      </c>
      <c r="E31" s="100">
        <v>339</v>
      </c>
      <c r="F31" s="101">
        <v>12</v>
      </c>
      <c r="G31" s="100">
        <v>5</v>
      </c>
      <c r="H31" s="100">
        <v>0</v>
      </c>
      <c r="I31" s="100">
        <v>2</v>
      </c>
      <c r="J31" s="100">
        <v>12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00">
        <v>0</v>
      </c>
      <c r="U31" s="100">
        <v>10</v>
      </c>
      <c r="V31" s="100">
        <v>0</v>
      </c>
      <c r="W31" s="100">
        <v>0</v>
      </c>
      <c r="X31" s="100">
        <f t="shared" si="7"/>
        <v>0</v>
      </c>
      <c r="Y31" s="177">
        <f t="shared" si="2"/>
        <v>100</v>
      </c>
      <c r="Z31" s="165">
        <f t="shared" si="3"/>
        <v>0</v>
      </c>
      <c r="AA31" s="95" t="s">
        <v>43</v>
      </c>
      <c r="AB31" s="94"/>
    </row>
    <row r="32" spans="1:28" s="28" customFormat="1" ht="16.5" customHeight="1">
      <c r="A32" s="80"/>
      <c r="B32" s="82" t="s">
        <v>44</v>
      </c>
      <c r="C32" s="176">
        <f t="shared" si="5"/>
        <v>280</v>
      </c>
      <c r="D32" s="120">
        <f t="shared" si="6"/>
        <v>275</v>
      </c>
      <c r="E32" s="100">
        <v>248</v>
      </c>
      <c r="F32" s="101">
        <v>4</v>
      </c>
      <c r="G32" s="100">
        <v>6</v>
      </c>
      <c r="H32" s="100">
        <v>0</v>
      </c>
      <c r="I32" s="100">
        <v>3</v>
      </c>
      <c r="J32" s="100">
        <v>14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1</v>
      </c>
      <c r="Q32" s="100">
        <v>1</v>
      </c>
      <c r="R32" s="100">
        <v>0</v>
      </c>
      <c r="S32" s="100">
        <v>3</v>
      </c>
      <c r="T32" s="100">
        <v>0</v>
      </c>
      <c r="U32" s="100">
        <v>13</v>
      </c>
      <c r="V32" s="100">
        <v>0</v>
      </c>
      <c r="W32" s="100">
        <v>1</v>
      </c>
      <c r="X32" s="100">
        <f t="shared" si="7"/>
        <v>2</v>
      </c>
      <c r="Y32" s="177">
        <f t="shared" si="2"/>
        <v>98.21428571428571</v>
      </c>
      <c r="Z32" s="165">
        <f t="shared" si="3"/>
        <v>0.7142857142857143</v>
      </c>
      <c r="AA32" s="95" t="s">
        <v>45</v>
      </c>
      <c r="AB32" s="94"/>
    </row>
    <row r="33" spans="1:28" s="28" customFormat="1" ht="16.5" customHeight="1">
      <c r="A33" s="80"/>
      <c r="B33" s="82" t="s">
        <v>46</v>
      </c>
      <c r="C33" s="176">
        <f t="shared" si="5"/>
        <v>211</v>
      </c>
      <c r="D33" s="120">
        <f t="shared" si="6"/>
        <v>210</v>
      </c>
      <c r="E33" s="100">
        <v>192</v>
      </c>
      <c r="F33" s="101">
        <v>7</v>
      </c>
      <c r="G33" s="100">
        <v>3</v>
      </c>
      <c r="H33" s="100">
        <v>0</v>
      </c>
      <c r="I33" s="100">
        <v>4</v>
      </c>
      <c r="J33" s="100">
        <v>4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00">
        <v>0</v>
      </c>
      <c r="R33" s="100">
        <v>0</v>
      </c>
      <c r="S33" s="100">
        <v>1</v>
      </c>
      <c r="T33" s="100">
        <v>0</v>
      </c>
      <c r="U33" s="100">
        <v>4</v>
      </c>
      <c r="V33" s="100">
        <v>0</v>
      </c>
      <c r="W33" s="100">
        <v>0</v>
      </c>
      <c r="X33" s="100">
        <f t="shared" si="7"/>
        <v>0</v>
      </c>
      <c r="Y33" s="177">
        <f t="shared" si="2"/>
        <v>99.52606635071089</v>
      </c>
      <c r="Z33" s="165">
        <f t="shared" si="3"/>
        <v>0</v>
      </c>
      <c r="AA33" s="95" t="s">
        <v>47</v>
      </c>
      <c r="AB33" s="94"/>
    </row>
    <row r="34" spans="1:28" s="28" customFormat="1" ht="16.5" customHeight="1">
      <c r="A34" s="80"/>
      <c r="B34" s="82" t="s">
        <v>73</v>
      </c>
      <c r="C34" s="176">
        <f t="shared" si="5"/>
        <v>618</v>
      </c>
      <c r="D34" s="120">
        <f t="shared" si="6"/>
        <v>609</v>
      </c>
      <c r="E34" s="100">
        <v>568</v>
      </c>
      <c r="F34" s="101">
        <v>15</v>
      </c>
      <c r="G34" s="100">
        <v>5</v>
      </c>
      <c r="H34" s="100">
        <v>0</v>
      </c>
      <c r="I34" s="100">
        <v>8</v>
      </c>
      <c r="J34" s="100">
        <v>13</v>
      </c>
      <c r="K34" s="100">
        <v>1</v>
      </c>
      <c r="L34" s="100">
        <v>0</v>
      </c>
      <c r="M34" s="100">
        <v>0</v>
      </c>
      <c r="N34" s="100">
        <v>0</v>
      </c>
      <c r="O34" s="100">
        <v>0</v>
      </c>
      <c r="P34" s="100">
        <v>1</v>
      </c>
      <c r="Q34" s="100">
        <v>0</v>
      </c>
      <c r="R34" s="100">
        <v>0</v>
      </c>
      <c r="S34" s="100">
        <v>7</v>
      </c>
      <c r="T34" s="100">
        <v>0</v>
      </c>
      <c r="U34" s="100">
        <v>17</v>
      </c>
      <c r="V34" s="100">
        <v>0</v>
      </c>
      <c r="W34" s="100">
        <v>0</v>
      </c>
      <c r="X34" s="100">
        <f t="shared" si="7"/>
        <v>1</v>
      </c>
      <c r="Y34" s="177">
        <f t="shared" si="2"/>
        <v>98.54368932038835</v>
      </c>
      <c r="Z34" s="165">
        <f t="shared" si="3"/>
        <v>0.16181229773462785</v>
      </c>
      <c r="AA34" s="95" t="s">
        <v>73</v>
      </c>
      <c r="AB34" s="94"/>
    </row>
    <row r="35" spans="1:28" s="28" customFormat="1" ht="16.5" customHeight="1">
      <c r="A35" s="80"/>
      <c r="B35" s="82" t="s">
        <v>96</v>
      </c>
      <c r="C35" s="176">
        <f t="shared" si="5"/>
        <v>337</v>
      </c>
      <c r="D35" s="120">
        <f t="shared" si="6"/>
        <v>335</v>
      </c>
      <c r="E35" s="100">
        <v>316</v>
      </c>
      <c r="F35" s="101">
        <v>2</v>
      </c>
      <c r="G35" s="100">
        <v>8</v>
      </c>
      <c r="H35" s="100">
        <v>0</v>
      </c>
      <c r="I35" s="100">
        <v>3</v>
      </c>
      <c r="J35" s="100">
        <v>6</v>
      </c>
      <c r="K35" s="100">
        <v>0</v>
      </c>
      <c r="L35" s="100">
        <v>0</v>
      </c>
      <c r="M35" s="100">
        <v>0</v>
      </c>
      <c r="N35" s="100">
        <v>1</v>
      </c>
      <c r="O35" s="100">
        <v>0</v>
      </c>
      <c r="P35" s="100">
        <v>0</v>
      </c>
      <c r="Q35" s="100">
        <v>0</v>
      </c>
      <c r="R35" s="100">
        <v>0</v>
      </c>
      <c r="S35" s="100">
        <v>1</v>
      </c>
      <c r="T35" s="100">
        <v>0</v>
      </c>
      <c r="U35" s="100">
        <v>12</v>
      </c>
      <c r="V35" s="100">
        <v>0</v>
      </c>
      <c r="W35" s="100">
        <v>0</v>
      </c>
      <c r="X35" s="100">
        <f t="shared" si="7"/>
        <v>0</v>
      </c>
      <c r="Y35" s="177">
        <f t="shared" si="2"/>
        <v>99.40652818991099</v>
      </c>
      <c r="Z35" s="165">
        <f t="shared" si="3"/>
        <v>0</v>
      </c>
      <c r="AA35" s="95" t="s">
        <v>96</v>
      </c>
      <c r="AB35" s="94"/>
    </row>
    <row r="36" spans="1:28" s="27" customFormat="1" ht="16.5" customHeight="1">
      <c r="A36" s="251" t="s">
        <v>77</v>
      </c>
      <c r="B36" s="251"/>
      <c r="C36" s="168">
        <f>SUM(C37:C38)</f>
        <v>46</v>
      </c>
      <c r="D36" s="178">
        <f aca="true" t="shared" si="8" ref="D36:X36">SUM(D37:D38)</f>
        <v>46</v>
      </c>
      <c r="E36" s="169">
        <f t="shared" si="8"/>
        <v>42</v>
      </c>
      <c r="F36" s="170">
        <f t="shared" si="8"/>
        <v>1</v>
      </c>
      <c r="G36" s="169">
        <f t="shared" si="8"/>
        <v>3</v>
      </c>
      <c r="H36" s="169">
        <f t="shared" si="8"/>
        <v>0</v>
      </c>
      <c r="I36" s="169">
        <f t="shared" si="8"/>
        <v>0</v>
      </c>
      <c r="J36" s="169">
        <f t="shared" si="8"/>
        <v>0</v>
      </c>
      <c r="K36" s="169">
        <f t="shared" si="8"/>
        <v>0</v>
      </c>
      <c r="L36" s="169">
        <f t="shared" si="8"/>
        <v>0</v>
      </c>
      <c r="M36" s="169">
        <f t="shared" si="8"/>
        <v>0</v>
      </c>
      <c r="N36" s="169">
        <f t="shared" si="8"/>
        <v>0</v>
      </c>
      <c r="O36" s="169">
        <f t="shared" si="8"/>
        <v>0</v>
      </c>
      <c r="P36" s="169">
        <f t="shared" si="8"/>
        <v>0</v>
      </c>
      <c r="Q36" s="169">
        <f t="shared" si="8"/>
        <v>0</v>
      </c>
      <c r="R36" s="169">
        <f t="shared" si="8"/>
        <v>0</v>
      </c>
      <c r="S36" s="169">
        <f>SUM(S37:S38)</f>
        <v>0</v>
      </c>
      <c r="T36" s="169">
        <f t="shared" si="8"/>
        <v>0</v>
      </c>
      <c r="U36" s="169">
        <f>SUM(U37:U38)</f>
        <v>2</v>
      </c>
      <c r="V36" s="169">
        <f t="shared" si="8"/>
        <v>0</v>
      </c>
      <c r="W36" s="169">
        <f t="shared" si="8"/>
        <v>0</v>
      </c>
      <c r="X36" s="169">
        <f t="shared" si="8"/>
        <v>0</v>
      </c>
      <c r="Y36" s="171">
        <f t="shared" si="2"/>
        <v>100</v>
      </c>
      <c r="Z36" s="179">
        <f t="shared" si="3"/>
        <v>0</v>
      </c>
      <c r="AA36" s="249" t="s">
        <v>77</v>
      </c>
      <c r="AB36" s="252"/>
    </row>
    <row r="37" spans="1:28" s="28" customFormat="1" ht="16.5" customHeight="1">
      <c r="A37" s="80"/>
      <c r="B37" s="82" t="s">
        <v>15</v>
      </c>
      <c r="C37" s="176">
        <f>D37+K37+L37+M37+N37+O37+P37+Q37+R37+S37+T37</f>
        <v>43</v>
      </c>
      <c r="D37" s="120">
        <f>SUM(E37:J37)</f>
        <v>43</v>
      </c>
      <c r="E37" s="100">
        <v>40</v>
      </c>
      <c r="F37" s="101">
        <v>0</v>
      </c>
      <c r="G37" s="100">
        <v>3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v>0</v>
      </c>
      <c r="R37" s="100">
        <v>0</v>
      </c>
      <c r="S37" s="100">
        <v>0</v>
      </c>
      <c r="T37" s="100">
        <v>0</v>
      </c>
      <c r="U37" s="100">
        <v>2</v>
      </c>
      <c r="V37" s="100">
        <v>0</v>
      </c>
      <c r="W37" s="100">
        <v>0</v>
      </c>
      <c r="X37" s="100">
        <f>O37+P37+V37+W37</f>
        <v>0</v>
      </c>
      <c r="Y37" s="177">
        <f t="shared" si="2"/>
        <v>100</v>
      </c>
      <c r="Z37" s="165">
        <f t="shared" si="3"/>
        <v>0</v>
      </c>
      <c r="AA37" s="95" t="s">
        <v>15</v>
      </c>
      <c r="AB37" s="94"/>
    </row>
    <row r="38" spans="1:28" s="28" customFormat="1" ht="16.5" customHeight="1">
      <c r="A38" s="80"/>
      <c r="B38" s="82" t="s">
        <v>16</v>
      </c>
      <c r="C38" s="176">
        <f>D38+K38+L38+M38+N38+O38+P38+Q38+R38+S38+T38</f>
        <v>3</v>
      </c>
      <c r="D38" s="120">
        <f>SUM(E38:J38)</f>
        <v>3</v>
      </c>
      <c r="E38" s="100">
        <v>2</v>
      </c>
      <c r="F38" s="101">
        <v>1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v>0</v>
      </c>
      <c r="R38" s="100">
        <v>0</v>
      </c>
      <c r="S38" s="100">
        <v>0</v>
      </c>
      <c r="T38" s="100">
        <v>0</v>
      </c>
      <c r="U38" s="100">
        <v>0</v>
      </c>
      <c r="V38" s="100">
        <v>0</v>
      </c>
      <c r="W38" s="100">
        <v>0</v>
      </c>
      <c r="X38" s="100">
        <f>O38+P38+V38+W38</f>
        <v>0</v>
      </c>
      <c r="Y38" s="177">
        <f t="shared" si="2"/>
        <v>100</v>
      </c>
      <c r="Z38" s="165">
        <f t="shared" si="3"/>
        <v>0</v>
      </c>
      <c r="AA38" s="95" t="s">
        <v>16</v>
      </c>
      <c r="AB38" s="94"/>
    </row>
    <row r="39" spans="1:28" s="27" customFormat="1" ht="16.5" customHeight="1">
      <c r="A39" s="237" t="s">
        <v>78</v>
      </c>
      <c r="B39" s="237"/>
      <c r="C39" s="168">
        <f>SUM(C40:C43)</f>
        <v>355</v>
      </c>
      <c r="D39" s="178">
        <f aca="true" t="shared" si="9" ref="D39:X39">SUM(D40:D43)</f>
        <v>351</v>
      </c>
      <c r="E39" s="169">
        <f t="shared" si="9"/>
        <v>319</v>
      </c>
      <c r="F39" s="170">
        <f t="shared" si="9"/>
        <v>7</v>
      </c>
      <c r="G39" s="169">
        <f t="shared" si="9"/>
        <v>6</v>
      </c>
      <c r="H39" s="169">
        <f t="shared" si="9"/>
        <v>0</v>
      </c>
      <c r="I39" s="169">
        <f t="shared" si="9"/>
        <v>13</v>
      </c>
      <c r="J39" s="169">
        <f t="shared" si="9"/>
        <v>6</v>
      </c>
      <c r="K39" s="169">
        <f t="shared" si="9"/>
        <v>1</v>
      </c>
      <c r="L39" s="169">
        <f t="shared" si="9"/>
        <v>0</v>
      </c>
      <c r="M39" s="169">
        <f t="shared" si="9"/>
        <v>0</v>
      </c>
      <c r="N39" s="169">
        <f t="shared" si="9"/>
        <v>0</v>
      </c>
      <c r="O39" s="169">
        <f t="shared" si="9"/>
        <v>0</v>
      </c>
      <c r="P39" s="169">
        <f t="shared" si="9"/>
        <v>0</v>
      </c>
      <c r="Q39" s="169">
        <f t="shared" si="9"/>
        <v>0</v>
      </c>
      <c r="R39" s="169">
        <f t="shared" si="9"/>
        <v>0</v>
      </c>
      <c r="S39" s="169">
        <f>SUM(S40:S43)</f>
        <v>3</v>
      </c>
      <c r="T39" s="169">
        <f t="shared" si="9"/>
        <v>0</v>
      </c>
      <c r="U39" s="169">
        <f>SUM(U40:U43)</f>
        <v>3</v>
      </c>
      <c r="V39" s="169">
        <f t="shared" si="9"/>
        <v>0</v>
      </c>
      <c r="W39" s="169">
        <f t="shared" si="9"/>
        <v>0</v>
      </c>
      <c r="X39" s="169">
        <f t="shared" si="9"/>
        <v>0</v>
      </c>
      <c r="Y39" s="171">
        <f t="shared" si="2"/>
        <v>98.87323943661971</v>
      </c>
      <c r="Z39" s="179">
        <f t="shared" si="3"/>
        <v>0</v>
      </c>
      <c r="AA39" s="249" t="s">
        <v>78</v>
      </c>
      <c r="AB39" s="252"/>
    </row>
    <row r="40" spans="1:28" s="28" customFormat="1" ht="16.5" customHeight="1">
      <c r="A40" s="80"/>
      <c r="B40" s="82" t="s">
        <v>48</v>
      </c>
      <c r="C40" s="176">
        <f>D40+K40+L40+M40+N40+O40+P40+Q40+R40+S40+T40</f>
        <v>109</v>
      </c>
      <c r="D40" s="120">
        <f>SUM(E40:J40)</f>
        <v>109</v>
      </c>
      <c r="E40" s="100">
        <v>99</v>
      </c>
      <c r="F40" s="101">
        <v>1</v>
      </c>
      <c r="G40" s="100">
        <v>3</v>
      </c>
      <c r="H40" s="100">
        <v>0</v>
      </c>
      <c r="I40" s="100">
        <v>6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v>0</v>
      </c>
      <c r="R40" s="100">
        <v>0</v>
      </c>
      <c r="S40" s="100">
        <v>0</v>
      </c>
      <c r="T40" s="100">
        <v>0</v>
      </c>
      <c r="U40" s="100">
        <v>0</v>
      </c>
      <c r="V40" s="100">
        <v>0</v>
      </c>
      <c r="W40" s="100">
        <v>0</v>
      </c>
      <c r="X40" s="100">
        <f>O40+P40+V40+W40</f>
        <v>0</v>
      </c>
      <c r="Y40" s="177">
        <f t="shared" si="2"/>
        <v>100</v>
      </c>
      <c r="Z40" s="165">
        <f t="shared" si="3"/>
        <v>0</v>
      </c>
      <c r="AA40" s="95" t="s">
        <v>32</v>
      </c>
      <c r="AB40" s="94"/>
    </row>
    <row r="41" spans="1:28" s="28" customFormat="1" ht="16.5" customHeight="1">
      <c r="A41" s="80"/>
      <c r="B41" s="82" t="s">
        <v>17</v>
      </c>
      <c r="C41" s="176">
        <f>D41+K41+L41+M41+N41+O41+P41+Q41+R41+S41+T41</f>
        <v>45</v>
      </c>
      <c r="D41" s="120">
        <f>SUM(E41:J41)</f>
        <v>43</v>
      </c>
      <c r="E41" s="100">
        <v>40</v>
      </c>
      <c r="F41" s="101">
        <v>2</v>
      </c>
      <c r="G41" s="100">
        <v>0</v>
      </c>
      <c r="H41" s="100">
        <v>0</v>
      </c>
      <c r="I41" s="100">
        <v>1</v>
      </c>
      <c r="J41" s="100">
        <v>0</v>
      </c>
      <c r="K41" s="100">
        <v>0</v>
      </c>
      <c r="L41" s="100">
        <v>0</v>
      </c>
      <c r="M41" s="100">
        <v>0</v>
      </c>
      <c r="N41" s="100">
        <v>0</v>
      </c>
      <c r="O41" s="100">
        <v>0</v>
      </c>
      <c r="P41" s="100">
        <v>0</v>
      </c>
      <c r="Q41" s="100">
        <v>0</v>
      </c>
      <c r="R41" s="100">
        <v>0</v>
      </c>
      <c r="S41" s="100">
        <v>2</v>
      </c>
      <c r="T41" s="100">
        <v>0</v>
      </c>
      <c r="U41" s="100">
        <v>0</v>
      </c>
      <c r="V41" s="100">
        <v>0</v>
      </c>
      <c r="W41" s="100">
        <v>0</v>
      </c>
      <c r="X41" s="100">
        <f>O41+P41+V41+W41</f>
        <v>0</v>
      </c>
      <c r="Y41" s="177">
        <f t="shared" si="2"/>
        <v>95.55555555555556</v>
      </c>
      <c r="Z41" s="165">
        <f t="shared" si="3"/>
        <v>0</v>
      </c>
      <c r="AA41" s="95" t="s">
        <v>33</v>
      </c>
      <c r="AB41" s="94"/>
    </row>
    <row r="42" spans="1:28" s="28" customFormat="1" ht="16.5" customHeight="1">
      <c r="A42" s="80"/>
      <c r="B42" s="82" t="s">
        <v>18</v>
      </c>
      <c r="C42" s="176">
        <f>D42+K42+L42+M42+N42+O42+P42+Q42+R42+S42+T42</f>
        <v>175</v>
      </c>
      <c r="D42" s="120">
        <f>SUM(E42:J42)</f>
        <v>173</v>
      </c>
      <c r="E42" s="100">
        <v>157</v>
      </c>
      <c r="F42" s="101">
        <v>4</v>
      </c>
      <c r="G42" s="100">
        <v>3</v>
      </c>
      <c r="H42" s="100">
        <v>0</v>
      </c>
      <c r="I42" s="100">
        <v>5</v>
      </c>
      <c r="J42" s="100">
        <v>4</v>
      </c>
      <c r="K42" s="100">
        <v>1</v>
      </c>
      <c r="L42" s="100">
        <v>0</v>
      </c>
      <c r="M42" s="100">
        <v>0</v>
      </c>
      <c r="N42" s="100">
        <v>0</v>
      </c>
      <c r="O42" s="100">
        <v>0</v>
      </c>
      <c r="P42" s="100">
        <v>0</v>
      </c>
      <c r="Q42" s="100">
        <v>0</v>
      </c>
      <c r="R42" s="100">
        <v>0</v>
      </c>
      <c r="S42" s="100">
        <v>1</v>
      </c>
      <c r="T42" s="100">
        <v>0</v>
      </c>
      <c r="U42" s="100">
        <v>2</v>
      </c>
      <c r="V42" s="100">
        <v>0</v>
      </c>
      <c r="W42" s="100">
        <v>0</v>
      </c>
      <c r="X42" s="100">
        <f>O42+P42+V42+W42</f>
        <v>0</v>
      </c>
      <c r="Y42" s="177">
        <f t="shared" si="2"/>
        <v>98.85714285714286</v>
      </c>
      <c r="Z42" s="165">
        <f t="shared" si="3"/>
        <v>0</v>
      </c>
      <c r="AA42" s="95" t="s">
        <v>34</v>
      </c>
      <c r="AB42" s="94"/>
    </row>
    <row r="43" spans="1:28" s="28" customFormat="1" ht="16.5" customHeight="1">
      <c r="A43" s="80"/>
      <c r="B43" s="82" t="s">
        <v>19</v>
      </c>
      <c r="C43" s="176">
        <f>D43+K43+L43+M43+N43+O43+P43+Q43+R43+S43+T43</f>
        <v>26</v>
      </c>
      <c r="D43" s="120">
        <f>SUM(E43:J43)</f>
        <v>26</v>
      </c>
      <c r="E43" s="100">
        <v>23</v>
      </c>
      <c r="F43" s="101">
        <v>0</v>
      </c>
      <c r="G43" s="100">
        <v>0</v>
      </c>
      <c r="H43" s="100">
        <v>0</v>
      </c>
      <c r="I43" s="100">
        <v>1</v>
      </c>
      <c r="J43" s="100">
        <v>2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100">
        <v>0</v>
      </c>
      <c r="T43" s="100">
        <v>0</v>
      </c>
      <c r="U43" s="100">
        <v>1</v>
      </c>
      <c r="V43" s="100">
        <v>0</v>
      </c>
      <c r="W43" s="100">
        <v>0</v>
      </c>
      <c r="X43" s="100">
        <f>O43+P43+V43+W43</f>
        <v>0</v>
      </c>
      <c r="Y43" s="177">
        <f t="shared" si="2"/>
        <v>100</v>
      </c>
      <c r="Z43" s="165">
        <f t="shared" si="3"/>
        <v>0</v>
      </c>
      <c r="AA43" s="95" t="s">
        <v>35</v>
      </c>
      <c r="AB43" s="94"/>
    </row>
    <row r="44" spans="1:28" s="27" customFormat="1" ht="16.5" customHeight="1">
      <c r="A44" s="237" t="s">
        <v>79</v>
      </c>
      <c r="B44" s="237"/>
      <c r="C44" s="168">
        <f>C45</f>
        <v>52</v>
      </c>
      <c r="D44" s="178">
        <f aca="true" t="shared" si="10" ref="D44:X44">D45</f>
        <v>50</v>
      </c>
      <c r="E44" s="169">
        <f t="shared" si="10"/>
        <v>49</v>
      </c>
      <c r="F44" s="170">
        <f t="shared" si="10"/>
        <v>0</v>
      </c>
      <c r="G44" s="169">
        <f t="shared" si="10"/>
        <v>1</v>
      </c>
      <c r="H44" s="169">
        <f t="shared" si="10"/>
        <v>0</v>
      </c>
      <c r="I44" s="169">
        <f t="shared" si="10"/>
        <v>0</v>
      </c>
      <c r="J44" s="169">
        <f t="shared" si="10"/>
        <v>0</v>
      </c>
      <c r="K44" s="169">
        <f t="shared" si="10"/>
        <v>0</v>
      </c>
      <c r="L44" s="169">
        <f t="shared" si="10"/>
        <v>0</v>
      </c>
      <c r="M44" s="169">
        <f t="shared" si="10"/>
        <v>0</v>
      </c>
      <c r="N44" s="169">
        <f t="shared" si="10"/>
        <v>0</v>
      </c>
      <c r="O44" s="169">
        <f t="shared" si="10"/>
        <v>0</v>
      </c>
      <c r="P44" s="169">
        <f t="shared" si="10"/>
        <v>0</v>
      </c>
      <c r="Q44" s="169">
        <f t="shared" si="10"/>
        <v>0</v>
      </c>
      <c r="R44" s="169">
        <f t="shared" si="10"/>
        <v>0</v>
      </c>
      <c r="S44" s="169">
        <f>S45</f>
        <v>2</v>
      </c>
      <c r="T44" s="169">
        <f t="shared" si="10"/>
        <v>0</v>
      </c>
      <c r="U44" s="169">
        <f>U45</f>
        <v>2</v>
      </c>
      <c r="V44" s="169">
        <f t="shared" si="10"/>
        <v>0</v>
      </c>
      <c r="W44" s="169">
        <f t="shared" si="10"/>
        <v>0</v>
      </c>
      <c r="X44" s="169">
        <f t="shared" si="10"/>
        <v>0</v>
      </c>
      <c r="Y44" s="171">
        <f t="shared" si="2"/>
        <v>96.15384615384616</v>
      </c>
      <c r="Z44" s="179">
        <f t="shared" si="3"/>
        <v>0</v>
      </c>
      <c r="AA44" s="253" t="s">
        <v>36</v>
      </c>
      <c r="AB44" s="254"/>
    </row>
    <row r="45" spans="1:28" s="28" customFormat="1" ht="16.5" customHeight="1">
      <c r="A45" s="80"/>
      <c r="B45" s="82" t="s">
        <v>20</v>
      </c>
      <c r="C45" s="176">
        <f>D45+K45+L45+M45+N45+O45+P45+Q45+R45+S45+T45</f>
        <v>52</v>
      </c>
      <c r="D45" s="120">
        <f>SUM(E45:J45)</f>
        <v>50</v>
      </c>
      <c r="E45" s="100">
        <v>49</v>
      </c>
      <c r="F45" s="101">
        <v>0</v>
      </c>
      <c r="G45" s="100">
        <v>1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2</v>
      </c>
      <c r="T45" s="100">
        <v>0</v>
      </c>
      <c r="U45" s="100">
        <v>2</v>
      </c>
      <c r="V45" s="100">
        <v>0</v>
      </c>
      <c r="W45" s="100">
        <v>0</v>
      </c>
      <c r="X45" s="100">
        <f>O45+P45+V45+W45</f>
        <v>0</v>
      </c>
      <c r="Y45" s="177">
        <f t="shared" si="2"/>
        <v>96.15384615384616</v>
      </c>
      <c r="Z45" s="165">
        <f t="shared" si="3"/>
        <v>0</v>
      </c>
      <c r="AA45" s="95" t="s">
        <v>20</v>
      </c>
      <c r="AB45" s="94"/>
    </row>
    <row r="46" spans="1:28" s="27" customFormat="1" ht="16.5" customHeight="1">
      <c r="A46" s="237" t="s">
        <v>119</v>
      </c>
      <c r="B46" s="237"/>
      <c r="C46" s="168">
        <f>SUM(C47:C48)</f>
        <v>231</v>
      </c>
      <c r="D46" s="178">
        <f aca="true" t="shared" si="11" ref="D46:W46">SUM(D47:D48)</f>
        <v>223</v>
      </c>
      <c r="E46" s="169">
        <f t="shared" si="11"/>
        <v>199</v>
      </c>
      <c r="F46" s="170">
        <f t="shared" si="11"/>
        <v>6</v>
      </c>
      <c r="G46" s="169">
        <f t="shared" si="11"/>
        <v>10</v>
      </c>
      <c r="H46" s="169">
        <f t="shared" si="11"/>
        <v>0</v>
      </c>
      <c r="I46" s="169">
        <f t="shared" si="11"/>
        <v>4</v>
      </c>
      <c r="J46" s="169">
        <f t="shared" si="11"/>
        <v>4</v>
      </c>
      <c r="K46" s="169">
        <f t="shared" si="11"/>
        <v>0</v>
      </c>
      <c r="L46" s="169">
        <f t="shared" si="11"/>
        <v>0</v>
      </c>
      <c r="M46" s="169">
        <f t="shared" si="11"/>
        <v>0</v>
      </c>
      <c r="N46" s="169">
        <f t="shared" si="11"/>
        <v>0</v>
      </c>
      <c r="O46" s="169">
        <f t="shared" si="11"/>
        <v>0</v>
      </c>
      <c r="P46" s="169">
        <f t="shared" si="11"/>
        <v>2</v>
      </c>
      <c r="Q46" s="169">
        <f t="shared" si="11"/>
        <v>0</v>
      </c>
      <c r="R46" s="169">
        <f t="shared" si="11"/>
        <v>0</v>
      </c>
      <c r="S46" s="169">
        <f>SUM(S47:S48)</f>
        <v>5</v>
      </c>
      <c r="T46" s="169">
        <f t="shared" si="11"/>
        <v>1</v>
      </c>
      <c r="U46" s="169">
        <f>SUM(U47:U48)</f>
        <v>7</v>
      </c>
      <c r="V46" s="169">
        <f t="shared" si="11"/>
        <v>0</v>
      </c>
      <c r="W46" s="169">
        <f t="shared" si="11"/>
        <v>0</v>
      </c>
      <c r="X46" s="169">
        <f>SUM(X47:X48)</f>
        <v>2</v>
      </c>
      <c r="Y46" s="171">
        <f t="shared" si="2"/>
        <v>96.53679653679653</v>
      </c>
      <c r="Z46" s="179">
        <f t="shared" si="3"/>
        <v>0.8658008658008658</v>
      </c>
      <c r="AA46" s="249" t="s">
        <v>119</v>
      </c>
      <c r="AB46" s="252"/>
    </row>
    <row r="47" spans="1:28" s="28" customFormat="1" ht="16.5" customHeight="1">
      <c r="A47" s="80"/>
      <c r="B47" s="82" t="s">
        <v>21</v>
      </c>
      <c r="C47" s="176">
        <f>D47+K47+L47+M47+N47+O47+P47+Q47+R47+S47+T47</f>
        <v>180</v>
      </c>
      <c r="D47" s="120">
        <f>SUM(E47:J47)</f>
        <v>173</v>
      </c>
      <c r="E47" s="100">
        <v>154</v>
      </c>
      <c r="F47" s="101">
        <v>4</v>
      </c>
      <c r="G47" s="100">
        <v>8</v>
      </c>
      <c r="H47" s="100">
        <v>0</v>
      </c>
      <c r="I47" s="100">
        <v>3</v>
      </c>
      <c r="J47" s="100">
        <v>4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2</v>
      </c>
      <c r="Q47" s="100">
        <v>0</v>
      </c>
      <c r="R47" s="100">
        <v>0</v>
      </c>
      <c r="S47" s="100">
        <v>4</v>
      </c>
      <c r="T47" s="100">
        <v>1</v>
      </c>
      <c r="U47" s="100">
        <v>6</v>
      </c>
      <c r="V47" s="100">
        <v>0</v>
      </c>
      <c r="W47" s="100">
        <v>0</v>
      </c>
      <c r="X47" s="100">
        <f>O47+P47+V47+W47</f>
        <v>2</v>
      </c>
      <c r="Y47" s="177">
        <f t="shared" si="2"/>
        <v>96.11111111111111</v>
      </c>
      <c r="Z47" s="165">
        <f t="shared" si="3"/>
        <v>1.1111111111111112</v>
      </c>
      <c r="AA47" s="95" t="s">
        <v>21</v>
      </c>
      <c r="AB47" s="94"/>
    </row>
    <row r="48" spans="1:28" s="28" customFormat="1" ht="16.5" customHeight="1">
      <c r="A48" s="80"/>
      <c r="B48" s="82" t="s">
        <v>22</v>
      </c>
      <c r="C48" s="176">
        <f>D48+K48+L48+M48+N48+O48+P48+Q48+R48+S48+T48</f>
        <v>51</v>
      </c>
      <c r="D48" s="120">
        <f>SUM(E48:J48)</f>
        <v>50</v>
      </c>
      <c r="E48" s="100">
        <v>45</v>
      </c>
      <c r="F48" s="101">
        <v>2</v>
      </c>
      <c r="G48" s="100">
        <v>2</v>
      </c>
      <c r="H48" s="100">
        <v>0</v>
      </c>
      <c r="I48" s="100">
        <v>1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100">
        <v>0</v>
      </c>
      <c r="S48" s="100">
        <v>1</v>
      </c>
      <c r="T48" s="100">
        <v>0</v>
      </c>
      <c r="U48" s="100">
        <v>1</v>
      </c>
      <c r="V48" s="100">
        <v>0</v>
      </c>
      <c r="W48" s="100">
        <v>0</v>
      </c>
      <c r="X48" s="100">
        <f>O48+P48+V48+W48</f>
        <v>0</v>
      </c>
      <c r="Y48" s="177">
        <f t="shared" si="2"/>
        <v>98.0392156862745</v>
      </c>
      <c r="Z48" s="165">
        <f t="shared" si="3"/>
        <v>0</v>
      </c>
      <c r="AA48" s="95" t="s">
        <v>22</v>
      </c>
      <c r="AB48" s="94"/>
    </row>
    <row r="49" spans="1:28" s="27" customFormat="1" ht="16.5" customHeight="1">
      <c r="A49" s="237" t="s">
        <v>120</v>
      </c>
      <c r="B49" s="237"/>
      <c r="C49" s="168">
        <f>SUM(C50:C52)</f>
        <v>356</v>
      </c>
      <c r="D49" s="178">
        <f aca="true" t="shared" si="12" ref="D49:W49">SUM(D50:D52)</f>
        <v>350</v>
      </c>
      <c r="E49" s="169">
        <f t="shared" si="12"/>
        <v>313</v>
      </c>
      <c r="F49" s="170">
        <f t="shared" si="12"/>
        <v>11</v>
      </c>
      <c r="G49" s="169">
        <f t="shared" si="12"/>
        <v>12</v>
      </c>
      <c r="H49" s="169">
        <f t="shared" si="12"/>
        <v>0</v>
      </c>
      <c r="I49" s="169">
        <f t="shared" si="12"/>
        <v>6</v>
      </c>
      <c r="J49" s="169">
        <f t="shared" si="12"/>
        <v>8</v>
      </c>
      <c r="K49" s="169">
        <f t="shared" si="12"/>
        <v>0</v>
      </c>
      <c r="L49" s="169">
        <f t="shared" si="12"/>
        <v>0</v>
      </c>
      <c r="M49" s="169">
        <f t="shared" si="12"/>
        <v>0</v>
      </c>
      <c r="N49" s="169">
        <f t="shared" si="12"/>
        <v>0</v>
      </c>
      <c r="O49" s="169">
        <f t="shared" si="12"/>
        <v>0</v>
      </c>
      <c r="P49" s="169">
        <f t="shared" si="12"/>
        <v>0</v>
      </c>
      <c r="Q49" s="169">
        <f t="shared" si="12"/>
        <v>0</v>
      </c>
      <c r="R49" s="169">
        <f t="shared" si="12"/>
        <v>0</v>
      </c>
      <c r="S49" s="169">
        <f>SUM(S50:S52)</f>
        <v>6</v>
      </c>
      <c r="T49" s="169">
        <f t="shared" si="12"/>
        <v>0</v>
      </c>
      <c r="U49" s="169">
        <f>SUM(U50:U52)</f>
        <v>13</v>
      </c>
      <c r="V49" s="169">
        <f t="shared" si="12"/>
        <v>0</v>
      </c>
      <c r="W49" s="169">
        <f t="shared" si="12"/>
        <v>0</v>
      </c>
      <c r="X49" s="169">
        <f>SUM(X50:X52)</f>
        <v>0</v>
      </c>
      <c r="Y49" s="171">
        <f t="shared" si="2"/>
        <v>98.31460674157303</v>
      </c>
      <c r="Z49" s="179">
        <f t="shared" si="3"/>
        <v>0</v>
      </c>
      <c r="AA49" s="249" t="s">
        <v>120</v>
      </c>
      <c r="AB49" s="252"/>
    </row>
    <row r="50" spans="1:28" s="28" customFormat="1" ht="16.5" customHeight="1">
      <c r="A50" s="80"/>
      <c r="B50" s="82" t="s">
        <v>23</v>
      </c>
      <c r="C50" s="176">
        <f>D50+K50+L50+M50+N50+O50+P50+Q50+R50+S50+T50</f>
        <v>62</v>
      </c>
      <c r="D50" s="120">
        <f>SUM(E50:J50)</f>
        <v>61</v>
      </c>
      <c r="E50" s="100">
        <v>55</v>
      </c>
      <c r="F50" s="101">
        <v>0</v>
      </c>
      <c r="G50" s="100">
        <v>2</v>
      </c>
      <c r="H50" s="100">
        <v>0</v>
      </c>
      <c r="I50" s="100">
        <v>1</v>
      </c>
      <c r="J50" s="100">
        <v>3</v>
      </c>
      <c r="K50" s="100">
        <v>0</v>
      </c>
      <c r="L50" s="100">
        <v>0</v>
      </c>
      <c r="M50" s="100">
        <v>0</v>
      </c>
      <c r="N50" s="100">
        <v>0</v>
      </c>
      <c r="O50" s="100">
        <v>0</v>
      </c>
      <c r="P50" s="100">
        <v>0</v>
      </c>
      <c r="Q50" s="100">
        <v>0</v>
      </c>
      <c r="R50" s="100">
        <v>0</v>
      </c>
      <c r="S50" s="100">
        <v>1</v>
      </c>
      <c r="T50" s="100">
        <v>0</v>
      </c>
      <c r="U50" s="100">
        <v>1</v>
      </c>
      <c r="V50" s="100">
        <v>0</v>
      </c>
      <c r="W50" s="100">
        <v>0</v>
      </c>
      <c r="X50" s="100">
        <f>O50+P50+V50+W50</f>
        <v>0</v>
      </c>
      <c r="Y50" s="177">
        <f t="shared" si="2"/>
        <v>98.38709677419355</v>
      </c>
      <c r="Z50" s="165">
        <f t="shared" si="3"/>
        <v>0</v>
      </c>
      <c r="AA50" s="95" t="s">
        <v>23</v>
      </c>
      <c r="AB50" s="94"/>
    </row>
    <row r="51" spans="1:28" s="28" customFormat="1" ht="16.5" customHeight="1">
      <c r="A51" s="80"/>
      <c r="B51" s="82" t="s">
        <v>24</v>
      </c>
      <c r="C51" s="176">
        <f>D51+K51+L51+M51+N51+O51+P51+Q51+R51+S51+T51</f>
        <v>105</v>
      </c>
      <c r="D51" s="120">
        <f>SUM(E51:J51)</f>
        <v>104</v>
      </c>
      <c r="E51" s="100">
        <v>95</v>
      </c>
      <c r="F51" s="101">
        <v>6</v>
      </c>
      <c r="G51" s="100">
        <v>0</v>
      </c>
      <c r="H51" s="100">
        <v>0</v>
      </c>
      <c r="I51" s="100">
        <v>2</v>
      </c>
      <c r="J51" s="100">
        <v>1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0">
        <v>0</v>
      </c>
      <c r="R51" s="100">
        <v>0</v>
      </c>
      <c r="S51" s="100">
        <v>1</v>
      </c>
      <c r="T51" s="100">
        <v>0</v>
      </c>
      <c r="U51" s="100">
        <v>4</v>
      </c>
      <c r="V51" s="100">
        <v>0</v>
      </c>
      <c r="W51" s="100">
        <v>0</v>
      </c>
      <c r="X51" s="100">
        <f>O51+P51+V51+W51</f>
        <v>0</v>
      </c>
      <c r="Y51" s="177">
        <f t="shared" si="2"/>
        <v>99.04761904761905</v>
      </c>
      <c r="Z51" s="165">
        <f t="shared" si="3"/>
        <v>0</v>
      </c>
      <c r="AA51" s="95" t="s">
        <v>24</v>
      </c>
      <c r="AB51" s="94"/>
    </row>
    <row r="52" spans="1:28" s="28" customFormat="1" ht="16.5" customHeight="1">
      <c r="A52" s="80"/>
      <c r="B52" s="82" t="s">
        <v>25</v>
      </c>
      <c r="C52" s="176">
        <f>D52+K52+L52+M52+N52+O52+P52+Q52+R52+S52+T52</f>
        <v>189</v>
      </c>
      <c r="D52" s="120">
        <f>SUM(E52:J52)</f>
        <v>185</v>
      </c>
      <c r="E52" s="100">
        <v>163</v>
      </c>
      <c r="F52" s="101">
        <v>5</v>
      </c>
      <c r="G52" s="100">
        <v>10</v>
      </c>
      <c r="H52" s="100">
        <v>0</v>
      </c>
      <c r="I52" s="100">
        <v>3</v>
      </c>
      <c r="J52" s="100">
        <v>4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100">
        <v>0</v>
      </c>
      <c r="R52" s="100">
        <v>0</v>
      </c>
      <c r="S52" s="100">
        <v>4</v>
      </c>
      <c r="T52" s="100">
        <v>0</v>
      </c>
      <c r="U52" s="100">
        <v>8</v>
      </c>
      <c r="V52" s="100">
        <v>0</v>
      </c>
      <c r="W52" s="100">
        <v>0</v>
      </c>
      <c r="X52" s="100">
        <f>O52+P52+V52+W52</f>
        <v>0</v>
      </c>
      <c r="Y52" s="177">
        <f t="shared" si="2"/>
        <v>97.88359788359789</v>
      </c>
      <c r="Z52" s="165">
        <f t="shared" si="3"/>
        <v>0</v>
      </c>
      <c r="AA52" s="95" t="s">
        <v>25</v>
      </c>
      <c r="AB52" s="94"/>
    </row>
    <row r="53" spans="1:28" s="27" customFormat="1" ht="16.5" customHeight="1">
      <c r="A53" s="237" t="s">
        <v>121</v>
      </c>
      <c r="B53" s="237"/>
      <c r="C53" s="168">
        <f aca="true" t="shared" si="13" ref="C53:W53">SUM(C54:C56)</f>
        <v>201</v>
      </c>
      <c r="D53" s="178">
        <f t="shared" si="13"/>
        <v>197</v>
      </c>
      <c r="E53" s="169">
        <f t="shared" si="13"/>
        <v>176</v>
      </c>
      <c r="F53" s="170">
        <f t="shared" si="13"/>
        <v>2</v>
      </c>
      <c r="G53" s="169">
        <f t="shared" si="13"/>
        <v>13</v>
      </c>
      <c r="H53" s="169">
        <f t="shared" si="13"/>
        <v>0</v>
      </c>
      <c r="I53" s="169">
        <f t="shared" si="13"/>
        <v>2</v>
      </c>
      <c r="J53" s="169">
        <f t="shared" si="13"/>
        <v>4</v>
      </c>
      <c r="K53" s="169">
        <f t="shared" si="13"/>
        <v>1</v>
      </c>
      <c r="L53" s="169">
        <f t="shared" si="13"/>
        <v>0</v>
      </c>
      <c r="M53" s="169">
        <f t="shared" si="13"/>
        <v>0</v>
      </c>
      <c r="N53" s="169">
        <f t="shared" si="13"/>
        <v>0</v>
      </c>
      <c r="O53" s="169">
        <f t="shared" si="13"/>
        <v>1</v>
      </c>
      <c r="P53" s="169">
        <f t="shared" si="13"/>
        <v>0</v>
      </c>
      <c r="Q53" s="169">
        <f t="shared" si="13"/>
        <v>0</v>
      </c>
      <c r="R53" s="169">
        <f t="shared" si="13"/>
        <v>0</v>
      </c>
      <c r="S53" s="169">
        <f>SUM(S54:S56)</f>
        <v>2</v>
      </c>
      <c r="T53" s="169">
        <f t="shared" si="13"/>
        <v>0</v>
      </c>
      <c r="U53" s="169">
        <f>SUM(U54:U56)</f>
        <v>12</v>
      </c>
      <c r="V53" s="169">
        <f t="shared" si="13"/>
        <v>1</v>
      </c>
      <c r="W53" s="169">
        <f t="shared" si="13"/>
        <v>0</v>
      </c>
      <c r="X53" s="169">
        <f>SUM(X54:X56)</f>
        <v>2</v>
      </c>
      <c r="Y53" s="171">
        <f t="shared" si="2"/>
        <v>98.00995024875621</v>
      </c>
      <c r="Z53" s="179">
        <f t="shared" si="3"/>
        <v>0.9950248756218906</v>
      </c>
      <c r="AA53" s="249" t="s">
        <v>121</v>
      </c>
      <c r="AB53" s="252"/>
    </row>
    <row r="54" spans="1:28" s="28" customFormat="1" ht="16.5" customHeight="1">
      <c r="A54" s="80"/>
      <c r="B54" s="82" t="s">
        <v>26</v>
      </c>
      <c r="C54" s="176">
        <f>D54+K54+L54+M54+N54+O54+P54+Q54+R54+S54+T54</f>
        <v>143</v>
      </c>
      <c r="D54" s="120">
        <f>SUM(E54:J54)</f>
        <v>139</v>
      </c>
      <c r="E54" s="100">
        <v>122</v>
      </c>
      <c r="F54" s="101">
        <v>1</v>
      </c>
      <c r="G54" s="100">
        <v>12</v>
      </c>
      <c r="H54" s="100">
        <v>0</v>
      </c>
      <c r="I54" s="100">
        <v>1</v>
      </c>
      <c r="J54" s="100">
        <v>3</v>
      </c>
      <c r="K54" s="100">
        <v>1</v>
      </c>
      <c r="L54" s="100">
        <v>0</v>
      </c>
      <c r="M54" s="100">
        <v>0</v>
      </c>
      <c r="N54" s="100">
        <v>0</v>
      </c>
      <c r="O54" s="100">
        <v>1</v>
      </c>
      <c r="P54" s="100">
        <v>0</v>
      </c>
      <c r="Q54" s="100">
        <v>0</v>
      </c>
      <c r="R54" s="100">
        <v>0</v>
      </c>
      <c r="S54" s="100">
        <v>2</v>
      </c>
      <c r="T54" s="100">
        <v>0</v>
      </c>
      <c r="U54" s="100">
        <v>11</v>
      </c>
      <c r="V54" s="100">
        <v>1</v>
      </c>
      <c r="W54" s="100">
        <v>0</v>
      </c>
      <c r="X54" s="100">
        <f>O54+P54+V54+W54</f>
        <v>2</v>
      </c>
      <c r="Y54" s="177">
        <f t="shared" si="2"/>
        <v>97.2027972027972</v>
      </c>
      <c r="Z54" s="165">
        <f t="shared" si="3"/>
        <v>1.3986013986013985</v>
      </c>
      <c r="AA54" s="95" t="s">
        <v>26</v>
      </c>
      <c r="AB54" s="94"/>
    </row>
    <row r="55" spans="1:28" s="28" customFormat="1" ht="16.5" customHeight="1">
      <c r="A55" s="80"/>
      <c r="B55" s="82" t="s">
        <v>27</v>
      </c>
      <c r="C55" s="176">
        <f>D55+K55+L55+M55+N55+O55+P55+Q55+R55+S55+T55</f>
        <v>35</v>
      </c>
      <c r="D55" s="120">
        <f>SUM(E55:J55)</f>
        <v>35</v>
      </c>
      <c r="E55" s="100">
        <v>31</v>
      </c>
      <c r="F55" s="101">
        <v>1</v>
      </c>
      <c r="G55" s="100">
        <v>1</v>
      </c>
      <c r="H55" s="100">
        <v>0</v>
      </c>
      <c r="I55" s="100">
        <v>1</v>
      </c>
      <c r="J55" s="100">
        <v>1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100">
        <v>0</v>
      </c>
      <c r="Q55" s="100">
        <v>0</v>
      </c>
      <c r="R55" s="100">
        <v>0</v>
      </c>
      <c r="S55" s="100">
        <v>0</v>
      </c>
      <c r="T55" s="100">
        <v>0</v>
      </c>
      <c r="U55" s="100">
        <v>1</v>
      </c>
      <c r="V55" s="100">
        <v>0</v>
      </c>
      <c r="W55" s="100">
        <v>0</v>
      </c>
      <c r="X55" s="100">
        <f>O55+P55+V55+W55</f>
        <v>0</v>
      </c>
      <c r="Y55" s="177">
        <f t="shared" si="2"/>
        <v>100</v>
      </c>
      <c r="Z55" s="165">
        <f t="shared" si="3"/>
        <v>0</v>
      </c>
      <c r="AA55" s="95" t="s">
        <v>27</v>
      </c>
      <c r="AB55" s="94"/>
    </row>
    <row r="56" spans="1:28" s="28" customFormat="1" ht="16.5" customHeight="1">
      <c r="A56" s="80"/>
      <c r="B56" s="82" t="s">
        <v>28</v>
      </c>
      <c r="C56" s="176">
        <f>D56+K56+L56+M56+N56+O56+P56+Q56+R56+S56+T56</f>
        <v>23</v>
      </c>
      <c r="D56" s="120">
        <f>SUM(E56:J56)</f>
        <v>23</v>
      </c>
      <c r="E56" s="100">
        <v>23</v>
      </c>
      <c r="F56" s="101">
        <v>0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0">
        <v>0</v>
      </c>
      <c r="M56" s="100">
        <v>0</v>
      </c>
      <c r="N56" s="100">
        <v>0</v>
      </c>
      <c r="O56" s="100">
        <v>0</v>
      </c>
      <c r="P56" s="100">
        <v>0</v>
      </c>
      <c r="Q56" s="100">
        <v>0</v>
      </c>
      <c r="R56" s="100">
        <v>0</v>
      </c>
      <c r="S56" s="100">
        <v>0</v>
      </c>
      <c r="T56" s="100">
        <v>0</v>
      </c>
      <c r="U56" s="100">
        <v>0</v>
      </c>
      <c r="V56" s="100">
        <v>0</v>
      </c>
      <c r="W56" s="100">
        <v>0</v>
      </c>
      <c r="X56" s="100">
        <f>O56+P56+V56+W56</f>
        <v>0</v>
      </c>
      <c r="Y56" s="177">
        <f t="shared" si="2"/>
        <v>100</v>
      </c>
      <c r="Z56" s="165">
        <f t="shared" si="3"/>
        <v>0</v>
      </c>
      <c r="AA56" s="95" t="s">
        <v>28</v>
      </c>
      <c r="AB56" s="94"/>
    </row>
    <row r="57" spans="1:28" s="29" customFormat="1" ht="16.5" customHeight="1">
      <c r="A57" s="237" t="s">
        <v>122</v>
      </c>
      <c r="B57" s="237"/>
      <c r="C57" s="168">
        <f>SUM(C58:C59)</f>
        <v>146</v>
      </c>
      <c r="D57" s="178">
        <f aca="true" t="shared" si="14" ref="D57:W57">SUM(D58:D59)</f>
        <v>146</v>
      </c>
      <c r="E57" s="169">
        <f t="shared" si="14"/>
        <v>140</v>
      </c>
      <c r="F57" s="170">
        <f t="shared" si="14"/>
        <v>3</v>
      </c>
      <c r="G57" s="169">
        <f t="shared" si="14"/>
        <v>2</v>
      </c>
      <c r="H57" s="169">
        <f t="shared" si="14"/>
        <v>0</v>
      </c>
      <c r="I57" s="169">
        <f t="shared" si="14"/>
        <v>0</v>
      </c>
      <c r="J57" s="169">
        <f t="shared" si="14"/>
        <v>1</v>
      </c>
      <c r="K57" s="169">
        <f t="shared" si="14"/>
        <v>0</v>
      </c>
      <c r="L57" s="169">
        <f t="shared" si="14"/>
        <v>0</v>
      </c>
      <c r="M57" s="169">
        <f t="shared" si="14"/>
        <v>0</v>
      </c>
      <c r="N57" s="169">
        <f t="shared" si="14"/>
        <v>0</v>
      </c>
      <c r="O57" s="169">
        <f t="shared" si="14"/>
        <v>0</v>
      </c>
      <c r="P57" s="169">
        <f t="shared" si="14"/>
        <v>0</v>
      </c>
      <c r="Q57" s="169">
        <f t="shared" si="14"/>
        <v>0</v>
      </c>
      <c r="R57" s="169">
        <f t="shared" si="14"/>
        <v>0</v>
      </c>
      <c r="S57" s="169">
        <f>SUM(S58:S59)</f>
        <v>0</v>
      </c>
      <c r="T57" s="169">
        <f t="shared" si="14"/>
        <v>0</v>
      </c>
      <c r="U57" s="169">
        <f>SUM(U58:U59)</f>
        <v>3</v>
      </c>
      <c r="V57" s="169">
        <f t="shared" si="14"/>
        <v>0</v>
      </c>
      <c r="W57" s="169">
        <f t="shared" si="14"/>
        <v>0</v>
      </c>
      <c r="X57" s="169">
        <f>SUM(X58:X59)</f>
        <v>0</v>
      </c>
      <c r="Y57" s="171">
        <f t="shared" si="2"/>
        <v>100</v>
      </c>
      <c r="Z57" s="179">
        <f t="shared" si="3"/>
        <v>0</v>
      </c>
      <c r="AA57" s="249" t="s">
        <v>122</v>
      </c>
      <c r="AB57" s="252"/>
    </row>
    <row r="58" spans="1:28" s="28" customFormat="1" ht="16.5" customHeight="1">
      <c r="A58" s="80"/>
      <c r="B58" s="82" t="s">
        <v>29</v>
      </c>
      <c r="C58" s="176">
        <f>D58+K58+L58+M58+N58+O58+P58+Q58+R58+S58+T58</f>
        <v>30</v>
      </c>
      <c r="D58" s="120">
        <f>SUM(E58:J58)</f>
        <v>30</v>
      </c>
      <c r="E58" s="100">
        <v>30</v>
      </c>
      <c r="F58" s="101">
        <v>0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0">
        <v>0</v>
      </c>
      <c r="R58" s="100">
        <v>0</v>
      </c>
      <c r="S58" s="100">
        <v>0</v>
      </c>
      <c r="T58" s="100">
        <v>0</v>
      </c>
      <c r="U58" s="100">
        <v>0</v>
      </c>
      <c r="V58" s="100">
        <v>0</v>
      </c>
      <c r="W58" s="100">
        <v>0</v>
      </c>
      <c r="X58" s="100">
        <f>O58+P58+V58+W58</f>
        <v>0</v>
      </c>
      <c r="Y58" s="177">
        <f t="shared" si="2"/>
        <v>100</v>
      </c>
      <c r="Z58" s="165">
        <f t="shared" si="3"/>
        <v>0</v>
      </c>
      <c r="AA58" s="95" t="s">
        <v>29</v>
      </c>
      <c r="AB58" s="94"/>
    </row>
    <row r="59" spans="1:28" s="30" customFormat="1" ht="16.5" customHeight="1">
      <c r="A59" s="80"/>
      <c r="B59" s="82" t="s">
        <v>37</v>
      </c>
      <c r="C59" s="176">
        <f>D59+K59+L59+M59+N59+O59+P59+Q59+R59+S59+T59</f>
        <v>116</v>
      </c>
      <c r="D59" s="120">
        <f>SUM(E59:J59)</f>
        <v>116</v>
      </c>
      <c r="E59" s="100">
        <v>110</v>
      </c>
      <c r="F59" s="101">
        <v>3</v>
      </c>
      <c r="G59" s="100">
        <v>2</v>
      </c>
      <c r="H59" s="100">
        <v>0</v>
      </c>
      <c r="I59" s="100">
        <v>0</v>
      </c>
      <c r="J59" s="100">
        <v>1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00">
        <v>0</v>
      </c>
      <c r="Q59" s="100">
        <v>0</v>
      </c>
      <c r="R59" s="100">
        <v>0</v>
      </c>
      <c r="S59" s="100">
        <v>0</v>
      </c>
      <c r="T59" s="100">
        <v>0</v>
      </c>
      <c r="U59" s="100">
        <v>3</v>
      </c>
      <c r="V59" s="100">
        <v>0</v>
      </c>
      <c r="W59" s="100">
        <v>0</v>
      </c>
      <c r="X59" s="100">
        <f>O59+P59+V59+W59</f>
        <v>0</v>
      </c>
      <c r="Y59" s="177">
        <f t="shared" si="2"/>
        <v>100</v>
      </c>
      <c r="Z59" s="165">
        <f t="shared" si="3"/>
        <v>0</v>
      </c>
      <c r="AA59" s="95" t="s">
        <v>37</v>
      </c>
      <c r="AB59" s="94"/>
    </row>
    <row r="60" spans="1:28" s="27" customFormat="1" ht="16.5" customHeight="1">
      <c r="A60" s="237" t="s">
        <v>123</v>
      </c>
      <c r="B60" s="257"/>
      <c r="C60" s="168">
        <f>SUM(C61:C62)</f>
        <v>167</v>
      </c>
      <c r="D60" s="178">
        <f aca="true" t="shared" si="15" ref="D60:W60">SUM(D61:D62)</f>
        <v>164</v>
      </c>
      <c r="E60" s="169">
        <f t="shared" si="15"/>
        <v>156</v>
      </c>
      <c r="F60" s="170">
        <f t="shared" si="15"/>
        <v>4</v>
      </c>
      <c r="G60" s="169">
        <f t="shared" si="15"/>
        <v>1</v>
      </c>
      <c r="H60" s="169">
        <f t="shared" si="15"/>
        <v>0</v>
      </c>
      <c r="I60" s="169">
        <f t="shared" si="15"/>
        <v>1</v>
      </c>
      <c r="J60" s="169">
        <f t="shared" si="15"/>
        <v>2</v>
      </c>
      <c r="K60" s="169">
        <f t="shared" si="15"/>
        <v>0</v>
      </c>
      <c r="L60" s="169">
        <f t="shared" si="15"/>
        <v>0</v>
      </c>
      <c r="M60" s="169">
        <f t="shared" si="15"/>
        <v>0</v>
      </c>
      <c r="N60" s="169">
        <f t="shared" si="15"/>
        <v>0</v>
      </c>
      <c r="O60" s="169">
        <f t="shared" si="15"/>
        <v>0</v>
      </c>
      <c r="P60" s="169">
        <f t="shared" si="15"/>
        <v>0</v>
      </c>
      <c r="Q60" s="169">
        <f t="shared" si="15"/>
        <v>0</v>
      </c>
      <c r="R60" s="169">
        <f t="shared" si="15"/>
        <v>0</v>
      </c>
      <c r="S60" s="169">
        <f>SUM(S61:S62)</f>
        <v>3</v>
      </c>
      <c r="T60" s="169">
        <f t="shared" si="15"/>
        <v>0</v>
      </c>
      <c r="U60" s="169">
        <f>SUM(U61:U62)</f>
        <v>4</v>
      </c>
      <c r="V60" s="169">
        <f t="shared" si="15"/>
        <v>0</v>
      </c>
      <c r="W60" s="169">
        <f t="shared" si="15"/>
        <v>0</v>
      </c>
      <c r="X60" s="169">
        <f>SUM(X61:X62)</f>
        <v>0</v>
      </c>
      <c r="Y60" s="171">
        <f t="shared" si="2"/>
        <v>98.20359281437125</v>
      </c>
      <c r="Z60" s="179">
        <f t="shared" si="3"/>
        <v>0</v>
      </c>
      <c r="AA60" s="249" t="s">
        <v>123</v>
      </c>
      <c r="AB60" s="250"/>
    </row>
    <row r="61" spans="1:28" s="28" customFormat="1" ht="16.5" customHeight="1">
      <c r="A61" s="83"/>
      <c r="B61" s="82" t="s">
        <v>30</v>
      </c>
      <c r="C61" s="176">
        <f>D61+K61+L61+M61+N61+O61+P61+Q61+R61+S61+T61</f>
        <v>61</v>
      </c>
      <c r="D61" s="120">
        <f>SUM(E61:J61)</f>
        <v>59</v>
      </c>
      <c r="E61" s="100">
        <v>57</v>
      </c>
      <c r="F61" s="101">
        <v>2</v>
      </c>
      <c r="G61" s="100">
        <v>0</v>
      </c>
      <c r="H61" s="100">
        <v>0</v>
      </c>
      <c r="I61" s="100">
        <v>0</v>
      </c>
      <c r="J61" s="100">
        <v>0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100">
        <v>0</v>
      </c>
      <c r="Q61" s="100">
        <v>0</v>
      </c>
      <c r="R61" s="100">
        <v>0</v>
      </c>
      <c r="S61" s="100">
        <v>2</v>
      </c>
      <c r="T61" s="100">
        <v>0</v>
      </c>
      <c r="U61" s="100">
        <v>0</v>
      </c>
      <c r="V61" s="100">
        <v>0</v>
      </c>
      <c r="W61" s="100">
        <v>0</v>
      </c>
      <c r="X61" s="100">
        <f>O61+P61+V61+W61</f>
        <v>0</v>
      </c>
      <c r="Y61" s="177">
        <f t="shared" si="2"/>
        <v>96.72131147540983</v>
      </c>
      <c r="Z61" s="165">
        <f t="shared" si="3"/>
        <v>0</v>
      </c>
      <c r="AA61" s="95" t="s">
        <v>30</v>
      </c>
      <c r="AB61" s="94"/>
    </row>
    <row r="62" spans="1:28" s="28" customFormat="1" ht="16.5" customHeight="1">
      <c r="A62" s="83"/>
      <c r="B62" s="82" t="s">
        <v>74</v>
      </c>
      <c r="C62" s="176">
        <f>D62+K62+L62+M62+N62+O62+P62+Q62+R62+S62+T62</f>
        <v>106</v>
      </c>
      <c r="D62" s="120">
        <f>SUM(E62:J62)</f>
        <v>105</v>
      </c>
      <c r="E62" s="100">
        <v>99</v>
      </c>
      <c r="F62" s="101">
        <v>2</v>
      </c>
      <c r="G62" s="100">
        <v>1</v>
      </c>
      <c r="H62" s="100">
        <v>0</v>
      </c>
      <c r="I62" s="100">
        <v>1</v>
      </c>
      <c r="J62" s="100">
        <v>2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0">
        <v>0</v>
      </c>
      <c r="R62" s="100">
        <v>0</v>
      </c>
      <c r="S62" s="100">
        <v>1</v>
      </c>
      <c r="T62" s="100">
        <v>0</v>
      </c>
      <c r="U62" s="100">
        <v>4</v>
      </c>
      <c r="V62" s="100">
        <v>0</v>
      </c>
      <c r="W62" s="100">
        <v>0</v>
      </c>
      <c r="X62" s="100">
        <f>O62+P62+V62+W62</f>
        <v>0</v>
      </c>
      <c r="Y62" s="177">
        <f t="shared" si="2"/>
        <v>99.05660377358491</v>
      </c>
      <c r="Z62" s="165">
        <f t="shared" si="3"/>
        <v>0</v>
      </c>
      <c r="AA62" s="95" t="s">
        <v>74</v>
      </c>
      <c r="AB62" s="94"/>
    </row>
    <row r="63" spans="1:28" s="27" customFormat="1" ht="16.5" customHeight="1">
      <c r="A63" s="237" t="s">
        <v>124</v>
      </c>
      <c r="B63" s="237"/>
      <c r="C63" s="168">
        <f>C64</f>
        <v>33</v>
      </c>
      <c r="D63" s="178">
        <f aca="true" t="shared" si="16" ref="D63:X63">D64</f>
        <v>33</v>
      </c>
      <c r="E63" s="169">
        <f t="shared" si="16"/>
        <v>33</v>
      </c>
      <c r="F63" s="170">
        <f t="shared" si="16"/>
        <v>0</v>
      </c>
      <c r="G63" s="169">
        <f t="shared" si="16"/>
        <v>0</v>
      </c>
      <c r="H63" s="169">
        <f t="shared" si="16"/>
        <v>0</v>
      </c>
      <c r="I63" s="169">
        <f t="shared" si="16"/>
        <v>0</v>
      </c>
      <c r="J63" s="169">
        <f t="shared" si="16"/>
        <v>0</v>
      </c>
      <c r="K63" s="169">
        <f t="shared" si="16"/>
        <v>0</v>
      </c>
      <c r="L63" s="169">
        <f t="shared" si="16"/>
        <v>0</v>
      </c>
      <c r="M63" s="169">
        <f t="shared" si="16"/>
        <v>0</v>
      </c>
      <c r="N63" s="169">
        <f t="shared" si="16"/>
        <v>0</v>
      </c>
      <c r="O63" s="169">
        <f t="shared" si="16"/>
        <v>0</v>
      </c>
      <c r="P63" s="169">
        <f t="shared" si="16"/>
        <v>0</v>
      </c>
      <c r="Q63" s="169">
        <f t="shared" si="16"/>
        <v>0</v>
      </c>
      <c r="R63" s="169">
        <f t="shared" si="16"/>
        <v>0</v>
      </c>
      <c r="S63" s="169">
        <f>S64</f>
        <v>0</v>
      </c>
      <c r="T63" s="169">
        <f t="shared" si="16"/>
        <v>0</v>
      </c>
      <c r="U63" s="169">
        <f>U64</f>
        <v>1</v>
      </c>
      <c r="V63" s="169">
        <f t="shared" si="16"/>
        <v>0</v>
      </c>
      <c r="W63" s="169">
        <f t="shared" si="16"/>
        <v>0</v>
      </c>
      <c r="X63" s="169">
        <f t="shared" si="16"/>
        <v>0</v>
      </c>
      <c r="Y63" s="171">
        <f t="shared" si="2"/>
        <v>100</v>
      </c>
      <c r="Z63" s="179">
        <f t="shared" si="3"/>
        <v>0</v>
      </c>
      <c r="AA63" s="249" t="s">
        <v>85</v>
      </c>
      <c r="AB63" s="252"/>
    </row>
    <row r="64" spans="1:28" s="28" customFormat="1" ht="16.5" customHeight="1">
      <c r="A64" s="83"/>
      <c r="B64" s="82" t="s">
        <v>31</v>
      </c>
      <c r="C64" s="176">
        <f>D64+K64+L64+M64+N64+O64+P64+Q64+R64+S64+T64</f>
        <v>33</v>
      </c>
      <c r="D64" s="120">
        <f>SUM(E64:J64)</f>
        <v>33</v>
      </c>
      <c r="E64" s="100">
        <v>33</v>
      </c>
      <c r="F64" s="101">
        <v>0</v>
      </c>
      <c r="G64" s="100">
        <v>0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0">
        <v>0</v>
      </c>
      <c r="P64" s="100">
        <v>0</v>
      </c>
      <c r="Q64" s="100">
        <v>0</v>
      </c>
      <c r="R64" s="100">
        <v>0</v>
      </c>
      <c r="S64" s="100">
        <v>0</v>
      </c>
      <c r="T64" s="100">
        <v>0</v>
      </c>
      <c r="U64" s="100">
        <v>1</v>
      </c>
      <c r="V64" s="100">
        <v>0</v>
      </c>
      <c r="W64" s="100">
        <v>0</v>
      </c>
      <c r="X64" s="100">
        <f>O64+P64+V64+W64</f>
        <v>0</v>
      </c>
      <c r="Y64" s="177">
        <f t="shared" si="2"/>
        <v>100</v>
      </c>
      <c r="Z64" s="165">
        <f t="shared" si="3"/>
        <v>0</v>
      </c>
      <c r="AA64" s="95" t="s">
        <v>31</v>
      </c>
      <c r="AB64" s="94"/>
    </row>
    <row r="65" spans="1:28" s="29" customFormat="1" ht="16.5" customHeight="1">
      <c r="A65" s="237" t="s">
        <v>86</v>
      </c>
      <c r="B65" s="257"/>
      <c r="C65" s="168">
        <f>C66</f>
        <v>53</v>
      </c>
      <c r="D65" s="178">
        <f aca="true" t="shared" si="17" ref="D65:X65">D66</f>
        <v>53</v>
      </c>
      <c r="E65" s="169">
        <f t="shared" si="17"/>
        <v>50</v>
      </c>
      <c r="F65" s="170">
        <f t="shared" si="17"/>
        <v>1</v>
      </c>
      <c r="G65" s="169">
        <f t="shared" si="17"/>
        <v>0</v>
      </c>
      <c r="H65" s="169">
        <f t="shared" si="17"/>
        <v>0</v>
      </c>
      <c r="I65" s="169">
        <f t="shared" si="17"/>
        <v>0</v>
      </c>
      <c r="J65" s="169">
        <f t="shared" si="17"/>
        <v>2</v>
      </c>
      <c r="K65" s="169">
        <f t="shared" si="17"/>
        <v>0</v>
      </c>
      <c r="L65" s="169">
        <f t="shared" si="17"/>
        <v>0</v>
      </c>
      <c r="M65" s="169">
        <f t="shared" si="17"/>
        <v>0</v>
      </c>
      <c r="N65" s="169">
        <f t="shared" si="17"/>
        <v>0</v>
      </c>
      <c r="O65" s="169">
        <f t="shared" si="17"/>
        <v>0</v>
      </c>
      <c r="P65" s="169">
        <f t="shared" si="17"/>
        <v>0</v>
      </c>
      <c r="Q65" s="169">
        <f t="shared" si="17"/>
        <v>0</v>
      </c>
      <c r="R65" s="169">
        <f t="shared" si="17"/>
        <v>0</v>
      </c>
      <c r="S65" s="169">
        <f>S66</f>
        <v>0</v>
      </c>
      <c r="T65" s="169">
        <f t="shared" si="17"/>
        <v>0</v>
      </c>
      <c r="U65" s="169">
        <f>U66</f>
        <v>1</v>
      </c>
      <c r="V65" s="169">
        <f t="shared" si="17"/>
        <v>0</v>
      </c>
      <c r="W65" s="169">
        <f t="shared" si="17"/>
        <v>0</v>
      </c>
      <c r="X65" s="169">
        <f t="shared" si="17"/>
        <v>0</v>
      </c>
      <c r="Y65" s="171">
        <f t="shared" si="2"/>
        <v>100</v>
      </c>
      <c r="Z65" s="179">
        <f t="shared" si="3"/>
        <v>0</v>
      </c>
      <c r="AA65" s="249" t="s">
        <v>86</v>
      </c>
      <c r="AB65" s="250"/>
    </row>
    <row r="66" spans="1:28" s="30" customFormat="1" ht="16.5" customHeight="1">
      <c r="A66" s="83"/>
      <c r="B66" s="82" t="s">
        <v>75</v>
      </c>
      <c r="C66" s="176">
        <f>D66+K66+L66+M66+N66+O66+P66+Q66+R66+S66+T66</f>
        <v>53</v>
      </c>
      <c r="D66" s="120">
        <f>SUM(E66:J66)</f>
        <v>53</v>
      </c>
      <c r="E66" s="100">
        <v>50</v>
      </c>
      <c r="F66" s="101">
        <v>1</v>
      </c>
      <c r="G66" s="100">
        <v>0</v>
      </c>
      <c r="H66" s="100">
        <v>0</v>
      </c>
      <c r="I66" s="100">
        <v>0</v>
      </c>
      <c r="J66" s="100">
        <v>2</v>
      </c>
      <c r="K66" s="100">
        <v>0</v>
      </c>
      <c r="L66" s="100">
        <v>0</v>
      </c>
      <c r="M66" s="100">
        <v>0</v>
      </c>
      <c r="N66" s="100">
        <v>0</v>
      </c>
      <c r="O66" s="100">
        <v>0</v>
      </c>
      <c r="P66" s="100">
        <v>0</v>
      </c>
      <c r="Q66" s="100">
        <v>0</v>
      </c>
      <c r="R66" s="100">
        <v>0</v>
      </c>
      <c r="S66" s="100">
        <v>0</v>
      </c>
      <c r="T66" s="100">
        <v>0</v>
      </c>
      <c r="U66" s="100">
        <v>1</v>
      </c>
      <c r="V66" s="100">
        <v>0</v>
      </c>
      <c r="W66" s="100">
        <v>0</v>
      </c>
      <c r="X66" s="100">
        <f>O66+P66+V66+W66</f>
        <v>0</v>
      </c>
      <c r="Y66" s="177">
        <f t="shared" si="2"/>
        <v>100</v>
      </c>
      <c r="Z66" s="165">
        <f t="shared" si="3"/>
        <v>0</v>
      </c>
      <c r="AA66" s="95" t="s">
        <v>75</v>
      </c>
      <c r="AB66" s="94"/>
    </row>
    <row r="67" spans="1:28" s="6" customFormat="1" ht="16.5" customHeight="1">
      <c r="A67" s="84"/>
      <c r="B67" s="84"/>
      <c r="C67" s="102"/>
      <c r="D67" s="16"/>
      <c r="E67" s="16"/>
      <c r="F67" s="103"/>
      <c r="G67" s="16"/>
      <c r="H67" s="16"/>
      <c r="I67" s="16"/>
      <c r="J67" s="16"/>
      <c r="K67" s="16"/>
      <c r="L67" s="16"/>
      <c r="M67" s="16"/>
      <c r="N67" s="16"/>
      <c r="O67" s="52"/>
      <c r="P67" s="52"/>
      <c r="Q67" s="52"/>
      <c r="R67" s="52"/>
      <c r="S67" s="16"/>
      <c r="T67" s="16"/>
      <c r="U67" s="16"/>
      <c r="V67" s="52"/>
      <c r="W67" s="52"/>
      <c r="X67" s="52"/>
      <c r="Y67" s="104"/>
      <c r="Z67" s="104"/>
      <c r="AA67" s="96"/>
      <c r="AB67" s="84"/>
    </row>
    <row r="68" spans="2:26" ht="16.5" customHeight="1">
      <c r="B68" s="13"/>
      <c r="C68" s="13"/>
      <c r="D68" s="13"/>
      <c r="E68" s="33"/>
      <c r="F68" s="40"/>
      <c r="G68" s="33"/>
      <c r="H68" s="33"/>
      <c r="I68" s="33"/>
      <c r="J68" s="33"/>
      <c r="K68" s="34"/>
      <c r="L68" s="15"/>
      <c r="M68" s="15"/>
      <c r="N68" s="34"/>
      <c r="O68" s="72"/>
      <c r="P68" s="72"/>
      <c r="Q68" s="72"/>
      <c r="R68" s="72"/>
      <c r="S68" s="34"/>
      <c r="T68" s="34"/>
      <c r="U68" s="34"/>
      <c r="V68" s="68"/>
      <c r="W68" s="73"/>
      <c r="X68" s="73"/>
      <c r="Y68" s="20"/>
      <c r="Z68" s="20"/>
    </row>
    <row r="69" spans="2:24" ht="16.5" customHeight="1">
      <c r="B69" s="13"/>
      <c r="C69" s="13"/>
      <c r="D69" s="13"/>
      <c r="E69" s="23"/>
      <c r="F69" s="41"/>
      <c r="G69" s="23"/>
      <c r="H69" s="23"/>
      <c r="I69" s="23"/>
      <c r="J69" s="23"/>
      <c r="O69" s="72"/>
      <c r="P69" s="72"/>
      <c r="Q69" s="72"/>
      <c r="R69" s="72"/>
      <c r="V69" s="68"/>
      <c r="W69" s="73"/>
      <c r="X69" s="73"/>
    </row>
    <row r="70" spans="2:24" ht="13.5" customHeight="1">
      <c r="B70" s="15"/>
      <c r="C70" s="15"/>
      <c r="O70" s="64"/>
      <c r="P70" s="65"/>
      <c r="Q70" s="65"/>
      <c r="R70" s="65"/>
      <c r="V70" s="66"/>
      <c r="W70" s="66"/>
      <c r="X70" s="66"/>
    </row>
    <row r="71" spans="2:24" ht="13.5" customHeight="1">
      <c r="B71" s="15"/>
      <c r="C71" s="15"/>
      <c r="O71" s="67"/>
      <c r="P71" s="67"/>
      <c r="Q71" s="67"/>
      <c r="R71" s="67"/>
      <c r="W71" s="68"/>
      <c r="X71" s="68"/>
    </row>
    <row r="72" spans="2:24" ht="13.5" customHeight="1">
      <c r="B72" s="15"/>
      <c r="C72" s="15"/>
      <c r="O72" s="64"/>
      <c r="P72" s="65"/>
      <c r="Q72" s="65"/>
      <c r="R72" s="65"/>
      <c r="V72" s="66"/>
      <c r="W72" s="69"/>
      <c r="X72" s="69"/>
    </row>
    <row r="73" spans="2:18" ht="13.5" customHeight="1">
      <c r="B73" s="15"/>
      <c r="C73" s="15"/>
      <c r="O73" s="67"/>
      <c r="P73" s="67"/>
      <c r="Q73" s="67"/>
      <c r="R73" s="67"/>
    </row>
    <row r="74" spans="2:3" ht="13.5" customHeight="1">
      <c r="B74" s="15"/>
      <c r="C74" s="15"/>
    </row>
    <row r="75" spans="2:3" ht="13.5" customHeight="1">
      <c r="B75" s="15"/>
      <c r="C75" s="15"/>
    </row>
    <row r="76" spans="2:3" ht="13.5" customHeight="1">
      <c r="B76" s="15"/>
      <c r="C76" s="15"/>
    </row>
    <row r="77" spans="2:3" ht="13.5" customHeight="1">
      <c r="B77" s="15"/>
      <c r="C77" s="15"/>
    </row>
    <row r="78" spans="2:3" ht="13.5" customHeight="1">
      <c r="B78" s="15"/>
      <c r="C78" s="15"/>
    </row>
    <row r="79" spans="2:3" ht="13.5" customHeight="1">
      <c r="B79" s="15"/>
      <c r="C79" s="15"/>
    </row>
    <row r="80" spans="2:3" ht="13.5" customHeight="1">
      <c r="B80" s="15"/>
      <c r="C80" s="15"/>
    </row>
    <row r="81" spans="2:3" ht="13.5" customHeight="1">
      <c r="B81" s="15"/>
      <c r="C81" s="15"/>
    </row>
    <row r="82" spans="2:3" ht="13.5" customHeight="1">
      <c r="B82" s="15"/>
      <c r="C82" s="15"/>
    </row>
  </sheetData>
  <sheetProtection/>
  <mergeCells count="54">
    <mergeCell ref="A65:B65"/>
    <mergeCell ref="AA65:AB65"/>
    <mergeCell ref="A57:B57"/>
    <mergeCell ref="AA57:AB57"/>
    <mergeCell ref="A60:B60"/>
    <mergeCell ref="AA60:AB60"/>
    <mergeCell ref="A63:B63"/>
    <mergeCell ref="AA63:AB63"/>
    <mergeCell ref="A46:B46"/>
    <mergeCell ref="AA46:AB46"/>
    <mergeCell ref="A49:B49"/>
    <mergeCell ref="AA49:AB49"/>
    <mergeCell ref="A53:B53"/>
    <mergeCell ref="AA53:AB53"/>
    <mergeCell ref="AA16:AB16"/>
    <mergeCell ref="A36:B36"/>
    <mergeCell ref="AA36:AB36"/>
    <mergeCell ref="A39:B39"/>
    <mergeCell ref="AA39:AB39"/>
    <mergeCell ref="A44:B44"/>
    <mergeCell ref="AA44:AB44"/>
    <mergeCell ref="P8:Q8"/>
    <mergeCell ref="R8:S8"/>
    <mergeCell ref="A16:B16"/>
    <mergeCell ref="N4:N7"/>
    <mergeCell ref="O4:R4"/>
    <mergeCell ref="S4:S7"/>
    <mergeCell ref="A4:B7"/>
    <mergeCell ref="C4:C7"/>
    <mergeCell ref="D4:J4"/>
    <mergeCell ref="K4:K7"/>
    <mergeCell ref="Z4:Z7"/>
    <mergeCell ref="AA4:AB7"/>
    <mergeCell ref="D5:D7"/>
    <mergeCell ref="E5:G6"/>
    <mergeCell ref="H5:H7"/>
    <mergeCell ref="I5:I7"/>
    <mergeCell ref="J5:J7"/>
    <mergeCell ref="O5:O7"/>
    <mergeCell ref="P5:Q5"/>
    <mergeCell ref="R5:R7"/>
    <mergeCell ref="Y4:Y7"/>
    <mergeCell ref="U5:U7"/>
    <mergeCell ref="V5:V7"/>
    <mergeCell ref="W5:W7"/>
    <mergeCell ref="X5:X6"/>
    <mergeCell ref="P6:P7"/>
    <mergeCell ref="Q6:Q7"/>
    <mergeCell ref="L4:M5"/>
    <mergeCell ref="L6:L7"/>
    <mergeCell ref="M6:M7"/>
    <mergeCell ref="A1:N1"/>
    <mergeCell ref="T4:T7"/>
    <mergeCell ref="U4:X4"/>
  </mergeCells>
  <printOptions horizontalCentered="1"/>
  <pageMargins left="0.5905511811023623" right="0.5905511811023623" top="0.7874015748031497" bottom="0.3937007874015748" header="0.31496062992125984" footer="0.31496062992125984"/>
  <pageSetup fitToWidth="2" horizontalDpi="600" verticalDpi="600" orientation="portrait" paperSize="9" scale="63" r:id="rId2"/>
  <colBreaks count="1" manualBreakCount="1"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B82"/>
  <sheetViews>
    <sheetView showGridLines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8.75" defaultRowHeight="13.5" customHeight="1"/>
  <cols>
    <col min="1" max="1" width="1.328125" style="3" customWidth="1"/>
    <col min="2" max="2" width="9.25" style="3" customWidth="1"/>
    <col min="3" max="4" width="8.5" style="3" customWidth="1"/>
    <col min="5" max="5" width="8.5" style="25" customWidth="1"/>
    <col min="6" max="6" width="8.5" style="42" customWidth="1"/>
    <col min="7" max="11" width="8.5" style="25" customWidth="1"/>
    <col min="12" max="13" width="8.5" style="3" customWidth="1"/>
    <col min="14" max="21" width="8.5" style="25" customWidth="1"/>
    <col min="22" max="24" width="8.5" style="51" customWidth="1"/>
    <col min="25" max="26" width="9.25" style="21" customWidth="1"/>
    <col min="27" max="27" width="9.25" style="3" customWidth="1"/>
    <col min="28" max="28" width="1.328125" style="3" customWidth="1"/>
    <col min="29" max="29" width="8.83203125" style="3" customWidth="1"/>
    <col min="30" max="16384" width="8.75" style="3" customWidth="1"/>
  </cols>
  <sheetData>
    <row r="1" spans="1:26" ht="16.5" customHeight="1">
      <c r="A1" s="200" t="s">
        <v>104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55"/>
      <c r="P1" s="55"/>
      <c r="Q1" s="55"/>
      <c r="R1" s="56"/>
      <c r="S1" s="31"/>
      <c r="T1" s="35" t="s">
        <v>2</v>
      </c>
      <c r="U1" s="31"/>
      <c r="V1" s="35"/>
      <c r="W1" s="35"/>
      <c r="X1" s="35"/>
      <c r="Y1" s="2"/>
      <c r="Z1" s="2"/>
    </row>
    <row r="2" spans="1:26" ht="16.5" customHeight="1">
      <c r="A2" s="1"/>
      <c r="B2" s="1"/>
      <c r="C2" s="1"/>
      <c r="D2" s="1"/>
      <c r="E2" s="36"/>
      <c r="F2" s="38"/>
      <c r="G2" s="36"/>
      <c r="H2" s="36"/>
      <c r="I2" s="36"/>
      <c r="J2" s="36"/>
      <c r="K2" s="36"/>
      <c r="L2" s="1"/>
      <c r="M2" s="1"/>
      <c r="N2" s="36"/>
      <c r="O2" s="57"/>
      <c r="P2" s="57"/>
      <c r="Q2" s="57"/>
      <c r="R2" s="57"/>
      <c r="S2" s="31"/>
      <c r="T2" s="35"/>
      <c r="U2" s="31"/>
      <c r="V2" s="58"/>
      <c r="W2" s="59"/>
      <c r="X2" s="59"/>
      <c r="Y2" s="2"/>
      <c r="Z2" s="2"/>
    </row>
    <row r="3" spans="1:28" ht="16.5" customHeight="1">
      <c r="A3" s="110" t="s">
        <v>62</v>
      </c>
      <c r="C3" s="12"/>
      <c r="D3" s="4"/>
      <c r="E3" s="32"/>
      <c r="F3" s="39"/>
      <c r="G3" s="32"/>
      <c r="H3" s="32"/>
      <c r="I3" s="32"/>
      <c r="J3" s="32"/>
      <c r="K3" s="32"/>
      <c r="L3" s="5"/>
      <c r="M3" s="4"/>
      <c r="N3" s="37"/>
      <c r="O3" s="113" t="s">
        <v>71</v>
      </c>
      <c r="P3" s="53"/>
      <c r="Q3" s="70"/>
      <c r="R3" s="70"/>
      <c r="S3" s="32"/>
      <c r="T3" s="32"/>
      <c r="U3" s="23"/>
      <c r="V3" s="71"/>
      <c r="W3" s="71"/>
      <c r="X3" s="71"/>
      <c r="Y3" s="7"/>
      <c r="Z3" s="7"/>
      <c r="AA3" s="6"/>
      <c r="AB3" s="114" t="s">
        <v>139</v>
      </c>
    </row>
    <row r="4" spans="1:28" ht="16.5" customHeight="1">
      <c r="A4" s="239" t="s">
        <v>92</v>
      </c>
      <c r="B4" s="240"/>
      <c r="C4" s="243" t="s">
        <v>0</v>
      </c>
      <c r="D4" s="230" t="s">
        <v>72</v>
      </c>
      <c r="E4" s="230"/>
      <c r="F4" s="230"/>
      <c r="G4" s="230"/>
      <c r="H4" s="230"/>
      <c r="I4" s="230"/>
      <c r="J4" s="246"/>
      <c r="K4" s="195" t="s">
        <v>147</v>
      </c>
      <c r="L4" s="195" t="s">
        <v>144</v>
      </c>
      <c r="M4" s="196"/>
      <c r="N4" s="195" t="s">
        <v>128</v>
      </c>
      <c r="O4" s="231" t="s">
        <v>129</v>
      </c>
      <c r="P4" s="232"/>
      <c r="Q4" s="232"/>
      <c r="R4" s="232"/>
      <c r="S4" s="195" t="s">
        <v>70</v>
      </c>
      <c r="T4" s="195" t="s">
        <v>108</v>
      </c>
      <c r="U4" s="202" t="s">
        <v>102</v>
      </c>
      <c r="V4" s="203"/>
      <c r="W4" s="203"/>
      <c r="X4" s="204"/>
      <c r="Y4" s="205" t="s">
        <v>133</v>
      </c>
      <c r="Z4" s="215" t="s">
        <v>148</v>
      </c>
      <c r="AA4" s="218" t="s">
        <v>92</v>
      </c>
      <c r="AB4" s="219"/>
    </row>
    <row r="5" spans="1:28" ht="16.5" customHeight="1">
      <c r="A5" s="221"/>
      <c r="B5" s="241"/>
      <c r="C5" s="244"/>
      <c r="D5" s="195" t="s">
        <v>49</v>
      </c>
      <c r="E5" s="224" t="s">
        <v>125</v>
      </c>
      <c r="F5" s="225"/>
      <c r="G5" s="226"/>
      <c r="H5" s="195" t="s">
        <v>127</v>
      </c>
      <c r="I5" s="230" t="s">
        <v>87</v>
      </c>
      <c r="J5" s="230" t="s">
        <v>126</v>
      </c>
      <c r="K5" s="247"/>
      <c r="L5" s="197"/>
      <c r="M5" s="198"/>
      <c r="N5" s="201"/>
      <c r="O5" s="208" t="s">
        <v>99</v>
      </c>
      <c r="P5" s="231" t="s">
        <v>100</v>
      </c>
      <c r="Q5" s="232"/>
      <c r="R5" s="218" t="s">
        <v>101</v>
      </c>
      <c r="S5" s="201"/>
      <c r="T5" s="201"/>
      <c r="U5" s="208" t="s">
        <v>130</v>
      </c>
      <c r="V5" s="211" t="s">
        <v>131</v>
      </c>
      <c r="W5" s="212" t="s">
        <v>132</v>
      </c>
      <c r="X5" s="208" t="s">
        <v>106</v>
      </c>
      <c r="Y5" s="206"/>
      <c r="Z5" s="216"/>
      <c r="AA5" s="220"/>
      <c r="AB5" s="221"/>
    </row>
    <row r="6" spans="1:28" ht="16.5" customHeight="1">
      <c r="A6" s="221"/>
      <c r="B6" s="241"/>
      <c r="C6" s="244"/>
      <c r="D6" s="201"/>
      <c r="E6" s="227"/>
      <c r="F6" s="228"/>
      <c r="G6" s="229"/>
      <c r="H6" s="201"/>
      <c r="I6" s="230"/>
      <c r="J6" s="230"/>
      <c r="K6" s="247"/>
      <c r="L6" s="195" t="s">
        <v>54</v>
      </c>
      <c r="M6" s="195" t="s">
        <v>55</v>
      </c>
      <c r="N6" s="201"/>
      <c r="O6" s="209"/>
      <c r="P6" s="208" t="s">
        <v>109</v>
      </c>
      <c r="Q6" s="208" t="s">
        <v>110</v>
      </c>
      <c r="R6" s="233"/>
      <c r="S6" s="201"/>
      <c r="T6" s="201"/>
      <c r="U6" s="209"/>
      <c r="V6" s="209"/>
      <c r="W6" s="213"/>
      <c r="X6" s="209"/>
      <c r="Y6" s="206"/>
      <c r="Z6" s="216"/>
      <c r="AA6" s="220"/>
      <c r="AB6" s="221"/>
    </row>
    <row r="7" spans="1:28" ht="16.5" customHeight="1">
      <c r="A7" s="223"/>
      <c r="B7" s="242"/>
      <c r="C7" s="245"/>
      <c r="D7" s="199"/>
      <c r="E7" s="74" t="s">
        <v>40</v>
      </c>
      <c r="F7" s="74" t="s">
        <v>41</v>
      </c>
      <c r="G7" s="74" t="s">
        <v>60</v>
      </c>
      <c r="H7" s="199"/>
      <c r="I7" s="230"/>
      <c r="J7" s="230"/>
      <c r="K7" s="248"/>
      <c r="L7" s="197"/>
      <c r="M7" s="199"/>
      <c r="N7" s="199"/>
      <c r="O7" s="210"/>
      <c r="P7" s="210"/>
      <c r="Q7" s="210"/>
      <c r="R7" s="234"/>
      <c r="S7" s="199"/>
      <c r="T7" s="199"/>
      <c r="U7" s="210"/>
      <c r="V7" s="210"/>
      <c r="W7" s="214"/>
      <c r="X7" s="144" t="s">
        <v>107</v>
      </c>
      <c r="Y7" s="207"/>
      <c r="Z7" s="217"/>
      <c r="AA7" s="222"/>
      <c r="AB7" s="223"/>
    </row>
    <row r="8" spans="1:28" ht="16.5" customHeight="1">
      <c r="A8" s="75"/>
      <c r="B8" s="75"/>
      <c r="C8" s="145"/>
      <c r="D8" s="18"/>
      <c r="E8" s="18"/>
      <c r="F8" s="97"/>
      <c r="G8" s="18"/>
      <c r="H8" s="18"/>
      <c r="I8" s="18"/>
      <c r="J8" s="18"/>
      <c r="K8" s="18"/>
      <c r="L8" s="18"/>
      <c r="M8" s="18"/>
      <c r="N8" s="18"/>
      <c r="O8" s="50"/>
      <c r="P8" s="235"/>
      <c r="Q8" s="235"/>
      <c r="R8" s="236"/>
      <c r="S8" s="236"/>
      <c r="T8" s="18"/>
      <c r="U8" s="18"/>
      <c r="V8" s="50"/>
      <c r="W8" s="50"/>
      <c r="X8" s="50"/>
      <c r="Y8" s="146"/>
      <c r="Z8" s="146"/>
      <c r="AA8" s="85"/>
      <c r="AB8" s="86"/>
    </row>
    <row r="9" spans="1:28" ht="16.5" customHeight="1">
      <c r="A9" s="147"/>
      <c r="B9" s="148" t="s">
        <v>98</v>
      </c>
      <c r="C9" s="149">
        <f>SUM(D9,K9:T9)</f>
        <v>10149</v>
      </c>
      <c r="D9" s="11">
        <f>SUM(E9:J9)</f>
        <v>10098</v>
      </c>
      <c r="E9" s="11">
        <v>9548</v>
      </c>
      <c r="F9" s="150">
        <v>187</v>
      </c>
      <c r="G9" s="11">
        <v>231</v>
      </c>
      <c r="H9" s="11">
        <v>0</v>
      </c>
      <c r="I9" s="11">
        <v>46</v>
      </c>
      <c r="J9" s="11">
        <v>86</v>
      </c>
      <c r="K9" s="11">
        <v>0</v>
      </c>
      <c r="L9" s="11">
        <v>0</v>
      </c>
      <c r="M9" s="11">
        <v>1</v>
      </c>
      <c r="N9" s="11">
        <v>1</v>
      </c>
      <c r="O9" s="18">
        <v>0</v>
      </c>
      <c r="P9" s="18">
        <v>2</v>
      </c>
      <c r="Q9" s="18">
        <v>0</v>
      </c>
      <c r="R9" s="18">
        <v>0</v>
      </c>
      <c r="S9" s="11">
        <v>47</v>
      </c>
      <c r="T9" s="11">
        <v>0</v>
      </c>
      <c r="U9" s="11">
        <v>270</v>
      </c>
      <c r="V9" s="11">
        <v>0</v>
      </c>
      <c r="W9" s="11">
        <v>0</v>
      </c>
      <c r="X9" s="11">
        <v>2</v>
      </c>
      <c r="Y9" s="151">
        <f>D9/C9*100</f>
        <v>99.49748743718592</v>
      </c>
      <c r="Z9" s="151">
        <f>X9/C9*100</f>
        <v>0.019706375012316483</v>
      </c>
      <c r="AA9" s="152" t="s">
        <v>135</v>
      </c>
      <c r="AB9" s="90"/>
    </row>
    <row r="10" spans="1:28" s="19" customFormat="1" ht="16.5" customHeight="1">
      <c r="A10" s="153"/>
      <c r="B10" s="154" t="s">
        <v>140</v>
      </c>
      <c r="C10" s="155">
        <f>D10+K10+L10+M10+N10+O10+P10+Q10+R10+S10+T10</f>
        <v>10046</v>
      </c>
      <c r="D10" s="156">
        <f>SUM(E10:J10)</f>
        <v>9983</v>
      </c>
      <c r="E10" s="156">
        <f aca="true" t="shared" si="0" ref="E10:X10">E16+E36+E39+E44+E46+E49+E53+E57+E60+E63+E65</f>
        <v>9379</v>
      </c>
      <c r="F10" s="157">
        <f t="shared" si="0"/>
        <v>165</v>
      </c>
      <c r="G10" s="156">
        <f t="shared" si="0"/>
        <v>297</v>
      </c>
      <c r="H10" s="156">
        <f t="shared" si="0"/>
        <v>0</v>
      </c>
      <c r="I10" s="156">
        <f t="shared" si="0"/>
        <v>49</v>
      </c>
      <c r="J10" s="156">
        <f t="shared" si="0"/>
        <v>93</v>
      </c>
      <c r="K10" s="156">
        <f t="shared" si="0"/>
        <v>0</v>
      </c>
      <c r="L10" s="156">
        <f t="shared" si="0"/>
        <v>0</v>
      </c>
      <c r="M10" s="156">
        <f t="shared" si="0"/>
        <v>0</v>
      </c>
      <c r="N10" s="156">
        <f t="shared" si="0"/>
        <v>1</v>
      </c>
      <c r="O10" s="156">
        <f t="shared" si="0"/>
        <v>0</v>
      </c>
      <c r="P10" s="156">
        <f t="shared" si="0"/>
        <v>3</v>
      </c>
      <c r="Q10" s="156">
        <f t="shared" si="0"/>
        <v>0</v>
      </c>
      <c r="R10" s="156">
        <f t="shared" si="0"/>
        <v>0</v>
      </c>
      <c r="S10" s="156">
        <f t="shared" si="0"/>
        <v>59</v>
      </c>
      <c r="T10" s="156">
        <f t="shared" si="0"/>
        <v>0</v>
      </c>
      <c r="U10" s="156">
        <f>U16+U36+U39+U44+U46+U49+U53+U57+U60+U63+U65</f>
        <v>309</v>
      </c>
      <c r="V10" s="156">
        <f t="shared" si="0"/>
        <v>0</v>
      </c>
      <c r="W10" s="156">
        <f t="shared" si="0"/>
        <v>0</v>
      </c>
      <c r="X10" s="156">
        <f t="shared" si="0"/>
        <v>3</v>
      </c>
      <c r="Y10" s="158">
        <f>D10/C10*100</f>
        <v>99.3728847302409</v>
      </c>
      <c r="Z10" s="158">
        <f>(O10+P10+V10+W10)/C10*100</f>
        <v>0.029862631893290865</v>
      </c>
      <c r="AA10" s="159" t="s">
        <v>141</v>
      </c>
      <c r="AB10" s="160"/>
    </row>
    <row r="11" spans="1:28" s="54" customFormat="1" ht="16.5" customHeight="1">
      <c r="A11" s="76"/>
      <c r="B11" s="77"/>
      <c r="C11" s="161"/>
      <c r="D11" s="77"/>
      <c r="E11" s="77"/>
      <c r="F11" s="105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162"/>
      <c r="Z11" s="162"/>
      <c r="AA11" s="87"/>
      <c r="AB11" s="88"/>
    </row>
    <row r="12" spans="1:28" ht="16.5" customHeight="1">
      <c r="A12" s="75"/>
      <c r="B12" s="78" t="s">
        <v>51</v>
      </c>
      <c r="C12" s="163">
        <f>D12+K12+L12+M12+N12+O12+P12+Q12+R12+S12+T12</f>
        <v>78</v>
      </c>
      <c r="D12" s="98">
        <f>SUM(E12:J12)</f>
        <v>78</v>
      </c>
      <c r="E12" s="98">
        <v>75</v>
      </c>
      <c r="F12" s="99">
        <v>0</v>
      </c>
      <c r="G12" s="98">
        <v>1</v>
      </c>
      <c r="H12" s="98">
        <v>0</v>
      </c>
      <c r="I12" s="98">
        <v>2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3</v>
      </c>
      <c r="V12" s="100">
        <v>0</v>
      </c>
      <c r="W12" s="100">
        <v>0</v>
      </c>
      <c r="X12" s="100">
        <f>O12+P12+V12+W12</f>
        <v>0</v>
      </c>
      <c r="Y12" s="164">
        <f>D12/C12*100</f>
        <v>100</v>
      </c>
      <c r="Z12" s="165">
        <f>(X12/C12*100)</f>
        <v>0</v>
      </c>
      <c r="AA12" s="89" t="s">
        <v>63</v>
      </c>
      <c r="AB12" s="90"/>
    </row>
    <row r="13" spans="1:28" ht="16.5" customHeight="1">
      <c r="A13" s="75"/>
      <c r="B13" s="78" t="s">
        <v>52</v>
      </c>
      <c r="C13" s="163">
        <f>D13+K13+L13+M13+N13+O13+P13+Q13+R13+S13+T13</f>
        <v>9757</v>
      </c>
      <c r="D13" s="98">
        <f>SUM(E13:J13)</f>
        <v>9695</v>
      </c>
      <c r="E13" s="98">
        <v>9106</v>
      </c>
      <c r="F13" s="99">
        <v>165</v>
      </c>
      <c r="G13" s="98">
        <v>284</v>
      </c>
      <c r="H13" s="98">
        <v>0</v>
      </c>
      <c r="I13" s="98">
        <v>47</v>
      </c>
      <c r="J13" s="98">
        <v>93</v>
      </c>
      <c r="K13" s="98">
        <v>0</v>
      </c>
      <c r="L13" s="98">
        <v>0</v>
      </c>
      <c r="M13" s="98">
        <v>0</v>
      </c>
      <c r="N13" s="98">
        <v>1</v>
      </c>
      <c r="O13" s="98">
        <v>0</v>
      </c>
      <c r="P13" s="98">
        <v>3</v>
      </c>
      <c r="Q13" s="98">
        <v>0</v>
      </c>
      <c r="R13" s="98">
        <v>0</v>
      </c>
      <c r="S13" s="98">
        <v>58</v>
      </c>
      <c r="T13" s="98">
        <v>0</v>
      </c>
      <c r="U13" s="98">
        <v>299</v>
      </c>
      <c r="V13" s="100">
        <v>0</v>
      </c>
      <c r="W13" s="100">
        <v>0</v>
      </c>
      <c r="X13" s="100">
        <f>O13+P13+V13+W13</f>
        <v>3</v>
      </c>
      <c r="Y13" s="164">
        <f>D13/C13*100</f>
        <v>99.36455877831301</v>
      </c>
      <c r="Z13" s="165">
        <f>(X13/C13*100)</f>
        <v>0.030747155888080354</v>
      </c>
      <c r="AA13" s="89" t="s">
        <v>64</v>
      </c>
      <c r="AB13" s="90"/>
    </row>
    <row r="14" spans="1:28" ht="16.5" customHeight="1">
      <c r="A14" s="75"/>
      <c r="B14" s="78" t="s">
        <v>53</v>
      </c>
      <c r="C14" s="163">
        <f>D14+K14+L14+M14+N14+O14+P14+Q14+R14+S14+T14</f>
        <v>211</v>
      </c>
      <c r="D14" s="98">
        <f>SUM(E14:J14)</f>
        <v>210</v>
      </c>
      <c r="E14" s="98">
        <v>198</v>
      </c>
      <c r="F14" s="99">
        <v>0</v>
      </c>
      <c r="G14" s="98">
        <v>12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1</v>
      </c>
      <c r="T14" s="98">
        <v>0</v>
      </c>
      <c r="U14" s="98">
        <v>7</v>
      </c>
      <c r="V14" s="100">
        <v>0</v>
      </c>
      <c r="W14" s="100">
        <v>0</v>
      </c>
      <c r="X14" s="100">
        <f>O14+P14+V14+W14</f>
        <v>0</v>
      </c>
      <c r="Y14" s="164">
        <f>D14/C14*100</f>
        <v>99.52606635071089</v>
      </c>
      <c r="Z14" s="165">
        <f>(X14/C14*100)</f>
        <v>0</v>
      </c>
      <c r="AA14" s="89" t="s">
        <v>65</v>
      </c>
      <c r="AB14" s="90"/>
    </row>
    <row r="15" spans="1:28" s="47" customFormat="1" ht="16.5" customHeight="1">
      <c r="A15" s="79"/>
      <c r="B15" s="79"/>
      <c r="C15" s="166"/>
      <c r="D15" s="106"/>
      <c r="E15" s="106"/>
      <c r="F15" s="107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67"/>
      <c r="Z15" s="165"/>
      <c r="AA15" s="91"/>
      <c r="AB15" s="92"/>
    </row>
    <row r="16" spans="1:28" s="27" customFormat="1" ht="16.5" customHeight="1">
      <c r="A16" s="237" t="s">
        <v>76</v>
      </c>
      <c r="B16" s="238"/>
      <c r="C16" s="168">
        <f>SUM(C18:C35)</f>
        <v>8455</v>
      </c>
      <c r="D16" s="169">
        <f aca="true" t="shared" si="1" ref="D16:T16">SUM(D18:D35)</f>
        <v>8396</v>
      </c>
      <c r="E16" s="169">
        <f t="shared" si="1"/>
        <v>7872</v>
      </c>
      <c r="F16" s="170">
        <f t="shared" si="1"/>
        <v>142</v>
      </c>
      <c r="G16" s="169">
        <f t="shared" si="1"/>
        <v>258</v>
      </c>
      <c r="H16" s="169">
        <f t="shared" si="1"/>
        <v>0</v>
      </c>
      <c r="I16" s="169">
        <f t="shared" si="1"/>
        <v>44</v>
      </c>
      <c r="J16" s="169">
        <f t="shared" si="1"/>
        <v>80</v>
      </c>
      <c r="K16" s="169">
        <f t="shared" si="1"/>
        <v>0</v>
      </c>
      <c r="L16" s="169">
        <f t="shared" si="1"/>
        <v>0</v>
      </c>
      <c r="M16" s="169">
        <f t="shared" si="1"/>
        <v>0</v>
      </c>
      <c r="N16" s="169">
        <f t="shared" si="1"/>
        <v>1</v>
      </c>
      <c r="O16" s="169">
        <f>SUM(O18:O35)</f>
        <v>0</v>
      </c>
      <c r="P16" s="169">
        <f>SUM(P18:P35)</f>
        <v>3</v>
      </c>
      <c r="Q16" s="169">
        <f>SUM(Q18:Q35)</f>
        <v>0</v>
      </c>
      <c r="R16" s="169">
        <f>SUM(R18:R35)</f>
        <v>0</v>
      </c>
      <c r="S16" s="169">
        <f t="shared" si="1"/>
        <v>55</v>
      </c>
      <c r="T16" s="169">
        <f t="shared" si="1"/>
        <v>0</v>
      </c>
      <c r="U16" s="169">
        <f>SUM(U18:U35)</f>
        <v>276</v>
      </c>
      <c r="V16" s="169">
        <f>SUM(V18:V35)</f>
        <v>0</v>
      </c>
      <c r="W16" s="169">
        <f>SUM(W18:W35)</f>
        <v>0</v>
      </c>
      <c r="X16" s="169">
        <f>SUM(X18:X35)</f>
        <v>3</v>
      </c>
      <c r="Y16" s="171">
        <f aca="true" t="shared" si="2" ref="Y16:Y66">D16/C16*100</f>
        <v>99.30218805440568</v>
      </c>
      <c r="Z16" s="179">
        <f aca="true" t="shared" si="3" ref="Z16:Z66">(X16/C16*100)</f>
        <v>0.03548196333530455</v>
      </c>
      <c r="AA16" s="249" t="s">
        <v>76</v>
      </c>
      <c r="AB16" s="250"/>
    </row>
    <row r="17" spans="1:28" s="27" customFormat="1" ht="16.5" customHeight="1">
      <c r="A17" s="173"/>
      <c r="B17" s="174" t="s">
        <v>67</v>
      </c>
      <c r="C17" s="168">
        <f>SUM(C18:C22)</f>
        <v>4474</v>
      </c>
      <c r="D17" s="169">
        <f aca="true" t="shared" si="4" ref="D17:T17">SUM(D18:D22)</f>
        <v>4445</v>
      </c>
      <c r="E17" s="169">
        <f t="shared" si="4"/>
        <v>4172</v>
      </c>
      <c r="F17" s="170">
        <f t="shared" si="4"/>
        <v>51</v>
      </c>
      <c r="G17" s="169">
        <f t="shared" si="4"/>
        <v>147</v>
      </c>
      <c r="H17" s="169">
        <f t="shared" si="4"/>
        <v>0</v>
      </c>
      <c r="I17" s="169">
        <f t="shared" si="4"/>
        <v>32</v>
      </c>
      <c r="J17" s="169">
        <f t="shared" si="4"/>
        <v>43</v>
      </c>
      <c r="K17" s="169">
        <f t="shared" si="4"/>
        <v>0</v>
      </c>
      <c r="L17" s="169">
        <f t="shared" si="4"/>
        <v>0</v>
      </c>
      <c r="M17" s="169">
        <f t="shared" si="4"/>
        <v>0</v>
      </c>
      <c r="N17" s="169">
        <f t="shared" si="4"/>
        <v>0</v>
      </c>
      <c r="O17" s="169">
        <f>SUM(O18:O22)</f>
        <v>0</v>
      </c>
      <c r="P17" s="169">
        <f>SUM(P18:P22)</f>
        <v>2</v>
      </c>
      <c r="Q17" s="169">
        <f>SUM(Q18:Q22)</f>
        <v>0</v>
      </c>
      <c r="R17" s="169">
        <f>SUM(R18:R22)</f>
        <v>0</v>
      </c>
      <c r="S17" s="169">
        <f t="shared" si="4"/>
        <v>27</v>
      </c>
      <c r="T17" s="169">
        <f t="shared" si="4"/>
        <v>0</v>
      </c>
      <c r="U17" s="169">
        <f>SUM(U18:U22)</f>
        <v>155</v>
      </c>
      <c r="V17" s="169">
        <f>SUM(V18:V22)</f>
        <v>0</v>
      </c>
      <c r="W17" s="169">
        <f>SUM(W18:W22)</f>
        <v>0</v>
      </c>
      <c r="X17" s="169">
        <f>SUM(X18:X22)</f>
        <v>2</v>
      </c>
      <c r="Y17" s="171">
        <f t="shared" si="2"/>
        <v>99.35181046043809</v>
      </c>
      <c r="Z17" s="179">
        <f t="shared" si="3"/>
        <v>0.044702726866338846</v>
      </c>
      <c r="AA17" s="175" t="s">
        <v>67</v>
      </c>
      <c r="AB17" s="173"/>
    </row>
    <row r="18" spans="1:28" s="28" customFormat="1" ht="16.5" customHeight="1">
      <c r="A18" s="80"/>
      <c r="B18" s="81" t="s">
        <v>3</v>
      </c>
      <c r="C18" s="176">
        <f aca="true" t="shared" si="5" ref="C18:C35">D18+K18+L18+M18+N18+O18+P18+Q18+R18+S18+T18</f>
        <v>1182</v>
      </c>
      <c r="D18" s="120">
        <f>SUM(E18:J18)</f>
        <v>1177</v>
      </c>
      <c r="E18" s="100">
        <v>1107</v>
      </c>
      <c r="F18" s="101">
        <v>8</v>
      </c>
      <c r="G18" s="100">
        <v>45</v>
      </c>
      <c r="H18" s="100">
        <v>0</v>
      </c>
      <c r="I18" s="100">
        <v>10</v>
      </c>
      <c r="J18" s="100">
        <v>7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0</v>
      </c>
      <c r="S18" s="100">
        <v>5</v>
      </c>
      <c r="T18" s="100">
        <v>0</v>
      </c>
      <c r="U18" s="100">
        <v>59</v>
      </c>
      <c r="V18" s="100">
        <v>0</v>
      </c>
      <c r="W18" s="100">
        <v>0</v>
      </c>
      <c r="X18" s="100">
        <f>O18+P18+V18+W18</f>
        <v>0</v>
      </c>
      <c r="Y18" s="177">
        <f t="shared" si="2"/>
        <v>99.57698815566836</v>
      </c>
      <c r="Z18" s="165">
        <f t="shared" si="3"/>
        <v>0</v>
      </c>
      <c r="AA18" s="93" t="s">
        <v>3</v>
      </c>
      <c r="AB18" s="94"/>
    </row>
    <row r="19" spans="1:28" s="28" customFormat="1" ht="16.5" customHeight="1">
      <c r="A19" s="80"/>
      <c r="B19" s="81" t="s">
        <v>4</v>
      </c>
      <c r="C19" s="176">
        <f t="shared" si="5"/>
        <v>816</v>
      </c>
      <c r="D19" s="120">
        <f aca="true" t="shared" si="6" ref="D19:D35">SUM(E19:J19)</f>
        <v>808</v>
      </c>
      <c r="E19" s="100">
        <v>758</v>
      </c>
      <c r="F19" s="101">
        <v>20</v>
      </c>
      <c r="G19" s="100">
        <v>22</v>
      </c>
      <c r="H19" s="100">
        <v>0</v>
      </c>
      <c r="I19" s="100">
        <v>2</v>
      </c>
      <c r="J19" s="100">
        <v>6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100">
        <v>8</v>
      </c>
      <c r="T19" s="100">
        <v>0</v>
      </c>
      <c r="U19" s="100">
        <v>21</v>
      </c>
      <c r="V19" s="100">
        <v>0</v>
      </c>
      <c r="W19" s="100">
        <v>0</v>
      </c>
      <c r="X19" s="100">
        <f aca="true" t="shared" si="7" ref="X19:X35">O19+P19+V19+W19</f>
        <v>0</v>
      </c>
      <c r="Y19" s="177">
        <f t="shared" si="2"/>
        <v>99.01960784313727</v>
      </c>
      <c r="Z19" s="165">
        <f t="shared" si="3"/>
        <v>0</v>
      </c>
      <c r="AA19" s="93" t="s">
        <v>4</v>
      </c>
      <c r="AB19" s="94"/>
    </row>
    <row r="20" spans="1:28" s="28" customFormat="1" ht="16.5" customHeight="1">
      <c r="A20" s="80"/>
      <c r="B20" s="81" t="s">
        <v>5</v>
      </c>
      <c r="C20" s="176">
        <f t="shared" si="5"/>
        <v>525</v>
      </c>
      <c r="D20" s="120">
        <f t="shared" si="6"/>
        <v>516</v>
      </c>
      <c r="E20" s="100">
        <v>488</v>
      </c>
      <c r="F20" s="101">
        <v>5</v>
      </c>
      <c r="G20" s="100">
        <v>13</v>
      </c>
      <c r="H20" s="100">
        <v>0</v>
      </c>
      <c r="I20" s="100">
        <v>5</v>
      </c>
      <c r="J20" s="100">
        <v>5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1</v>
      </c>
      <c r="Q20" s="100">
        <v>0</v>
      </c>
      <c r="R20" s="100">
        <v>0</v>
      </c>
      <c r="S20" s="100">
        <v>8</v>
      </c>
      <c r="T20" s="100">
        <v>0</v>
      </c>
      <c r="U20" s="100">
        <v>13</v>
      </c>
      <c r="V20" s="100">
        <v>0</v>
      </c>
      <c r="W20" s="100">
        <v>0</v>
      </c>
      <c r="X20" s="100">
        <f t="shared" si="7"/>
        <v>1</v>
      </c>
      <c r="Y20" s="177">
        <f t="shared" si="2"/>
        <v>98.28571428571429</v>
      </c>
      <c r="Z20" s="165">
        <f t="shared" si="3"/>
        <v>0.19047619047619047</v>
      </c>
      <c r="AA20" s="93" t="s">
        <v>5</v>
      </c>
      <c r="AB20" s="94"/>
    </row>
    <row r="21" spans="1:28" s="28" customFormat="1" ht="16.5" customHeight="1">
      <c r="A21" s="80"/>
      <c r="B21" s="81" t="s">
        <v>6</v>
      </c>
      <c r="C21" s="176">
        <f t="shared" si="5"/>
        <v>986</v>
      </c>
      <c r="D21" s="120">
        <f t="shared" si="6"/>
        <v>980</v>
      </c>
      <c r="E21" s="100">
        <v>902</v>
      </c>
      <c r="F21" s="101">
        <v>10</v>
      </c>
      <c r="G21" s="100">
        <v>43</v>
      </c>
      <c r="H21" s="100">
        <v>0</v>
      </c>
      <c r="I21" s="100">
        <v>9</v>
      </c>
      <c r="J21" s="100">
        <v>16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1</v>
      </c>
      <c r="Q21" s="100">
        <v>0</v>
      </c>
      <c r="R21" s="100">
        <v>0</v>
      </c>
      <c r="S21" s="100">
        <v>5</v>
      </c>
      <c r="T21" s="100">
        <v>0</v>
      </c>
      <c r="U21" s="100">
        <v>39</v>
      </c>
      <c r="V21" s="100">
        <v>0</v>
      </c>
      <c r="W21" s="100">
        <v>0</v>
      </c>
      <c r="X21" s="100">
        <f t="shared" si="7"/>
        <v>1</v>
      </c>
      <c r="Y21" s="177">
        <f t="shared" si="2"/>
        <v>99.39148073022312</v>
      </c>
      <c r="Z21" s="165">
        <f t="shared" si="3"/>
        <v>0.10141987829614604</v>
      </c>
      <c r="AA21" s="93" t="s">
        <v>6</v>
      </c>
      <c r="AB21" s="94"/>
    </row>
    <row r="22" spans="1:28" s="28" customFormat="1" ht="16.5" customHeight="1">
      <c r="A22" s="80"/>
      <c r="B22" s="81" t="s">
        <v>7</v>
      </c>
      <c r="C22" s="176">
        <f t="shared" si="5"/>
        <v>965</v>
      </c>
      <c r="D22" s="120">
        <f t="shared" si="6"/>
        <v>964</v>
      </c>
      <c r="E22" s="100">
        <v>917</v>
      </c>
      <c r="F22" s="101">
        <v>8</v>
      </c>
      <c r="G22" s="100">
        <v>24</v>
      </c>
      <c r="H22" s="100">
        <v>0</v>
      </c>
      <c r="I22" s="100">
        <v>6</v>
      </c>
      <c r="J22" s="100">
        <v>9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0">
        <v>1</v>
      </c>
      <c r="T22" s="100">
        <v>0</v>
      </c>
      <c r="U22" s="100">
        <v>23</v>
      </c>
      <c r="V22" s="100">
        <v>0</v>
      </c>
      <c r="W22" s="100">
        <v>0</v>
      </c>
      <c r="X22" s="100">
        <f t="shared" si="7"/>
        <v>0</v>
      </c>
      <c r="Y22" s="177">
        <f t="shared" si="2"/>
        <v>99.89637305699482</v>
      </c>
      <c r="Z22" s="165">
        <f t="shared" si="3"/>
        <v>0</v>
      </c>
      <c r="AA22" s="93" t="s">
        <v>7</v>
      </c>
      <c r="AB22" s="94"/>
    </row>
    <row r="23" spans="1:28" s="28" customFormat="1" ht="16.5" customHeight="1">
      <c r="A23" s="80"/>
      <c r="B23" s="82" t="s">
        <v>8</v>
      </c>
      <c r="C23" s="176">
        <f t="shared" si="5"/>
        <v>581</v>
      </c>
      <c r="D23" s="120">
        <f t="shared" si="6"/>
        <v>577</v>
      </c>
      <c r="E23" s="100">
        <v>541</v>
      </c>
      <c r="F23" s="101">
        <v>20</v>
      </c>
      <c r="G23" s="100">
        <v>10</v>
      </c>
      <c r="H23" s="100">
        <v>0</v>
      </c>
      <c r="I23" s="100">
        <v>1</v>
      </c>
      <c r="J23" s="100">
        <v>5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0">
        <v>4</v>
      </c>
      <c r="T23" s="100">
        <v>0</v>
      </c>
      <c r="U23" s="100">
        <v>10</v>
      </c>
      <c r="V23" s="100">
        <v>0</v>
      </c>
      <c r="W23" s="100">
        <v>0</v>
      </c>
      <c r="X23" s="100">
        <f t="shared" si="7"/>
        <v>0</v>
      </c>
      <c r="Y23" s="177">
        <f t="shared" si="2"/>
        <v>99.31153184165233</v>
      </c>
      <c r="Z23" s="165">
        <f t="shared" si="3"/>
        <v>0</v>
      </c>
      <c r="AA23" s="95" t="s">
        <v>8</v>
      </c>
      <c r="AB23" s="94"/>
    </row>
    <row r="24" spans="1:28" s="28" customFormat="1" ht="16.5" customHeight="1">
      <c r="A24" s="80"/>
      <c r="B24" s="82" t="s">
        <v>69</v>
      </c>
      <c r="C24" s="176">
        <f t="shared" si="5"/>
        <v>223</v>
      </c>
      <c r="D24" s="120">
        <f t="shared" si="6"/>
        <v>222</v>
      </c>
      <c r="E24" s="100">
        <v>196</v>
      </c>
      <c r="F24" s="101">
        <v>13</v>
      </c>
      <c r="G24" s="100">
        <v>11</v>
      </c>
      <c r="H24" s="100">
        <v>0</v>
      </c>
      <c r="I24" s="100">
        <v>0</v>
      </c>
      <c r="J24" s="100">
        <v>2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v>1</v>
      </c>
      <c r="T24" s="100">
        <v>0</v>
      </c>
      <c r="U24" s="100">
        <v>11</v>
      </c>
      <c r="V24" s="100">
        <v>0</v>
      </c>
      <c r="W24" s="100">
        <v>0</v>
      </c>
      <c r="X24" s="100">
        <f t="shared" si="7"/>
        <v>0</v>
      </c>
      <c r="Y24" s="177">
        <f t="shared" si="2"/>
        <v>99.55156950672645</v>
      </c>
      <c r="Z24" s="165">
        <f t="shared" si="3"/>
        <v>0</v>
      </c>
      <c r="AA24" s="95" t="s">
        <v>68</v>
      </c>
      <c r="AB24" s="94"/>
    </row>
    <row r="25" spans="1:28" s="28" customFormat="1" ht="16.5" customHeight="1">
      <c r="A25" s="80"/>
      <c r="B25" s="82" t="s">
        <v>9</v>
      </c>
      <c r="C25" s="176">
        <f t="shared" si="5"/>
        <v>269</v>
      </c>
      <c r="D25" s="120">
        <f t="shared" si="6"/>
        <v>266</v>
      </c>
      <c r="E25" s="100">
        <v>251</v>
      </c>
      <c r="F25" s="101">
        <v>6</v>
      </c>
      <c r="G25" s="100">
        <v>7</v>
      </c>
      <c r="H25" s="100">
        <v>0</v>
      </c>
      <c r="I25" s="100">
        <v>0</v>
      </c>
      <c r="J25" s="100">
        <v>2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3</v>
      </c>
      <c r="T25" s="100">
        <v>0</v>
      </c>
      <c r="U25" s="100">
        <v>10</v>
      </c>
      <c r="V25" s="100">
        <v>0</v>
      </c>
      <c r="W25" s="100">
        <v>0</v>
      </c>
      <c r="X25" s="100">
        <f t="shared" si="7"/>
        <v>0</v>
      </c>
      <c r="Y25" s="177">
        <f t="shared" si="2"/>
        <v>98.88475836431226</v>
      </c>
      <c r="Z25" s="165">
        <f t="shared" si="3"/>
        <v>0</v>
      </c>
      <c r="AA25" s="95" t="s">
        <v>9</v>
      </c>
      <c r="AB25" s="94"/>
    </row>
    <row r="26" spans="1:28" s="28" customFormat="1" ht="16.5" customHeight="1">
      <c r="A26" s="80"/>
      <c r="B26" s="82" t="s">
        <v>10</v>
      </c>
      <c r="C26" s="176">
        <f t="shared" si="5"/>
        <v>142</v>
      </c>
      <c r="D26" s="120">
        <f t="shared" si="6"/>
        <v>141</v>
      </c>
      <c r="E26" s="100">
        <v>132</v>
      </c>
      <c r="F26" s="101">
        <v>3</v>
      </c>
      <c r="G26" s="100">
        <v>4</v>
      </c>
      <c r="H26" s="100">
        <v>0</v>
      </c>
      <c r="I26" s="100">
        <v>1</v>
      </c>
      <c r="J26" s="100">
        <v>1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1</v>
      </c>
      <c r="T26" s="100">
        <v>0</v>
      </c>
      <c r="U26" s="100">
        <v>5</v>
      </c>
      <c r="V26" s="100">
        <v>0</v>
      </c>
      <c r="W26" s="100">
        <v>0</v>
      </c>
      <c r="X26" s="100">
        <f t="shared" si="7"/>
        <v>0</v>
      </c>
      <c r="Y26" s="177">
        <f t="shared" si="2"/>
        <v>99.29577464788733</v>
      </c>
      <c r="Z26" s="165">
        <f t="shared" si="3"/>
        <v>0</v>
      </c>
      <c r="AA26" s="95" t="s">
        <v>10</v>
      </c>
      <c r="AB26" s="94"/>
    </row>
    <row r="27" spans="1:28" s="28" customFormat="1" ht="16.5" customHeight="1">
      <c r="A27" s="80"/>
      <c r="B27" s="82" t="s">
        <v>11</v>
      </c>
      <c r="C27" s="176">
        <f t="shared" si="5"/>
        <v>371</v>
      </c>
      <c r="D27" s="120">
        <f t="shared" si="6"/>
        <v>368</v>
      </c>
      <c r="E27" s="100">
        <v>349</v>
      </c>
      <c r="F27" s="101">
        <v>2</v>
      </c>
      <c r="G27" s="100">
        <v>9</v>
      </c>
      <c r="H27" s="100">
        <v>0</v>
      </c>
      <c r="I27" s="100">
        <v>5</v>
      </c>
      <c r="J27" s="100">
        <v>3</v>
      </c>
      <c r="K27" s="100">
        <v>0</v>
      </c>
      <c r="L27" s="100">
        <v>0</v>
      </c>
      <c r="M27" s="100">
        <v>0</v>
      </c>
      <c r="N27" s="100">
        <v>1</v>
      </c>
      <c r="O27" s="100">
        <v>0</v>
      </c>
      <c r="P27" s="100">
        <v>0</v>
      </c>
      <c r="Q27" s="100">
        <v>0</v>
      </c>
      <c r="R27" s="100">
        <v>0</v>
      </c>
      <c r="S27" s="100">
        <v>2</v>
      </c>
      <c r="T27" s="100">
        <v>0</v>
      </c>
      <c r="U27" s="100">
        <v>8</v>
      </c>
      <c r="V27" s="100">
        <v>0</v>
      </c>
      <c r="W27" s="100">
        <v>0</v>
      </c>
      <c r="X27" s="100">
        <f t="shared" si="7"/>
        <v>0</v>
      </c>
      <c r="Y27" s="177">
        <f t="shared" si="2"/>
        <v>99.19137466307278</v>
      </c>
      <c r="Z27" s="165">
        <f t="shared" si="3"/>
        <v>0</v>
      </c>
      <c r="AA27" s="95" t="s">
        <v>11</v>
      </c>
      <c r="AB27" s="94"/>
    </row>
    <row r="28" spans="1:28" s="28" customFormat="1" ht="16.5" customHeight="1">
      <c r="A28" s="80"/>
      <c r="B28" s="82" t="s">
        <v>12</v>
      </c>
      <c r="C28" s="176">
        <f t="shared" si="5"/>
        <v>103</v>
      </c>
      <c r="D28" s="120">
        <f t="shared" si="6"/>
        <v>102</v>
      </c>
      <c r="E28" s="100">
        <v>99</v>
      </c>
      <c r="F28" s="101">
        <v>1</v>
      </c>
      <c r="G28" s="100">
        <v>1</v>
      </c>
      <c r="H28" s="100">
        <v>0</v>
      </c>
      <c r="I28" s="100">
        <v>0</v>
      </c>
      <c r="J28" s="100">
        <v>1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1</v>
      </c>
      <c r="Q28" s="100">
        <v>0</v>
      </c>
      <c r="R28" s="100">
        <v>0</v>
      </c>
      <c r="S28" s="100">
        <v>0</v>
      </c>
      <c r="T28" s="100">
        <v>0</v>
      </c>
      <c r="U28" s="100">
        <v>1</v>
      </c>
      <c r="V28" s="100">
        <v>0</v>
      </c>
      <c r="W28" s="100">
        <v>0</v>
      </c>
      <c r="X28" s="100">
        <f t="shared" si="7"/>
        <v>1</v>
      </c>
      <c r="Y28" s="177">
        <f t="shared" si="2"/>
        <v>99.02912621359224</v>
      </c>
      <c r="Z28" s="165">
        <f t="shared" si="3"/>
        <v>0.9708737864077669</v>
      </c>
      <c r="AA28" s="95" t="s">
        <v>12</v>
      </c>
      <c r="AB28" s="94"/>
    </row>
    <row r="29" spans="1:28" s="28" customFormat="1" ht="16.5" customHeight="1">
      <c r="A29" s="80"/>
      <c r="B29" s="82" t="s">
        <v>13</v>
      </c>
      <c r="C29" s="176">
        <f t="shared" si="5"/>
        <v>270</v>
      </c>
      <c r="D29" s="120">
        <f t="shared" si="6"/>
        <v>270</v>
      </c>
      <c r="E29" s="100">
        <v>241</v>
      </c>
      <c r="F29" s="101">
        <v>11</v>
      </c>
      <c r="G29" s="100">
        <v>14</v>
      </c>
      <c r="H29" s="100">
        <v>0</v>
      </c>
      <c r="I29" s="100">
        <v>0</v>
      </c>
      <c r="J29" s="100">
        <v>4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00">
        <v>0</v>
      </c>
      <c r="T29" s="100">
        <v>0</v>
      </c>
      <c r="U29" s="100">
        <v>12</v>
      </c>
      <c r="V29" s="100">
        <v>0</v>
      </c>
      <c r="W29" s="100">
        <v>0</v>
      </c>
      <c r="X29" s="100">
        <f t="shared" si="7"/>
        <v>0</v>
      </c>
      <c r="Y29" s="177">
        <f t="shared" si="2"/>
        <v>100</v>
      </c>
      <c r="Z29" s="165">
        <f t="shared" si="3"/>
        <v>0</v>
      </c>
      <c r="AA29" s="95" t="s">
        <v>13</v>
      </c>
      <c r="AB29" s="94"/>
    </row>
    <row r="30" spans="1:28" s="28" customFormat="1" ht="16.5" customHeight="1">
      <c r="A30" s="80"/>
      <c r="B30" s="82" t="s">
        <v>14</v>
      </c>
      <c r="C30" s="176">
        <f t="shared" si="5"/>
        <v>224</v>
      </c>
      <c r="D30" s="120">
        <f t="shared" si="6"/>
        <v>224</v>
      </c>
      <c r="E30" s="100">
        <v>213</v>
      </c>
      <c r="F30" s="101">
        <v>5</v>
      </c>
      <c r="G30" s="100">
        <v>5</v>
      </c>
      <c r="H30" s="100">
        <v>0</v>
      </c>
      <c r="I30" s="100">
        <v>0</v>
      </c>
      <c r="J30" s="100">
        <v>1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0">
        <v>0</v>
      </c>
      <c r="T30" s="100">
        <v>0</v>
      </c>
      <c r="U30" s="100">
        <v>4</v>
      </c>
      <c r="V30" s="100">
        <v>0</v>
      </c>
      <c r="W30" s="100">
        <v>0</v>
      </c>
      <c r="X30" s="100">
        <f t="shared" si="7"/>
        <v>0</v>
      </c>
      <c r="Y30" s="177">
        <f t="shared" si="2"/>
        <v>100</v>
      </c>
      <c r="Z30" s="165">
        <f t="shared" si="3"/>
        <v>0</v>
      </c>
      <c r="AA30" s="95" t="s">
        <v>14</v>
      </c>
      <c r="AB30" s="94"/>
    </row>
    <row r="31" spans="1:28" s="28" customFormat="1" ht="16.5" customHeight="1">
      <c r="A31" s="80"/>
      <c r="B31" s="82" t="s">
        <v>42</v>
      </c>
      <c r="C31" s="176">
        <f t="shared" si="5"/>
        <v>347</v>
      </c>
      <c r="D31" s="120">
        <f t="shared" si="6"/>
        <v>344</v>
      </c>
      <c r="E31" s="100">
        <v>314</v>
      </c>
      <c r="F31" s="101">
        <v>6</v>
      </c>
      <c r="G31" s="100">
        <v>16</v>
      </c>
      <c r="H31" s="100">
        <v>0</v>
      </c>
      <c r="I31" s="100">
        <v>2</v>
      </c>
      <c r="J31" s="100">
        <v>6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3</v>
      </c>
      <c r="T31" s="100">
        <v>0</v>
      </c>
      <c r="U31" s="100">
        <v>17</v>
      </c>
      <c r="V31" s="100">
        <v>0</v>
      </c>
      <c r="W31" s="100">
        <v>0</v>
      </c>
      <c r="X31" s="100">
        <f t="shared" si="7"/>
        <v>0</v>
      </c>
      <c r="Y31" s="177">
        <f t="shared" si="2"/>
        <v>99.13544668587896</v>
      </c>
      <c r="Z31" s="165">
        <f t="shared" si="3"/>
        <v>0</v>
      </c>
      <c r="AA31" s="95" t="s">
        <v>43</v>
      </c>
      <c r="AB31" s="94"/>
    </row>
    <row r="32" spans="1:28" s="28" customFormat="1" ht="16.5" customHeight="1">
      <c r="A32" s="80"/>
      <c r="B32" s="82" t="s">
        <v>44</v>
      </c>
      <c r="C32" s="176">
        <f t="shared" si="5"/>
        <v>263</v>
      </c>
      <c r="D32" s="120">
        <f t="shared" si="6"/>
        <v>260</v>
      </c>
      <c r="E32" s="100">
        <v>249</v>
      </c>
      <c r="F32" s="101">
        <v>2</v>
      </c>
      <c r="G32" s="100">
        <v>8</v>
      </c>
      <c r="H32" s="100">
        <v>0</v>
      </c>
      <c r="I32" s="100">
        <v>0</v>
      </c>
      <c r="J32" s="100">
        <v>1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100">
        <v>0</v>
      </c>
      <c r="S32" s="100">
        <v>3</v>
      </c>
      <c r="T32" s="100">
        <v>0</v>
      </c>
      <c r="U32" s="100">
        <v>18</v>
      </c>
      <c r="V32" s="100">
        <v>0</v>
      </c>
      <c r="W32" s="100">
        <v>0</v>
      </c>
      <c r="X32" s="100">
        <f t="shared" si="7"/>
        <v>0</v>
      </c>
      <c r="Y32" s="177">
        <f t="shared" si="2"/>
        <v>98.85931558935361</v>
      </c>
      <c r="Z32" s="165">
        <f t="shared" si="3"/>
        <v>0</v>
      </c>
      <c r="AA32" s="95" t="s">
        <v>45</v>
      </c>
      <c r="AB32" s="94"/>
    </row>
    <row r="33" spans="1:28" s="28" customFormat="1" ht="16.5" customHeight="1">
      <c r="A33" s="80"/>
      <c r="B33" s="82" t="s">
        <v>46</v>
      </c>
      <c r="C33" s="176">
        <f t="shared" si="5"/>
        <v>185</v>
      </c>
      <c r="D33" s="120">
        <f t="shared" si="6"/>
        <v>181</v>
      </c>
      <c r="E33" s="100">
        <v>162</v>
      </c>
      <c r="F33" s="101">
        <v>9</v>
      </c>
      <c r="G33" s="100">
        <v>5</v>
      </c>
      <c r="H33" s="100">
        <v>0</v>
      </c>
      <c r="I33" s="100">
        <v>1</v>
      </c>
      <c r="J33" s="100">
        <v>4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00">
        <v>0</v>
      </c>
      <c r="R33" s="100">
        <v>0</v>
      </c>
      <c r="S33" s="100">
        <v>4</v>
      </c>
      <c r="T33" s="100">
        <v>0</v>
      </c>
      <c r="U33" s="100">
        <v>3</v>
      </c>
      <c r="V33" s="100">
        <v>0</v>
      </c>
      <c r="W33" s="100">
        <v>0</v>
      </c>
      <c r="X33" s="100">
        <f t="shared" si="7"/>
        <v>0</v>
      </c>
      <c r="Y33" s="177">
        <f t="shared" si="2"/>
        <v>97.83783783783784</v>
      </c>
      <c r="Z33" s="165">
        <f t="shared" si="3"/>
        <v>0</v>
      </c>
      <c r="AA33" s="95" t="s">
        <v>47</v>
      </c>
      <c r="AB33" s="94"/>
    </row>
    <row r="34" spans="1:28" s="28" customFormat="1" ht="16.5" customHeight="1">
      <c r="A34" s="80"/>
      <c r="B34" s="82" t="s">
        <v>73</v>
      </c>
      <c r="C34" s="176">
        <f t="shared" si="5"/>
        <v>652</v>
      </c>
      <c r="D34" s="120">
        <f t="shared" si="6"/>
        <v>646</v>
      </c>
      <c r="E34" s="100">
        <v>612</v>
      </c>
      <c r="F34" s="101">
        <v>12</v>
      </c>
      <c r="G34" s="100">
        <v>15</v>
      </c>
      <c r="H34" s="100">
        <v>0</v>
      </c>
      <c r="I34" s="100">
        <v>2</v>
      </c>
      <c r="J34" s="100">
        <v>5</v>
      </c>
      <c r="K34" s="100">
        <v>0</v>
      </c>
      <c r="L34" s="100">
        <v>0</v>
      </c>
      <c r="M34" s="100">
        <v>0</v>
      </c>
      <c r="N34" s="100">
        <v>0</v>
      </c>
      <c r="O34" s="100">
        <v>0</v>
      </c>
      <c r="P34" s="100">
        <v>0</v>
      </c>
      <c r="Q34" s="100">
        <v>0</v>
      </c>
      <c r="R34" s="100">
        <v>0</v>
      </c>
      <c r="S34" s="100">
        <v>6</v>
      </c>
      <c r="T34" s="100">
        <v>0</v>
      </c>
      <c r="U34" s="100">
        <v>14</v>
      </c>
      <c r="V34" s="100">
        <v>0</v>
      </c>
      <c r="W34" s="100">
        <v>0</v>
      </c>
      <c r="X34" s="100">
        <f t="shared" si="7"/>
        <v>0</v>
      </c>
      <c r="Y34" s="177">
        <f t="shared" si="2"/>
        <v>99.079754601227</v>
      </c>
      <c r="Z34" s="165">
        <f t="shared" si="3"/>
        <v>0</v>
      </c>
      <c r="AA34" s="95" t="s">
        <v>73</v>
      </c>
      <c r="AB34" s="94"/>
    </row>
    <row r="35" spans="1:28" s="28" customFormat="1" ht="16.5" customHeight="1">
      <c r="A35" s="80"/>
      <c r="B35" s="82" t="s">
        <v>96</v>
      </c>
      <c r="C35" s="176">
        <f t="shared" si="5"/>
        <v>351</v>
      </c>
      <c r="D35" s="120">
        <f t="shared" si="6"/>
        <v>350</v>
      </c>
      <c r="E35" s="100">
        <v>341</v>
      </c>
      <c r="F35" s="101">
        <v>1</v>
      </c>
      <c r="G35" s="100">
        <v>6</v>
      </c>
      <c r="H35" s="100">
        <v>0</v>
      </c>
      <c r="I35" s="100">
        <v>0</v>
      </c>
      <c r="J35" s="100">
        <v>2</v>
      </c>
      <c r="K35" s="100">
        <v>0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0">
        <v>0</v>
      </c>
      <c r="R35" s="100">
        <v>0</v>
      </c>
      <c r="S35" s="100">
        <v>1</v>
      </c>
      <c r="T35" s="100">
        <v>0</v>
      </c>
      <c r="U35" s="100">
        <v>8</v>
      </c>
      <c r="V35" s="100">
        <v>0</v>
      </c>
      <c r="W35" s="100">
        <v>0</v>
      </c>
      <c r="X35" s="100">
        <f t="shared" si="7"/>
        <v>0</v>
      </c>
      <c r="Y35" s="177">
        <f t="shared" si="2"/>
        <v>99.71509971509973</v>
      </c>
      <c r="Z35" s="165">
        <f t="shared" si="3"/>
        <v>0</v>
      </c>
      <c r="AA35" s="95" t="s">
        <v>96</v>
      </c>
      <c r="AB35" s="94"/>
    </row>
    <row r="36" spans="1:28" s="27" customFormat="1" ht="16.5" customHeight="1">
      <c r="A36" s="251" t="s">
        <v>77</v>
      </c>
      <c r="B36" s="251"/>
      <c r="C36" s="168">
        <f>SUM(C37:C38)</f>
        <v>54</v>
      </c>
      <c r="D36" s="178">
        <f aca="true" t="shared" si="8" ref="D36:X36">SUM(D37:D38)</f>
        <v>54</v>
      </c>
      <c r="E36" s="169">
        <f t="shared" si="8"/>
        <v>54</v>
      </c>
      <c r="F36" s="170">
        <f t="shared" si="8"/>
        <v>0</v>
      </c>
      <c r="G36" s="169">
        <f t="shared" si="8"/>
        <v>0</v>
      </c>
      <c r="H36" s="169">
        <f t="shared" si="8"/>
        <v>0</v>
      </c>
      <c r="I36" s="169">
        <f t="shared" si="8"/>
        <v>0</v>
      </c>
      <c r="J36" s="169">
        <f t="shared" si="8"/>
        <v>0</v>
      </c>
      <c r="K36" s="169">
        <f t="shared" si="8"/>
        <v>0</v>
      </c>
      <c r="L36" s="169">
        <f t="shared" si="8"/>
        <v>0</v>
      </c>
      <c r="M36" s="169">
        <f t="shared" si="8"/>
        <v>0</v>
      </c>
      <c r="N36" s="169">
        <f t="shared" si="8"/>
        <v>0</v>
      </c>
      <c r="O36" s="169">
        <f t="shared" si="8"/>
        <v>0</v>
      </c>
      <c r="P36" s="169">
        <f t="shared" si="8"/>
        <v>0</v>
      </c>
      <c r="Q36" s="169">
        <f t="shared" si="8"/>
        <v>0</v>
      </c>
      <c r="R36" s="169">
        <f t="shared" si="8"/>
        <v>0</v>
      </c>
      <c r="S36" s="169">
        <f>SUM(S37:S38)</f>
        <v>0</v>
      </c>
      <c r="T36" s="169">
        <f>SUM(T37:T38)</f>
        <v>0</v>
      </c>
      <c r="U36" s="169">
        <f>SUM(U37:U38)</f>
        <v>1</v>
      </c>
      <c r="V36" s="169">
        <f>SUM(V37:V38)</f>
        <v>0</v>
      </c>
      <c r="W36" s="169">
        <f>SUM(W37:W38)</f>
        <v>0</v>
      </c>
      <c r="X36" s="169">
        <f t="shared" si="8"/>
        <v>0</v>
      </c>
      <c r="Y36" s="171">
        <f t="shared" si="2"/>
        <v>100</v>
      </c>
      <c r="Z36" s="179">
        <f t="shared" si="3"/>
        <v>0</v>
      </c>
      <c r="AA36" s="249" t="s">
        <v>77</v>
      </c>
      <c r="AB36" s="252"/>
    </row>
    <row r="37" spans="1:28" s="28" customFormat="1" ht="16.5" customHeight="1">
      <c r="A37" s="80"/>
      <c r="B37" s="82" t="s">
        <v>15</v>
      </c>
      <c r="C37" s="176">
        <f>D37+K37+L37+M37+N37+O37+P37+Q37+R37+S37+T37</f>
        <v>50</v>
      </c>
      <c r="D37" s="120">
        <f>SUM(E37:J37)</f>
        <v>50</v>
      </c>
      <c r="E37" s="100">
        <v>50</v>
      </c>
      <c r="F37" s="101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v>0</v>
      </c>
      <c r="R37" s="100">
        <v>0</v>
      </c>
      <c r="S37" s="100">
        <v>0</v>
      </c>
      <c r="T37" s="100">
        <v>0</v>
      </c>
      <c r="U37" s="100">
        <v>0</v>
      </c>
      <c r="V37" s="100">
        <v>0</v>
      </c>
      <c r="W37" s="100">
        <v>0</v>
      </c>
      <c r="X37" s="100">
        <f>O37+P37+V37+W37</f>
        <v>0</v>
      </c>
      <c r="Y37" s="177">
        <f t="shared" si="2"/>
        <v>100</v>
      </c>
      <c r="Z37" s="165">
        <f t="shared" si="3"/>
        <v>0</v>
      </c>
      <c r="AA37" s="95" t="s">
        <v>15</v>
      </c>
      <c r="AB37" s="94"/>
    </row>
    <row r="38" spans="1:28" s="28" customFormat="1" ht="16.5" customHeight="1">
      <c r="A38" s="80"/>
      <c r="B38" s="82" t="s">
        <v>16</v>
      </c>
      <c r="C38" s="176">
        <f>D38+K38+L38+M38+N38+O38+P38+Q38+R38+S38+T38</f>
        <v>4</v>
      </c>
      <c r="D38" s="120">
        <f>SUM(E38:J38)</f>
        <v>4</v>
      </c>
      <c r="E38" s="100">
        <v>4</v>
      </c>
      <c r="F38" s="101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v>0</v>
      </c>
      <c r="R38" s="100">
        <v>0</v>
      </c>
      <c r="S38" s="100">
        <v>0</v>
      </c>
      <c r="T38" s="100">
        <v>0</v>
      </c>
      <c r="U38" s="100">
        <v>1</v>
      </c>
      <c r="V38" s="100">
        <v>0</v>
      </c>
      <c r="W38" s="100">
        <v>0</v>
      </c>
      <c r="X38" s="100">
        <f>O38+P38+V38+W38</f>
        <v>0</v>
      </c>
      <c r="Y38" s="177">
        <f t="shared" si="2"/>
        <v>100</v>
      </c>
      <c r="Z38" s="165">
        <f t="shared" si="3"/>
        <v>0</v>
      </c>
      <c r="AA38" s="95" t="s">
        <v>16</v>
      </c>
      <c r="AB38" s="94"/>
    </row>
    <row r="39" spans="1:28" s="27" customFormat="1" ht="16.5" customHeight="1">
      <c r="A39" s="237" t="s">
        <v>78</v>
      </c>
      <c r="B39" s="237"/>
      <c r="C39" s="168">
        <f>SUM(C40:C43)</f>
        <v>368</v>
      </c>
      <c r="D39" s="178">
        <f aca="true" t="shared" si="9" ref="D39:X39">SUM(D40:D43)</f>
        <v>366</v>
      </c>
      <c r="E39" s="169">
        <f t="shared" si="9"/>
        <v>345</v>
      </c>
      <c r="F39" s="170">
        <f t="shared" si="9"/>
        <v>5</v>
      </c>
      <c r="G39" s="169">
        <f t="shared" si="9"/>
        <v>10</v>
      </c>
      <c r="H39" s="169">
        <f t="shared" si="9"/>
        <v>0</v>
      </c>
      <c r="I39" s="169">
        <f t="shared" si="9"/>
        <v>2</v>
      </c>
      <c r="J39" s="169">
        <f t="shared" si="9"/>
        <v>4</v>
      </c>
      <c r="K39" s="169">
        <f t="shared" si="9"/>
        <v>0</v>
      </c>
      <c r="L39" s="169">
        <f t="shared" si="9"/>
        <v>0</v>
      </c>
      <c r="M39" s="169">
        <f t="shared" si="9"/>
        <v>0</v>
      </c>
      <c r="N39" s="169">
        <f t="shared" si="9"/>
        <v>0</v>
      </c>
      <c r="O39" s="169">
        <f t="shared" si="9"/>
        <v>0</v>
      </c>
      <c r="P39" s="169">
        <f t="shared" si="9"/>
        <v>0</v>
      </c>
      <c r="Q39" s="169">
        <f t="shared" si="9"/>
        <v>0</v>
      </c>
      <c r="R39" s="169">
        <f t="shared" si="9"/>
        <v>0</v>
      </c>
      <c r="S39" s="169">
        <f>SUM(S40:S43)</f>
        <v>2</v>
      </c>
      <c r="T39" s="169">
        <f>SUM(T40:T43)</f>
        <v>0</v>
      </c>
      <c r="U39" s="169">
        <f>SUM(U40:U43)</f>
        <v>6</v>
      </c>
      <c r="V39" s="169">
        <f>SUM(V40:V43)</f>
        <v>0</v>
      </c>
      <c r="W39" s="169">
        <f>SUM(W40:W43)</f>
        <v>0</v>
      </c>
      <c r="X39" s="169">
        <f t="shared" si="9"/>
        <v>0</v>
      </c>
      <c r="Y39" s="171">
        <f t="shared" si="2"/>
        <v>99.45652173913044</v>
      </c>
      <c r="Z39" s="179">
        <f t="shared" si="3"/>
        <v>0</v>
      </c>
      <c r="AA39" s="249" t="s">
        <v>78</v>
      </c>
      <c r="AB39" s="252"/>
    </row>
    <row r="40" spans="1:28" s="28" customFormat="1" ht="16.5" customHeight="1">
      <c r="A40" s="80"/>
      <c r="B40" s="82" t="s">
        <v>48</v>
      </c>
      <c r="C40" s="176">
        <f>D40+K40+L40+M40+N40+O40+P40+Q40+R40+S40+T40</f>
        <v>120</v>
      </c>
      <c r="D40" s="120">
        <f>SUM(E40:J40)</f>
        <v>119</v>
      </c>
      <c r="E40" s="100">
        <v>111</v>
      </c>
      <c r="F40" s="101">
        <v>1</v>
      </c>
      <c r="G40" s="100">
        <v>4</v>
      </c>
      <c r="H40" s="100">
        <v>0</v>
      </c>
      <c r="I40" s="100">
        <v>1</v>
      </c>
      <c r="J40" s="100">
        <v>2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v>0</v>
      </c>
      <c r="R40" s="100">
        <v>0</v>
      </c>
      <c r="S40" s="100">
        <v>1</v>
      </c>
      <c r="T40" s="100">
        <v>0</v>
      </c>
      <c r="U40" s="100">
        <v>0</v>
      </c>
      <c r="V40" s="100">
        <v>0</v>
      </c>
      <c r="W40" s="100">
        <v>0</v>
      </c>
      <c r="X40" s="100">
        <f>O40+P40+V40+W40</f>
        <v>0</v>
      </c>
      <c r="Y40" s="177">
        <f t="shared" si="2"/>
        <v>99.16666666666667</v>
      </c>
      <c r="Z40" s="165">
        <f t="shared" si="3"/>
        <v>0</v>
      </c>
      <c r="AA40" s="95" t="s">
        <v>32</v>
      </c>
      <c r="AB40" s="94"/>
    </row>
    <row r="41" spans="1:28" s="28" customFormat="1" ht="16.5" customHeight="1">
      <c r="A41" s="80"/>
      <c r="B41" s="82" t="s">
        <v>17</v>
      </c>
      <c r="C41" s="176">
        <f>D41+K41+L41+M41+N41+O41+P41+Q41+R41+S41+T41</f>
        <v>50</v>
      </c>
      <c r="D41" s="120">
        <f>SUM(E41:J41)</f>
        <v>50</v>
      </c>
      <c r="E41" s="100">
        <v>49</v>
      </c>
      <c r="F41" s="101">
        <v>0</v>
      </c>
      <c r="G41" s="100">
        <v>1</v>
      </c>
      <c r="H41" s="100">
        <v>0</v>
      </c>
      <c r="I41" s="100">
        <v>0</v>
      </c>
      <c r="J41" s="100">
        <v>0</v>
      </c>
      <c r="K41" s="100">
        <v>0</v>
      </c>
      <c r="L41" s="100">
        <v>0</v>
      </c>
      <c r="M41" s="100">
        <v>0</v>
      </c>
      <c r="N41" s="100">
        <v>0</v>
      </c>
      <c r="O41" s="100">
        <v>0</v>
      </c>
      <c r="P41" s="100">
        <v>0</v>
      </c>
      <c r="Q41" s="100">
        <v>0</v>
      </c>
      <c r="R41" s="100">
        <v>0</v>
      </c>
      <c r="S41" s="100">
        <v>0</v>
      </c>
      <c r="T41" s="100">
        <v>0</v>
      </c>
      <c r="U41" s="100">
        <v>1</v>
      </c>
      <c r="V41" s="100">
        <v>0</v>
      </c>
      <c r="W41" s="100">
        <v>0</v>
      </c>
      <c r="X41" s="100">
        <f>O41+P41+V41+W41</f>
        <v>0</v>
      </c>
      <c r="Y41" s="177">
        <f t="shared" si="2"/>
        <v>100</v>
      </c>
      <c r="Z41" s="165">
        <f t="shared" si="3"/>
        <v>0</v>
      </c>
      <c r="AA41" s="95" t="s">
        <v>33</v>
      </c>
      <c r="AB41" s="94"/>
    </row>
    <row r="42" spans="1:28" s="28" customFormat="1" ht="16.5" customHeight="1">
      <c r="A42" s="80"/>
      <c r="B42" s="82" t="s">
        <v>18</v>
      </c>
      <c r="C42" s="176">
        <f>D42+K42+L42+M42+N42+O42+P42+Q42+R42+S42+T42</f>
        <v>162</v>
      </c>
      <c r="D42" s="120">
        <f>SUM(E42:J42)</f>
        <v>161</v>
      </c>
      <c r="E42" s="100">
        <v>151</v>
      </c>
      <c r="F42" s="101">
        <v>2</v>
      </c>
      <c r="G42" s="100">
        <v>5</v>
      </c>
      <c r="H42" s="100">
        <v>0</v>
      </c>
      <c r="I42" s="100">
        <v>1</v>
      </c>
      <c r="J42" s="100">
        <v>2</v>
      </c>
      <c r="K42" s="100">
        <v>0</v>
      </c>
      <c r="L42" s="100">
        <v>0</v>
      </c>
      <c r="M42" s="100">
        <v>0</v>
      </c>
      <c r="N42" s="100">
        <v>0</v>
      </c>
      <c r="O42" s="100">
        <v>0</v>
      </c>
      <c r="P42" s="100">
        <v>0</v>
      </c>
      <c r="Q42" s="100">
        <v>0</v>
      </c>
      <c r="R42" s="100">
        <v>0</v>
      </c>
      <c r="S42" s="100">
        <v>1</v>
      </c>
      <c r="T42" s="100">
        <v>0</v>
      </c>
      <c r="U42" s="100">
        <v>5</v>
      </c>
      <c r="V42" s="100">
        <v>0</v>
      </c>
      <c r="W42" s="100">
        <v>0</v>
      </c>
      <c r="X42" s="100">
        <f>O42+P42+V42+W42</f>
        <v>0</v>
      </c>
      <c r="Y42" s="177">
        <f t="shared" si="2"/>
        <v>99.38271604938271</v>
      </c>
      <c r="Z42" s="165">
        <f t="shared" si="3"/>
        <v>0</v>
      </c>
      <c r="AA42" s="95" t="s">
        <v>34</v>
      </c>
      <c r="AB42" s="94"/>
    </row>
    <row r="43" spans="1:28" s="28" customFormat="1" ht="16.5" customHeight="1">
      <c r="A43" s="80"/>
      <c r="B43" s="82" t="s">
        <v>19</v>
      </c>
      <c r="C43" s="176">
        <f>D43+K43+L43+M43+N43+O43+P43+Q43+R43+S43+T43</f>
        <v>36</v>
      </c>
      <c r="D43" s="120">
        <f>SUM(E43:J43)</f>
        <v>36</v>
      </c>
      <c r="E43" s="100">
        <v>34</v>
      </c>
      <c r="F43" s="101">
        <v>2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100">
        <v>0</v>
      </c>
      <c r="T43" s="100">
        <v>0</v>
      </c>
      <c r="U43" s="100">
        <v>0</v>
      </c>
      <c r="V43" s="100">
        <v>0</v>
      </c>
      <c r="W43" s="100">
        <v>0</v>
      </c>
      <c r="X43" s="100">
        <f>O43+P43+V43+W43</f>
        <v>0</v>
      </c>
      <c r="Y43" s="177">
        <f t="shared" si="2"/>
        <v>100</v>
      </c>
      <c r="Z43" s="165">
        <f t="shared" si="3"/>
        <v>0</v>
      </c>
      <c r="AA43" s="95" t="s">
        <v>35</v>
      </c>
      <c r="AB43" s="94"/>
    </row>
    <row r="44" spans="1:28" s="27" customFormat="1" ht="16.5" customHeight="1">
      <c r="A44" s="237" t="s">
        <v>79</v>
      </c>
      <c r="B44" s="237"/>
      <c r="C44" s="168">
        <f>C45</f>
        <v>71</v>
      </c>
      <c r="D44" s="178">
        <f aca="true" t="shared" si="10" ref="D44:X44">D45</f>
        <v>69</v>
      </c>
      <c r="E44" s="169">
        <f t="shared" si="10"/>
        <v>65</v>
      </c>
      <c r="F44" s="170">
        <f t="shared" si="10"/>
        <v>2</v>
      </c>
      <c r="G44" s="169">
        <f t="shared" si="10"/>
        <v>1</v>
      </c>
      <c r="H44" s="169">
        <f t="shared" si="10"/>
        <v>0</v>
      </c>
      <c r="I44" s="169">
        <f t="shared" si="10"/>
        <v>0</v>
      </c>
      <c r="J44" s="169">
        <f t="shared" si="10"/>
        <v>1</v>
      </c>
      <c r="K44" s="169">
        <f t="shared" si="10"/>
        <v>0</v>
      </c>
      <c r="L44" s="169">
        <f t="shared" si="10"/>
        <v>0</v>
      </c>
      <c r="M44" s="169">
        <f t="shared" si="10"/>
        <v>0</v>
      </c>
      <c r="N44" s="169">
        <f t="shared" si="10"/>
        <v>0</v>
      </c>
      <c r="O44" s="169">
        <f t="shared" si="10"/>
        <v>0</v>
      </c>
      <c r="P44" s="169">
        <f t="shared" si="10"/>
        <v>0</v>
      </c>
      <c r="Q44" s="169">
        <f t="shared" si="10"/>
        <v>0</v>
      </c>
      <c r="R44" s="169">
        <f t="shared" si="10"/>
        <v>0</v>
      </c>
      <c r="S44" s="169">
        <f>S45</f>
        <v>2</v>
      </c>
      <c r="T44" s="169">
        <f>T45</f>
        <v>0</v>
      </c>
      <c r="U44" s="169">
        <f>U45</f>
        <v>0</v>
      </c>
      <c r="V44" s="169">
        <f>V45</f>
        <v>0</v>
      </c>
      <c r="W44" s="169">
        <f>W45</f>
        <v>0</v>
      </c>
      <c r="X44" s="169">
        <f t="shared" si="10"/>
        <v>0</v>
      </c>
      <c r="Y44" s="171">
        <f t="shared" si="2"/>
        <v>97.1830985915493</v>
      </c>
      <c r="Z44" s="179">
        <f t="shared" si="3"/>
        <v>0</v>
      </c>
      <c r="AA44" s="253" t="s">
        <v>36</v>
      </c>
      <c r="AB44" s="254"/>
    </row>
    <row r="45" spans="1:28" s="28" customFormat="1" ht="16.5" customHeight="1">
      <c r="A45" s="80"/>
      <c r="B45" s="82" t="s">
        <v>20</v>
      </c>
      <c r="C45" s="176">
        <f>D45+K45+L45+M45+N45+O45+P45+Q45+R45+S45+T45</f>
        <v>71</v>
      </c>
      <c r="D45" s="120">
        <f>SUM(E45:J45)</f>
        <v>69</v>
      </c>
      <c r="E45" s="100">
        <v>65</v>
      </c>
      <c r="F45" s="101">
        <v>2</v>
      </c>
      <c r="G45" s="100">
        <v>1</v>
      </c>
      <c r="H45" s="100">
        <v>0</v>
      </c>
      <c r="I45" s="100">
        <v>0</v>
      </c>
      <c r="J45" s="100">
        <v>1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2</v>
      </c>
      <c r="T45" s="100">
        <v>0</v>
      </c>
      <c r="U45" s="100">
        <v>0</v>
      </c>
      <c r="V45" s="100">
        <v>0</v>
      </c>
      <c r="W45" s="100">
        <v>0</v>
      </c>
      <c r="X45" s="100">
        <f>O45+P45+V45+W45</f>
        <v>0</v>
      </c>
      <c r="Y45" s="177">
        <f t="shared" si="2"/>
        <v>97.1830985915493</v>
      </c>
      <c r="Z45" s="165">
        <f t="shared" si="3"/>
        <v>0</v>
      </c>
      <c r="AA45" s="95" t="s">
        <v>20</v>
      </c>
      <c r="AB45" s="94"/>
    </row>
    <row r="46" spans="1:28" s="27" customFormat="1" ht="16.5" customHeight="1">
      <c r="A46" s="237" t="s">
        <v>80</v>
      </c>
      <c r="B46" s="237"/>
      <c r="C46" s="168">
        <f>SUM(C47:C48)</f>
        <v>199</v>
      </c>
      <c r="D46" s="178">
        <f aca="true" t="shared" si="11" ref="D46:X46">SUM(D47:D48)</f>
        <v>199</v>
      </c>
      <c r="E46" s="169">
        <f t="shared" si="11"/>
        <v>186</v>
      </c>
      <c r="F46" s="170">
        <f t="shared" si="11"/>
        <v>1</v>
      </c>
      <c r="G46" s="169">
        <f t="shared" si="11"/>
        <v>9</v>
      </c>
      <c r="H46" s="169">
        <f t="shared" si="11"/>
        <v>0</v>
      </c>
      <c r="I46" s="169">
        <f t="shared" si="11"/>
        <v>2</v>
      </c>
      <c r="J46" s="169">
        <f t="shared" si="11"/>
        <v>1</v>
      </c>
      <c r="K46" s="169">
        <f t="shared" si="11"/>
        <v>0</v>
      </c>
      <c r="L46" s="169">
        <f t="shared" si="11"/>
        <v>0</v>
      </c>
      <c r="M46" s="169">
        <f t="shared" si="11"/>
        <v>0</v>
      </c>
      <c r="N46" s="169">
        <f t="shared" si="11"/>
        <v>0</v>
      </c>
      <c r="O46" s="169">
        <f t="shared" si="11"/>
        <v>0</v>
      </c>
      <c r="P46" s="169">
        <f t="shared" si="11"/>
        <v>0</v>
      </c>
      <c r="Q46" s="169">
        <f t="shared" si="11"/>
        <v>0</v>
      </c>
      <c r="R46" s="169">
        <f t="shared" si="11"/>
        <v>0</v>
      </c>
      <c r="S46" s="169">
        <f>SUM(S47:S48)</f>
        <v>0</v>
      </c>
      <c r="T46" s="169">
        <f>SUM(T47:T48)</f>
        <v>0</v>
      </c>
      <c r="U46" s="169">
        <f>SUM(U47:U48)</f>
        <v>7</v>
      </c>
      <c r="V46" s="169">
        <f>SUM(V47:V48)</f>
        <v>0</v>
      </c>
      <c r="W46" s="169">
        <f>SUM(W47:W48)</f>
        <v>0</v>
      </c>
      <c r="X46" s="169">
        <f t="shared" si="11"/>
        <v>0</v>
      </c>
      <c r="Y46" s="171">
        <f t="shared" si="2"/>
        <v>100</v>
      </c>
      <c r="Z46" s="179">
        <f t="shared" si="3"/>
        <v>0</v>
      </c>
      <c r="AA46" s="249" t="s">
        <v>80</v>
      </c>
      <c r="AB46" s="252"/>
    </row>
    <row r="47" spans="1:28" s="28" customFormat="1" ht="16.5" customHeight="1">
      <c r="A47" s="80"/>
      <c r="B47" s="82" t="s">
        <v>21</v>
      </c>
      <c r="C47" s="176">
        <f>D47+K47+L47+M47+N47+O47+P47+Q47+R47+S47+T47</f>
        <v>138</v>
      </c>
      <c r="D47" s="120">
        <f>SUM(E47:J47)</f>
        <v>138</v>
      </c>
      <c r="E47" s="100">
        <v>131</v>
      </c>
      <c r="F47" s="101">
        <v>1</v>
      </c>
      <c r="G47" s="100">
        <v>3</v>
      </c>
      <c r="H47" s="100">
        <v>0</v>
      </c>
      <c r="I47" s="100">
        <v>2</v>
      </c>
      <c r="J47" s="100">
        <v>1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0">
        <v>0</v>
      </c>
      <c r="R47" s="100">
        <v>0</v>
      </c>
      <c r="S47" s="100">
        <v>0</v>
      </c>
      <c r="T47" s="100">
        <v>0</v>
      </c>
      <c r="U47" s="100">
        <v>3</v>
      </c>
      <c r="V47" s="100">
        <v>0</v>
      </c>
      <c r="W47" s="100">
        <v>0</v>
      </c>
      <c r="X47" s="100">
        <f>O47+P47+V47+W47</f>
        <v>0</v>
      </c>
      <c r="Y47" s="177">
        <f t="shared" si="2"/>
        <v>100</v>
      </c>
      <c r="Z47" s="165">
        <f t="shared" si="3"/>
        <v>0</v>
      </c>
      <c r="AA47" s="95" t="s">
        <v>21</v>
      </c>
      <c r="AB47" s="94"/>
    </row>
    <row r="48" spans="1:28" s="28" customFormat="1" ht="16.5" customHeight="1">
      <c r="A48" s="80"/>
      <c r="B48" s="82" t="s">
        <v>22</v>
      </c>
      <c r="C48" s="176">
        <f>D48+K48+L48+M48+N48+O48+P48+Q48+R48+S48+T48</f>
        <v>61</v>
      </c>
      <c r="D48" s="120">
        <f>SUM(E48:J48)</f>
        <v>61</v>
      </c>
      <c r="E48" s="100">
        <v>55</v>
      </c>
      <c r="F48" s="101">
        <v>0</v>
      </c>
      <c r="G48" s="100">
        <v>6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100">
        <v>0</v>
      </c>
      <c r="S48" s="100">
        <v>0</v>
      </c>
      <c r="T48" s="100">
        <v>0</v>
      </c>
      <c r="U48" s="100">
        <v>4</v>
      </c>
      <c r="V48" s="100">
        <v>0</v>
      </c>
      <c r="W48" s="100">
        <v>0</v>
      </c>
      <c r="X48" s="100">
        <f>O48+P48+V48+W48</f>
        <v>0</v>
      </c>
      <c r="Y48" s="177">
        <f t="shared" si="2"/>
        <v>100</v>
      </c>
      <c r="Z48" s="165">
        <f t="shared" si="3"/>
        <v>0</v>
      </c>
      <c r="AA48" s="95" t="s">
        <v>22</v>
      </c>
      <c r="AB48" s="94"/>
    </row>
    <row r="49" spans="1:28" s="27" customFormat="1" ht="16.5" customHeight="1">
      <c r="A49" s="237" t="s">
        <v>81</v>
      </c>
      <c r="B49" s="237"/>
      <c r="C49" s="168">
        <f>SUM(C50:C52)</f>
        <v>367</v>
      </c>
      <c r="D49" s="178">
        <f aca="true" t="shared" si="12" ref="D49:X49">SUM(D50:D52)</f>
        <v>367</v>
      </c>
      <c r="E49" s="169">
        <f t="shared" si="12"/>
        <v>348</v>
      </c>
      <c r="F49" s="170">
        <f t="shared" si="12"/>
        <v>8</v>
      </c>
      <c r="G49" s="169">
        <f t="shared" si="12"/>
        <v>5</v>
      </c>
      <c r="H49" s="169">
        <f t="shared" si="12"/>
        <v>0</v>
      </c>
      <c r="I49" s="169">
        <f t="shared" si="12"/>
        <v>1</v>
      </c>
      <c r="J49" s="169">
        <f t="shared" si="12"/>
        <v>5</v>
      </c>
      <c r="K49" s="169">
        <f t="shared" si="12"/>
        <v>0</v>
      </c>
      <c r="L49" s="169">
        <f t="shared" si="12"/>
        <v>0</v>
      </c>
      <c r="M49" s="169">
        <f t="shared" si="12"/>
        <v>0</v>
      </c>
      <c r="N49" s="169">
        <f t="shared" si="12"/>
        <v>0</v>
      </c>
      <c r="O49" s="169">
        <f t="shared" si="12"/>
        <v>0</v>
      </c>
      <c r="P49" s="169">
        <f t="shared" si="12"/>
        <v>0</v>
      </c>
      <c r="Q49" s="169">
        <f t="shared" si="12"/>
        <v>0</v>
      </c>
      <c r="R49" s="169">
        <f t="shared" si="12"/>
        <v>0</v>
      </c>
      <c r="S49" s="169">
        <f>SUM(S50:S52)</f>
        <v>0</v>
      </c>
      <c r="T49" s="169">
        <f>SUM(T50:T52)</f>
        <v>0</v>
      </c>
      <c r="U49" s="169">
        <f>SUM(U50:U52)</f>
        <v>12</v>
      </c>
      <c r="V49" s="169">
        <f>SUM(V50:V52)</f>
        <v>0</v>
      </c>
      <c r="W49" s="169">
        <f>SUM(W50:W52)</f>
        <v>0</v>
      </c>
      <c r="X49" s="169">
        <f t="shared" si="12"/>
        <v>0</v>
      </c>
      <c r="Y49" s="171">
        <f t="shared" si="2"/>
        <v>100</v>
      </c>
      <c r="Z49" s="179">
        <f t="shared" si="3"/>
        <v>0</v>
      </c>
      <c r="AA49" s="249" t="s">
        <v>81</v>
      </c>
      <c r="AB49" s="252"/>
    </row>
    <row r="50" spans="1:28" s="28" customFormat="1" ht="16.5" customHeight="1">
      <c r="A50" s="80"/>
      <c r="B50" s="82" t="s">
        <v>23</v>
      </c>
      <c r="C50" s="176">
        <f>D50+K50+L50+M50+N50+O50+P50+Q50+R50+S50+T50</f>
        <v>55</v>
      </c>
      <c r="D50" s="120">
        <f>SUM(E50:J50)</f>
        <v>55</v>
      </c>
      <c r="E50" s="100">
        <v>52</v>
      </c>
      <c r="F50" s="101">
        <v>0</v>
      </c>
      <c r="G50" s="100">
        <v>2</v>
      </c>
      <c r="H50" s="100">
        <v>0</v>
      </c>
      <c r="I50" s="100">
        <v>0</v>
      </c>
      <c r="J50" s="100">
        <v>1</v>
      </c>
      <c r="K50" s="100">
        <v>0</v>
      </c>
      <c r="L50" s="100">
        <v>0</v>
      </c>
      <c r="M50" s="100">
        <v>0</v>
      </c>
      <c r="N50" s="100">
        <v>0</v>
      </c>
      <c r="O50" s="100">
        <v>0</v>
      </c>
      <c r="P50" s="100">
        <v>0</v>
      </c>
      <c r="Q50" s="100">
        <v>0</v>
      </c>
      <c r="R50" s="100">
        <v>0</v>
      </c>
      <c r="S50" s="100">
        <v>0</v>
      </c>
      <c r="T50" s="100">
        <v>0</v>
      </c>
      <c r="U50" s="100">
        <v>0</v>
      </c>
      <c r="V50" s="100">
        <v>0</v>
      </c>
      <c r="W50" s="100">
        <v>0</v>
      </c>
      <c r="X50" s="100">
        <f>O50+P50+V50+W50</f>
        <v>0</v>
      </c>
      <c r="Y50" s="177">
        <f t="shared" si="2"/>
        <v>100</v>
      </c>
      <c r="Z50" s="165">
        <f t="shared" si="3"/>
        <v>0</v>
      </c>
      <c r="AA50" s="95" t="s">
        <v>23</v>
      </c>
      <c r="AB50" s="94"/>
    </row>
    <row r="51" spans="1:28" s="28" customFormat="1" ht="16.5" customHeight="1">
      <c r="A51" s="80"/>
      <c r="B51" s="82" t="s">
        <v>24</v>
      </c>
      <c r="C51" s="176">
        <f>D51+K51+L51+M51+N51+O51+P51+Q51+R51+S51+T51</f>
        <v>94</v>
      </c>
      <c r="D51" s="120">
        <f>SUM(E51:J51)</f>
        <v>94</v>
      </c>
      <c r="E51" s="100">
        <v>85</v>
      </c>
      <c r="F51" s="101">
        <v>6</v>
      </c>
      <c r="G51" s="100">
        <v>0</v>
      </c>
      <c r="H51" s="100">
        <v>0</v>
      </c>
      <c r="I51" s="100">
        <v>0</v>
      </c>
      <c r="J51" s="100">
        <v>3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0">
        <v>0</v>
      </c>
      <c r="R51" s="100">
        <v>0</v>
      </c>
      <c r="S51" s="100">
        <v>0</v>
      </c>
      <c r="T51" s="100">
        <v>0</v>
      </c>
      <c r="U51" s="100">
        <v>5</v>
      </c>
      <c r="V51" s="100">
        <v>0</v>
      </c>
      <c r="W51" s="100">
        <v>0</v>
      </c>
      <c r="X51" s="100">
        <f>O51+P51+V51+W51</f>
        <v>0</v>
      </c>
      <c r="Y51" s="177">
        <f t="shared" si="2"/>
        <v>100</v>
      </c>
      <c r="Z51" s="165">
        <f t="shared" si="3"/>
        <v>0</v>
      </c>
      <c r="AA51" s="95" t="s">
        <v>24</v>
      </c>
      <c r="AB51" s="94"/>
    </row>
    <row r="52" spans="1:28" s="28" customFormat="1" ht="16.5" customHeight="1">
      <c r="A52" s="80"/>
      <c r="B52" s="82" t="s">
        <v>25</v>
      </c>
      <c r="C52" s="176">
        <f>D52+K52+L52+M52+N52+O52+P52+Q52+R52+S52+T52</f>
        <v>218</v>
      </c>
      <c r="D52" s="120">
        <f>SUM(E52:J52)</f>
        <v>218</v>
      </c>
      <c r="E52" s="100">
        <v>211</v>
      </c>
      <c r="F52" s="101">
        <v>2</v>
      </c>
      <c r="G52" s="100">
        <v>3</v>
      </c>
      <c r="H52" s="100">
        <v>0</v>
      </c>
      <c r="I52" s="100">
        <v>1</v>
      </c>
      <c r="J52" s="100">
        <v>1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100">
        <v>0</v>
      </c>
      <c r="R52" s="100">
        <v>0</v>
      </c>
      <c r="S52" s="100">
        <v>0</v>
      </c>
      <c r="T52" s="100">
        <v>0</v>
      </c>
      <c r="U52" s="100">
        <v>7</v>
      </c>
      <c r="V52" s="100">
        <v>0</v>
      </c>
      <c r="W52" s="100">
        <v>0</v>
      </c>
      <c r="X52" s="100">
        <f>O52+P52+V52+W52</f>
        <v>0</v>
      </c>
      <c r="Y52" s="177">
        <f t="shared" si="2"/>
        <v>100</v>
      </c>
      <c r="Z52" s="165">
        <f t="shared" si="3"/>
        <v>0</v>
      </c>
      <c r="AA52" s="95" t="s">
        <v>25</v>
      </c>
      <c r="AB52" s="94"/>
    </row>
    <row r="53" spans="1:28" s="27" customFormat="1" ht="16.5" customHeight="1">
      <c r="A53" s="237" t="s">
        <v>82</v>
      </c>
      <c r="B53" s="237"/>
      <c r="C53" s="168">
        <f aca="true" t="shared" si="13" ref="C53:X53">SUM(C54:C56)</f>
        <v>171</v>
      </c>
      <c r="D53" s="178">
        <f t="shared" si="13"/>
        <v>171</v>
      </c>
      <c r="E53" s="169">
        <f t="shared" si="13"/>
        <v>165</v>
      </c>
      <c r="F53" s="170">
        <f t="shared" si="13"/>
        <v>1</v>
      </c>
      <c r="G53" s="169">
        <f t="shared" si="13"/>
        <v>3</v>
      </c>
      <c r="H53" s="169">
        <f t="shared" si="13"/>
        <v>0</v>
      </c>
      <c r="I53" s="169">
        <f t="shared" si="13"/>
        <v>0</v>
      </c>
      <c r="J53" s="169">
        <f t="shared" si="13"/>
        <v>2</v>
      </c>
      <c r="K53" s="169">
        <f t="shared" si="13"/>
        <v>0</v>
      </c>
      <c r="L53" s="169">
        <f t="shared" si="13"/>
        <v>0</v>
      </c>
      <c r="M53" s="169">
        <f t="shared" si="13"/>
        <v>0</v>
      </c>
      <c r="N53" s="169">
        <f t="shared" si="13"/>
        <v>0</v>
      </c>
      <c r="O53" s="169">
        <f t="shared" si="13"/>
        <v>0</v>
      </c>
      <c r="P53" s="169">
        <f t="shared" si="13"/>
        <v>0</v>
      </c>
      <c r="Q53" s="169">
        <f t="shared" si="13"/>
        <v>0</v>
      </c>
      <c r="R53" s="169">
        <f t="shared" si="13"/>
        <v>0</v>
      </c>
      <c r="S53" s="169">
        <f>SUM(S54:S56)</f>
        <v>0</v>
      </c>
      <c r="T53" s="169">
        <f>SUM(T54:T56)</f>
        <v>0</v>
      </c>
      <c r="U53" s="169">
        <f>SUM(U54:U56)</f>
        <v>1</v>
      </c>
      <c r="V53" s="169">
        <f>SUM(V54:V56)</f>
        <v>0</v>
      </c>
      <c r="W53" s="169">
        <f>SUM(W54:W56)</f>
        <v>0</v>
      </c>
      <c r="X53" s="169">
        <f t="shared" si="13"/>
        <v>0</v>
      </c>
      <c r="Y53" s="171">
        <f t="shared" si="2"/>
        <v>100</v>
      </c>
      <c r="Z53" s="179">
        <f t="shared" si="3"/>
        <v>0</v>
      </c>
      <c r="AA53" s="249" t="s">
        <v>82</v>
      </c>
      <c r="AB53" s="252"/>
    </row>
    <row r="54" spans="1:28" s="28" customFormat="1" ht="16.5" customHeight="1">
      <c r="A54" s="80"/>
      <c r="B54" s="82" t="s">
        <v>26</v>
      </c>
      <c r="C54" s="176">
        <f>D54+K54+L54+M54+N54+O54+P54+Q54+R54+S54+T54</f>
        <v>116</v>
      </c>
      <c r="D54" s="120">
        <f>SUM(E54:J54)</f>
        <v>116</v>
      </c>
      <c r="E54" s="100">
        <v>110</v>
      </c>
      <c r="F54" s="101">
        <v>1</v>
      </c>
      <c r="G54" s="100">
        <v>3</v>
      </c>
      <c r="H54" s="100">
        <v>0</v>
      </c>
      <c r="I54" s="100">
        <v>0</v>
      </c>
      <c r="J54" s="100">
        <v>2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0">
        <v>0</v>
      </c>
      <c r="R54" s="100">
        <v>0</v>
      </c>
      <c r="S54" s="100">
        <v>0</v>
      </c>
      <c r="T54" s="100">
        <v>0</v>
      </c>
      <c r="U54" s="100">
        <v>1</v>
      </c>
      <c r="V54" s="100">
        <v>0</v>
      </c>
      <c r="W54" s="100">
        <v>0</v>
      </c>
      <c r="X54" s="100">
        <f>O54+P54+V54+W54</f>
        <v>0</v>
      </c>
      <c r="Y54" s="177">
        <f t="shared" si="2"/>
        <v>100</v>
      </c>
      <c r="Z54" s="165">
        <f t="shared" si="3"/>
        <v>0</v>
      </c>
      <c r="AA54" s="95" t="s">
        <v>26</v>
      </c>
      <c r="AB54" s="94"/>
    </row>
    <row r="55" spans="1:28" s="28" customFormat="1" ht="16.5" customHeight="1">
      <c r="A55" s="80"/>
      <c r="B55" s="82" t="s">
        <v>27</v>
      </c>
      <c r="C55" s="176">
        <f>D55+K55+L55+M55+N55+O55+P55+Q55+R55+S55+T55</f>
        <v>27</v>
      </c>
      <c r="D55" s="120">
        <f>SUM(E55:J55)</f>
        <v>27</v>
      </c>
      <c r="E55" s="100">
        <v>27</v>
      </c>
      <c r="F55" s="101">
        <v>0</v>
      </c>
      <c r="G55" s="100">
        <v>0</v>
      </c>
      <c r="H55" s="100">
        <v>0</v>
      </c>
      <c r="I55" s="100">
        <v>0</v>
      </c>
      <c r="J55" s="100">
        <v>0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100">
        <v>0</v>
      </c>
      <c r="Q55" s="100">
        <v>0</v>
      </c>
      <c r="R55" s="100">
        <v>0</v>
      </c>
      <c r="S55" s="100">
        <v>0</v>
      </c>
      <c r="T55" s="100">
        <v>0</v>
      </c>
      <c r="U55" s="100">
        <v>0</v>
      </c>
      <c r="V55" s="100">
        <v>0</v>
      </c>
      <c r="W55" s="100">
        <v>0</v>
      </c>
      <c r="X55" s="100">
        <f>O55+P55+V55+W55</f>
        <v>0</v>
      </c>
      <c r="Y55" s="177">
        <f t="shared" si="2"/>
        <v>100</v>
      </c>
      <c r="Z55" s="165">
        <f t="shared" si="3"/>
        <v>0</v>
      </c>
      <c r="AA55" s="95" t="s">
        <v>27</v>
      </c>
      <c r="AB55" s="94"/>
    </row>
    <row r="56" spans="1:28" s="28" customFormat="1" ht="16.5" customHeight="1">
      <c r="A56" s="80"/>
      <c r="B56" s="82" t="s">
        <v>28</v>
      </c>
      <c r="C56" s="176">
        <f>D56+K56+L56+M56+N56+O56+P56+Q56+R56+S56+T56</f>
        <v>28</v>
      </c>
      <c r="D56" s="120">
        <f>SUM(E56:J56)</f>
        <v>28</v>
      </c>
      <c r="E56" s="100">
        <v>28</v>
      </c>
      <c r="F56" s="101">
        <v>0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0">
        <v>0</v>
      </c>
      <c r="M56" s="100">
        <v>0</v>
      </c>
      <c r="N56" s="100">
        <v>0</v>
      </c>
      <c r="O56" s="100">
        <v>0</v>
      </c>
      <c r="P56" s="100">
        <v>0</v>
      </c>
      <c r="Q56" s="100">
        <v>0</v>
      </c>
      <c r="R56" s="100">
        <v>0</v>
      </c>
      <c r="S56" s="100">
        <v>0</v>
      </c>
      <c r="T56" s="100">
        <v>0</v>
      </c>
      <c r="U56" s="100">
        <v>0</v>
      </c>
      <c r="V56" s="100">
        <v>0</v>
      </c>
      <c r="W56" s="100">
        <v>0</v>
      </c>
      <c r="X56" s="100">
        <f>O56+P56+V56+W56</f>
        <v>0</v>
      </c>
      <c r="Y56" s="177">
        <f t="shared" si="2"/>
        <v>100</v>
      </c>
      <c r="Z56" s="165">
        <f t="shared" si="3"/>
        <v>0</v>
      </c>
      <c r="AA56" s="95" t="s">
        <v>28</v>
      </c>
      <c r="AB56" s="94"/>
    </row>
    <row r="57" spans="1:28" s="29" customFormat="1" ht="16.5" customHeight="1">
      <c r="A57" s="237" t="s">
        <v>83</v>
      </c>
      <c r="B57" s="237"/>
      <c r="C57" s="168">
        <f>SUM(C58:C59)</f>
        <v>113</v>
      </c>
      <c r="D57" s="178">
        <f aca="true" t="shared" si="14" ref="D57:X57">SUM(D58:D59)</f>
        <v>113</v>
      </c>
      <c r="E57" s="169">
        <f t="shared" si="14"/>
        <v>107</v>
      </c>
      <c r="F57" s="170">
        <f t="shared" si="14"/>
        <v>1</v>
      </c>
      <c r="G57" s="169">
        <f t="shared" si="14"/>
        <v>5</v>
      </c>
      <c r="H57" s="169">
        <f t="shared" si="14"/>
        <v>0</v>
      </c>
      <c r="I57" s="169">
        <f t="shared" si="14"/>
        <v>0</v>
      </c>
      <c r="J57" s="169">
        <f t="shared" si="14"/>
        <v>0</v>
      </c>
      <c r="K57" s="169">
        <f t="shared" si="14"/>
        <v>0</v>
      </c>
      <c r="L57" s="169">
        <f t="shared" si="14"/>
        <v>0</v>
      </c>
      <c r="M57" s="169">
        <f t="shared" si="14"/>
        <v>0</v>
      </c>
      <c r="N57" s="169">
        <f t="shared" si="14"/>
        <v>0</v>
      </c>
      <c r="O57" s="169">
        <f t="shared" si="14"/>
        <v>0</v>
      </c>
      <c r="P57" s="169">
        <f t="shared" si="14"/>
        <v>0</v>
      </c>
      <c r="Q57" s="169">
        <f t="shared" si="14"/>
        <v>0</v>
      </c>
      <c r="R57" s="169">
        <f t="shared" si="14"/>
        <v>0</v>
      </c>
      <c r="S57" s="169">
        <f>SUM(S58:S59)</f>
        <v>0</v>
      </c>
      <c r="T57" s="169">
        <f>SUM(T58:T59)</f>
        <v>0</v>
      </c>
      <c r="U57" s="169">
        <f>SUM(U58:U59)</f>
        <v>3</v>
      </c>
      <c r="V57" s="169">
        <f>SUM(V58:V59)</f>
        <v>0</v>
      </c>
      <c r="W57" s="169">
        <f>SUM(W58:W59)</f>
        <v>0</v>
      </c>
      <c r="X57" s="169">
        <f t="shared" si="14"/>
        <v>0</v>
      </c>
      <c r="Y57" s="171">
        <f t="shared" si="2"/>
        <v>100</v>
      </c>
      <c r="Z57" s="179">
        <f t="shared" si="3"/>
        <v>0</v>
      </c>
      <c r="AA57" s="249" t="s">
        <v>83</v>
      </c>
      <c r="AB57" s="252"/>
    </row>
    <row r="58" spans="1:28" s="28" customFormat="1" ht="16.5" customHeight="1">
      <c r="A58" s="80"/>
      <c r="B58" s="82" t="s">
        <v>29</v>
      </c>
      <c r="C58" s="176">
        <f>D58+K58+L58+M58+N58+O58+P58+Q58+R58+S58+T58</f>
        <v>26</v>
      </c>
      <c r="D58" s="120">
        <f>SUM(E58:J58)</f>
        <v>26</v>
      </c>
      <c r="E58" s="100">
        <v>26</v>
      </c>
      <c r="F58" s="101">
        <v>0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0">
        <v>0</v>
      </c>
      <c r="R58" s="100">
        <v>0</v>
      </c>
      <c r="S58" s="100">
        <v>0</v>
      </c>
      <c r="T58" s="100">
        <v>0</v>
      </c>
      <c r="U58" s="100">
        <v>0</v>
      </c>
      <c r="V58" s="100">
        <v>0</v>
      </c>
      <c r="W58" s="100">
        <v>0</v>
      </c>
      <c r="X58" s="100">
        <f>O58+P58+V58+W58</f>
        <v>0</v>
      </c>
      <c r="Y58" s="177">
        <f t="shared" si="2"/>
        <v>100</v>
      </c>
      <c r="Z58" s="165">
        <f t="shared" si="3"/>
        <v>0</v>
      </c>
      <c r="AA58" s="95" t="s">
        <v>29</v>
      </c>
      <c r="AB58" s="94"/>
    </row>
    <row r="59" spans="1:28" s="30" customFormat="1" ht="16.5" customHeight="1">
      <c r="A59" s="80"/>
      <c r="B59" s="82" t="s">
        <v>37</v>
      </c>
      <c r="C59" s="176">
        <f>D59+K59+L59+M59+N59+O59+P59+Q59+R59+S59+T59</f>
        <v>87</v>
      </c>
      <c r="D59" s="120">
        <f>SUM(E59:J59)</f>
        <v>87</v>
      </c>
      <c r="E59" s="100">
        <v>81</v>
      </c>
      <c r="F59" s="101">
        <v>1</v>
      </c>
      <c r="G59" s="100">
        <v>5</v>
      </c>
      <c r="H59" s="100">
        <v>0</v>
      </c>
      <c r="I59" s="100">
        <v>0</v>
      </c>
      <c r="J59" s="100">
        <v>0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00">
        <v>0</v>
      </c>
      <c r="Q59" s="100">
        <v>0</v>
      </c>
      <c r="R59" s="100">
        <v>0</v>
      </c>
      <c r="S59" s="100">
        <v>0</v>
      </c>
      <c r="T59" s="100">
        <v>0</v>
      </c>
      <c r="U59" s="100">
        <v>3</v>
      </c>
      <c r="V59" s="100">
        <v>0</v>
      </c>
      <c r="W59" s="100">
        <v>0</v>
      </c>
      <c r="X59" s="100">
        <f>O59+P59+V59+W59</f>
        <v>0</v>
      </c>
      <c r="Y59" s="177">
        <f t="shared" si="2"/>
        <v>100</v>
      </c>
      <c r="Z59" s="165">
        <f t="shared" si="3"/>
        <v>0</v>
      </c>
      <c r="AA59" s="95" t="s">
        <v>37</v>
      </c>
      <c r="AB59" s="94"/>
    </row>
    <row r="60" spans="1:28" s="27" customFormat="1" ht="16.5" customHeight="1">
      <c r="A60" s="237" t="s">
        <v>84</v>
      </c>
      <c r="B60" s="257"/>
      <c r="C60" s="168">
        <f>SUM(C61:C62)</f>
        <v>168</v>
      </c>
      <c r="D60" s="178">
        <f aca="true" t="shared" si="15" ref="D60:X60">SUM(D61:D62)</f>
        <v>168</v>
      </c>
      <c r="E60" s="169">
        <f t="shared" si="15"/>
        <v>160</v>
      </c>
      <c r="F60" s="170">
        <f t="shared" si="15"/>
        <v>5</v>
      </c>
      <c r="G60" s="169">
        <f t="shared" si="15"/>
        <v>3</v>
      </c>
      <c r="H60" s="169">
        <f t="shared" si="15"/>
        <v>0</v>
      </c>
      <c r="I60" s="169">
        <f t="shared" si="15"/>
        <v>0</v>
      </c>
      <c r="J60" s="169">
        <f t="shared" si="15"/>
        <v>0</v>
      </c>
      <c r="K60" s="169">
        <f t="shared" si="15"/>
        <v>0</v>
      </c>
      <c r="L60" s="169">
        <f t="shared" si="15"/>
        <v>0</v>
      </c>
      <c r="M60" s="169">
        <f t="shared" si="15"/>
        <v>0</v>
      </c>
      <c r="N60" s="169">
        <f t="shared" si="15"/>
        <v>0</v>
      </c>
      <c r="O60" s="169">
        <f t="shared" si="15"/>
        <v>0</v>
      </c>
      <c r="P60" s="169">
        <f t="shared" si="15"/>
        <v>0</v>
      </c>
      <c r="Q60" s="169">
        <f t="shared" si="15"/>
        <v>0</v>
      </c>
      <c r="R60" s="169">
        <f t="shared" si="15"/>
        <v>0</v>
      </c>
      <c r="S60" s="169">
        <f>SUM(S61:S62)</f>
        <v>0</v>
      </c>
      <c r="T60" s="169">
        <f>SUM(T61:T62)</f>
        <v>0</v>
      </c>
      <c r="U60" s="169">
        <f>SUM(U61:U62)</f>
        <v>3</v>
      </c>
      <c r="V60" s="169">
        <f>SUM(V61:V62)</f>
        <v>0</v>
      </c>
      <c r="W60" s="169">
        <f>SUM(W61:W62)</f>
        <v>0</v>
      </c>
      <c r="X60" s="169">
        <f t="shared" si="15"/>
        <v>0</v>
      </c>
      <c r="Y60" s="171">
        <f t="shared" si="2"/>
        <v>100</v>
      </c>
      <c r="Z60" s="179">
        <f t="shared" si="3"/>
        <v>0</v>
      </c>
      <c r="AA60" s="249" t="s">
        <v>84</v>
      </c>
      <c r="AB60" s="250"/>
    </row>
    <row r="61" spans="1:28" s="28" customFormat="1" ht="16.5" customHeight="1">
      <c r="A61" s="83"/>
      <c r="B61" s="82" t="s">
        <v>30</v>
      </c>
      <c r="C61" s="176">
        <f>D61+K61+L61+M61+N61+O61+P61+Q61+R61+S61+T61</f>
        <v>71</v>
      </c>
      <c r="D61" s="120">
        <f>SUM(E61:J61)</f>
        <v>71</v>
      </c>
      <c r="E61" s="100">
        <v>67</v>
      </c>
      <c r="F61" s="101">
        <v>1</v>
      </c>
      <c r="G61" s="100">
        <v>3</v>
      </c>
      <c r="H61" s="100">
        <v>0</v>
      </c>
      <c r="I61" s="100">
        <v>0</v>
      </c>
      <c r="J61" s="100">
        <v>0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100">
        <v>0</v>
      </c>
      <c r="Q61" s="100">
        <v>0</v>
      </c>
      <c r="R61" s="100">
        <v>0</v>
      </c>
      <c r="S61" s="100">
        <v>0</v>
      </c>
      <c r="T61" s="100">
        <v>0</v>
      </c>
      <c r="U61" s="100">
        <v>2</v>
      </c>
      <c r="V61" s="100">
        <v>0</v>
      </c>
      <c r="W61" s="100">
        <v>0</v>
      </c>
      <c r="X61" s="100">
        <f>O61+P61+V61+W61</f>
        <v>0</v>
      </c>
      <c r="Y61" s="177">
        <f t="shared" si="2"/>
        <v>100</v>
      </c>
      <c r="Z61" s="165">
        <f t="shared" si="3"/>
        <v>0</v>
      </c>
      <c r="AA61" s="95" t="s">
        <v>30</v>
      </c>
      <c r="AB61" s="94"/>
    </row>
    <row r="62" spans="1:28" s="28" customFormat="1" ht="16.5" customHeight="1">
      <c r="A62" s="83"/>
      <c r="B62" s="82" t="s">
        <v>74</v>
      </c>
      <c r="C62" s="176">
        <f>D62+K62+L62+M62+N62+O62+P62+Q62+R62+S62+T62</f>
        <v>97</v>
      </c>
      <c r="D62" s="120">
        <f>SUM(E62:J62)</f>
        <v>97</v>
      </c>
      <c r="E62" s="100">
        <v>93</v>
      </c>
      <c r="F62" s="101">
        <v>4</v>
      </c>
      <c r="G62" s="100">
        <v>0</v>
      </c>
      <c r="H62" s="100">
        <v>0</v>
      </c>
      <c r="I62" s="100">
        <v>0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0">
        <v>0</v>
      </c>
      <c r="R62" s="100">
        <v>0</v>
      </c>
      <c r="S62" s="100">
        <v>0</v>
      </c>
      <c r="T62" s="100">
        <v>0</v>
      </c>
      <c r="U62" s="100">
        <v>1</v>
      </c>
      <c r="V62" s="100">
        <v>0</v>
      </c>
      <c r="W62" s="100">
        <v>0</v>
      </c>
      <c r="X62" s="100">
        <f>O62+P62+V62+W62</f>
        <v>0</v>
      </c>
      <c r="Y62" s="177">
        <f t="shared" si="2"/>
        <v>100</v>
      </c>
      <c r="Z62" s="165">
        <f t="shared" si="3"/>
        <v>0</v>
      </c>
      <c r="AA62" s="95" t="s">
        <v>74</v>
      </c>
      <c r="AB62" s="94"/>
    </row>
    <row r="63" spans="1:28" s="27" customFormat="1" ht="16.5" customHeight="1">
      <c r="A63" s="237" t="s">
        <v>85</v>
      </c>
      <c r="B63" s="237"/>
      <c r="C63" s="168">
        <f>C64</f>
        <v>14</v>
      </c>
      <c r="D63" s="178">
        <f aca="true" t="shared" si="16" ref="D63:X63">D64</f>
        <v>14</v>
      </c>
      <c r="E63" s="169">
        <f t="shared" si="16"/>
        <v>13</v>
      </c>
      <c r="F63" s="170">
        <f t="shared" si="16"/>
        <v>0</v>
      </c>
      <c r="G63" s="169">
        <f t="shared" si="16"/>
        <v>1</v>
      </c>
      <c r="H63" s="169">
        <f t="shared" si="16"/>
        <v>0</v>
      </c>
      <c r="I63" s="169">
        <f t="shared" si="16"/>
        <v>0</v>
      </c>
      <c r="J63" s="169">
        <f t="shared" si="16"/>
        <v>0</v>
      </c>
      <c r="K63" s="169">
        <f t="shared" si="16"/>
        <v>0</v>
      </c>
      <c r="L63" s="169">
        <f t="shared" si="16"/>
        <v>0</v>
      </c>
      <c r="M63" s="169">
        <f t="shared" si="16"/>
        <v>0</v>
      </c>
      <c r="N63" s="169">
        <f t="shared" si="16"/>
        <v>0</v>
      </c>
      <c r="O63" s="169">
        <f t="shared" si="16"/>
        <v>0</v>
      </c>
      <c r="P63" s="169">
        <f t="shared" si="16"/>
        <v>0</v>
      </c>
      <c r="Q63" s="169">
        <f t="shared" si="16"/>
        <v>0</v>
      </c>
      <c r="R63" s="169">
        <f t="shared" si="16"/>
        <v>0</v>
      </c>
      <c r="S63" s="169">
        <f>S64</f>
        <v>0</v>
      </c>
      <c r="T63" s="169">
        <f>T64</f>
        <v>0</v>
      </c>
      <c r="U63" s="169">
        <f>U64</f>
        <v>0</v>
      </c>
      <c r="V63" s="169">
        <f>V64</f>
        <v>0</v>
      </c>
      <c r="W63" s="169">
        <f>W64</f>
        <v>0</v>
      </c>
      <c r="X63" s="169">
        <f t="shared" si="16"/>
        <v>0</v>
      </c>
      <c r="Y63" s="171">
        <f t="shared" si="2"/>
        <v>100</v>
      </c>
      <c r="Z63" s="179">
        <f t="shared" si="3"/>
        <v>0</v>
      </c>
      <c r="AA63" s="249" t="s">
        <v>85</v>
      </c>
      <c r="AB63" s="252"/>
    </row>
    <row r="64" spans="1:28" s="28" customFormat="1" ht="16.5" customHeight="1">
      <c r="A64" s="83"/>
      <c r="B64" s="82" t="s">
        <v>31</v>
      </c>
      <c r="C64" s="176">
        <f>D64+K64+L64+M64+N64+O64+P64+Q64+R64+S64+T64</f>
        <v>14</v>
      </c>
      <c r="D64" s="120">
        <f>SUM(E64:J64)</f>
        <v>14</v>
      </c>
      <c r="E64" s="100">
        <v>13</v>
      </c>
      <c r="F64" s="101">
        <v>0</v>
      </c>
      <c r="G64" s="100">
        <v>1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0">
        <v>0</v>
      </c>
      <c r="P64" s="100">
        <v>0</v>
      </c>
      <c r="Q64" s="100">
        <v>0</v>
      </c>
      <c r="R64" s="100">
        <v>0</v>
      </c>
      <c r="S64" s="100">
        <v>0</v>
      </c>
      <c r="T64" s="100">
        <v>0</v>
      </c>
      <c r="U64" s="100">
        <v>0</v>
      </c>
      <c r="V64" s="100">
        <v>0</v>
      </c>
      <c r="W64" s="100">
        <v>0</v>
      </c>
      <c r="X64" s="100">
        <f>O64+P64+V64+W64</f>
        <v>0</v>
      </c>
      <c r="Y64" s="177">
        <f t="shared" si="2"/>
        <v>100</v>
      </c>
      <c r="Z64" s="165">
        <f t="shared" si="3"/>
        <v>0</v>
      </c>
      <c r="AA64" s="95" t="s">
        <v>31</v>
      </c>
      <c r="AB64" s="94"/>
    </row>
    <row r="65" spans="1:28" s="29" customFormat="1" ht="16.5" customHeight="1">
      <c r="A65" s="237" t="s">
        <v>86</v>
      </c>
      <c r="B65" s="257"/>
      <c r="C65" s="168">
        <f>C66</f>
        <v>66</v>
      </c>
      <c r="D65" s="178">
        <f aca="true" t="shared" si="17" ref="D65:X65">D66</f>
        <v>66</v>
      </c>
      <c r="E65" s="169">
        <f t="shared" si="17"/>
        <v>64</v>
      </c>
      <c r="F65" s="170">
        <f t="shared" si="17"/>
        <v>0</v>
      </c>
      <c r="G65" s="169">
        <f t="shared" si="17"/>
        <v>2</v>
      </c>
      <c r="H65" s="169">
        <f t="shared" si="17"/>
        <v>0</v>
      </c>
      <c r="I65" s="169">
        <f t="shared" si="17"/>
        <v>0</v>
      </c>
      <c r="J65" s="169">
        <f t="shared" si="17"/>
        <v>0</v>
      </c>
      <c r="K65" s="169">
        <f t="shared" si="17"/>
        <v>0</v>
      </c>
      <c r="L65" s="169">
        <f t="shared" si="17"/>
        <v>0</v>
      </c>
      <c r="M65" s="169">
        <f t="shared" si="17"/>
        <v>0</v>
      </c>
      <c r="N65" s="169">
        <f t="shared" si="17"/>
        <v>0</v>
      </c>
      <c r="O65" s="169">
        <f t="shared" si="17"/>
        <v>0</v>
      </c>
      <c r="P65" s="169">
        <f t="shared" si="17"/>
        <v>0</v>
      </c>
      <c r="Q65" s="169">
        <f t="shared" si="17"/>
        <v>0</v>
      </c>
      <c r="R65" s="169">
        <f t="shared" si="17"/>
        <v>0</v>
      </c>
      <c r="S65" s="169">
        <f>S66</f>
        <v>0</v>
      </c>
      <c r="T65" s="169">
        <f>T66</f>
        <v>0</v>
      </c>
      <c r="U65" s="169">
        <f>U66</f>
        <v>0</v>
      </c>
      <c r="V65" s="169">
        <f>V66</f>
        <v>0</v>
      </c>
      <c r="W65" s="169">
        <f>W66</f>
        <v>0</v>
      </c>
      <c r="X65" s="169">
        <f t="shared" si="17"/>
        <v>0</v>
      </c>
      <c r="Y65" s="171">
        <f t="shared" si="2"/>
        <v>100</v>
      </c>
      <c r="Z65" s="179">
        <f t="shared" si="3"/>
        <v>0</v>
      </c>
      <c r="AA65" s="249" t="s">
        <v>86</v>
      </c>
      <c r="AB65" s="250"/>
    </row>
    <row r="66" spans="1:28" s="30" customFormat="1" ht="16.5" customHeight="1">
      <c r="A66" s="83"/>
      <c r="B66" s="82" t="s">
        <v>75</v>
      </c>
      <c r="C66" s="176">
        <f>D66+K66+L66+M66+N66+O66+P66+Q66+R66+S66+T66</f>
        <v>66</v>
      </c>
      <c r="D66" s="120">
        <f>SUM(E66:J66)</f>
        <v>66</v>
      </c>
      <c r="E66" s="100">
        <v>64</v>
      </c>
      <c r="F66" s="101">
        <v>0</v>
      </c>
      <c r="G66" s="100">
        <v>2</v>
      </c>
      <c r="H66" s="100">
        <v>0</v>
      </c>
      <c r="I66" s="100">
        <v>0</v>
      </c>
      <c r="J66" s="100">
        <v>0</v>
      </c>
      <c r="K66" s="100">
        <v>0</v>
      </c>
      <c r="L66" s="100">
        <v>0</v>
      </c>
      <c r="M66" s="100">
        <v>0</v>
      </c>
      <c r="N66" s="100">
        <v>0</v>
      </c>
      <c r="O66" s="100">
        <v>0</v>
      </c>
      <c r="P66" s="100">
        <v>0</v>
      </c>
      <c r="Q66" s="100">
        <v>0</v>
      </c>
      <c r="R66" s="100">
        <v>0</v>
      </c>
      <c r="S66" s="100">
        <v>0</v>
      </c>
      <c r="T66" s="100">
        <v>0</v>
      </c>
      <c r="U66" s="100">
        <v>0</v>
      </c>
      <c r="V66" s="100">
        <v>0</v>
      </c>
      <c r="W66" s="100">
        <v>0</v>
      </c>
      <c r="X66" s="100">
        <f>O66+P66+V66+W66</f>
        <v>0</v>
      </c>
      <c r="Y66" s="177">
        <f t="shared" si="2"/>
        <v>100</v>
      </c>
      <c r="Z66" s="165">
        <f t="shared" si="3"/>
        <v>0</v>
      </c>
      <c r="AA66" s="95" t="s">
        <v>75</v>
      </c>
      <c r="AB66" s="94"/>
    </row>
    <row r="67" spans="1:28" s="6" customFormat="1" ht="16.5" customHeight="1">
      <c r="A67" s="84"/>
      <c r="B67" s="84"/>
      <c r="C67" s="102"/>
      <c r="D67" s="16"/>
      <c r="E67" s="16"/>
      <c r="F67" s="103"/>
      <c r="G67" s="16"/>
      <c r="H67" s="16"/>
      <c r="I67" s="16"/>
      <c r="J67" s="16"/>
      <c r="K67" s="16"/>
      <c r="L67" s="16"/>
      <c r="M67" s="16"/>
      <c r="N67" s="16"/>
      <c r="O67" s="52"/>
      <c r="P67" s="52"/>
      <c r="Q67" s="52"/>
      <c r="R67" s="52"/>
      <c r="S67" s="16"/>
      <c r="T67" s="16"/>
      <c r="U67" s="16"/>
      <c r="V67" s="52"/>
      <c r="W67" s="52"/>
      <c r="X67" s="52"/>
      <c r="Y67" s="104"/>
      <c r="Z67" s="104"/>
      <c r="AA67" s="96"/>
      <c r="AB67" s="84"/>
    </row>
    <row r="68" spans="2:26" ht="16.5" customHeight="1">
      <c r="B68" s="13"/>
      <c r="C68" s="13"/>
      <c r="D68" s="13"/>
      <c r="E68" s="33"/>
      <c r="F68" s="40"/>
      <c r="G68" s="33"/>
      <c r="H68" s="33"/>
      <c r="I68" s="33"/>
      <c r="J68" s="33"/>
      <c r="K68" s="34"/>
      <c r="L68" s="15"/>
      <c r="M68" s="15"/>
      <c r="N68" s="34"/>
      <c r="O68" s="72"/>
      <c r="P68" s="72"/>
      <c r="Q68" s="72"/>
      <c r="R68" s="72"/>
      <c r="S68" s="34"/>
      <c r="T68" s="34"/>
      <c r="U68" s="34"/>
      <c r="V68" s="68"/>
      <c r="W68" s="73"/>
      <c r="X68" s="73"/>
      <c r="Y68" s="20"/>
      <c r="Z68" s="20"/>
    </row>
    <row r="69" spans="2:24" ht="16.5" customHeight="1">
      <c r="B69" s="13"/>
      <c r="C69" s="13"/>
      <c r="D69" s="13"/>
      <c r="E69" s="23"/>
      <c r="F69" s="41"/>
      <c r="G69" s="23"/>
      <c r="H69" s="23"/>
      <c r="I69" s="23"/>
      <c r="J69" s="23"/>
      <c r="O69" s="72"/>
      <c r="P69" s="72"/>
      <c r="Q69" s="72"/>
      <c r="R69" s="72"/>
      <c r="V69" s="68"/>
      <c r="W69" s="73"/>
      <c r="X69" s="73"/>
    </row>
    <row r="70" spans="2:24" ht="13.5" customHeight="1">
      <c r="B70" s="15"/>
      <c r="C70" s="15"/>
      <c r="O70" s="64"/>
      <c r="P70" s="65"/>
      <c r="Q70" s="65"/>
      <c r="R70" s="65"/>
      <c r="V70" s="66"/>
      <c r="W70" s="66"/>
      <c r="X70" s="66"/>
    </row>
    <row r="71" spans="2:24" ht="13.5" customHeight="1">
      <c r="B71" s="15"/>
      <c r="C71" s="15"/>
      <c r="O71" s="67"/>
      <c r="P71" s="67"/>
      <c r="Q71" s="67"/>
      <c r="R71" s="67"/>
      <c r="W71" s="68"/>
      <c r="X71" s="68"/>
    </row>
    <row r="72" spans="2:24" ht="13.5" customHeight="1">
      <c r="B72" s="15"/>
      <c r="C72" s="15"/>
      <c r="O72" s="64"/>
      <c r="P72" s="65"/>
      <c r="Q72" s="65"/>
      <c r="R72" s="65"/>
      <c r="V72" s="66"/>
      <c r="W72" s="69"/>
      <c r="X72" s="69"/>
    </row>
    <row r="73" spans="2:18" ht="13.5" customHeight="1">
      <c r="B73" s="15"/>
      <c r="C73" s="15"/>
      <c r="O73" s="67"/>
      <c r="P73" s="67"/>
      <c r="Q73" s="67"/>
      <c r="R73" s="67"/>
    </row>
    <row r="74" spans="2:3" ht="13.5" customHeight="1">
      <c r="B74" s="15"/>
      <c r="C74" s="15"/>
    </row>
    <row r="75" spans="2:3" ht="13.5" customHeight="1">
      <c r="B75" s="15"/>
      <c r="C75" s="15"/>
    </row>
    <row r="76" spans="2:3" ht="13.5" customHeight="1">
      <c r="B76" s="15"/>
      <c r="C76" s="15"/>
    </row>
    <row r="77" spans="2:3" ht="13.5" customHeight="1">
      <c r="B77" s="15"/>
      <c r="C77" s="15"/>
    </row>
    <row r="78" spans="2:3" ht="13.5" customHeight="1">
      <c r="B78" s="15"/>
      <c r="C78" s="15"/>
    </row>
    <row r="79" spans="2:3" ht="13.5" customHeight="1">
      <c r="B79" s="15"/>
      <c r="C79" s="15"/>
    </row>
    <row r="80" spans="2:3" ht="13.5" customHeight="1">
      <c r="B80" s="15"/>
      <c r="C80" s="15"/>
    </row>
    <row r="81" spans="2:3" ht="13.5" customHeight="1">
      <c r="B81" s="15"/>
      <c r="C81" s="15"/>
    </row>
    <row r="82" spans="2:3" ht="13.5" customHeight="1">
      <c r="B82" s="15"/>
      <c r="C82" s="15"/>
    </row>
  </sheetData>
  <sheetProtection/>
  <mergeCells count="54">
    <mergeCell ref="A65:B65"/>
    <mergeCell ref="AA65:AB65"/>
    <mergeCell ref="A57:B57"/>
    <mergeCell ref="AA57:AB57"/>
    <mergeCell ref="A60:B60"/>
    <mergeCell ref="AA60:AB60"/>
    <mergeCell ref="A63:B63"/>
    <mergeCell ref="AA63:AB63"/>
    <mergeCell ref="A46:B46"/>
    <mergeCell ref="AA46:AB46"/>
    <mergeCell ref="A49:B49"/>
    <mergeCell ref="AA49:AB49"/>
    <mergeCell ref="A53:B53"/>
    <mergeCell ref="AA53:AB53"/>
    <mergeCell ref="AA16:AB16"/>
    <mergeCell ref="A36:B36"/>
    <mergeCell ref="AA36:AB36"/>
    <mergeCell ref="A39:B39"/>
    <mergeCell ref="AA39:AB39"/>
    <mergeCell ref="A44:B44"/>
    <mergeCell ref="AA44:AB44"/>
    <mergeCell ref="P8:Q8"/>
    <mergeCell ref="R8:S8"/>
    <mergeCell ref="A16:B16"/>
    <mergeCell ref="N4:N7"/>
    <mergeCell ref="O4:R4"/>
    <mergeCell ref="S4:S7"/>
    <mergeCell ref="A4:B7"/>
    <mergeCell ref="C4:C7"/>
    <mergeCell ref="D4:J4"/>
    <mergeCell ref="K4:K7"/>
    <mergeCell ref="Z4:Z7"/>
    <mergeCell ref="AA4:AB7"/>
    <mergeCell ref="D5:D7"/>
    <mergeCell ref="E5:G6"/>
    <mergeCell ref="H5:H7"/>
    <mergeCell ref="I5:I7"/>
    <mergeCell ref="J5:J7"/>
    <mergeCell ref="O5:O7"/>
    <mergeCell ref="P5:Q5"/>
    <mergeCell ref="R5:R7"/>
    <mergeCell ref="Y4:Y7"/>
    <mergeCell ref="U5:U7"/>
    <mergeCell ref="V5:V7"/>
    <mergeCell ref="W5:W7"/>
    <mergeCell ref="X5:X6"/>
    <mergeCell ref="P6:P7"/>
    <mergeCell ref="Q6:Q7"/>
    <mergeCell ref="L4:M5"/>
    <mergeCell ref="L6:L7"/>
    <mergeCell ref="M6:M7"/>
    <mergeCell ref="A1:N1"/>
    <mergeCell ref="T4:T7"/>
    <mergeCell ref="U4:X4"/>
  </mergeCells>
  <printOptions horizontalCentered="1"/>
  <pageMargins left="0.5905511811023623" right="0.5905511811023623" top="0.7874015748031497" bottom="0.3937007874015748" header="0.31496062992125984" footer="0.31496062992125984"/>
  <pageSetup fitToWidth="2" horizontalDpi="600" verticalDpi="600" orientation="portrait" paperSize="9" scale="63" r:id="rId2"/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D80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7" sqref="C7"/>
    </sheetView>
  </sheetViews>
  <sheetFormatPr defaultColWidth="8.75" defaultRowHeight="13.5" customHeight="1"/>
  <cols>
    <col min="1" max="1" width="1.328125" style="17" customWidth="1"/>
    <col min="2" max="2" width="9.25" style="17" customWidth="1"/>
    <col min="3" max="7" width="7.58203125" style="17" customWidth="1"/>
    <col min="8" max="27" width="6.58203125" style="17" customWidth="1"/>
    <col min="28" max="28" width="10.58203125" style="109" customWidth="1"/>
    <col min="29" max="29" width="9.25" style="17" customWidth="1"/>
    <col min="30" max="30" width="1.328125" style="17" customWidth="1"/>
    <col min="31" max="16384" width="8.75" style="17" customWidth="1"/>
  </cols>
  <sheetData>
    <row r="1" spans="1:15" ht="16.5" customHeight="1">
      <c r="A1" s="200" t="s">
        <v>103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13" ht="16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30" ht="16.5" customHeight="1">
      <c r="A3" s="110" t="s">
        <v>66</v>
      </c>
      <c r="C3" s="111"/>
      <c r="D3" s="111"/>
      <c r="E3" s="111"/>
      <c r="F3" s="111"/>
      <c r="G3" s="111"/>
      <c r="H3" s="16"/>
      <c r="I3" s="16"/>
      <c r="J3" s="16"/>
      <c r="K3" s="16"/>
      <c r="L3" s="16"/>
      <c r="M3" s="112"/>
      <c r="N3" s="113"/>
      <c r="P3" s="113" t="s">
        <v>71</v>
      </c>
      <c r="AC3" s="14"/>
      <c r="AD3" s="114" t="s">
        <v>1</v>
      </c>
    </row>
    <row r="4" spans="1:30" ht="16.5" customHeight="1">
      <c r="A4" s="276" t="s">
        <v>92</v>
      </c>
      <c r="B4" s="277"/>
      <c r="C4" s="260" t="s">
        <v>0</v>
      </c>
      <c r="D4" s="261"/>
      <c r="E4" s="261"/>
      <c r="F4" s="261"/>
      <c r="G4" s="270"/>
      <c r="H4" s="258" t="s">
        <v>93</v>
      </c>
      <c r="I4" s="259"/>
      <c r="J4" s="259"/>
      <c r="K4" s="259"/>
      <c r="L4" s="258" t="s">
        <v>94</v>
      </c>
      <c r="M4" s="259"/>
      <c r="N4" s="259"/>
      <c r="O4" s="271"/>
      <c r="P4" s="258" t="s">
        <v>95</v>
      </c>
      <c r="Q4" s="259"/>
      <c r="R4" s="259"/>
      <c r="S4" s="259"/>
      <c r="T4" s="258" t="s">
        <v>88</v>
      </c>
      <c r="U4" s="259"/>
      <c r="V4" s="259"/>
      <c r="W4" s="259"/>
      <c r="X4" s="260" t="s">
        <v>89</v>
      </c>
      <c r="Y4" s="261"/>
      <c r="Z4" s="261"/>
      <c r="AA4" s="261"/>
      <c r="AB4" s="280" t="s">
        <v>143</v>
      </c>
      <c r="AC4" s="262" t="s">
        <v>92</v>
      </c>
      <c r="AD4" s="263"/>
    </row>
    <row r="5" spans="1:30" ht="16.5" customHeight="1">
      <c r="A5" s="265"/>
      <c r="B5" s="278"/>
      <c r="C5" s="268" t="s">
        <v>0</v>
      </c>
      <c r="D5" s="258" t="s">
        <v>56</v>
      </c>
      <c r="E5" s="259"/>
      <c r="F5" s="260" t="s">
        <v>59</v>
      </c>
      <c r="G5" s="270"/>
      <c r="H5" s="258" t="s">
        <v>56</v>
      </c>
      <c r="I5" s="271"/>
      <c r="J5" s="260" t="s">
        <v>59</v>
      </c>
      <c r="K5" s="270"/>
      <c r="L5" s="258" t="s">
        <v>56</v>
      </c>
      <c r="M5" s="271"/>
      <c r="N5" s="260" t="s">
        <v>59</v>
      </c>
      <c r="O5" s="270"/>
      <c r="P5" s="258" t="s">
        <v>56</v>
      </c>
      <c r="Q5" s="271"/>
      <c r="R5" s="260" t="s">
        <v>59</v>
      </c>
      <c r="S5" s="270"/>
      <c r="T5" s="258" t="s">
        <v>56</v>
      </c>
      <c r="U5" s="271"/>
      <c r="V5" s="260" t="s">
        <v>59</v>
      </c>
      <c r="W5" s="261"/>
      <c r="X5" s="260" t="s">
        <v>38</v>
      </c>
      <c r="Y5" s="270"/>
      <c r="Z5" s="260" t="s">
        <v>39</v>
      </c>
      <c r="AA5" s="261"/>
      <c r="AB5" s="281"/>
      <c r="AC5" s="264"/>
      <c r="AD5" s="265"/>
    </row>
    <row r="6" spans="1:30" ht="16.5" customHeight="1">
      <c r="A6" s="267"/>
      <c r="B6" s="279"/>
      <c r="C6" s="269"/>
      <c r="D6" s="127" t="s">
        <v>57</v>
      </c>
      <c r="E6" s="128" t="s">
        <v>58</v>
      </c>
      <c r="F6" s="127" t="s">
        <v>38</v>
      </c>
      <c r="G6" s="127" t="s">
        <v>39</v>
      </c>
      <c r="H6" s="127" t="s">
        <v>57</v>
      </c>
      <c r="I6" s="127" t="s">
        <v>58</v>
      </c>
      <c r="J6" s="127" t="s">
        <v>38</v>
      </c>
      <c r="K6" s="127" t="s">
        <v>39</v>
      </c>
      <c r="L6" s="127" t="s">
        <v>57</v>
      </c>
      <c r="M6" s="127" t="s">
        <v>58</v>
      </c>
      <c r="N6" s="127" t="s">
        <v>38</v>
      </c>
      <c r="O6" s="127" t="s">
        <v>39</v>
      </c>
      <c r="P6" s="127" t="s">
        <v>57</v>
      </c>
      <c r="Q6" s="127" t="s">
        <v>58</v>
      </c>
      <c r="R6" s="127" t="s">
        <v>38</v>
      </c>
      <c r="S6" s="127" t="s">
        <v>39</v>
      </c>
      <c r="T6" s="127" t="s">
        <v>57</v>
      </c>
      <c r="U6" s="127" t="s">
        <v>58</v>
      </c>
      <c r="V6" s="127" t="s">
        <v>38</v>
      </c>
      <c r="W6" s="128" t="s">
        <v>39</v>
      </c>
      <c r="X6" s="128" t="s">
        <v>90</v>
      </c>
      <c r="Y6" s="128" t="s">
        <v>91</v>
      </c>
      <c r="Z6" s="128" t="s">
        <v>90</v>
      </c>
      <c r="AA6" s="128" t="s">
        <v>91</v>
      </c>
      <c r="AB6" s="282"/>
      <c r="AC6" s="266"/>
      <c r="AD6" s="267"/>
    </row>
    <row r="7" spans="1:30" ht="16.5" customHeight="1">
      <c r="A7" s="6"/>
      <c r="B7" s="136"/>
      <c r="C7" s="182"/>
      <c r="D7" s="18"/>
      <c r="E7" s="18"/>
      <c r="F7" s="18"/>
      <c r="G7" s="18"/>
      <c r="H7" s="14"/>
      <c r="I7" s="18"/>
      <c r="J7" s="18"/>
      <c r="K7" s="14"/>
      <c r="L7" s="18"/>
      <c r="M7" s="18"/>
      <c r="AC7" s="129"/>
      <c r="AD7" s="6"/>
    </row>
    <row r="8" spans="1:30" ht="16.5" customHeight="1">
      <c r="A8" s="13"/>
      <c r="B8" s="10" t="s">
        <v>98</v>
      </c>
      <c r="C8" s="149">
        <f>SUM(D8:E8)</f>
        <v>24</v>
      </c>
      <c r="D8" s="11">
        <f>SUM(H8,L8,P8,T8)</f>
        <v>17</v>
      </c>
      <c r="E8" s="11">
        <f>SUM(I8,M8,Q8,U8)</f>
        <v>7</v>
      </c>
      <c r="F8" s="11">
        <f>SUM(J8,N8,R8,V8)</f>
        <v>22</v>
      </c>
      <c r="G8" s="11">
        <f>SUM(K8,O8,S8,W8)</f>
        <v>2</v>
      </c>
      <c r="H8" s="11">
        <v>2</v>
      </c>
      <c r="I8" s="11">
        <v>0</v>
      </c>
      <c r="J8" s="11">
        <v>2</v>
      </c>
      <c r="K8" s="11">
        <v>0</v>
      </c>
      <c r="L8" s="11">
        <v>11</v>
      </c>
      <c r="M8" s="11">
        <v>0</v>
      </c>
      <c r="N8" s="115">
        <v>11</v>
      </c>
      <c r="O8" s="115">
        <v>0</v>
      </c>
      <c r="P8" s="115">
        <v>4</v>
      </c>
      <c r="Q8" s="115">
        <v>7</v>
      </c>
      <c r="R8" s="115">
        <v>9</v>
      </c>
      <c r="S8" s="115">
        <v>2</v>
      </c>
      <c r="T8" s="115">
        <v>0</v>
      </c>
      <c r="U8" s="115">
        <v>0</v>
      </c>
      <c r="V8" s="115">
        <v>0</v>
      </c>
      <c r="W8" s="115">
        <v>0</v>
      </c>
      <c r="X8" s="115">
        <v>15</v>
      </c>
      <c r="Y8" s="115">
        <v>7</v>
      </c>
      <c r="Z8" s="115">
        <v>2</v>
      </c>
      <c r="AA8" s="115">
        <v>0</v>
      </c>
      <c r="AB8" s="183">
        <f>E8/C8*100</f>
        <v>29.166666666666668</v>
      </c>
      <c r="AC8" s="130" t="s">
        <v>98</v>
      </c>
      <c r="AD8" s="131"/>
    </row>
    <row r="9" spans="1:30" s="116" customFormat="1" ht="16.5" customHeight="1">
      <c r="A9" s="184"/>
      <c r="B9" s="180" t="s">
        <v>140</v>
      </c>
      <c r="C9" s="155">
        <f aca="true" t="shared" si="0" ref="C9:AA9">C15+C35+C38+C43+C45+C48+C52+C56+C59+C62+C64</f>
        <v>24</v>
      </c>
      <c r="D9" s="156">
        <f>D15+D35+D38+D43+D45+D48+D52+D56+D59+D62+D64</f>
        <v>17</v>
      </c>
      <c r="E9" s="156">
        <f t="shared" si="0"/>
        <v>7</v>
      </c>
      <c r="F9" s="156">
        <f t="shared" si="0"/>
        <v>21</v>
      </c>
      <c r="G9" s="156">
        <f t="shared" si="0"/>
        <v>3</v>
      </c>
      <c r="H9" s="156">
        <f t="shared" si="0"/>
        <v>1</v>
      </c>
      <c r="I9" s="156">
        <f t="shared" si="0"/>
        <v>1</v>
      </c>
      <c r="J9" s="156">
        <f t="shared" si="0"/>
        <v>2</v>
      </c>
      <c r="K9" s="156">
        <f t="shared" si="0"/>
        <v>0</v>
      </c>
      <c r="L9" s="156">
        <f t="shared" si="0"/>
        <v>10</v>
      </c>
      <c r="M9" s="156">
        <f t="shared" si="0"/>
        <v>1</v>
      </c>
      <c r="N9" s="156">
        <f t="shared" si="0"/>
        <v>11</v>
      </c>
      <c r="O9" s="156">
        <f t="shared" si="0"/>
        <v>0</v>
      </c>
      <c r="P9" s="156">
        <f t="shared" si="0"/>
        <v>6</v>
      </c>
      <c r="Q9" s="156">
        <f t="shared" si="0"/>
        <v>5</v>
      </c>
      <c r="R9" s="156">
        <f t="shared" si="0"/>
        <v>8</v>
      </c>
      <c r="S9" s="156">
        <f t="shared" si="0"/>
        <v>3</v>
      </c>
      <c r="T9" s="156">
        <f t="shared" si="0"/>
        <v>0</v>
      </c>
      <c r="U9" s="156">
        <f t="shared" si="0"/>
        <v>0</v>
      </c>
      <c r="V9" s="156">
        <f t="shared" si="0"/>
        <v>0</v>
      </c>
      <c r="W9" s="156">
        <f t="shared" si="0"/>
        <v>0</v>
      </c>
      <c r="X9" s="156">
        <f>X15+X35+X38+X43+X45+X48+X52+X56+X59+X62+X64</f>
        <v>14</v>
      </c>
      <c r="Y9" s="156">
        <f t="shared" si="0"/>
        <v>7</v>
      </c>
      <c r="Z9" s="156">
        <f t="shared" si="0"/>
        <v>3</v>
      </c>
      <c r="AA9" s="156">
        <f t="shared" si="0"/>
        <v>0</v>
      </c>
      <c r="AB9" s="158">
        <f>E9/C9*100</f>
        <v>29.166666666666668</v>
      </c>
      <c r="AC9" s="181" t="s">
        <v>140</v>
      </c>
      <c r="AD9" s="185"/>
    </row>
    <row r="10" spans="1:30" s="117" customFormat="1" ht="16.5" customHeight="1">
      <c r="A10" s="23"/>
      <c r="B10" s="22"/>
      <c r="C10" s="186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87"/>
      <c r="AC10" s="26"/>
      <c r="AD10" s="24"/>
    </row>
    <row r="11" spans="1:30" ht="16.5" customHeight="1">
      <c r="A11" s="6"/>
      <c r="B11" s="137" t="s">
        <v>51</v>
      </c>
      <c r="C11" s="98">
        <f>SUM(D11:E11)</f>
        <v>0</v>
      </c>
      <c r="D11" s="98">
        <f aca="true" t="shared" si="1" ref="D11:G13">H11+L11+P11+T11</f>
        <v>0</v>
      </c>
      <c r="E11" s="98">
        <f t="shared" si="1"/>
        <v>0</v>
      </c>
      <c r="F11" s="98">
        <f t="shared" si="1"/>
        <v>0</v>
      </c>
      <c r="G11" s="98">
        <f t="shared" si="1"/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115">
        <v>0</v>
      </c>
      <c r="O11" s="115">
        <v>0</v>
      </c>
      <c r="P11" s="115">
        <v>0</v>
      </c>
      <c r="Q11" s="115">
        <v>0</v>
      </c>
      <c r="R11" s="115">
        <v>0</v>
      </c>
      <c r="S11" s="115">
        <v>0</v>
      </c>
      <c r="T11" s="115">
        <v>0</v>
      </c>
      <c r="U11" s="115">
        <v>0</v>
      </c>
      <c r="V11" s="115">
        <v>0</v>
      </c>
      <c r="W11" s="115">
        <v>0</v>
      </c>
      <c r="X11" s="115">
        <v>0</v>
      </c>
      <c r="Y11" s="115">
        <v>0</v>
      </c>
      <c r="Z11" s="115">
        <v>0</v>
      </c>
      <c r="AA11" s="115">
        <v>0</v>
      </c>
      <c r="AB11" s="188">
        <v>0</v>
      </c>
      <c r="AC11" s="132" t="s">
        <v>63</v>
      </c>
      <c r="AD11" s="131"/>
    </row>
    <row r="12" spans="1:30" ht="16.5" customHeight="1">
      <c r="A12" s="6"/>
      <c r="B12" s="137" t="s">
        <v>52</v>
      </c>
      <c r="C12" s="98">
        <f>SUM(D12:E12)</f>
        <v>24</v>
      </c>
      <c r="D12" s="98">
        <f t="shared" si="1"/>
        <v>17</v>
      </c>
      <c r="E12" s="98">
        <f t="shared" si="1"/>
        <v>7</v>
      </c>
      <c r="F12" s="98">
        <f t="shared" si="1"/>
        <v>21</v>
      </c>
      <c r="G12" s="98">
        <f t="shared" si="1"/>
        <v>3</v>
      </c>
      <c r="H12" s="98">
        <v>1</v>
      </c>
      <c r="I12" s="98">
        <v>1</v>
      </c>
      <c r="J12" s="98">
        <v>2</v>
      </c>
      <c r="K12" s="98">
        <v>0</v>
      </c>
      <c r="L12" s="98">
        <v>10</v>
      </c>
      <c r="M12" s="98">
        <v>1</v>
      </c>
      <c r="N12" s="115">
        <v>11</v>
      </c>
      <c r="O12" s="115">
        <v>0</v>
      </c>
      <c r="P12" s="115">
        <v>6</v>
      </c>
      <c r="Q12" s="115">
        <v>5</v>
      </c>
      <c r="R12" s="115">
        <v>8</v>
      </c>
      <c r="S12" s="115">
        <v>3</v>
      </c>
      <c r="T12" s="115">
        <v>0</v>
      </c>
      <c r="U12" s="115">
        <v>0</v>
      </c>
      <c r="V12" s="115">
        <v>0</v>
      </c>
      <c r="W12" s="115">
        <v>0</v>
      </c>
      <c r="X12" s="115">
        <v>14</v>
      </c>
      <c r="Y12" s="115">
        <v>7</v>
      </c>
      <c r="Z12" s="115">
        <v>3</v>
      </c>
      <c r="AA12" s="115">
        <v>0</v>
      </c>
      <c r="AB12" s="183">
        <f>E12/C12*100</f>
        <v>29.166666666666668</v>
      </c>
      <c r="AC12" s="132" t="s">
        <v>64</v>
      </c>
      <c r="AD12" s="131"/>
    </row>
    <row r="13" spans="1:30" ht="16.5" customHeight="1">
      <c r="A13" s="6"/>
      <c r="B13" s="137" t="s">
        <v>53</v>
      </c>
      <c r="C13" s="98">
        <f>SUM(D13:E13)</f>
        <v>0</v>
      </c>
      <c r="D13" s="98">
        <f t="shared" si="1"/>
        <v>0</v>
      </c>
      <c r="E13" s="98">
        <f t="shared" si="1"/>
        <v>0</v>
      </c>
      <c r="F13" s="98">
        <f t="shared" si="1"/>
        <v>0</v>
      </c>
      <c r="G13" s="98">
        <f t="shared" si="1"/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  <c r="T13" s="115">
        <v>0</v>
      </c>
      <c r="U13" s="115">
        <v>0</v>
      </c>
      <c r="V13" s="115">
        <v>0</v>
      </c>
      <c r="W13" s="115">
        <v>0</v>
      </c>
      <c r="X13" s="115">
        <v>0</v>
      </c>
      <c r="Y13" s="115">
        <v>0</v>
      </c>
      <c r="Z13" s="115">
        <v>0</v>
      </c>
      <c r="AA13" s="115">
        <v>0</v>
      </c>
      <c r="AB13" s="188">
        <v>0</v>
      </c>
      <c r="AC13" s="132" t="s">
        <v>65</v>
      </c>
      <c r="AD13" s="131"/>
    </row>
    <row r="14" spans="1:30" s="49" customFormat="1" ht="16.5" customHeight="1">
      <c r="A14" s="44"/>
      <c r="B14" s="48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89"/>
      <c r="AC14" s="45"/>
      <c r="AD14" s="46"/>
    </row>
    <row r="15" spans="1:30" s="118" customFormat="1" ht="16.5" customHeight="1">
      <c r="A15" s="272" t="s">
        <v>76</v>
      </c>
      <c r="B15" s="273"/>
      <c r="C15" s="168">
        <f>SUM(C17:C34)</f>
        <v>20</v>
      </c>
      <c r="D15" s="169">
        <f aca="true" t="shared" si="2" ref="D15:AA15">SUM(D17:D34)</f>
        <v>15</v>
      </c>
      <c r="E15" s="169">
        <f t="shared" si="2"/>
        <v>5</v>
      </c>
      <c r="F15" s="169">
        <f t="shared" si="2"/>
        <v>17</v>
      </c>
      <c r="G15" s="169">
        <f t="shared" si="2"/>
        <v>3</v>
      </c>
      <c r="H15" s="169">
        <f t="shared" si="2"/>
        <v>1</v>
      </c>
      <c r="I15" s="169">
        <f t="shared" si="2"/>
        <v>0</v>
      </c>
      <c r="J15" s="169">
        <f t="shared" si="2"/>
        <v>1</v>
      </c>
      <c r="K15" s="169">
        <f t="shared" si="2"/>
        <v>0</v>
      </c>
      <c r="L15" s="169">
        <f t="shared" si="2"/>
        <v>9</v>
      </c>
      <c r="M15" s="169">
        <f t="shared" si="2"/>
        <v>1</v>
      </c>
      <c r="N15" s="169">
        <f t="shared" si="2"/>
        <v>10</v>
      </c>
      <c r="O15" s="169">
        <f t="shared" si="2"/>
        <v>0</v>
      </c>
      <c r="P15" s="169">
        <f t="shared" si="2"/>
        <v>5</v>
      </c>
      <c r="Q15" s="169">
        <f t="shared" si="2"/>
        <v>4</v>
      </c>
      <c r="R15" s="169">
        <f t="shared" si="2"/>
        <v>6</v>
      </c>
      <c r="S15" s="169">
        <f t="shared" si="2"/>
        <v>3</v>
      </c>
      <c r="T15" s="169">
        <f t="shared" si="2"/>
        <v>0</v>
      </c>
      <c r="U15" s="169">
        <f t="shared" si="2"/>
        <v>0</v>
      </c>
      <c r="V15" s="169">
        <f t="shared" si="2"/>
        <v>0</v>
      </c>
      <c r="W15" s="169">
        <f t="shared" si="2"/>
        <v>0</v>
      </c>
      <c r="X15" s="169">
        <f>SUM(X17:X34)</f>
        <v>12</v>
      </c>
      <c r="Y15" s="169">
        <f t="shared" si="2"/>
        <v>5</v>
      </c>
      <c r="Z15" s="169">
        <f t="shared" si="2"/>
        <v>3</v>
      </c>
      <c r="AA15" s="169">
        <f t="shared" si="2"/>
        <v>0</v>
      </c>
      <c r="AB15" s="190">
        <f aca="true" t="shared" si="3" ref="AB15:AB22">E15/C15*100</f>
        <v>25</v>
      </c>
      <c r="AC15" s="274" t="s">
        <v>76</v>
      </c>
      <c r="AD15" s="275"/>
    </row>
    <row r="16" spans="1:30" s="118" customFormat="1" ht="16.5" customHeight="1">
      <c r="A16" s="191"/>
      <c r="B16" s="192" t="s">
        <v>67</v>
      </c>
      <c r="C16" s="168">
        <f>SUM(C17:C21)</f>
        <v>10</v>
      </c>
      <c r="D16" s="169">
        <f>SUM(D17:D21)</f>
        <v>7</v>
      </c>
      <c r="E16" s="169">
        <f aca="true" t="shared" si="4" ref="E16:W16">SUM(E17:E21)</f>
        <v>3</v>
      </c>
      <c r="F16" s="169">
        <f t="shared" si="4"/>
        <v>8</v>
      </c>
      <c r="G16" s="169">
        <f t="shared" si="4"/>
        <v>2</v>
      </c>
      <c r="H16" s="169">
        <f t="shared" si="4"/>
        <v>0</v>
      </c>
      <c r="I16" s="169">
        <f t="shared" si="4"/>
        <v>0</v>
      </c>
      <c r="J16" s="169">
        <f t="shared" si="4"/>
        <v>0</v>
      </c>
      <c r="K16" s="169">
        <f t="shared" si="4"/>
        <v>0</v>
      </c>
      <c r="L16" s="169">
        <f t="shared" si="4"/>
        <v>4</v>
      </c>
      <c r="M16" s="169">
        <f t="shared" si="4"/>
        <v>1</v>
      </c>
      <c r="N16" s="169">
        <f t="shared" si="4"/>
        <v>5</v>
      </c>
      <c r="O16" s="169">
        <f t="shared" si="4"/>
        <v>0</v>
      </c>
      <c r="P16" s="169">
        <f t="shared" si="4"/>
        <v>3</v>
      </c>
      <c r="Q16" s="169">
        <f t="shared" si="4"/>
        <v>2</v>
      </c>
      <c r="R16" s="169">
        <f t="shared" si="4"/>
        <v>3</v>
      </c>
      <c r="S16" s="169">
        <f t="shared" si="4"/>
        <v>2</v>
      </c>
      <c r="T16" s="169">
        <f t="shared" si="4"/>
        <v>0</v>
      </c>
      <c r="U16" s="169">
        <f t="shared" si="4"/>
        <v>0</v>
      </c>
      <c r="V16" s="169">
        <f t="shared" si="4"/>
        <v>0</v>
      </c>
      <c r="W16" s="169">
        <f t="shared" si="4"/>
        <v>0</v>
      </c>
      <c r="X16" s="169">
        <f>SUM(X17:X21)</f>
        <v>5</v>
      </c>
      <c r="Y16" s="169">
        <f>SUM(Y17:Y21)</f>
        <v>3</v>
      </c>
      <c r="Z16" s="169">
        <f>SUM(Z17:Z21)</f>
        <v>2</v>
      </c>
      <c r="AA16" s="169">
        <f>SUM(AA17:AA21)</f>
        <v>0</v>
      </c>
      <c r="AB16" s="190">
        <f t="shared" si="3"/>
        <v>30</v>
      </c>
      <c r="AC16" s="193" t="s">
        <v>67</v>
      </c>
      <c r="AD16" s="191"/>
    </row>
    <row r="17" spans="1:30" s="122" customFormat="1" ht="16.5" customHeight="1">
      <c r="A17" s="138"/>
      <c r="B17" s="139" t="s">
        <v>3</v>
      </c>
      <c r="C17" s="176">
        <f>SUM(D17:E17)</f>
        <v>2</v>
      </c>
      <c r="D17" s="119">
        <f>H17+L17+P17+T17</f>
        <v>1</v>
      </c>
      <c r="E17" s="119">
        <f>I17+M17+Q17+U17</f>
        <v>1</v>
      </c>
      <c r="F17" s="119">
        <f>J17+N17+R17+V17</f>
        <v>2</v>
      </c>
      <c r="G17" s="119">
        <f>K17+O17+S17+W17</f>
        <v>0</v>
      </c>
      <c r="H17" s="119">
        <v>0</v>
      </c>
      <c r="I17" s="120">
        <v>0</v>
      </c>
      <c r="J17" s="120">
        <v>0</v>
      </c>
      <c r="K17" s="119">
        <v>0</v>
      </c>
      <c r="L17" s="120">
        <v>0</v>
      </c>
      <c r="M17" s="120">
        <v>1</v>
      </c>
      <c r="N17" s="120">
        <v>1</v>
      </c>
      <c r="O17" s="120">
        <v>0</v>
      </c>
      <c r="P17" s="121">
        <v>1</v>
      </c>
      <c r="Q17" s="121">
        <v>0</v>
      </c>
      <c r="R17" s="121">
        <v>1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1</v>
      </c>
      <c r="Y17" s="121">
        <v>1</v>
      </c>
      <c r="Z17" s="121">
        <v>0</v>
      </c>
      <c r="AA17" s="121">
        <v>0</v>
      </c>
      <c r="AB17" s="194">
        <f t="shared" si="3"/>
        <v>50</v>
      </c>
      <c r="AC17" s="133" t="s">
        <v>3</v>
      </c>
      <c r="AD17" s="134"/>
    </row>
    <row r="18" spans="1:30" s="122" customFormat="1" ht="16.5" customHeight="1">
      <c r="A18" s="138"/>
      <c r="B18" s="139" t="s">
        <v>4</v>
      </c>
      <c r="C18" s="176">
        <f aca="true" t="shared" si="5" ref="C18:C34">SUM(D18:E18)</f>
        <v>1</v>
      </c>
      <c r="D18" s="119">
        <f aca="true" t="shared" si="6" ref="D18:G34">H18+L18+P18+T18</f>
        <v>1</v>
      </c>
      <c r="E18" s="119">
        <f t="shared" si="6"/>
        <v>0</v>
      </c>
      <c r="F18" s="119">
        <f t="shared" si="6"/>
        <v>1</v>
      </c>
      <c r="G18" s="119">
        <f t="shared" si="6"/>
        <v>0</v>
      </c>
      <c r="H18" s="119">
        <v>0</v>
      </c>
      <c r="I18" s="120">
        <v>0</v>
      </c>
      <c r="J18" s="120">
        <v>0</v>
      </c>
      <c r="K18" s="119">
        <v>0</v>
      </c>
      <c r="L18" s="120">
        <v>1</v>
      </c>
      <c r="M18" s="120">
        <v>0</v>
      </c>
      <c r="N18" s="120">
        <v>1</v>
      </c>
      <c r="O18" s="120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v>0</v>
      </c>
      <c r="X18" s="121">
        <v>1</v>
      </c>
      <c r="Y18" s="121">
        <v>0</v>
      </c>
      <c r="Z18" s="121">
        <v>0</v>
      </c>
      <c r="AA18" s="121">
        <v>0</v>
      </c>
      <c r="AB18" s="194">
        <f t="shared" si="3"/>
        <v>0</v>
      </c>
      <c r="AC18" s="133" t="s">
        <v>4</v>
      </c>
      <c r="AD18" s="134"/>
    </row>
    <row r="19" spans="1:30" s="122" customFormat="1" ht="16.5" customHeight="1">
      <c r="A19" s="138"/>
      <c r="B19" s="139" t="s">
        <v>5</v>
      </c>
      <c r="C19" s="176">
        <f t="shared" si="5"/>
        <v>2</v>
      </c>
      <c r="D19" s="119">
        <f t="shared" si="6"/>
        <v>2</v>
      </c>
      <c r="E19" s="119">
        <f t="shared" si="6"/>
        <v>0</v>
      </c>
      <c r="F19" s="119">
        <f t="shared" si="6"/>
        <v>1</v>
      </c>
      <c r="G19" s="119">
        <f t="shared" si="6"/>
        <v>1</v>
      </c>
      <c r="H19" s="119">
        <v>0</v>
      </c>
      <c r="I19" s="120">
        <v>0</v>
      </c>
      <c r="J19" s="120">
        <v>0</v>
      </c>
      <c r="K19" s="119">
        <v>0</v>
      </c>
      <c r="L19" s="120">
        <v>1</v>
      </c>
      <c r="M19" s="120">
        <v>0</v>
      </c>
      <c r="N19" s="120">
        <v>1</v>
      </c>
      <c r="O19" s="120">
        <v>0</v>
      </c>
      <c r="P19" s="121">
        <v>1</v>
      </c>
      <c r="Q19" s="121">
        <v>0</v>
      </c>
      <c r="R19" s="121">
        <v>0</v>
      </c>
      <c r="S19" s="121">
        <v>1</v>
      </c>
      <c r="T19" s="121">
        <v>0</v>
      </c>
      <c r="U19" s="121">
        <v>0</v>
      </c>
      <c r="V19" s="121">
        <v>0</v>
      </c>
      <c r="W19" s="121">
        <v>0</v>
      </c>
      <c r="X19" s="121">
        <v>1</v>
      </c>
      <c r="Y19" s="121">
        <v>0</v>
      </c>
      <c r="Z19" s="121">
        <v>1</v>
      </c>
      <c r="AA19" s="121">
        <v>0</v>
      </c>
      <c r="AB19" s="194">
        <f t="shared" si="3"/>
        <v>0</v>
      </c>
      <c r="AC19" s="133" t="s">
        <v>5</v>
      </c>
      <c r="AD19" s="134"/>
    </row>
    <row r="20" spans="1:30" s="122" customFormat="1" ht="16.5" customHeight="1">
      <c r="A20" s="138"/>
      <c r="B20" s="139" t="s">
        <v>6</v>
      </c>
      <c r="C20" s="176">
        <f t="shared" si="5"/>
        <v>3</v>
      </c>
      <c r="D20" s="119">
        <f t="shared" si="6"/>
        <v>3</v>
      </c>
      <c r="E20" s="119">
        <f t="shared" si="6"/>
        <v>0</v>
      </c>
      <c r="F20" s="119">
        <f t="shared" si="6"/>
        <v>2</v>
      </c>
      <c r="G20" s="119">
        <f t="shared" si="6"/>
        <v>1</v>
      </c>
      <c r="H20" s="119">
        <v>0</v>
      </c>
      <c r="I20" s="120">
        <v>0</v>
      </c>
      <c r="J20" s="120">
        <v>0</v>
      </c>
      <c r="K20" s="119">
        <v>0</v>
      </c>
      <c r="L20" s="120">
        <v>2</v>
      </c>
      <c r="M20" s="120">
        <v>0</v>
      </c>
      <c r="N20" s="120">
        <v>2</v>
      </c>
      <c r="O20" s="120">
        <v>0</v>
      </c>
      <c r="P20" s="121">
        <v>1</v>
      </c>
      <c r="Q20" s="121">
        <v>0</v>
      </c>
      <c r="R20" s="121">
        <v>0</v>
      </c>
      <c r="S20" s="121">
        <v>1</v>
      </c>
      <c r="T20" s="121">
        <v>0</v>
      </c>
      <c r="U20" s="121">
        <v>0</v>
      </c>
      <c r="V20" s="121">
        <v>0</v>
      </c>
      <c r="W20" s="121">
        <v>0</v>
      </c>
      <c r="X20" s="121">
        <v>2</v>
      </c>
      <c r="Y20" s="121">
        <v>0</v>
      </c>
      <c r="Z20" s="121">
        <v>1</v>
      </c>
      <c r="AA20" s="121">
        <v>0</v>
      </c>
      <c r="AB20" s="194">
        <f t="shared" si="3"/>
        <v>0</v>
      </c>
      <c r="AC20" s="133" t="s">
        <v>6</v>
      </c>
      <c r="AD20" s="134"/>
    </row>
    <row r="21" spans="1:30" s="122" customFormat="1" ht="16.5" customHeight="1">
      <c r="A21" s="138"/>
      <c r="B21" s="139" t="s">
        <v>7</v>
      </c>
      <c r="C21" s="176">
        <f t="shared" si="5"/>
        <v>2</v>
      </c>
      <c r="D21" s="119">
        <f t="shared" si="6"/>
        <v>0</v>
      </c>
      <c r="E21" s="119">
        <f t="shared" si="6"/>
        <v>2</v>
      </c>
      <c r="F21" s="119">
        <f t="shared" si="6"/>
        <v>2</v>
      </c>
      <c r="G21" s="119">
        <f t="shared" si="6"/>
        <v>0</v>
      </c>
      <c r="H21" s="119">
        <v>0</v>
      </c>
      <c r="I21" s="120">
        <v>0</v>
      </c>
      <c r="J21" s="120">
        <v>0</v>
      </c>
      <c r="K21" s="119">
        <v>0</v>
      </c>
      <c r="L21" s="120">
        <v>0</v>
      </c>
      <c r="M21" s="120">
        <v>0</v>
      </c>
      <c r="N21" s="120">
        <v>0</v>
      </c>
      <c r="O21" s="120">
        <v>0</v>
      </c>
      <c r="P21" s="121">
        <v>0</v>
      </c>
      <c r="Q21" s="121">
        <v>2</v>
      </c>
      <c r="R21" s="121">
        <v>2</v>
      </c>
      <c r="S21" s="121">
        <v>0</v>
      </c>
      <c r="T21" s="121">
        <v>0</v>
      </c>
      <c r="U21" s="121">
        <v>0</v>
      </c>
      <c r="V21" s="121">
        <v>0</v>
      </c>
      <c r="W21" s="121">
        <v>0</v>
      </c>
      <c r="X21" s="121">
        <v>0</v>
      </c>
      <c r="Y21" s="121">
        <v>2</v>
      </c>
      <c r="Z21" s="121">
        <v>0</v>
      </c>
      <c r="AA21" s="121">
        <v>0</v>
      </c>
      <c r="AB21" s="194">
        <f t="shared" si="3"/>
        <v>100</v>
      </c>
      <c r="AC21" s="133" t="s">
        <v>7</v>
      </c>
      <c r="AD21" s="134"/>
    </row>
    <row r="22" spans="1:30" s="122" customFormat="1" ht="16.5" customHeight="1">
      <c r="A22" s="138"/>
      <c r="B22" s="140" t="s">
        <v>8</v>
      </c>
      <c r="C22" s="176">
        <f t="shared" si="5"/>
        <v>1</v>
      </c>
      <c r="D22" s="119">
        <f t="shared" si="6"/>
        <v>1</v>
      </c>
      <c r="E22" s="119">
        <f t="shared" si="6"/>
        <v>0</v>
      </c>
      <c r="F22" s="119">
        <f t="shared" si="6"/>
        <v>1</v>
      </c>
      <c r="G22" s="119">
        <f t="shared" si="6"/>
        <v>0</v>
      </c>
      <c r="H22" s="119">
        <v>0</v>
      </c>
      <c r="I22" s="120">
        <v>0</v>
      </c>
      <c r="J22" s="120">
        <v>0</v>
      </c>
      <c r="K22" s="119">
        <v>0</v>
      </c>
      <c r="L22" s="120">
        <v>1</v>
      </c>
      <c r="M22" s="120">
        <v>0</v>
      </c>
      <c r="N22" s="120">
        <v>1</v>
      </c>
      <c r="O22" s="120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v>0</v>
      </c>
      <c r="X22" s="121">
        <v>1</v>
      </c>
      <c r="Y22" s="121">
        <v>0</v>
      </c>
      <c r="Z22" s="121">
        <v>0</v>
      </c>
      <c r="AA22" s="121">
        <v>0</v>
      </c>
      <c r="AB22" s="194">
        <f t="shared" si="3"/>
        <v>0</v>
      </c>
      <c r="AC22" s="135" t="s">
        <v>8</v>
      </c>
      <c r="AD22" s="134"/>
    </row>
    <row r="23" spans="1:30" s="122" customFormat="1" ht="16.5" customHeight="1">
      <c r="A23" s="138"/>
      <c r="B23" s="140" t="s">
        <v>68</v>
      </c>
      <c r="C23" s="176">
        <f t="shared" si="5"/>
        <v>1</v>
      </c>
      <c r="D23" s="119">
        <f t="shared" si="6"/>
        <v>1</v>
      </c>
      <c r="E23" s="119">
        <f t="shared" si="6"/>
        <v>0</v>
      </c>
      <c r="F23" s="119">
        <f t="shared" si="6"/>
        <v>1</v>
      </c>
      <c r="G23" s="119">
        <f t="shared" si="6"/>
        <v>0</v>
      </c>
      <c r="H23" s="119">
        <v>0</v>
      </c>
      <c r="I23" s="120">
        <v>0</v>
      </c>
      <c r="J23" s="120">
        <v>0</v>
      </c>
      <c r="K23" s="119">
        <v>0</v>
      </c>
      <c r="L23" s="120">
        <v>1</v>
      </c>
      <c r="M23" s="120">
        <v>0</v>
      </c>
      <c r="N23" s="120">
        <v>1</v>
      </c>
      <c r="O23" s="120">
        <v>0</v>
      </c>
      <c r="P23" s="121">
        <v>0</v>
      </c>
      <c r="Q23" s="121">
        <v>0</v>
      </c>
      <c r="R23" s="121"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v>0</v>
      </c>
      <c r="X23" s="121">
        <v>1</v>
      </c>
      <c r="Y23" s="121">
        <v>0</v>
      </c>
      <c r="Z23" s="121">
        <v>0</v>
      </c>
      <c r="AA23" s="121">
        <v>0</v>
      </c>
      <c r="AB23" s="194">
        <v>0</v>
      </c>
      <c r="AC23" s="135" t="s">
        <v>68</v>
      </c>
      <c r="AD23" s="134"/>
    </row>
    <row r="24" spans="1:30" s="122" customFormat="1" ht="16.5" customHeight="1">
      <c r="A24" s="138"/>
      <c r="B24" s="140" t="s">
        <v>9</v>
      </c>
      <c r="C24" s="176">
        <f t="shared" si="5"/>
        <v>0</v>
      </c>
      <c r="D24" s="119">
        <f t="shared" si="6"/>
        <v>0</v>
      </c>
      <c r="E24" s="119">
        <f t="shared" si="6"/>
        <v>0</v>
      </c>
      <c r="F24" s="119">
        <f t="shared" si="6"/>
        <v>0</v>
      </c>
      <c r="G24" s="119">
        <f t="shared" si="6"/>
        <v>0</v>
      </c>
      <c r="H24" s="119">
        <v>0</v>
      </c>
      <c r="I24" s="120">
        <v>0</v>
      </c>
      <c r="J24" s="120">
        <v>0</v>
      </c>
      <c r="K24" s="119">
        <v>0</v>
      </c>
      <c r="L24" s="120">
        <v>0</v>
      </c>
      <c r="M24" s="120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v>0</v>
      </c>
      <c r="X24" s="121">
        <v>0</v>
      </c>
      <c r="Y24" s="121">
        <v>0</v>
      </c>
      <c r="Z24" s="121">
        <v>0</v>
      </c>
      <c r="AA24" s="121">
        <v>0</v>
      </c>
      <c r="AB24" s="194">
        <v>0</v>
      </c>
      <c r="AC24" s="135" t="s">
        <v>9</v>
      </c>
      <c r="AD24" s="134"/>
    </row>
    <row r="25" spans="1:30" s="122" customFormat="1" ht="16.5" customHeight="1">
      <c r="A25" s="138"/>
      <c r="B25" s="140" t="s">
        <v>10</v>
      </c>
      <c r="C25" s="176">
        <f t="shared" si="5"/>
        <v>0</v>
      </c>
      <c r="D25" s="119">
        <f t="shared" si="6"/>
        <v>0</v>
      </c>
      <c r="E25" s="119">
        <f t="shared" si="6"/>
        <v>0</v>
      </c>
      <c r="F25" s="119">
        <f t="shared" si="6"/>
        <v>0</v>
      </c>
      <c r="G25" s="119">
        <f t="shared" si="6"/>
        <v>0</v>
      </c>
      <c r="H25" s="119">
        <v>0</v>
      </c>
      <c r="I25" s="120">
        <v>0</v>
      </c>
      <c r="J25" s="120">
        <v>0</v>
      </c>
      <c r="K25" s="119">
        <v>0</v>
      </c>
      <c r="L25" s="120">
        <v>0</v>
      </c>
      <c r="M25" s="120">
        <v>0</v>
      </c>
      <c r="N25" s="120">
        <v>0</v>
      </c>
      <c r="O25" s="120">
        <v>0</v>
      </c>
      <c r="P25" s="121">
        <v>0</v>
      </c>
      <c r="Q25" s="121">
        <v>0</v>
      </c>
      <c r="R25" s="121"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v>0</v>
      </c>
      <c r="X25" s="121">
        <v>0</v>
      </c>
      <c r="Y25" s="121">
        <v>0</v>
      </c>
      <c r="Z25" s="121">
        <v>0</v>
      </c>
      <c r="AA25" s="121">
        <v>0</v>
      </c>
      <c r="AB25" s="194">
        <v>0</v>
      </c>
      <c r="AC25" s="135" t="s">
        <v>10</v>
      </c>
      <c r="AD25" s="134"/>
    </row>
    <row r="26" spans="1:30" s="122" customFormat="1" ht="16.5" customHeight="1">
      <c r="A26" s="138"/>
      <c r="B26" s="140" t="s">
        <v>11</v>
      </c>
      <c r="C26" s="176">
        <f t="shared" si="5"/>
        <v>0</v>
      </c>
      <c r="D26" s="119">
        <f t="shared" si="6"/>
        <v>0</v>
      </c>
      <c r="E26" s="119">
        <f t="shared" si="6"/>
        <v>0</v>
      </c>
      <c r="F26" s="119">
        <f t="shared" si="6"/>
        <v>0</v>
      </c>
      <c r="G26" s="119">
        <f t="shared" si="6"/>
        <v>0</v>
      </c>
      <c r="H26" s="119">
        <v>0</v>
      </c>
      <c r="I26" s="120">
        <v>0</v>
      </c>
      <c r="J26" s="120">
        <v>0</v>
      </c>
      <c r="K26" s="119">
        <v>0</v>
      </c>
      <c r="L26" s="120">
        <v>0</v>
      </c>
      <c r="M26" s="120">
        <v>0</v>
      </c>
      <c r="N26" s="120">
        <v>0</v>
      </c>
      <c r="O26" s="120">
        <v>0</v>
      </c>
      <c r="P26" s="121">
        <v>0</v>
      </c>
      <c r="Q26" s="121">
        <v>0</v>
      </c>
      <c r="R26" s="121"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v>0</v>
      </c>
      <c r="X26" s="121">
        <v>0</v>
      </c>
      <c r="Y26" s="121">
        <v>0</v>
      </c>
      <c r="Z26" s="121">
        <v>0</v>
      </c>
      <c r="AA26" s="121">
        <v>0</v>
      </c>
      <c r="AB26" s="194">
        <v>0</v>
      </c>
      <c r="AC26" s="135" t="s">
        <v>11</v>
      </c>
      <c r="AD26" s="134"/>
    </row>
    <row r="27" spans="1:30" s="122" customFormat="1" ht="16.5" customHeight="1">
      <c r="A27" s="138"/>
      <c r="B27" s="140" t="s">
        <v>12</v>
      </c>
      <c r="C27" s="176">
        <f t="shared" si="5"/>
        <v>2</v>
      </c>
      <c r="D27" s="119">
        <f t="shared" si="6"/>
        <v>2</v>
      </c>
      <c r="E27" s="119">
        <f t="shared" si="6"/>
        <v>0</v>
      </c>
      <c r="F27" s="119">
        <f t="shared" si="6"/>
        <v>1</v>
      </c>
      <c r="G27" s="119">
        <f t="shared" si="6"/>
        <v>1</v>
      </c>
      <c r="H27" s="119">
        <v>0</v>
      </c>
      <c r="I27" s="120">
        <v>0</v>
      </c>
      <c r="J27" s="120">
        <v>0</v>
      </c>
      <c r="K27" s="119">
        <v>0</v>
      </c>
      <c r="L27" s="120">
        <v>1</v>
      </c>
      <c r="M27" s="120">
        <v>0</v>
      </c>
      <c r="N27" s="121">
        <v>1</v>
      </c>
      <c r="O27" s="121">
        <v>0</v>
      </c>
      <c r="P27" s="121">
        <v>1</v>
      </c>
      <c r="Q27" s="121">
        <v>0</v>
      </c>
      <c r="R27" s="121">
        <v>0</v>
      </c>
      <c r="S27" s="121">
        <v>1</v>
      </c>
      <c r="T27" s="121">
        <v>0</v>
      </c>
      <c r="U27" s="121">
        <v>0</v>
      </c>
      <c r="V27" s="121">
        <v>0</v>
      </c>
      <c r="W27" s="121">
        <v>0</v>
      </c>
      <c r="X27" s="121">
        <v>1</v>
      </c>
      <c r="Y27" s="121">
        <v>0</v>
      </c>
      <c r="Z27" s="121">
        <v>1</v>
      </c>
      <c r="AA27" s="121">
        <v>0</v>
      </c>
      <c r="AB27" s="194">
        <v>0</v>
      </c>
      <c r="AC27" s="135" t="s">
        <v>12</v>
      </c>
      <c r="AD27" s="134"/>
    </row>
    <row r="28" spans="1:30" s="122" customFormat="1" ht="16.5" customHeight="1">
      <c r="A28" s="138"/>
      <c r="B28" s="140" t="s">
        <v>13</v>
      </c>
      <c r="C28" s="176">
        <f t="shared" si="5"/>
        <v>3</v>
      </c>
      <c r="D28" s="119">
        <f t="shared" si="6"/>
        <v>2</v>
      </c>
      <c r="E28" s="119">
        <f t="shared" si="6"/>
        <v>1</v>
      </c>
      <c r="F28" s="119">
        <f t="shared" si="6"/>
        <v>3</v>
      </c>
      <c r="G28" s="119">
        <f t="shared" si="6"/>
        <v>0</v>
      </c>
      <c r="H28" s="119">
        <v>0</v>
      </c>
      <c r="I28" s="120">
        <v>0</v>
      </c>
      <c r="J28" s="120">
        <v>0</v>
      </c>
      <c r="K28" s="119">
        <v>0</v>
      </c>
      <c r="L28" s="120">
        <v>2</v>
      </c>
      <c r="M28" s="120">
        <v>0</v>
      </c>
      <c r="N28" s="120">
        <v>2</v>
      </c>
      <c r="O28" s="120">
        <v>0</v>
      </c>
      <c r="P28" s="121">
        <v>0</v>
      </c>
      <c r="Q28" s="121">
        <v>1</v>
      </c>
      <c r="R28" s="121">
        <v>1</v>
      </c>
      <c r="S28" s="121">
        <v>0</v>
      </c>
      <c r="T28" s="121">
        <v>0</v>
      </c>
      <c r="U28" s="121">
        <v>0</v>
      </c>
      <c r="V28" s="121">
        <v>0</v>
      </c>
      <c r="W28" s="121">
        <v>0</v>
      </c>
      <c r="X28" s="121">
        <v>2</v>
      </c>
      <c r="Y28" s="121">
        <v>1</v>
      </c>
      <c r="Z28" s="121">
        <v>0</v>
      </c>
      <c r="AA28" s="121">
        <v>0</v>
      </c>
      <c r="AB28" s="194">
        <f>E28/C28*100</f>
        <v>33.33333333333333</v>
      </c>
      <c r="AC28" s="135" t="s">
        <v>13</v>
      </c>
      <c r="AD28" s="134"/>
    </row>
    <row r="29" spans="1:30" s="122" customFormat="1" ht="16.5" customHeight="1">
      <c r="A29" s="138"/>
      <c r="B29" s="140" t="s">
        <v>14</v>
      </c>
      <c r="C29" s="176">
        <f t="shared" si="5"/>
        <v>0</v>
      </c>
      <c r="D29" s="119">
        <f t="shared" si="6"/>
        <v>0</v>
      </c>
      <c r="E29" s="119">
        <f t="shared" si="6"/>
        <v>0</v>
      </c>
      <c r="F29" s="119">
        <f t="shared" si="6"/>
        <v>0</v>
      </c>
      <c r="G29" s="119">
        <f t="shared" si="6"/>
        <v>0</v>
      </c>
      <c r="H29" s="119">
        <v>0</v>
      </c>
      <c r="I29" s="120">
        <v>0</v>
      </c>
      <c r="J29" s="120">
        <v>0</v>
      </c>
      <c r="K29" s="119">
        <v>0</v>
      </c>
      <c r="L29" s="120">
        <v>0</v>
      </c>
      <c r="M29" s="120">
        <v>0</v>
      </c>
      <c r="N29" s="120">
        <v>0</v>
      </c>
      <c r="O29" s="120">
        <v>0</v>
      </c>
      <c r="P29" s="121">
        <v>0</v>
      </c>
      <c r="Q29" s="121">
        <v>0</v>
      </c>
      <c r="R29" s="121"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v>0</v>
      </c>
      <c r="X29" s="121">
        <v>0</v>
      </c>
      <c r="Y29" s="121">
        <v>0</v>
      </c>
      <c r="Z29" s="121">
        <v>0</v>
      </c>
      <c r="AA29" s="121">
        <v>0</v>
      </c>
      <c r="AB29" s="194">
        <v>0</v>
      </c>
      <c r="AC29" s="135" t="s">
        <v>14</v>
      </c>
      <c r="AD29" s="134"/>
    </row>
    <row r="30" spans="1:30" s="122" customFormat="1" ht="16.5" customHeight="1">
      <c r="A30" s="138"/>
      <c r="B30" s="141" t="s">
        <v>42</v>
      </c>
      <c r="C30" s="176">
        <f t="shared" si="5"/>
        <v>0</v>
      </c>
      <c r="D30" s="119">
        <f t="shared" si="6"/>
        <v>0</v>
      </c>
      <c r="E30" s="119">
        <f t="shared" si="6"/>
        <v>0</v>
      </c>
      <c r="F30" s="119">
        <f t="shared" si="6"/>
        <v>0</v>
      </c>
      <c r="G30" s="119">
        <f t="shared" si="6"/>
        <v>0</v>
      </c>
      <c r="H30" s="119">
        <v>0</v>
      </c>
      <c r="I30" s="120">
        <v>0</v>
      </c>
      <c r="J30" s="120">
        <v>0</v>
      </c>
      <c r="K30" s="119">
        <v>0</v>
      </c>
      <c r="L30" s="120">
        <v>0</v>
      </c>
      <c r="M30" s="120">
        <v>0</v>
      </c>
      <c r="N30" s="120">
        <v>0</v>
      </c>
      <c r="O30" s="120">
        <v>0</v>
      </c>
      <c r="P30" s="121">
        <v>0</v>
      </c>
      <c r="Q30" s="121">
        <v>0</v>
      </c>
      <c r="R30" s="121"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v>0</v>
      </c>
      <c r="X30" s="121">
        <v>0</v>
      </c>
      <c r="Y30" s="121">
        <v>0</v>
      </c>
      <c r="Z30" s="121">
        <v>0</v>
      </c>
      <c r="AA30" s="121">
        <v>0</v>
      </c>
      <c r="AB30" s="194">
        <v>0</v>
      </c>
      <c r="AC30" s="135" t="s">
        <v>43</v>
      </c>
      <c r="AD30" s="134"/>
    </row>
    <row r="31" spans="1:30" s="122" customFormat="1" ht="16.5" customHeight="1">
      <c r="A31" s="138"/>
      <c r="B31" s="141" t="s">
        <v>44</v>
      </c>
      <c r="C31" s="176">
        <f t="shared" si="5"/>
        <v>2</v>
      </c>
      <c r="D31" s="119">
        <f t="shared" si="6"/>
        <v>1</v>
      </c>
      <c r="E31" s="119">
        <f t="shared" si="6"/>
        <v>1</v>
      </c>
      <c r="F31" s="119">
        <f t="shared" si="6"/>
        <v>2</v>
      </c>
      <c r="G31" s="119">
        <f t="shared" si="6"/>
        <v>0</v>
      </c>
      <c r="H31" s="119">
        <v>0</v>
      </c>
      <c r="I31" s="120">
        <v>0</v>
      </c>
      <c r="J31" s="120">
        <v>0</v>
      </c>
      <c r="K31" s="119">
        <v>0</v>
      </c>
      <c r="L31" s="120">
        <v>0</v>
      </c>
      <c r="M31" s="120">
        <v>0</v>
      </c>
      <c r="N31" s="120">
        <v>0</v>
      </c>
      <c r="O31" s="120">
        <v>0</v>
      </c>
      <c r="P31" s="121">
        <v>1</v>
      </c>
      <c r="Q31" s="121">
        <v>1</v>
      </c>
      <c r="R31" s="121">
        <v>2</v>
      </c>
      <c r="S31" s="121">
        <v>0</v>
      </c>
      <c r="T31" s="121">
        <v>0</v>
      </c>
      <c r="U31" s="121">
        <v>0</v>
      </c>
      <c r="V31" s="121">
        <v>0</v>
      </c>
      <c r="W31" s="121">
        <v>0</v>
      </c>
      <c r="X31" s="121">
        <v>1</v>
      </c>
      <c r="Y31" s="121">
        <v>1</v>
      </c>
      <c r="Z31" s="121">
        <v>0</v>
      </c>
      <c r="AA31" s="121">
        <v>0</v>
      </c>
      <c r="AB31" s="194">
        <f>E31/C31*100</f>
        <v>50</v>
      </c>
      <c r="AC31" s="135" t="s">
        <v>45</v>
      </c>
      <c r="AD31" s="134"/>
    </row>
    <row r="32" spans="1:30" s="122" customFormat="1" ht="16.5" customHeight="1">
      <c r="A32" s="138"/>
      <c r="B32" s="141" t="s">
        <v>46</v>
      </c>
      <c r="C32" s="176">
        <f t="shared" si="5"/>
        <v>0</v>
      </c>
      <c r="D32" s="119">
        <f t="shared" si="6"/>
        <v>0</v>
      </c>
      <c r="E32" s="119">
        <f t="shared" si="6"/>
        <v>0</v>
      </c>
      <c r="F32" s="119">
        <f t="shared" si="6"/>
        <v>0</v>
      </c>
      <c r="G32" s="119">
        <f t="shared" si="6"/>
        <v>0</v>
      </c>
      <c r="H32" s="119">
        <v>0</v>
      </c>
      <c r="I32" s="120">
        <v>0</v>
      </c>
      <c r="J32" s="120">
        <v>0</v>
      </c>
      <c r="K32" s="119">
        <v>0</v>
      </c>
      <c r="L32" s="120">
        <v>0</v>
      </c>
      <c r="M32" s="120">
        <v>0</v>
      </c>
      <c r="N32" s="120">
        <v>0</v>
      </c>
      <c r="O32" s="120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v>0</v>
      </c>
      <c r="X32" s="121">
        <v>0</v>
      </c>
      <c r="Y32" s="121">
        <v>0</v>
      </c>
      <c r="Z32" s="121">
        <v>0</v>
      </c>
      <c r="AA32" s="121">
        <v>0</v>
      </c>
      <c r="AB32" s="194">
        <v>0</v>
      </c>
      <c r="AC32" s="135" t="s">
        <v>47</v>
      </c>
      <c r="AD32" s="134"/>
    </row>
    <row r="33" spans="1:30" s="122" customFormat="1" ht="16.5" customHeight="1">
      <c r="A33" s="138"/>
      <c r="B33" s="141" t="s">
        <v>73</v>
      </c>
      <c r="C33" s="176">
        <f t="shared" si="5"/>
        <v>1</v>
      </c>
      <c r="D33" s="119">
        <f t="shared" si="6"/>
        <v>1</v>
      </c>
      <c r="E33" s="119">
        <f t="shared" si="6"/>
        <v>0</v>
      </c>
      <c r="F33" s="119">
        <f t="shared" si="6"/>
        <v>1</v>
      </c>
      <c r="G33" s="119">
        <f t="shared" si="6"/>
        <v>0</v>
      </c>
      <c r="H33" s="119">
        <v>1</v>
      </c>
      <c r="I33" s="120">
        <v>0</v>
      </c>
      <c r="J33" s="120">
        <v>1</v>
      </c>
      <c r="K33" s="119">
        <v>0</v>
      </c>
      <c r="L33" s="120">
        <v>0</v>
      </c>
      <c r="M33" s="120">
        <v>0</v>
      </c>
      <c r="N33" s="120">
        <v>0</v>
      </c>
      <c r="O33" s="120">
        <v>0</v>
      </c>
      <c r="P33" s="121">
        <v>0</v>
      </c>
      <c r="Q33" s="121">
        <v>0</v>
      </c>
      <c r="R33" s="121"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v>0</v>
      </c>
      <c r="X33" s="121">
        <v>1</v>
      </c>
      <c r="Y33" s="121">
        <v>0</v>
      </c>
      <c r="Z33" s="121">
        <v>0</v>
      </c>
      <c r="AA33" s="121">
        <v>0</v>
      </c>
      <c r="AB33" s="194">
        <f>E33/C33*100</f>
        <v>0</v>
      </c>
      <c r="AC33" s="135" t="s">
        <v>73</v>
      </c>
      <c r="AD33" s="134"/>
    </row>
    <row r="34" spans="1:30" s="122" customFormat="1" ht="16.5" customHeight="1">
      <c r="A34" s="138"/>
      <c r="B34" s="140" t="s">
        <v>97</v>
      </c>
      <c r="C34" s="176">
        <f t="shared" si="5"/>
        <v>0</v>
      </c>
      <c r="D34" s="119">
        <f t="shared" si="6"/>
        <v>0</v>
      </c>
      <c r="E34" s="119">
        <f t="shared" si="6"/>
        <v>0</v>
      </c>
      <c r="F34" s="119">
        <f t="shared" si="6"/>
        <v>0</v>
      </c>
      <c r="G34" s="119">
        <f t="shared" si="6"/>
        <v>0</v>
      </c>
      <c r="H34" s="119">
        <v>0</v>
      </c>
      <c r="I34" s="120">
        <v>0</v>
      </c>
      <c r="J34" s="120">
        <v>0</v>
      </c>
      <c r="K34" s="119">
        <v>0</v>
      </c>
      <c r="L34" s="120">
        <v>0</v>
      </c>
      <c r="M34" s="120"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v>0</v>
      </c>
      <c r="X34" s="121">
        <v>0</v>
      </c>
      <c r="Y34" s="121">
        <v>0</v>
      </c>
      <c r="Z34" s="121">
        <v>0</v>
      </c>
      <c r="AA34" s="121">
        <v>0</v>
      </c>
      <c r="AB34" s="194">
        <v>0</v>
      </c>
      <c r="AC34" s="135" t="s">
        <v>97</v>
      </c>
      <c r="AD34" s="134"/>
    </row>
    <row r="35" spans="1:30" s="118" customFormat="1" ht="16.5" customHeight="1">
      <c r="A35" s="283" t="s">
        <v>77</v>
      </c>
      <c r="B35" s="284"/>
      <c r="C35" s="168">
        <f>SUM(C36:C37)</f>
        <v>0</v>
      </c>
      <c r="D35" s="169">
        <f aca="true" t="shared" si="7" ref="D35:Z35">SUM(D36:D37)</f>
        <v>0</v>
      </c>
      <c r="E35" s="169">
        <f t="shared" si="7"/>
        <v>0</v>
      </c>
      <c r="F35" s="169">
        <f t="shared" si="7"/>
        <v>0</v>
      </c>
      <c r="G35" s="169">
        <f t="shared" si="7"/>
        <v>0</v>
      </c>
      <c r="H35" s="169">
        <f t="shared" si="7"/>
        <v>0</v>
      </c>
      <c r="I35" s="169">
        <f t="shared" si="7"/>
        <v>0</v>
      </c>
      <c r="J35" s="169">
        <f t="shared" si="7"/>
        <v>0</v>
      </c>
      <c r="K35" s="169">
        <f t="shared" si="7"/>
        <v>0</v>
      </c>
      <c r="L35" s="169">
        <f t="shared" si="7"/>
        <v>0</v>
      </c>
      <c r="M35" s="169">
        <f t="shared" si="7"/>
        <v>0</v>
      </c>
      <c r="N35" s="169">
        <f t="shared" si="7"/>
        <v>0</v>
      </c>
      <c r="O35" s="169">
        <f t="shared" si="7"/>
        <v>0</v>
      </c>
      <c r="P35" s="169">
        <f t="shared" si="7"/>
        <v>0</v>
      </c>
      <c r="Q35" s="169">
        <f t="shared" si="7"/>
        <v>0</v>
      </c>
      <c r="R35" s="169">
        <f t="shared" si="7"/>
        <v>0</v>
      </c>
      <c r="S35" s="169">
        <f t="shared" si="7"/>
        <v>0</v>
      </c>
      <c r="T35" s="169">
        <f t="shared" si="7"/>
        <v>0</v>
      </c>
      <c r="U35" s="169">
        <f t="shared" si="7"/>
        <v>0</v>
      </c>
      <c r="V35" s="169">
        <f t="shared" si="7"/>
        <v>0</v>
      </c>
      <c r="W35" s="169">
        <f t="shared" si="7"/>
        <v>0</v>
      </c>
      <c r="X35" s="169">
        <f t="shared" si="7"/>
        <v>0</v>
      </c>
      <c r="Y35" s="169">
        <f t="shared" si="7"/>
        <v>0</v>
      </c>
      <c r="Z35" s="169">
        <f t="shared" si="7"/>
        <v>0</v>
      </c>
      <c r="AA35" s="169">
        <f>SUM(AA36:AA37)</f>
        <v>0</v>
      </c>
      <c r="AB35" s="169">
        <f>SUM(AB36:AB37)</f>
        <v>0</v>
      </c>
      <c r="AC35" s="274" t="s">
        <v>77</v>
      </c>
      <c r="AD35" s="285"/>
    </row>
    <row r="36" spans="1:30" s="122" customFormat="1" ht="16.5" customHeight="1">
      <c r="A36" s="138"/>
      <c r="B36" s="140" t="s">
        <v>15</v>
      </c>
      <c r="C36" s="176">
        <f>SUM(D36:E36)</f>
        <v>0</v>
      </c>
      <c r="D36" s="119">
        <f aca="true" t="shared" si="8" ref="D36:G37">H36+L36+P36+T36</f>
        <v>0</v>
      </c>
      <c r="E36" s="119">
        <f t="shared" si="8"/>
        <v>0</v>
      </c>
      <c r="F36" s="119">
        <f t="shared" si="8"/>
        <v>0</v>
      </c>
      <c r="G36" s="119">
        <f t="shared" si="8"/>
        <v>0</v>
      </c>
      <c r="H36" s="119">
        <v>0</v>
      </c>
      <c r="I36" s="120">
        <v>0</v>
      </c>
      <c r="J36" s="120">
        <v>0</v>
      </c>
      <c r="K36" s="119">
        <v>0</v>
      </c>
      <c r="L36" s="120">
        <v>0</v>
      </c>
      <c r="M36" s="120"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v>0</v>
      </c>
      <c r="X36" s="121">
        <v>0</v>
      </c>
      <c r="Y36" s="121">
        <v>0</v>
      </c>
      <c r="Z36" s="121">
        <v>0</v>
      </c>
      <c r="AA36" s="121">
        <v>0</v>
      </c>
      <c r="AB36" s="194">
        <v>0</v>
      </c>
      <c r="AC36" s="135" t="s">
        <v>15</v>
      </c>
      <c r="AD36" s="134"/>
    </row>
    <row r="37" spans="1:30" s="122" customFormat="1" ht="16.5" customHeight="1">
      <c r="A37" s="138"/>
      <c r="B37" s="140" t="s">
        <v>16</v>
      </c>
      <c r="C37" s="176">
        <f>SUM(D37:E37)</f>
        <v>0</v>
      </c>
      <c r="D37" s="119">
        <f t="shared" si="8"/>
        <v>0</v>
      </c>
      <c r="E37" s="119">
        <f t="shared" si="8"/>
        <v>0</v>
      </c>
      <c r="F37" s="119">
        <f t="shared" si="8"/>
        <v>0</v>
      </c>
      <c r="G37" s="119">
        <f t="shared" si="8"/>
        <v>0</v>
      </c>
      <c r="H37" s="119">
        <v>0</v>
      </c>
      <c r="I37" s="120">
        <v>0</v>
      </c>
      <c r="J37" s="120">
        <v>0</v>
      </c>
      <c r="K37" s="119">
        <v>0</v>
      </c>
      <c r="L37" s="120">
        <v>0</v>
      </c>
      <c r="M37" s="120"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v>0</v>
      </c>
      <c r="X37" s="121">
        <v>0</v>
      </c>
      <c r="Y37" s="121">
        <v>0</v>
      </c>
      <c r="Z37" s="121">
        <v>0</v>
      </c>
      <c r="AA37" s="121">
        <v>0</v>
      </c>
      <c r="AB37" s="194">
        <v>0</v>
      </c>
      <c r="AC37" s="135" t="s">
        <v>16</v>
      </c>
      <c r="AD37" s="134"/>
    </row>
    <row r="38" spans="1:30" s="118" customFormat="1" ht="16.5" customHeight="1">
      <c r="A38" s="272" t="s">
        <v>78</v>
      </c>
      <c r="B38" s="286"/>
      <c r="C38" s="168">
        <f>SUM(C39:C42)</f>
        <v>0</v>
      </c>
      <c r="D38" s="169">
        <f aca="true" t="shared" si="9" ref="D38:Z38">SUM(D39:D42)</f>
        <v>0</v>
      </c>
      <c r="E38" s="169">
        <f t="shared" si="9"/>
        <v>0</v>
      </c>
      <c r="F38" s="169">
        <f t="shared" si="9"/>
        <v>0</v>
      </c>
      <c r="G38" s="169">
        <f t="shared" si="9"/>
        <v>0</v>
      </c>
      <c r="H38" s="169">
        <f t="shared" si="9"/>
        <v>0</v>
      </c>
      <c r="I38" s="169">
        <f t="shared" si="9"/>
        <v>0</v>
      </c>
      <c r="J38" s="169">
        <f t="shared" si="9"/>
        <v>0</v>
      </c>
      <c r="K38" s="169">
        <f t="shared" si="9"/>
        <v>0</v>
      </c>
      <c r="L38" s="169">
        <f t="shared" si="9"/>
        <v>0</v>
      </c>
      <c r="M38" s="169">
        <f t="shared" si="9"/>
        <v>0</v>
      </c>
      <c r="N38" s="169">
        <f t="shared" si="9"/>
        <v>0</v>
      </c>
      <c r="O38" s="169">
        <f t="shared" si="9"/>
        <v>0</v>
      </c>
      <c r="P38" s="169">
        <f t="shared" si="9"/>
        <v>0</v>
      </c>
      <c r="Q38" s="169">
        <f t="shared" si="9"/>
        <v>0</v>
      </c>
      <c r="R38" s="169">
        <f t="shared" si="9"/>
        <v>0</v>
      </c>
      <c r="S38" s="169">
        <f t="shared" si="9"/>
        <v>0</v>
      </c>
      <c r="T38" s="169">
        <f t="shared" si="9"/>
        <v>0</v>
      </c>
      <c r="U38" s="169">
        <f t="shared" si="9"/>
        <v>0</v>
      </c>
      <c r="V38" s="169">
        <f t="shared" si="9"/>
        <v>0</v>
      </c>
      <c r="W38" s="169">
        <f t="shared" si="9"/>
        <v>0</v>
      </c>
      <c r="X38" s="169">
        <f t="shared" si="9"/>
        <v>0</v>
      </c>
      <c r="Y38" s="169">
        <f t="shared" si="9"/>
        <v>0</v>
      </c>
      <c r="Z38" s="169">
        <f t="shared" si="9"/>
        <v>0</v>
      </c>
      <c r="AA38" s="169">
        <f>SUM(AA39:AA42)</f>
        <v>0</v>
      </c>
      <c r="AB38" s="169">
        <f>SUM(AB39:AB42)</f>
        <v>0</v>
      </c>
      <c r="AC38" s="274" t="s">
        <v>78</v>
      </c>
      <c r="AD38" s="285"/>
    </row>
    <row r="39" spans="1:30" s="122" customFormat="1" ht="16.5" customHeight="1">
      <c r="A39" s="138"/>
      <c r="B39" s="140" t="s">
        <v>48</v>
      </c>
      <c r="C39" s="176">
        <f>SUM(D39:E39)</f>
        <v>0</v>
      </c>
      <c r="D39" s="119">
        <f aca="true" t="shared" si="10" ref="D39:G42">H39+L39+P39+T39</f>
        <v>0</v>
      </c>
      <c r="E39" s="119">
        <f t="shared" si="10"/>
        <v>0</v>
      </c>
      <c r="F39" s="119">
        <f t="shared" si="10"/>
        <v>0</v>
      </c>
      <c r="G39" s="119">
        <f t="shared" si="10"/>
        <v>0</v>
      </c>
      <c r="H39" s="119">
        <v>0</v>
      </c>
      <c r="I39" s="120">
        <v>0</v>
      </c>
      <c r="J39" s="120">
        <v>0</v>
      </c>
      <c r="K39" s="119">
        <v>0</v>
      </c>
      <c r="L39" s="120">
        <v>0</v>
      </c>
      <c r="M39" s="120"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v>0</v>
      </c>
      <c r="X39" s="121">
        <v>0</v>
      </c>
      <c r="Y39" s="121">
        <v>0</v>
      </c>
      <c r="Z39" s="121">
        <v>0</v>
      </c>
      <c r="AA39" s="121">
        <v>0</v>
      </c>
      <c r="AB39" s="194">
        <v>0</v>
      </c>
      <c r="AC39" s="135" t="s">
        <v>32</v>
      </c>
      <c r="AD39" s="134"/>
    </row>
    <row r="40" spans="1:30" s="122" customFormat="1" ht="16.5" customHeight="1">
      <c r="A40" s="138"/>
      <c r="B40" s="140" t="s">
        <v>17</v>
      </c>
      <c r="C40" s="176">
        <f>SUM(D40:E40)</f>
        <v>0</v>
      </c>
      <c r="D40" s="119">
        <f t="shared" si="10"/>
        <v>0</v>
      </c>
      <c r="E40" s="119">
        <f t="shared" si="10"/>
        <v>0</v>
      </c>
      <c r="F40" s="119">
        <f t="shared" si="10"/>
        <v>0</v>
      </c>
      <c r="G40" s="119">
        <f t="shared" si="10"/>
        <v>0</v>
      </c>
      <c r="H40" s="119">
        <v>0</v>
      </c>
      <c r="I40" s="120">
        <v>0</v>
      </c>
      <c r="J40" s="120">
        <v>0</v>
      </c>
      <c r="K40" s="119">
        <v>0</v>
      </c>
      <c r="L40" s="120">
        <v>0</v>
      </c>
      <c r="M40" s="120"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v>0</v>
      </c>
      <c r="X40" s="121">
        <v>0</v>
      </c>
      <c r="Y40" s="121">
        <v>0</v>
      </c>
      <c r="Z40" s="121">
        <v>0</v>
      </c>
      <c r="AA40" s="121">
        <v>0</v>
      </c>
      <c r="AB40" s="194">
        <v>0</v>
      </c>
      <c r="AC40" s="135" t="s">
        <v>33</v>
      </c>
      <c r="AD40" s="134"/>
    </row>
    <row r="41" spans="1:30" s="122" customFormat="1" ht="16.5" customHeight="1">
      <c r="A41" s="138"/>
      <c r="B41" s="140" t="s">
        <v>18</v>
      </c>
      <c r="C41" s="176">
        <f>SUM(D41:E41)</f>
        <v>0</v>
      </c>
      <c r="D41" s="119">
        <f t="shared" si="10"/>
        <v>0</v>
      </c>
      <c r="E41" s="119">
        <f t="shared" si="10"/>
        <v>0</v>
      </c>
      <c r="F41" s="119">
        <f t="shared" si="10"/>
        <v>0</v>
      </c>
      <c r="G41" s="119">
        <f t="shared" si="10"/>
        <v>0</v>
      </c>
      <c r="H41" s="119">
        <v>0</v>
      </c>
      <c r="I41" s="120">
        <v>0</v>
      </c>
      <c r="J41" s="120">
        <v>0</v>
      </c>
      <c r="K41" s="119">
        <v>0</v>
      </c>
      <c r="L41" s="120">
        <v>0</v>
      </c>
      <c r="M41" s="120"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v>0</v>
      </c>
      <c r="X41" s="121">
        <v>0</v>
      </c>
      <c r="Y41" s="121">
        <v>0</v>
      </c>
      <c r="Z41" s="121">
        <v>0</v>
      </c>
      <c r="AA41" s="121">
        <v>0</v>
      </c>
      <c r="AB41" s="194">
        <v>0</v>
      </c>
      <c r="AC41" s="135" t="s">
        <v>34</v>
      </c>
      <c r="AD41" s="134"/>
    </row>
    <row r="42" spans="1:30" s="122" customFormat="1" ht="16.5" customHeight="1">
      <c r="A42" s="138"/>
      <c r="B42" s="140" t="s">
        <v>19</v>
      </c>
      <c r="C42" s="176">
        <f>SUM(D42:E42)</f>
        <v>0</v>
      </c>
      <c r="D42" s="119">
        <f t="shared" si="10"/>
        <v>0</v>
      </c>
      <c r="E42" s="119">
        <f t="shared" si="10"/>
        <v>0</v>
      </c>
      <c r="F42" s="119">
        <f t="shared" si="10"/>
        <v>0</v>
      </c>
      <c r="G42" s="119">
        <f t="shared" si="10"/>
        <v>0</v>
      </c>
      <c r="H42" s="119">
        <v>0</v>
      </c>
      <c r="I42" s="120">
        <v>0</v>
      </c>
      <c r="J42" s="120">
        <v>0</v>
      </c>
      <c r="K42" s="119">
        <v>0</v>
      </c>
      <c r="L42" s="120">
        <v>0</v>
      </c>
      <c r="M42" s="120">
        <v>0</v>
      </c>
      <c r="N42" s="121">
        <v>0</v>
      </c>
      <c r="O42" s="121">
        <v>0</v>
      </c>
      <c r="P42" s="121">
        <v>0</v>
      </c>
      <c r="Q42" s="121">
        <v>0</v>
      </c>
      <c r="R42" s="121">
        <v>0</v>
      </c>
      <c r="S42" s="121">
        <v>0</v>
      </c>
      <c r="T42" s="121">
        <v>0</v>
      </c>
      <c r="U42" s="121">
        <v>0</v>
      </c>
      <c r="V42" s="121">
        <v>0</v>
      </c>
      <c r="W42" s="121">
        <v>0</v>
      </c>
      <c r="X42" s="121">
        <v>0</v>
      </c>
      <c r="Y42" s="121">
        <v>0</v>
      </c>
      <c r="Z42" s="121">
        <v>0</v>
      </c>
      <c r="AA42" s="121">
        <v>0</v>
      </c>
      <c r="AB42" s="194">
        <v>0</v>
      </c>
      <c r="AC42" s="135" t="s">
        <v>35</v>
      </c>
      <c r="AD42" s="134"/>
    </row>
    <row r="43" spans="1:30" s="118" customFormat="1" ht="16.5" customHeight="1">
      <c r="A43" s="272" t="s">
        <v>79</v>
      </c>
      <c r="B43" s="286"/>
      <c r="C43" s="168">
        <f>C44</f>
        <v>0</v>
      </c>
      <c r="D43" s="169">
        <f aca="true" t="shared" si="11" ref="D43:AB43">D44</f>
        <v>0</v>
      </c>
      <c r="E43" s="169">
        <f t="shared" si="11"/>
        <v>0</v>
      </c>
      <c r="F43" s="169">
        <f t="shared" si="11"/>
        <v>0</v>
      </c>
      <c r="G43" s="169">
        <f t="shared" si="11"/>
        <v>0</v>
      </c>
      <c r="H43" s="169">
        <f t="shared" si="11"/>
        <v>0</v>
      </c>
      <c r="I43" s="169">
        <f t="shared" si="11"/>
        <v>0</v>
      </c>
      <c r="J43" s="169">
        <f t="shared" si="11"/>
        <v>0</v>
      </c>
      <c r="K43" s="169">
        <f t="shared" si="11"/>
        <v>0</v>
      </c>
      <c r="L43" s="169">
        <f t="shared" si="11"/>
        <v>0</v>
      </c>
      <c r="M43" s="169">
        <f t="shared" si="11"/>
        <v>0</v>
      </c>
      <c r="N43" s="169">
        <f t="shared" si="11"/>
        <v>0</v>
      </c>
      <c r="O43" s="169">
        <f t="shared" si="11"/>
        <v>0</v>
      </c>
      <c r="P43" s="169">
        <f t="shared" si="11"/>
        <v>0</v>
      </c>
      <c r="Q43" s="169">
        <f t="shared" si="11"/>
        <v>0</v>
      </c>
      <c r="R43" s="169">
        <f t="shared" si="11"/>
        <v>0</v>
      </c>
      <c r="S43" s="169">
        <f t="shared" si="11"/>
        <v>0</v>
      </c>
      <c r="T43" s="169">
        <f t="shared" si="11"/>
        <v>0</v>
      </c>
      <c r="U43" s="169">
        <f t="shared" si="11"/>
        <v>0</v>
      </c>
      <c r="V43" s="169">
        <f t="shared" si="11"/>
        <v>0</v>
      </c>
      <c r="W43" s="169">
        <f t="shared" si="11"/>
        <v>0</v>
      </c>
      <c r="X43" s="169">
        <f t="shared" si="11"/>
        <v>0</v>
      </c>
      <c r="Y43" s="169">
        <f t="shared" si="11"/>
        <v>0</v>
      </c>
      <c r="Z43" s="169">
        <f t="shared" si="11"/>
        <v>0</v>
      </c>
      <c r="AA43" s="169">
        <f t="shared" si="11"/>
        <v>0</v>
      </c>
      <c r="AB43" s="169">
        <f t="shared" si="11"/>
        <v>0</v>
      </c>
      <c r="AC43" s="287" t="s">
        <v>36</v>
      </c>
      <c r="AD43" s="288"/>
    </row>
    <row r="44" spans="1:30" s="122" customFormat="1" ht="16.5" customHeight="1">
      <c r="A44" s="138"/>
      <c r="B44" s="140" t="s">
        <v>20</v>
      </c>
      <c r="C44" s="176">
        <f>SUM(D44:E44)</f>
        <v>0</v>
      </c>
      <c r="D44" s="119">
        <f>H44+L44+P44+T44</f>
        <v>0</v>
      </c>
      <c r="E44" s="119">
        <f>I44+M44+Q44+U44</f>
        <v>0</v>
      </c>
      <c r="F44" s="119">
        <f>J44+N44+R44+V44</f>
        <v>0</v>
      </c>
      <c r="G44" s="119">
        <f>K44+O44+S44+W44</f>
        <v>0</v>
      </c>
      <c r="H44" s="119">
        <v>0</v>
      </c>
      <c r="I44" s="120">
        <v>0</v>
      </c>
      <c r="J44" s="120">
        <v>0</v>
      </c>
      <c r="K44" s="119">
        <v>0</v>
      </c>
      <c r="L44" s="120">
        <v>0</v>
      </c>
      <c r="M44" s="120"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v>0</v>
      </c>
      <c r="X44" s="121">
        <v>0</v>
      </c>
      <c r="Y44" s="121">
        <v>0</v>
      </c>
      <c r="Z44" s="121">
        <v>0</v>
      </c>
      <c r="AA44" s="121">
        <v>0</v>
      </c>
      <c r="AB44" s="194">
        <v>0</v>
      </c>
      <c r="AC44" s="135" t="s">
        <v>20</v>
      </c>
      <c r="AD44" s="134"/>
    </row>
    <row r="45" spans="1:30" s="118" customFormat="1" ht="16.5" customHeight="1">
      <c r="A45" s="272" t="s">
        <v>80</v>
      </c>
      <c r="B45" s="286"/>
      <c r="C45" s="168">
        <f>SUM(C46:C47)</f>
        <v>2</v>
      </c>
      <c r="D45" s="169">
        <f aca="true" t="shared" si="12" ref="D45:AB45">SUM(D46:D47)</f>
        <v>1</v>
      </c>
      <c r="E45" s="169">
        <f t="shared" si="12"/>
        <v>1</v>
      </c>
      <c r="F45" s="169">
        <f t="shared" si="12"/>
        <v>2</v>
      </c>
      <c r="G45" s="169">
        <f t="shared" si="12"/>
        <v>0</v>
      </c>
      <c r="H45" s="169">
        <f t="shared" si="12"/>
        <v>0</v>
      </c>
      <c r="I45" s="169">
        <f t="shared" si="12"/>
        <v>1</v>
      </c>
      <c r="J45" s="169">
        <f t="shared" si="12"/>
        <v>1</v>
      </c>
      <c r="K45" s="169">
        <f t="shared" si="12"/>
        <v>0</v>
      </c>
      <c r="L45" s="169">
        <f t="shared" si="12"/>
        <v>0</v>
      </c>
      <c r="M45" s="169">
        <f t="shared" si="12"/>
        <v>0</v>
      </c>
      <c r="N45" s="169">
        <f t="shared" si="12"/>
        <v>0</v>
      </c>
      <c r="O45" s="169">
        <f t="shared" si="12"/>
        <v>0</v>
      </c>
      <c r="P45" s="169">
        <f t="shared" si="12"/>
        <v>1</v>
      </c>
      <c r="Q45" s="169">
        <f t="shared" si="12"/>
        <v>0</v>
      </c>
      <c r="R45" s="169">
        <f t="shared" si="12"/>
        <v>1</v>
      </c>
      <c r="S45" s="169">
        <f t="shared" si="12"/>
        <v>0</v>
      </c>
      <c r="T45" s="169">
        <f t="shared" si="12"/>
        <v>0</v>
      </c>
      <c r="U45" s="169">
        <f t="shared" si="12"/>
        <v>0</v>
      </c>
      <c r="V45" s="169">
        <f t="shared" si="12"/>
        <v>0</v>
      </c>
      <c r="W45" s="169">
        <f t="shared" si="12"/>
        <v>0</v>
      </c>
      <c r="X45" s="169">
        <f t="shared" si="12"/>
        <v>1</v>
      </c>
      <c r="Y45" s="169">
        <f t="shared" si="12"/>
        <v>1</v>
      </c>
      <c r="Z45" s="169">
        <f t="shared" si="12"/>
        <v>0</v>
      </c>
      <c r="AA45" s="169">
        <f t="shared" si="12"/>
        <v>0</v>
      </c>
      <c r="AB45" s="190">
        <f t="shared" si="12"/>
        <v>50</v>
      </c>
      <c r="AC45" s="274" t="s">
        <v>80</v>
      </c>
      <c r="AD45" s="285"/>
    </row>
    <row r="46" spans="1:30" s="122" customFormat="1" ht="16.5" customHeight="1">
      <c r="A46" s="138"/>
      <c r="B46" s="140" t="s">
        <v>21</v>
      </c>
      <c r="C46" s="176">
        <f>SUM(D46:E46)</f>
        <v>2</v>
      </c>
      <c r="D46" s="119">
        <f aca="true" t="shared" si="13" ref="D46:G47">H46+L46+P46+T46</f>
        <v>1</v>
      </c>
      <c r="E46" s="119">
        <f t="shared" si="13"/>
        <v>1</v>
      </c>
      <c r="F46" s="119">
        <f t="shared" si="13"/>
        <v>2</v>
      </c>
      <c r="G46" s="119">
        <f t="shared" si="13"/>
        <v>0</v>
      </c>
      <c r="H46" s="119">
        <v>0</v>
      </c>
      <c r="I46" s="120">
        <v>1</v>
      </c>
      <c r="J46" s="120">
        <v>1</v>
      </c>
      <c r="K46" s="119">
        <v>0</v>
      </c>
      <c r="L46" s="120">
        <v>0</v>
      </c>
      <c r="M46" s="120">
        <v>0</v>
      </c>
      <c r="N46" s="121">
        <v>0</v>
      </c>
      <c r="O46" s="121">
        <v>0</v>
      </c>
      <c r="P46" s="121">
        <v>1</v>
      </c>
      <c r="Q46" s="121">
        <v>0</v>
      </c>
      <c r="R46" s="121">
        <v>1</v>
      </c>
      <c r="S46" s="121">
        <v>0</v>
      </c>
      <c r="T46" s="121">
        <v>0</v>
      </c>
      <c r="U46" s="121">
        <v>0</v>
      </c>
      <c r="V46" s="121">
        <v>0</v>
      </c>
      <c r="W46" s="121">
        <v>0</v>
      </c>
      <c r="X46" s="121">
        <v>1</v>
      </c>
      <c r="Y46" s="121">
        <v>1</v>
      </c>
      <c r="Z46" s="121">
        <v>0</v>
      </c>
      <c r="AA46" s="121">
        <v>0</v>
      </c>
      <c r="AB46" s="194">
        <f>E46/C46*100</f>
        <v>50</v>
      </c>
      <c r="AC46" s="135" t="s">
        <v>21</v>
      </c>
      <c r="AD46" s="134"/>
    </row>
    <row r="47" spans="1:30" s="122" customFormat="1" ht="16.5" customHeight="1">
      <c r="A47" s="138"/>
      <c r="B47" s="140" t="s">
        <v>22</v>
      </c>
      <c r="C47" s="176">
        <f>SUM(D47:E47)</f>
        <v>0</v>
      </c>
      <c r="D47" s="119">
        <f t="shared" si="13"/>
        <v>0</v>
      </c>
      <c r="E47" s="119">
        <f t="shared" si="13"/>
        <v>0</v>
      </c>
      <c r="F47" s="119">
        <f t="shared" si="13"/>
        <v>0</v>
      </c>
      <c r="G47" s="119">
        <f t="shared" si="13"/>
        <v>0</v>
      </c>
      <c r="H47" s="119">
        <v>0</v>
      </c>
      <c r="I47" s="120">
        <v>0</v>
      </c>
      <c r="J47" s="120">
        <v>0</v>
      </c>
      <c r="K47" s="119">
        <v>0</v>
      </c>
      <c r="L47" s="120">
        <v>0</v>
      </c>
      <c r="M47" s="120"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v>0</v>
      </c>
      <c r="X47" s="121">
        <v>0</v>
      </c>
      <c r="Y47" s="121">
        <v>0</v>
      </c>
      <c r="Z47" s="121">
        <v>0</v>
      </c>
      <c r="AA47" s="121">
        <v>0</v>
      </c>
      <c r="AB47" s="194">
        <v>0</v>
      </c>
      <c r="AC47" s="135" t="s">
        <v>22</v>
      </c>
      <c r="AD47" s="134"/>
    </row>
    <row r="48" spans="1:30" s="118" customFormat="1" ht="16.5" customHeight="1">
      <c r="A48" s="272" t="s">
        <v>81</v>
      </c>
      <c r="B48" s="286"/>
      <c r="C48" s="168">
        <f>SUM(C49:C51)</f>
        <v>0</v>
      </c>
      <c r="D48" s="169">
        <f aca="true" t="shared" si="14" ref="D48:AB48">SUM(D49:D51)</f>
        <v>0</v>
      </c>
      <c r="E48" s="169">
        <f t="shared" si="14"/>
        <v>0</v>
      </c>
      <c r="F48" s="169">
        <f t="shared" si="14"/>
        <v>0</v>
      </c>
      <c r="G48" s="169">
        <f t="shared" si="14"/>
        <v>0</v>
      </c>
      <c r="H48" s="169">
        <f t="shared" si="14"/>
        <v>0</v>
      </c>
      <c r="I48" s="169">
        <f t="shared" si="14"/>
        <v>0</v>
      </c>
      <c r="J48" s="169">
        <f t="shared" si="14"/>
        <v>0</v>
      </c>
      <c r="K48" s="169">
        <f t="shared" si="14"/>
        <v>0</v>
      </c>
      <c r="L48" s="169">
        <f t="shared" si="14"/>
        <v>0</v>
      </c>
      <c r="M48" s="169">
        <f t="shared" si="14"/>
        <v>0</v>
      </c>
      <c r="N48" s="169">
        <f t="shared" si="14"/>
        <v>0</v>
      </c>
      <c r="O48" s="169">
        <f t="shared" si="14"/>
        <v>0</v>
      </c>
      <c r="P48" s="169">
        <f t="shared" si="14"/>
        <v>0</v>
      </c>
      <c r="Q48" s="169">
        <f t="shared" si="14"/>
        <v>0</v>
      </c>
      <c r="R48" s="169">
        <f t="shared" si="14"/>
        <v>0</v>
      </c>
      <c r="S48" s="169">
        <f t="shared" si="14"/>
        <v>0</v>
      </c>
      <c r="T48" s="169">
        <f t="shared" si="14"/>
        <v>0</v>
      </c>
      <c r="U48" s="169">
        <f t="shared" si="14"/>
        <v>0</v>
      </c>
      <c r="V48" s="169">
        <f t="shared" si="14"/>
        <v>0</v>
      </c>
      <c r="W48" s="169">
        <f t="shared" si="14"/>
        <v>0</v>
      </c>
      <c r="X48" s="169">
        <f t="shared" si="14"/>
        <v>0</v>
      </c>
      <c r="Y48" s="169">
        <f t="shared" si="14"/>
        <v>0</v>
      </c>
      <c r="Z48" s="169">
        <f t="shared" si="14"/>
        <v>0</v>
      </c>
      <c r="AA48" s="169">
        <f t="shared" si="14"/>
        <v>0</v>
      </c>
      <c r="AB48" s="169">
        <f t="shared" si="14"/>
        <v>0</v>
      </c>
      <c r="AC48" s="274" t="s">
        <v>81</v>
      </c>
      <c r="AD48" s="285"/>
    </row>
    <row r="49" spans="1:30" s="122" customFormat="1" ht="16.5" customHeight="1">
      <c r="A49" s="138"/>
      <c r="B49" s="140" t="s">
        <v>23</v>
      </c>
      <c r="C49" s="176">
        <f>SUM(D49:E49)</f>
        <v>0</v>
      </c>
      <c r="D49" s="119">
        <f aca="true" t="shared" si="15" ref="D49:G51">H49+L49+P49+T49</f>
        <v>0</v>
      </c>
      <c r="E49" s="119">
        <f t="shared" si="15"/>
        <v>0</v>
      </c>
      <c r="F49" s="119">
        <f t="shared" si="15"/>
        <v>0</v>
      </c>
      <c r="G49" s="119">
        <f t="shared" si="15"/>
        <v>0</v>
      </c>
      <c r="H49" s="119">
        <v>0</v>
      </c>
      <c r="I49" s="120">
        <v>0</v>
      </c>
      <c r="J49" s="120">
        <v>0</v>
      </c>
      <c r="K49" s="119">
        <v>0</v>
      </c>
      <c r="L49" s="120">
        <v>0</v>
      </c>
      <c r="M49" s="120"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v>0</v>
      </c>
      <c r="X49" s="121">
        <v>0</v>
      </c>
      <c r="Y49" s="121">
        <v>0</v>
      </c>
      <c r="Z49" s="121">
        <v>0</v>
      </c>
      <c r="AA49" s="121">
        <v>0</v>
      </c>
      <c r="AB49" s="194">
        <v>0</v>
      </c>
      <c r="AC49" s="135" t="s">
        <v>23</v>
      </c>
      <c r="AD49" s="134"/>
    </row>
    <row r="50" spans="1:30" s="122" customFormat="1" ht="16.5" customHeight="1">
      <c r="A50" s="138"/>
      <c r="B50" s="140" t="s">
        <v>24</v>
      </c>
      <c r="C50" s="176">
        <f>SUM(D50:E50)</f>
        <v>0</v>
      </c>
      <c r="D50" s="119">
        <f t="shared" si="15"/>
        <v>0</v>
      </c>
      <c r="E50" s="119">
        <f t="shared" si="15"/>
        <v>0</v>
      </c>
      <c r="F50" s="119">
        <f t="shared" si="15"/>
        <v>0</v>
      </c>
      <c r="G50" s="119">
        <f t="shared" si="15"/>
        <v>0</v>
      </c>
      <c r="H50" s="119">
        <v>0</v>
      </c>
      <c r="I50" s="120">
        <v>0</v>
      </c>
      <c r="J50" s="120">
        <v>0</v>
      </c>
      <c r="K50" s="119">
        <v>0</v>
      </c>
      <c r="L50" s="120">
        <v>0</v>
      </c>
      <c r="M50" s="120">
        <v>0</v>
      </c>
      <c r="N50" s="121">
        <v>0</v>
      </c>
      <c r="O50" s="121">
        <v>0</v>
      </c>
      <c r="P50" s="121">
        <v>0</v>
      </c>
      <c r="Q50" s="121">
        <v>0</v>
      </c>
      <c r="R50" s="121">
        <v>0</v>
      </c>
      <c r="S50" s="121">
        <v>0</v>
      </c>
      <c r="T50" s="121">
        <v>0</v>
      </c>
      <c r="U50" s="121">
        <v>0</v>
      </c>
      <c r="V50" s="121">
        <v>0</v>
      </c>
      <c r="W50" s="121">
        <v>0</v>
      </c>
      <c r="X50" s="121">
        <v>0</v>
      </c>
      <c r="Y50" s="121">
        <v>0</v>
      </c>
      <c r="Z50" s="121">
        <v>0</v>
      </c>
      <c r="AA50" s="121">
        <v>0</v>
      </c>
      <c r="AB50" s="194">
        <v>0</v>
      </c>
      <c r="AC50" s="135" t="s">
        <v>24</v>
      </c>
      <c r="AD50" s="134"/>
    </row>
    <row r="51" spans="1:30" s="122" customFormat="1" ht="16.5" customHeight="1">
      <c r="A51" s="138"/>
      <c r="B51" s="140" t="s">
        <v>25</v>
      </c>
      <c r="C51" s="176">
        <f>SUM(D51:E51)</f>
        <v>0</v>
      </c>
      <c r="D51" s="119">
        <f t="shared" si="15"/>
        <v>0</v>
      </c>
      <c r="E51" s="119">
        <f t="shared" si="15"/>
        <v>0</v>
      </c>
      <c r="F51" s="119">
        <f t="shared" si="15"/>
        <v>0</v>
      </c>
      <c r="G51" s="119">
        <f t="shared" si="15"/>
        <v>0</v>
      </c>
      <c r="H51" s="119">
        <v>0</v>
      </c>
      <c r="I51" s="120">
        <v>0</v>
      </c>
      <c r="J51" s="120">
        <v>0</v>
      </c>
      <c r="K51" s="119">
        <v>0</v>
      </c>
      <c r="L51" s="120">
        <v>0</v>
      </c>
      <c r="M51" s="120">
        <v>0</v>
      </c>
      <c r="N51" s="121">
        <v>0</v>
      </c>
      <c r="O51" s="121">
        <v>0</v>
      </c>
      <c r="P51" s="121">
        <v>0</v>
      </c>
      <c r="Q51" s="121">
        <v>0</v>
      </c>
      <c r="R51" s="121"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v>0</v>
      </c>
      <c r="X51" s="121">
        <v>0</v>
      </c>
      <c r="Y51" s="121">
        <v>0</v>
      </c>
      <c r="Z51" s="121">
        <v>0</v>
      </c>
      <c r="AA51" s="121">
        <v>0</v>
      </c>
      <c r="AB51" s="194">
        <v>0</v>
      </c>
      <c r="AC51" s="135" t="s">
        <v>25</v>
      </c>
      <c r="AD51" s="134"/>
    </row>
    <row r="52" spans="1:30" s="118" customFormat="1" ht="16.5" customHeight="1">
      <c r="A52" s="272" t="s">
        <v>82</v>
      </c>
      <c r="B52" s="286"/>
      <c r="C52" s="168">
        <f aca="true" t="shared" si="16" ref="C52:AB52">SUM(C53:C55)</f>
        <v>2</v>
      </c>
      <c r="D52" s="169">
        <f t="shared" si="16"/>
        <v>1</v>
      </c>
      <c r="E52" s="169">
        <f t="shared" si="16"/>
        <v>1</v>
      </c>
      <c r="F52" s="169">
        <f t="shared" si="16"/>
        <v>2</v>
      </c>
      <c r="G52" s="169">
        <f t="shared" si="16"/>
        <v>0</v>
      </c>
      <c r="H52" s="169">
        <f t="shared" si="16"/>
        <v>0</v>
      </c>
      <c r="I52" s="169">
        <f t="shared" si="16"/>
        <v>0</v>
      </c>
      <c r="J52" s="169">
        <f t="shared" si="16"/>
        <v>0</v>
      </c>
      <c r="K52" s="169">
        <f t="shared" si="16"/>
        <v>0</v>
      </c>
      <c r="L52" s="169">
        <f t="shared" si="16"/>
        <v>1</v>
      </c>
      <c r="M52" s="169">
        <f t="shared" si="16"/>
        <v>0</v>
      </c>
      <c r="N52" s="169">
        <f t="shared" si="16"/>
        <v>1</v>
      </c>
      <c r="O52" s="169">
        <f t="shared" si="16"/>
        <v>0</v>
      </c>
      <c r="P52" s="169">
        <f t="shared" si="16"/>
        <v>0</v>
      </c>
      <c r="Q52" s="169">
        <f t="shared" si="16"/>
        <v>1</v>
      </c>
      <c r="R52" s="169">
        <f t="shared" si="16"/>
        <v>1</v>
      </c>
      <c r="S52" s="169">
        <f t="shared" si="16"/>
        <v>0</v>
      </c>
      <c r="T52" s="169">
        <f t="shared" si="16"/>
        <v>0</v>
      </c>
      <c r="U52" s="169">
        <f t="shared" si="16"/>
        <v>0</v>
      </c>
      <c r="V52" s="169">
        <f t="shared" si="16"/>
        <v>0</v>
      </c>
      <c r="W52" s="169">
        <f t="shared" si="16"/>
        <v>0</v>
      </c>
      <c r="X52" s="169">
        <f t="shared" si="16"/>
        <v>1</v>
      </c>
      <c r="Y52" s="169">
        <f t="shared" si="16"/>
        <v>1</v>
      </c>
      <c r="Z52" s="169">
        <f t="shared" si="16"/>
        <v>0</v>
      </c>
      <c r="AA52" s="169">
        <f t="shared" si="16"/>
        <v>0</v>
      </c>
      <c r="AB52" s="190">
        <f t="shared" si="16"/>
        <v>50</v>
      </c>
      <c r="AC52" s="274" t="s">
        <v>82</v>
      </c>
      <c r="AD52" s="285"/>
    </row>
    <row r="53" spans="1:30" s="122" customFormat="1" ht="16.5" customHeight="1">
      <c r="A53" s="138"/>
      <c r="B53" s="140" t="s">
        <v>26</v>
      </c>
      <c r="C53" s="176">
        <f>SUM(D53:E53)</f>
        <v>2</v>
      </c>
      <c r="D53" s="119">
        <f aca="true" t="shared" si="17" ref="D53:G55">H53+L53+P53+T53</f>
        <v>1</v>
      </c>
      <c r="E53" s="119">
        <f t="shared" si="17"/>
        <v>1</v>
      </c>
      <c r="F53" s="119">
        <f t="shared" si="17"/>
        <v>2</v>
      </c>
      <c r="G53" s="119">
        <f t="shared" si="17"/>
        <v>0</v>
      </c>
      <c r="H53" s="119">
        <v>0</v>
      </c>
      <c r="I53" s="120">
        <v>0</v>
      </c>
      <c r="J53" s="120">
        <v>0</v>
      </c>
      <c r="K53" s="119">
        <v>0</v>
      </c>
      <c r="L53" s="120">
        <v>1</v>
      </c>
      <c r="M53" s="120">
        <v>0</v>
      </c>
      <c r="N53" s="121">
        <v>1</v>
      </c>
      <c r="O53" s="121">
        <v>0</v>
      </c>
      <c r="P53" s="121">
        <v>0</v>
      </c>
      <c r="Q53" s="121">
        <v>1</v>
      </c>
      <c r="R53" s="121">
        <v>1</v>
      </c>
      <c r="S53" s="121">
        <v>0</v>
      </c>
      <c r="T53" s="121">
        <v>0</v>
      </c>
      <c r="U53" s="121">
        <v>0</v>
      </c>
      <c r="V53" s="121">
        <v>0</v>
      </c>
      <c r="W53" s="121">
        <v>0</v>
      </c>
      <c r="X53" s="121">
        <v>1</v>
      </c>
      <c r="Y53" s="121">
        <v>1</v>
      </c>
      <c r="Z53" s="121">
        <v>0</v>
      </c>
      <c r="AA53" s="121">
        <v>0</v>
      </c>
      <c r="AB53" s="194">
        <f>E53/C53*100</f>
        <v>50</v>
      </c>
      <c r="AC53" s="135" t="s">
        <v>26</v>
      </c>
      <c r="AD53" s="134"/>
    </row>
    <row r="54" spans="1:30" s="122" customFormat="1" ht="16.5" customHeight="1">
      <c r="A54" s="138"/>
      <c r="B54" s="140" t="s">
        <v>27</v>
      </c>
      <c r="C54" s="176">
        <f>SUM(D54:E54)</f>
        <v>0</v>
      </c>
      <c r="D54" s="119">
        <f t="shared" si="17"/>
        <v>0</v>
      </c>
      <c r="E54" s="119">
        <f t="shared" si="17"/>
        <v>0</v>
      </c>
      <c r="F54" s="119">
        <f t="shared" si="17"/>
        <v>0</v>
      </c>
      <c r="G54" s="119">
        <f t="shared" si="17"/>
        <v>0</v>
      </c>
      <c r="H54" s="119">
        <v>0</v>
      </c>
      <c r="I54" s="120">
        <v>0</v>
      </c>
      <c r="J54" s="120">
        <v>0</v>
      </c>
      <c r="K54" s="119">
        <v>0</v>
      </c>
      <c r="L54" s="120">
        <v>0</v>
      </c>
      <c r="M54" s="120">
        <v>0</v>
      </c>
      <c r="N54" s="121">
        <v>0</v>
      </c>
      <c r="O54" s="121">
        <v>0</v>
      </c>
      <c r="P54" s="121">
        <v>0</v>
      </c>
      <c r="Q54" s="121">
        <v>0</v>
      </c>
      <c r="R54" s="121">
        <v>0</v>
      </c>
      <c r="S54" s="121">
        <v>0</v>
      </c>
      <c r="T54" s="121">
        <v>0</v>
      </c>
      <c r="U54" s="121">
        <v>0</v>
      </c>
      <c r="V54" s="121">
        <v>0</v>
      </c>
      <c r="W54" s="121">
        <v>0</v>
      </c>
      <c r="X54" s="121">
        <v>0</v>
      </c>
      <c r="Y54" s="121">
        <v>0</v>
      </c>
      <c r="Z54" s="121">
        <v>0</v>
      </c>
      <c r="AA54" s="121">
        <v>0</v>
      </c>
      <c r="AB54" s="194">
        <v>0</v>
      </c>
      <c r="AC54" s="135" t="s">
        <v>27</v>
      </c>
      <c r="AD54" s="134"/>
    </row>
    <row r="55" spans="1:30" s="122" customFormat="1" ht="16.5" customHeight="1">
      <c r="A55" s="138"/>
      <c r="B55" s="140" t="s">
        <v>28</v>
      </c>
      <c r="C55" s="176">
        <f>SUM(D55:E55)</f>
        <v>0</v>
      </c>
      <c r="D55" s="119">
        <f t="shared" si="17"/>
        <v>0</v>
      </c>
      <c r="E55" s="119">
        <f t="shared" si="17"/>
        <v>0</v>
      </c>
      <c r="F55" s="119">
        <f t="shared" si="17"/>
        <v>0</v>
      </c>
      <c r="G55" s="119">
        <f t="shared" si="17"/>
        <v>0</v>
      </c>
      <c r="H55" s="119">
        <v>0</v>
      </c>
      <c r="I55" s="120">
        <v>0</v>
      </c>
      <c r="J55" s="120">
        <v>0</v>
      </c>
      <c r="K55" s="119">
        <v>0</v>
      </c>
      <c r="L55" s="120">
        <v>0</v>
      </c>
      <c r="M55" s="120">
        <v>0</v>
      </c>
      <c r="N55" s="121">
        <v>0</v>
      </c>
      <c r="O55" s="121">
        <v>0</v>
      </c>
      <c r="P55" s="121">
        <v>0</v>
      </c>
      <c r="Q55" s="121">
        <v>0</v>
      </c>
      <c r="R55" s="121">
        <v>0</v>
      </c>
      <c r="S55" s="121">
        <v>0</v>
      </c>
      <c r="T55" s="121">
        <v>0</v>
      </c>
      <c r="U55" s="121">
        <v>0</v>
      </c>
      <c r="V55" s="121">
        <v>0</v>
      </c>
      <c r="W55" s="121">
        <v>0</v>
      </c>
      <c r="X55" s="121">
        <v>0</v>
      </c>
      <c r="Y55" s="121">
        <v>0</v>
      </c>
      <c r="Z55" s="121">
        <v>0</v>
      </c>
      <c r="AA55" s="121">
        <v>0</v>
      </c>
      <c r="AB55" s="194">
        <v>0</v>
      </c>
      <c r="AC55" s="135" t="s">
        <v>28</v>
      </c>
      <c r="AD55" s="134"/>
    </row>
    <row r="56" spans="1:30" s="123" customFormat="1" ht="16.5" customHeight="1">
      <c r="A56" s="272" t="s">
        <v>83</v>
      </c>
      <c r="B56" s="286"/>
      <c r="C56" s="168">
        <f>SUM(C57:C58)</f>
        <v>0</v>
      </c>
      <c r="D56" s="169">
        <f aca="true" t="shared" si="18" ref="D56:AB56">SUM(D57:D58)</f>
        <v>0</v>
      </c>
      <c r="E56" s="169">
        <f t="shared" si="18"/>
        <v>0</v>
      </c>
      <c r="F56" s="169">
        <f t="shared" si="18"/>
        <v>0</v>
      </c>
      <c r="G56" s="169">
        <f t="shared" si="18"/>
        <v>0</v>
      </c>
      <c r="H56" s="169">
        <f t="shared" si="18"/>
        <v>0</v>
      </c>
      <c r="I56" s="169">
        <f t="shared" si="18"/>
        <v>0</v>
      </c>
      <c r="J56" s="169">
        <f t="shared" si="18"/>
        <v>0</v>
      </c>
      <c r="K56" s="169">
        <f t="shared" si="18"/>
        <v>0</v>
      </c>
      <c r="L56" s="169">
        <f t="shared" si="18"/>
        <v>0</v>
      </c>
      <c r="M56" s="169">
        <f t="shared" si="18"/>
        <v>0</v>
      </c>
      <c r="N56" s="169">
        <f t="shared" si="18"/>
        <v>0</v>
      </c>
      <c r="O56" s="169">
        <f t="shared" si="18"/>
        <v>0</v>
      </c>
      <c r="P56" s="169">
        <f t="shared" si="18"/>
        <v>0</v>
      </c>
      <c r="Q56" s="169">
        <f t="shared" si="18"/>
        <v>0</v>
      </c>
      <c r="R56" s="169">
        <f t="shared" si="18"/>
        <v>0</v>
      </c>
      <c r="S56" s="169">
        <f t="shared" si="18"/>
        <v>0</v>
      </c>
      <c r="T56" s="169">
        <f t="shared" si="18"/>
        <v>0</v>
      </c>
      <c r="U56" s="169">
        <f t="shared" si="18"/>
        <v>0</v>
      </c>
      <c r="V56" s="169">
        <f t="shared" si="18"/>
        <v>0</v>
      </c>
      <c r="W56" s="169">
        <f t="shared" si="18"/>
        <v>0</v>
      </c>
      <c r="X56" s="169">
        <f t="shared" si="18"/>
        <v>0</v>
      </c>
      <c r="Y56" s="169">
        <f t="shared" si="18"/>
        <v>0</v>
      </c>
      <c r="Z56" s="169">
        <f t="shared" si="18"/>
        <v>0</v>
      </c>
      <c r="AA56" s="169">
        <f t="shared" si="18"/>
        <v>0</v>
      </c>
      <c r="AB56" s="169">
        <f t="shared" si="18"/>
        <v>0</v>
      </c>
      <c r="AC56" s="274" t="s">
        <v>83</v>
      </c>
      <c r="AD56" s="285"/>
    </row>
    <row r="57" spans="1:30" s="122" customFormat="1" ht="16.5" customHeight="1">
      <c r="A57" s="138"/>
      <c r="B57" s="140" t="s">
        <v>29</v>
      </c>
      <c r="C57" s="176">
        <f>SUM(D57:E57)</f>
        <v>0</v>
      </c>
      <c r="D57" s="119">
        <f aca="true" t="shared" si="19" ref="D57:G58">H57+L57+P57+T57</f>
        <v>0</v>
      </c>
      <c r="E57" s="119">
        <f t="shared" si="19"/>
        <v>0</v>
      </c>
      <c r="F57" s="119">
        <f t="shared" si="19"/>
        <v>0</v>
      </c>
      <c r="G57" s="119">
        <f t="shared" si="19"/>
        <v>0</v>
      </c>
      <c r="H57" s="119">
        <v>0</v>
      </c>
      <c r="I57" s="120">
        <v>0</v>
      </c>
      <c r="J57" s="120">
        <v>0</v>
      </c>
      <c r="K57" s="119">
        <v>0</v>
      </c>
      <c r="L57" s="120">
        <v>0</v>
      </c>
      <c r="M57" s="120">
        <v>0</v>
      </c>
      <c r="N57" s="121">
        <v>0</v>
      </c>
      <c r="O57" s="121">
        <v>0</v>
      </c>
      <c r="P57" s="121">
        <v>0</v>
      </c>
      <c r="Q57" s="121">
        <v>0</v>
      </c>
      <c r="R57" s="121">
        <v>0</v>
      </c>
      <c r="S57" s="121">
        <v>0</v>
      </c>
      <c r="T57" s="121">
        <v>0</v>
      </c>
      <c r="U57" s="121">
        <v>0</v>
      </c>
      <c r="V57" s="121">
        <v>0</v>
      </c>
      <c r="W57" s="121">
        <v>0</v>
      </c>
      <c r="X57" s="121">
        <v>0</v>
      </c>
      <c r="Y57" s="121">
        <v>0</v>
      </c>
      <c r="Z57" s="121">
        <v>0</v>
      </c>
      <c r="AA57" s="121">
        <v>0</v>
      </c>
      <c r="AB57" s="194">
        <v>0</v>
      </c>
      <c r="AC57" s="135" t="s">
        <v>29</v>
      </c>
      <c r="AD57" s="134"/>
    </row>
    <row r="58" spans="1:30" s="100" customFormat="1" ht="16.5" customHeight="1">
      <c r="A58" s="138"/>
      <c r="B58" s="140" t="s">
        <v>37</v>
      </c>
      <c r="C58" s="176">
        <f>SUM(D58:E58)</f>
        <v>0</v>
      </c>
      <c r="D58" s="119">
        <f t="shared" si="19"/>
        <v>0</v>
      </c>
      <c r="E58" s="119">
        <f t="shared" si="19"/>
        <v>0</v>
      </c>
      <c r="F58" s="119">
        <f t="shared" si="19"/>
        <v>0</v>
      </c>
      <c r="G58" s="119">
        <f t="shared" si="19"/>
        <v>0</v>
      </c>
      <c r="H58" s="119">
        <v>0</v>
      </c>
      <c r="I58" s="120">
        <v>0</v>
      </c>
      <c r="J58" s="120">
        <v>0</v>
      </c>
      <c r="K58" s="119">
        <v>0</v>
      </c>
      <c r="L58" s="120">
        <v>0</v>
      </c>
      <c r="M58" s="120">
        <v>0</v>
      </c>
      <c r="N58" s="124">
        <v>0</v>
      </c>
      <c r="O58" s="124">
        <v>0</v>
      </c>
      <c r="P58" s="124">
        <v>0</v>
      </c>
      <c r="Q58" s="124">
        <v>0</v>
      </c>
      <c r="R58" s="124">
        <v>0</v>
      </c>
      <c r="S58" s="124">
        <v>0</v>
      </c>
      <c r="T58" s="124">
        <v>0</v>
      </c>
      <c r="U58" s="124">
        <v>0</v>
      </c>
      <c r="V58" s="124">
        <v>0</v>
      </c>
      <c r="W58" s="124">
        <v>0</v>
      </c>
      <c r="X58" s="124">
        <v>0</v>
      </c>
      <c r="Y58" s="124">
        <v>0</v>
      </c>
      <c r="Z58" s="124">
        <v>0</v>
      </c>
      <c r="AA58" s="124">
        <v>0</v>
      </c>
      <c r="AB58" s="194">
        <v>0</v>
      </c>
      <c r="AC58" s="135" t="s">
        <v>37</v>
      </c>
      <c r="AD58" s="134"/>
    </row>
    <row r="59" spans="1:30" s="118" customFormat="1" ht="16.5" customHeight="1">
      <c r="A59" s="272" t="s">
        <v>84</v>
      </c>
      <c r="B59" s="289"/>
      <c r="C59" s="168">
        <f>SUM(C60:C61)</f>
        <v>0</v>
      </c>
      <c r="D59" s="169">
        <f aca="true" t="shared" si="20" ref="D59:AB59">SUM(D60:D61)</f>
        <v>0</v>
      </c>
      <c r="E59" s="169">
        <f t="shared" si="20"/>
        <v>0</v>
      </c>
      <c r="F59" s="169">
        <f t="shared" si="20"/>
        <v>0</v>
      </c>
      <c r="G59" s="169">
        <f t="shared" si="20"/>
        <v>0</v>
      </c>
      <c r="H59" s="169">
        <f t="shared" si="20"/>
        <v>0</v>
      </c>
      <c r="I59" s="169">
        <f t="shared" si="20"/>
        <v>0</v>
      </c>
      <c r="J59" s="169">
        <f t="shared" si="20"/>
        <v>0</v>
      </c>
      <c r="K59" s="169">
        <f t="shared" si="20"/>
        <v>0</v>
      </c>
      <c r="L59" s="169">
        <f t="shared" si="20"/>
        <v>0</v>
      </c>
      <c r="M59" s="169">
        <f t="shared" si="20"/>
        <v>0</v>
      </c>
      <c r="N59" s="169">
        <f t="shared" si="20"/>
        <v>0</v>
      </c>
      <c r="O59" s="169">
        <f t="shared" si="20"/>
        <v>0</v>
      </c>
      <c r="P59" s="169">
        <f t="shared" si="20"/>
        <v>0</v>
      </c>
      <c r="Q59" s="169">
        <f t="shared" si="20"/>
        <v>0</v>
      </c>
      <c r="R59" s="169">
        <f t="shared" si="20"/>
        <v>0</v>
      </c>
      <c r="S59" s="169">
        <f t="shared" si="20"/>
        <v>0</v>
      </c>
      <c r="T59" s="169">
        <f t="shared" si="20"/>
        <v>0</v>
      </c>
      <c r="U59" s="169">
        <f t="shared" si="20"/>
        <v>0</v>
      </c>
      <c r="V59" s="169">
        <f t="shared" si="20"/>
        <v>0</v>
      </c>
      <c r="W59" s="169">
        <f t="shared" si="20"/>
        <v>0</v>
      </c>
      <c r="X59" s="169">
        <f t="shared" si="20"/>
        <v>0</v>
      </c>
      <c r="Y59" s="169">
        <f t="shared" si="20"/>
        <v>0</v>
      </c>
      <c r="Z59" s="169">
        <f t="shared" si="20"/>
        <v>0</v>
      </c>
      <c r="AA59" s="169">
        <f t="shared" si="20"/>
        <v>0</v>
      </c>
      <c r="AB59" s="169">
        <f t="shared" si="20"/>
        <v>0</v>
      </c>
      <c r="AC59" s="274" t="s">
        <v>84</v>
      </c>
      <c r="AD59" s="275"/>
    </row>
    <row r="60" spans="1:30" s="122" customFormat="1" ht="16.5" customHeight="1">
      <c r="A60" s="142"/>
      <c r="B60" s="140" t="s">
        <v>30</v>
      </c>
      <c r="C60" s="176">
        <f>SUM(D60:E60)</f>
        <v>0</v>
      </c>
      <c r="D60" s="119">
        <f aca="true" t="shared" si="21" ref="D60:G61">H60+L60+P60+T60</f>
        <v>0</v>
      </c>
      <c r="E60" s="119">
        <f t="shared" si="21"/>
        <v>0</v>
      </c>
      <c r="F60" s="119">
        <f t="shared" si="21"/>
        <v>0</v>
      </c>
      <c r="G60" s="119">
        <f t="shared" si="21"/>
        <v>0</v>
      </c>
      <c r="H60" s="119">
        <v>0</v>
      </c>
      <c r="I60" s="120">
        <v>0</v>
      </c>
      <c r="J60" s="120">
        <v>0</v>
      </c>
      <c r="K60" s="119">
        <v>0</v>
      </c>
      <c r="L60" s="120">
        <v>0</v>
      </c>
      <c r="M60" s="120">
        <v>0</v>
      </c>
      <c r="N60" s="121">
        <v>0</v>
      </c>
      <c r="O60" s="121">
        <v>0</v>
      </c>
      <c r="P60" s="121">
        <v>0</v>
      </c>
      <c r="Q60" s="121">
        <v>0</v>
      </c>
      <c r="R60" s="121">
        <v>0</v>
      </c>
      <c r="S60" s="121">
        <v>0</v>
      </c>
      <c r="T60" s="121">
        <v>0</v>
      </c>
      <c r="U60" s="121">
        <v>0</v>
      </c>
      <c r="V60" s="121">
        <v>0</v>
      </c>
      <c r="W60" s="121">
        <v>0</v>
      </c>
      <c r="X60" s="121">
        <v>0</v>
      </c>
      <c r="Y60" s="121">
        <v>0</v>
      </c>
      <c r="Z60" s="121">
        <v>0</v>
      </c>
      <c r="AA60" s="121">
        <v>0</v>
      </c>
      <c r="AB60" s="194">
        <v>0</v>
      </c>
      <c r="AC60" s="135" t="s">
        <v>30</v>
      </c>
      <c r="AD60" s="134"/>
    </row>
    <row r="61" spans="1:30" s="122" customFormat="1" ht="16.5" customHeight="1">
      <c r="A61" s="142"/>
      <c r="B61" s="140" t="s">
        <v>74</v>
      </c>
      <c r="C61" s="176">
        <f>SUM(D61:E61)</f>
        <v>0</v>
      </c>
      <c r="D61" s="119">
        <f t="shared" si="21"/>
        <v>0</v>
      </c>
      <c r="E61" s="119">
        <f t="shared" si="21"/>
        <v>0</v>
      </c>
      <c r="F61" s="119">
        <f t="shared" si="21"/>
        <v>0</v>
      </c>
      <c r="G61" s="119">
        <f t="shared" si="21"/>
        <v>0</v>
      </c>
      <c r="H61" s="119">
        <v>0</v>
      </c>
      <c r="I61" s="120">
        <v>0</v>
      </c>
      <c r="J61" s="120">
        <v>0</v>
      </c>
      <c r="K61" s="119">
        <v>0</v>
      </c>
      <c r="L61" s="120">
        <v>0</v>
      </c>
      <c r="M61" s="120">
        <v>0</v>
      </c>
      <c r="N61" s="121">
        <v>0</v>
      </c>
      <c r="O61" s="121">
        <v>0</v>
      </c>
      <c r="P61" s="121">
        <v>0</v>
      </c>
      <c r="Q61" s="121">
        <v>0</v>
      </c>
      <c r="R61" s="121">
        <v>0</v>
      </c>
      <c r="S61" s="121">
        <v>0</v>
      </c>
      <c r="T61" s="121">
        <v>0</v>
      </c>
      <c r="U61" s="121">
        <v>0</v>
      </c>
      <c r="V61" s="121">
        <v>0</v>
      </c>
      <c r="W61" s="121">
        <v>0</v>
      </c>
      <c r="X61" s="121">
        <v>0</v>
      </c>
      <c r="Y61" s="121">
        <v>0</v>
      </c>
      <c r="Z61" s="121">
        <v>0</v>
      </c>
      <c r="AA61" s="121">
        <v>0</v>
      </c>
      <c r="AB61" s="194">
        <v>0</v>
      </c>
      <c r="AC61" s="135" t="s">
        <v>74</v>
      </c>
      <c r="AD61" s="134"/>
    </row>
    <row r="62" spans="1:30" s="118" customFormat="1" ht="16.5" customHeight="1">
      <c r="A62" s="272" t="s">
        <v>85</v>
      </c>
      <c r="B62" s="286"/>
      <c r="C62" s="168">
        <f>C63</f>
        <v>0</v>
      </c>
      <c r="D62" s="169">
        <f aca="true" t="shared" si="22" ref="D62:AB62">D63</f>
        <v>0</v>
      </c>
      <c r="E62" s="169">
        <f t="shared" si="22"/>
        <v>0</v>
      </c>
      <c r="F62" s="169">
        <f t="shared" si="22"/>
        <v>0</v>
      </c>
      <c r="G62" s="169">
        <f t="shared" si="22"/>
        <v>0</v>
      </c>
      <c r="H62" s="169">
        <f t="shared" si="22"/>
        <v>0</v>
      </c>
      <c r="I62" s="169">
        <f t="shared" si="22"/>
        <v>0</v>
      </c>
      <c r="J62" s="169">
        <f t="shared" si="22"/>
        <v>0</v>
      </c>
      <c r="K62" s="169">
        <f t="shared" si="22"/>
        <v>0</v>
      </c>
      <c r="L62" s="169">
        <f t="shared" si="22"/>
        <v>0</v>
      </c>
      <c r="M62" s="169">
        <f t="shared" si="22"/>
        <v>0</v>
      </c>
      <c r="N62" s="169">
        <f t="shared" si="22"/>
        <v>0</v>
      </c>
      <c r="O62" s="169">
        <f t="shared" si="22"/>
        <v>0</v>
      </c>
      <c r="P62" s="169">
        <f t="shared" si="22"/>
        <v>0</v>
      </c>
      <c r="Q62" s="169">
        <f t="shared" si="22"/>
        <v>0</v>
      </c>
      <c r="R62" s="169">
        <f t="shared" si="22"/>
        <v>0</v>
      </c>
      <c r="S62" s="169">
        <f t="shared" si="22"/>
        <v>0</v>
      </c>
      <c r="T62" s="169">
        <f t="shared" si="22"/>
        <v>0</v>
      </c>
      <c r="U62" s="169">
        <f t="shared" si="22"/>
        <v>0</v>
      </c>
      <c r="V62" s="169">
        <f t="shared" si="22"/>
        <v>0</v>
      </c>
      <c r="W62" s="169">
        <f t="shared" si="22"/>
        <v>0</v>
      </c>
      <c r="X62" s="169">
        <f t="shared" si="22"/>
        <v>0</v>
      </c>
      <c r="Y62" s="169">
        <f t="shared" si="22"/>
        <v>0</v>
      </c>
      <c r="Z62" s="169">
        <f t="shared" si="22"/>
        <v>0</v>
      </c>
      <c r="AA62" s="169">
        <f t="shared" si="22"/>
        <v>0</v>
      </c>
      <c r="AB62" s="169">
        <f t="shared" si="22"/>
        <v>0</v>
      </c>
      <c r="AC62" s="274" t="s">
        <v>85</v>
      </c>
      <c r="AD62" s="285"/>
    </row>
    <row r="63" spans="1:30" s="122" customFormat="1" ht="16.5" customHeight="1">
      <c r="A63" s="142"/>
      <c r="B63" s="140" t="s">
        <v>31</v>
      </c>
      <c r="C63" s="176">
        <f>SUM(D63:E63)</f>
        <v>0</v>
      </c>
      <c r="D63" s="119">
        <f>H63+L63+P63+T63</f>
        <v>0</v>
      </c>
      <c r="E63" s="119">
        <f>I63+M63+Q63+U63</f>
        <v>0</v>
      </c>
      <c r="F63" s="119">
        <f>J63+N63+R63+V63</f>
        <v>0</v>
      </c>
      <c r="G63" s="119">
        <f>K63+O63+S63+W63</f>
        <v>0</v>
      </c>
      <c r="H63" s="119">
        <v>0</v>
      </c>
      <c r="I63" s="120">
        <v>0</v>
      </c>
      <c r="J63" s="120">
        <v>0</v>
      </c>
      <c r="K63" s="119">
        <v>0</v>
      </c>
      <c r="L63" s="120">
        <v>0</v>
      </c>
      <c r="M63" s="120">
        <v>0</v>
      </c>
      <c r="N63" s="121">
        <v>0</v>
      </c>
      <c r="O63" s="121">
        <v>0</v>
      </c>
      <c r="P63" s="121">
        <v>0</v>
      </c>
      <c r="Q63" s="121">
        <v>0</v>
      </c>
      <c r="R63" s="121">
        <v>0</v>
      </c>
      <c r="S63" s="121">
        <v>0</v>
      </c>
      <c r="T63" s="121">
        <v>0</v>
      </c>
      <c r="U63" s="121">
        <v>0</v>
      </c>
      <c r="V63" s="121">
        <v>0</v>
      </c>
      <c r="W63" s="121">
        <v>0</v>
      </c>
      <c r="X63" s="121">
        <v>0</v>
      </c>
      <c r="Y63" s="121">
        <v>0</v>
      </c>
      <c r="Z63" s="121">
        <v>0</v>
      </c>
      <c r="AA63" s="121">
        <v>0</v>
      </c>
      <c r="AB63" s="194">
        <v>0</v>
      </c>
      <c r="AC63" s="135" t="s">
        <v>31</v>
      </c>
      <c r="AD63" s="134"/>
    </row>
    <row r="64" spans="1:30" s="123" customFormat="1" ht="16.5" customHeight="1">
      <c r="A64" s="272" t="s">
        <v>86</v>
      </c>
      <c r="B64" s="289"/>
      <c r="C64" s="168">
        <f>C65</f>
        <v>0</v>
      </c>
      <c r="D64" s="169">
        <f aca="true" t="shared" si="23" ref="D64:AB64">D65</f>
        <v>0</v>
      </c>
      <c r="E64" s="169">
        <f t="shared" si="23"/>
        <v>0</v>
      </c>
      <c r="F64" s="169">
        <f t="shared" si="23"/>
        <v>0</v>
      </c>
      <c r="G64" s="169">
        <f t="shared" si="23"/>
        <v>0</v>
      </c>
      <c r="H64" s="169">
        <f t="shared" si="23"/>
        <v>0</v>
      </c>
      <c r="I64" s="169">
        <f t="shared" si="23"/>
        <v>0</v>
      </c>
      <c r="J64" s="169">
        <f t="shared" si="23"/>
        <v>0</v>
      </c>
      <c r="K64" s="169">
        <f t="shared" si="23"/>
        <v>0</v>
      </c>
      <c r="L64" s="169">
        <f t="shared" si="23"/>
        <v>0</v>
      </c>
      <c r="M64" s="169">
        <f t="shared" si="23"/>
        <v>0</v>
      </c>
      <c r="N64" s="169">
        <f t="shared" si="23"/>
        <v>0</v>
      </c>
      <c r="O64" s="169">
        <f t="shared" si="23"/>
        <v>0</v>
      </c>
      <c r="P64" s="169">
        <f t="shared" si="23"/>
        <v>0</v>
      </c>
      <c r="Q64" s="169">
        <f t="shared" si="23"/>
        <v>0</v>
      </c>
      <c r="R64" s="169">
        <f t="shared" si="23"/>
        <v>0</v>
      </c>
      <c r="S64" s="169">
        <f t="shared" si="23"/>
        <v>0</v>
      </c>
      <c r="T64" s="169">
        <f t="shared" si="23"/>
        <v>0</v>
      </c>
      <c r="U64" s="169">
        <f t="shared" si="23"/>
        <v>0</v>
      </c>
      <c r="V64" s="169">
        <f t="shared" si="23"/>
        <v>0</v>
      </c>
      <c r="W64" s="169">
        <f t="shared" si="23"/>
        <v>0</v>
      </c>
      <c r="X64" s="169">
        <f t="shared" si="23"/>
        <v>0</v>
      </c>
      <c r="Y64" s="169">
        <f t="shared" si="23"/>
        <v>0</v>
      </c>
      <c r="Z64" s="169">
        <f t="shared" si="23"/>
        <v>0</v>
      </c>
      <c r="AA64" s="169">
        <f t="shared" si="23"/>
        <v>0</v>
      </c>
      <c r="AB64" s="169">
        <f t="shared" si="23"/>
        <v>0</v>
      </c>
      <c r="AC64" s="274" t="s">
        <v>86</v>
      </c>
      <c r="AD64" s="275"/>
    </row>
    <row r="65" spans="1:30" s="100" customFormat="1" ht="16.5" customHeight="1">
      <c r="A65" s="142"/>
      <c r="B65" s="140" t="s">
        <v>75</v>
      </c>
      <c r="C65" s="176">
        <f>SUM(D65:E65)</f>
        <v>0</v>
      </c>
      <c r="D65" s="119">
        <f>H65+L65+P65+T65</f>
        <v>0</v>
      </c>
      <c r="E65" s="119">
        <f>I65+M65+Q65+U65</f>
        <v>0</v>
      </c>
      <c r="F65" s="119">
        <f>J65+N65+R65+V65</f>
        <v>0</v>
      </c>
      <c r="G65" s="119">
        <f>K65+O65+S65+W65</f>
        <v>0</v>
      </c>
      <c r="H65" s="119">
        <v>0</v>
      </c>
      <c r="I65" s="120">
        <v>0</v>
      </c>
      <c r="J65" s="120">
        <v>0</v>
      </c>
      <c r="K65" s="119">
        <v>0</v>
      </c>
      <c r="L65" s="120">
        <v>0</v>
      </c>
      <c r="M65" s="120">
        <v>0</v>
      </c>
      <c r="N65" s="124">
        <v>0</v>
      </c>
      <c r="O65" s="124">
        <v>0</v>
      </c>
      <c r="P65" s="124">
        <v>0</v>
      </c>
      <c r="Q65" s="124">
        <v>0</v>
      </c>
      <c r="R65" s="124">
        <v>0</v>
      </c>
      <c r="S65" s="124">
        <v>0</v>
      </c>
      <c r="T65" s="124">
        <v>0</v>
      </c>
      <c r="U65" s="124">
        <v>0</v>
      </c>
      <c r="V65" s="124">
        <v>0</v>
      </c>
      <c r="W65" s="124">
        <v>0</v>
      </c>
      <c r="X65" s="124">
        <v>0</v>
      </c>
      <c r="Y65" s="124">
        <v>0</v>
      </c>
      <c r="Z65" s="124">
        <v>0</v>
      </c>
      <c r="AA65" s="124">
        <v>0</v>
      </c>
      <c r="AB65" s="194">
        <v>0</v>
      </c>
      <c r="AC65" s="135" t="s">
        <v>75</v>
      </c>
      <c r="AD65" s="134"/>
    </row>
    <row r="66" spans="1:30" s="14" customFormat="1" ht="16.5" customHeight="1">
      <c r="A66" s="4"/>
      <c r="B66" s="8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25"/>
      <c r="AC66" s="9"/>
      <c r="AD66" s="4"/>
    </row>
    <row r="67" spans="2:13" ht="13.5" customHeight="1">
      <c r="B67" s="18"/>
      <c r="C67" s="18"/>
      <c r="D67" s="18"/>
      <c r="E67" s="18"/>
      <c r="F67" s="18"/>
      <c r="G67" s="18"/>
      <c r="H67" s="126"/>
      <c r="I67" s="126"/>
      <c r="J67" s="126"/>
      <c r="K67" s="126"/>
      <c r="L67" s="126"/>
      <c r="M67" s="126"/>
    </row>
    <row r="68" spans="2:7" ht="13.5" customHeight="1">
      <c r="B68" s="126"/>
      <c r="C68" s="126"/>
      <c r="D68" s="126"/>
      <c r="E68" s="126"/>
      <c r="F68" s="126"/>
      <c r="G68" s="126"/>
    </row>
    <row r="69" spans="2:7" ht="13.5" customHeight="1">
      <c r="B69" s="126"/>
      <c r="C69" s="126"/>
      <c r="D69" s="126"/>
      <c r="E69" s="126"/>
      <c r="F69" s="126"/>
      <c r="G69" s="126"/>
    </row>
    <row r="70" spans="2:7" ht="13.5" customHeight="1">
      <c r="B70" s="126"/>
      <c r="C70" s="126"/>
      <c r="D70" s="126"/>
      <c r="E70" s="126"/>
      <c r="F70" s="126"/>
      <c r="G70" s="126"/>
    </row>
    <row r="71" spans="2:7" ht="13.5" customHeight="1">
      <c r="B71" s="126"/>
      <c r="C71" s="126"/>
      <c r="D71" s="126"/>
      <c r="E71" s="126"/>
      <c r="F71" s="126"/>
      <c r="G71" s="126"/>
    </row>
    <row r="72" spans="2:7" ht="13.5" customHeight="1">
      <c r="B72" s="126"/>
      <c r="C72" s="126"/>
      <c r="D72" s="126"/>
      <c r="E72" s="126"/>
      <c r="F72" s="126"/>
      <c r="G72" s="126"/>
    </row>
    <row r="73" spans="2:7" ht="13.5" customHeight="1">
      <c r="B73" s="126"/>
      <c r="C73" s="126"/>
      <c r="D73" s="126"/>
      <c r="E73" s="126"/>
      <c r="F73" s="126"/>
      <c r="G73" s="126"/>
    </row>
    <row r="74" spans="2:7" ht="13.5" customHeight="1">
      <c r="B74" s="126"/>
      <c r="C74" s="126"/>
      <c r="D74" s="126"/>
      <c r="E74" s="126"/>
      <c r="F74" s="126"/>
      <c r="G74" s="126"/>
    </row>
    <row r="75" spans="2:7" ht="13.5" customHeight="1">
      <c r="B75" s="126"/>
      <c r="C75" s="126"/>
      <c r="D75" s="126"/>
      <c r="E75" s="126"/>
      <c r="F75" s="126"/>
      <c r="G75" s="126"/>
    </row>
    <row r="76" spans="2:7" ht="13.5" customHeight="1">
      <c r="B76" s="126"/>
      <c r="C76" s="126"/>
      <c r="D76" s="126"/>
      <c r="E76" s="126"/>
      <c r="F76" s="126"/>
      <c r="G76" s="126"/>
    </row>
    <row r="77" spans="2:7" ht="13.5" customHeight="1">
      <c r="B77" s="126"/>
      <c r="C77" s="126"/>
      <c r="D77" s="126"/>
      <c r="E77" s="126"/>
      <c r="F77" s="126"/>
      <c r="G77" s="126"/>
    </row>
    <row r="78" spans="2:7" ht="13.5" customHeight="1">
      <c r="B78" s="126"/>
      <c r="C78" s="126"/>
      <c r="D78" s="126"/>
      <c r="E78" s="126"/>
      <c r="F78" s="126"/>
      <c r="G78" s="126"/>
    </row>
    <row r="79" spans="2:7" ht="13.5" customHeight="1">
      <c r="B79" s="126"/>
      <c r="C79" s="126"/>
      <c r="D79" s="126"/>
      <c r="E79" s="126"/>
      <c r="F79" s="126"/>
      <c r="G79" s="126"/>
    </row>
    <row r="80" spans="2:7" ht="13.5" customHeight="1">
      <c r="B80" s="126"/>
      <c r="C80" s="126"/>
      <c r="D80" s="126"/>
      <c r="E80" s="126"/>
      <c r="F80" s="126"/>
      <c r="G80" s="126"/>
    </row>
  </sheetData>
  <sheetProtection/>
  <mergeCells count="45">
    <mergeCell ref="A64:B64"/>
    <mergeCell ref="AC64:AD64"/>
    <mergeCell ref="A56:B56"/>
    <mergeCell ref="AC56:AD56"/>
    <mergeCell ref="A59:B59"/>
    <mergeCell ref="AC59:AD59"/>
    <mergeCell ref="A62:B62"/>
    <mergeCell ref="AC62:AD62"/>
    <mergeCell ref="A45:B45"/>
    <mergeCell ref="AC45:AD45"/>
    <mergeCell ref="A48:B48"/>
    <mergeCell ref="AC48:AD48"/>
    <mergeCell ref="A52:B52"/>
    <mergeCell ref="AC52:AD52"/>
    <mergeCell ref="A35:B35"/>
    <mergeCell ref="AC35:AD35"/>
    <mergeCell ref="A38:B38"/>
    <mergeCell ref="AC38:AD38"/>
    <mergeCell ref="A43:B43"/>
    <mergeCell ref="AC43:AD43"/>
    <mergeCell ref="A15:B15"/>
    <mergeCell ref="AC15:AD15"/>
    <mergeCell ref="A4:B6"/>
    <mergeCell ref="C4:G4"/>
    <mergeCell ref="H4:K4"/>
    <mergeCell ref="L4:O4"/>
    <mergeCell ref="X4:AA4"/>
    <mergeCell ref="AB4:AB6"/>
    <mergeCell ref="J5:K5"/>
    <mergeCell ref="P4:S4"/>
    <mergeCell ref="N5:O5"/>
    <mergeCell ref="X5:Y5"/>
    <mergeCell ref="P5:Q5"/>
    <mergeCell ref="R5:S5"/>
    <mergeCell ref="Z5:AA5"/>
    <mergeCell ref="A1:O1"/>
    <mergeCell ref="T4:W4"/>
    <mergeCell ref="V5:W5"/>
    <mergeCell ref="AC4:AD6"/>
    <mergeCell ref="C5:C6"/>
    <mergeCell ref="D5:E5"/>
    <mergeCell ref="F5:G5"/>
    <mergeCell ref="H5:I5"/>
    <mergeCell ref="L5:M5"/>
    <mergeCell ref="T5:U5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68" r:id="rId1"/>
  <colBreaks count="1" manualBreakCount="1">
    <brk id="15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佐藤　みゆき</cp:lastModifiedBy>
  <cp:lastPrinted>2020-01-23T05:41:01Z</cp:lastPrinted>
  <dcterms:created xsi:type="dcterms:W3CDTF">2003-10-06T02:49:04Z</dcterms:created>
  <dcterms:modified xsi:type="dcterms:W3CDTF">2020-02-28T11:29:42Z</dcterms:modified>
  <cp:category/>
  <cp:version/>
  <cp:contentType/>
  <cp:contentStatus/>
</cp:coreProperties>
</file>