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78,79,80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'第78,79,80表'!$A$1:$X$84</definedName>
    <definedName name="Print_Area_MI" localSheetId="0">'第78,79,80表'!$A$1:$Q$26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<sst xmlns="http://schemas.openxmlformats.org/spreadsheetml/2006/main" count="101" uniqueCount="90">
  <si>
    <t>区    分</t>
  </si>
  <si>
    <t>計</t>
  </si>
  <si>
    <t>女</t>
  </si>
  <si>
    <t>男</t>
  </si>
  <si>
    <t>電気･ガス･熱供給･水道業</t>
  </si>
  <si>
    <t>宮城野区</t>
  </si>
  <si>
    <t>太白区</t>
  </si>
  <si>
    <t>泉区</t>
  </si>
  <si>
    <t>石巻市</t>
  </si>
  <si>
    <t>気仙沼市</t>
  </si>
  <si>
    <t>名取市</t>
  </si>
  <si>
    <t>角田市</t>
  </si>
  <si>
    <t>岩沼市</t>
  </si>
  <si>
    <t>柴田町</t>
  </si>
  <si>
    <t>山元町</t>
  </si>
  <si>
    <t>利府町</t>
  </si>
  <si>
    <t>情報通信業</t>
  </si>
  <si>
    <t>建設業</t>
  </si>
  <si>
    <t>製造業</t>
  </si>
  <si>
    <t>複合サービス事業</t>
  </si>
  <si>
    <t>登米市</t>
  </si>
  <si>
    <t>栗原市</t>
  </si>
  <si>
    <t>計</t>
  </si>
  <si>
    <t>各種学校</t>
  </si>
  <si>
    <t>青葉区</t>
  </si>
  <si>
    <t>大学
(学部）</t>
  </si>
  <si>
    <t>短期大学
(本科）</t>
  </si>
  <si>
    <t>肢体不自由</t>
  </si>
  <si>
    <t>大学等
進学率
（％）</t>
  </si>
  <si>
    <t>Ｄ
公共職業能力開発施設等入学者</t>
  </si>
  <si>
    <t>Ｅ
就職者</t>
  </si>
  <si>
    <t>Ｈ　左記ＡＢＣＤのうち
就職している者（再掲）</t>
  </si>
  <si>
    <t>Ａ　大学等進学者</t>
  </si>
  <si>
    <t>Ｂ
専修学校
（専門課程）
進学者</t>
  </si>
  <si>
    <t>（つづき）</t>
  </si>
  <si>
    <t>大崎市</t>
  </si>
  <si>
    <t>美里町</t>
  </si>
  <si>
    <t>Ｆ
左記以外
の者</t>
  </si>
  <si>
    <t>&lt;特別支援学校高等部&gt;（男女計）</t>
  </si>
  <si>
    <t>生活関連サービス業・娯楽業</t>
  </si>
  <si>
    <t>公務(他に分類されるものを除く)</t>
  </si>
  <si>
    <t>サービス業（他に分類されないもの）</t>
  </si>
  <si>
    <t>Ｆ　左記以外の者のうち（再掲）</t>
  </si>
  <si>
    <t>児童福祉施設</t>
  </si>
  <si>
    <t>&lt;特別支援学校高等部&gt;（男女計）</t>
  </si>
  <si>
    <t>上記以外のもの</t>
  </si>
  <si>
    <t>区    分</t>
  </si>
  <si>
    <t>医療機関</t>
  </si>
  <si>
    <t>視覚障害</t>
  </si>
  <si>
    <t>聴覚障害</t>
  </si>
  <si>
    <t>知的障害</t>
  </si>
  <si>
    <t>病弱・身体虚弱</t>
  </si>
  <si>
    <t>女川町</t>
  </si>
  <si>
    <t>特別支援学校高等部
（専攻科）</t>
  </si>
  <si>
    <t>高等学校
（専攻科）</t>
  </si>
  <si>
    <t>障害者支援施設等</t>
  </si>
  <si>
    <t>仙台市</t>
  </si>
  <si>
    <t>専修学校
(一般課程)等</t>
  </si>
  <si>
    <t xml:space="preserve">  うち就労系支援事業
  利用者</t>
  </si>
  <si>
    <t>就職者</t>
  </si>
  <si>
    <t>割合</t>
  </si>
  <si>
    <t>平成30年3月</t>
  </si>
  <si>
    <t>Ａのうち</t>
  </si>
  <si>
    <t>Ｂのうち</t>
  </si>
  <si>
    <t>Ｃのうち</t>
  </si>
  <si>
    <t>Ｄのうち</t>
  </si>
  <si>
    <t>区            分</t>
  </si>
  <si>
    <t>(単位：人)</t>
  </si>
  <si>
    <t>医療，福祉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</si>
  <si>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</si>
  <si>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</si>
  <si>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</si>
  <si>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</si>
  <si>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</si>
  <si>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</si>
  <si>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</si>
  <si>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</si>
  <si>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教育，学習支援業</t>
  </si>
  <si>
    <t>第７８表　　　市　町　村　別　進　路　別　卒　業　者　数</t>
  </si>
  <si>
    <t>平成31年3月</t>
  </si>
  <si>
    <t>(単位：人，％)</t>
  </si>
  <si>
    <t>(単位：人)</t>
  </si>
  <si>
    <r>
      <t xml:space="preserve">卒業者に占める就職者の割合
</t>
    </r>
    <r>
      <rPr>
        <b/>
        <sz val="8"/>
        <rFont val="書院細明朝体"/>
        <family val="1"/>
      </rPr>
      <t>（Ｅ+Ｈ）/総数</t>
    </r>
    <r>
      <rPr>
        <b/>
        <sz val="10"/>
        <rFont val="書院細明朝体"/>
        <family val="1"/>
      </rPr>
      <t xml:space="preserve">
（％）</t>
    </r>
  </si>
  <si>
    <t>Ｃ　専修学校
（一般課程）等入学者</t>
  </si>
  <si>
    <t>第７９表　　　産　業　別　就　職　者　数　及　び　割　合</t>
  </si>
  <si>
    <t>第８０表　　　社　会　福　祉　施　設　等　入　所　通　所　者　数</t>
  </si>
  <si>
    <t>漁業</t>
  </si>
  <si>
    <t>大学・
短期大学の
通信教育部</t>
  </si>
  <si>
    <t>大学・
短期大学
（別科）</t>
  </si>
  <si>
    <t>Ｇ
不詳・死亡
の者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</si>
</sst>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7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b/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6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209" fontId="6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4" fillId="0" borderId="0">
      <alignment/>
      <protection/>
    </xf>
    <xf numFmtId="0" fontId="27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6" fillId="33" borderId="7" applyNumberForma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1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184">
    <xf numFmtId="0" fontId="0" fillId="0" borderId="0" xfId="0" applyAlignment="1">
      <alignment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9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5" applyNumberFormat="1" applyFont="1" applyFill="1" applyBorder="1" applyAlignment="1">
      <alignment horizontal="right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7" fontId="10" fillId="0" borderId="0" xfId="118" applyNumberFormat="1" applyFont="1" applyFill="1" applyBorder="1" applyAlignment="1">
      <alignment vertical="center"/>
      <protection/>
    </xf>
    <xf numFmtId="177" fontId="10" fillId="0" borderId="3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>
      <alignment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>
      <alignment vertical="center"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68" fillId="0" borderId="0" xfId="118" applyNumberFormat="1" applyFont="1" applyFill="1" applyBorder="1" applyAlignment="1">
      <alignment vertical="center"/>
      <protection/>
    </xf>
    <xf numFmtId="177" fontId="68" fillId="0" borderId="0" xfId="0" applyNumberFormat="1" applyFont="1" applyFill="1" applyBorder="1" applyAlignment="1">
      <alignment vertical="center"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7" fontId="10" fillId="0" borderId="17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0" xfId="115" applyNumberFormat="1" applyFont="1" applyFill="1" applyBorder="1" applyAlignment="1">
      <alignment horizontal="left" vertical="center"/>
      <protection/>
    </xf>
    <xf numFmtId="176" fontId="16" fillId="0" borderId="0" xfId="115" applyNumberFormat="1" applyFont="1" applyFill="1" applyBorder="1" applyAlignment="1">
      <alignment horizontal="right" vertical="center"/>
      <protection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 applyProtection="1">
      <alignment horizontal="left" vertical="center"/>
      <protection/>
    </xf>
    <xf numFmtId="177" fontId="12" fillId="0" borderId="0" xfId="117" applyNumberFormat="1" applyFont="1" applyFill="1" applyBorder="1" applyAlignment="1">
      <alignment horizontal="left" vertical="center"/>
      <protection/>
    </xf>
    <xf numFmtId="176" fontId="12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176" fontId="10" fillId="0" borderId="0" xfId="115" applyNumberFormat="1" applyFont="1" applyFill="1" applyBorder="1" applyAlignment="1" applyProtection="1">
      <alignment horizontal="distributed" vertical="center"/>
      <protection/>
    </xf>
    <xf numFmtId="177" fontId="12" fillId="0" borderId="0" xfId="118" applyNumberFormat="1" applyFont="1" applyFill="1" applyAlignment="1">
      <alignment vertical="center"/>
      <protection/>
    </xf>
    <xf numFmtId="177" fontId="12" fillId="0" borderId="0" xfId="118" applyNumberFormat="1" applyFont="1" applyFill="1" applyBorder="1" applyAlignment="1">
      <alignment vertical="center"/>
      <protection/>
    </xf>
    <xf numFmtId="177" fontId="69" fillId="0" borderId="0" xfId="118" applyNumberFormat="1" applyFont="1" applyFill="1" applyBorder="1" applyAlignment="1">
      <alignment vertical="center"/>
      <protection/>
    </xf>
    <xf numFmtId="177" fontId="69" fillId="0" borderId="0" xfId="118" applyNumberFormat="1" applyFont="1" applyFill="1" applyAlignment="1">
      <alignment vertical="center"/>
      <protection/>
    </xf>
    <xf numFmtId="177" fontId="12" fillId="0" borderId="0" xfId="0" applyNumberFormat="1" applyFont="1" applyFill="1" applyAlignment="1">
      <alignment horizontal="center" vertical="center"/>
    </xf>
    <xf numFmtId="186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 applyProtection="1">
      <alignment horizontal="left" vertical="center"/>
      <protection/>
    </xf>
    <xf numFmtId="186" fontId="12" fillId="0" borderId="0" xfId="0" applyNumberFormat="1" applyFont="1" applyFill="1" applyBorder="1" applyAlignment="1">
      <alignment horizontal="right" vertical="center"/>
    </xf>
    <xf numFmtId="176" fontId="12" fillId="0" borderId="0" xfId="116" applyNumberFormat="1" applyFont="1" applyFill="1" applyBorder="1" applyAlignment="1">
      <alignment horizontal="center" vertical="center" wrapText="1"/>
      <protection/>
    </xf>
    <xf numFmtId="177" fontId="30" fillId="0" borderId="0" xfId="0" applyNumberFormat="1" applyFont="1" applyFill="1" applyAlignment="1">
      <alignment vertical="center"/>
    </xf>
    <xf numFmtId="177" fontId="29" fillId="0" borderId="0" xfId="0" applyNumberFormat="1" applyFont="1" applyFill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86" fontId="12" fillId="0" borderId="13" xfId="0" applyNumberFormat="1" applyFont="1" applyFill="1" applyBorder="1" applyAlignment="1">
      <alignment vertical="center"/>
    </xf>
    <xf numFmtId="186" fontId="12" fillId="0" borderId="0" xfId="116" applyNumberFormat="1" applyFont="1" applyFill="1" applyBorder="1" applyAlignment="1" applyProtection="1">
      <alignment horizontal="center" vertical="center" wrapText="1"/>
      <protection/>
    </xf>
    <xf numFmtId="177" fontId="12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vertical="center"/>
    </xf>
    <xf numFmtId="177" fontId="12" fillId="0" borderId="0" xfId="118" applyNumberFormat="1" applyFont="1" applyFill="1" applyAlignment="1">
      <alignment horizontal="center" vertical="center"/>
      <protection/>
    </xf>
    <xf numFmtId="177" fontId="12" fillId="0" borderId="0" xfId="118" applyNumberFormat="1" applyFont="1" applyFill="1" applyAlignment="1" applyProtection="1">
      <alignment horizontal="centerContinuous" vertical="center"/>
      <protection locked="0"/>
    </xf>
    <xf numFmtId="177" fontId="12" fillId="0" borderId="0" xfId="118" applyNumberFormat="1" applyFont="1" applyFill="1" applyAlignment="1">
      <alignment horizontal="centerContinuous" vertical="center"/>
      <protection/>
    </xf>
    <xf numFmtId="177" fontId="12" fillId="0" borderId="0" xfId="118" applyNumberFormat="1" applyFont="1" applyFill="1" applyBorder="1" applyAlignment="1" applyProtection="1">
      <alignment horizontal="right" vertical="center"/>
      <protection/>
    </xf>
    <xf numFmtId="177" fontId="12" fillId="0" borderId="0" xfId="118" applyNumberFormat="1" applyFont="1" applyFill="1" applyBorder="1" applyAlignment="1" applyProtection="1">
      <alignment vertical="center"/>
      <protection locked="0"/>
    </xf>
    <xf numFmtId="177" fontId="30" fillId="0" borderId="0" xfId="118" applyNumberFormat="1" applyFont="1" applyFill="1" applyAlignment="1">
      <alignment vertical="center"/>
      <protection/>
    </xf>
    <xf numFmtId="177" fontId="12" fillId="0" borderId="0" xfId="118" applyNumberFormat="1" applyFont="1" applyFill="1" applyBorder="1" applyAlignment="1" applyProtection="1">
      <alignment vertical="center"/>
      <protection/>
    </xf>
    <xf numFmtId="177" fontId="12" fillId="0" borderId="15" xfId="118" applyNumberFormat="1" applyFont="1" applyFill="1" applyBorder="1" applyAlignment="1" applyProtection="1">
      <alignment vertical="center"/>
      <protection/>
    </xf>
    <xf numFmtId="177" fontId="12" fillId="0" borderId="13" xfId="118" applyNumberFormat="1" applyFont="1" applyFill="1" applyBorder="1" applyAlignment="1" applyProtection="1">
      <alignment vertical="center"/>
      <protection/>
    </xf>
    <xf numFmtId="177" fontId="31" fillId="0" borderId="0" xfId="0" applyNumberFormat="1" applyFont="1" applyFill="1" applyAlignment="1">
      <alignment vertical="center"/>
    </xf>
    <xf numFmtId="176" fontId="12" fillId="0" borderId="0" xfId="116" applyNumberFormat="1" applyFont="1" applyFill="1" applyBorder="1" applyAlignment="1">
      <alignment horizontal="center" vertical="center"/>
      <protection/>
    </xf>
    <xf numFmtId="176" fontId="12" fillId="0" borderId="0" xfId="116" applyNumberFormat="1" applyFont="1" applyFill="1" applyBorder="1" applyAlignment="1" applyProtection="1">
      <alignment horizontal="center" vertical="center" wrapText="1"/>
      <protection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95" applyFont="1" applyFill="1" applyAlignment="1">
      <alignment vertical="center"/>
      <protection/>
    </xf>
    <xf numFmtId="177" fontId="3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95" applyFont="1" applyFill="1" applyAlignment="1">
      <alignment vertical="center"/>
      <protection/>
    </xf>
    <xf numFmtId="177" fontId="69" fillId="0" borderId="0" xfId="0" applyNumberFormat="1" applyFont="1" applyFill="1" applyBorder="1" applyAlignment="1">
      <alignment vertical="center"/>
    </xf>
    <xf numFmtId="177" fontId="69" fillId="0" borderId="0" xfId="0" applyNumberFormat="1" applyFont="1" applyFill="1" applyAlignment="1">
      <alignment vertical="center"/>
    </xf>
    <xf numFmtId="177" fontId="69" fillId="0" borderId="0" xfId="0" applyNumberFormat="1" applyFont="1" applyFill="1" applyBorder="1" applyAlignment="1" applyProtection="1">
      <alignment vertical="center"/>
      <protection/>
    </xf>
    <xf numFmtId="0" fontId="70" fillId="0" borderId="0" xfId="95" applyFont="1" applyFill="1" applyAlignment="1">
      <alignment vertical="center"/>
      <protection/>
    </xf>
    <xf numFmtId="176" fontId="10" fillId="0" borderId="0" xfId="115" applyNumberFormat="1" applyFont="1" applyFill="1" applyBorder="1" applyAlignment="1" applyProtection="1">
      <alignment horizontal="right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2" fillId="0" borderId="18" xfId="116" applyNumberFormat="1" applyFont="1" applyFill="1" applyBorder="1" applyAlignment="1" applyProtection="1">
      <alignment horizontal="center" vertical="center"/>
      <protection/>
    </xf>
    <xf numFmtId="186" fontId="12" fillId="0" borderId="0" xfId="116" applyNumberFormat="1" applyFont="1" applyFill="1" applyBorder="1" applyAlignment="1">
      <alignment horizontal="center" vertical="center"/>
      <protection/>
    </xf>
    <xf numFmtId="177" fontId="12" fillId="0" borderId="18" xfId="0" applyNumberFormat="1" applyFont="1" applyFill="1" applyBorder="1" applyAlignment="1" applyProtection="1">
      <alignment vertical="center"/>
      <protection locked="0"/>
    </xf>
    <xf numFmtId="186" fontId="30" fillId="0" borderId="0" xfId="0" applyNumberFormat="1" applyFont="1" applyFill="1" applyBorder="1" applyAlignment="1">
      <alignment vertical="center"/>
    </xf>
    <xf numFmtId="204" fontId="30" fillId="0" borderId="0" xfId="0" applyNumberFormat="1" applyFont="1" applyFill="1" applyBorder="1" applyAlignment="1">
      <alignment vertical="center"/>
    </xf>
    <xf numFmtId="176" fontId="9" fillId="0" borderId="0" xfId="116" applyNumberFormat="1" applyFont="1" applyFill="1" applyBorder="1" applyAlignment="1">
      <alignment horizontal="right" vertical="center"/>
      <protection/>
    </xf>
    <xf numFmtId="177" fontId="30" fillId="0" borderId="18" xfId="0" applyNumberFormat="1" applyFont="1" applyFill="1" applyBorder="1" applyAlignment="1" applyProtection="1">
      <alignment vertical="center"/>
      <protection locked="0"/>
    </xf>
    <xf numFmtId="177" fontId="12" fillId="0" borderId="18" xfId="0" applyNumberFormat="1" applyFont="1" applyFill="1" applyBorder="1" applyAlignment="1" applyProtection="1">
      <alignment vertical="center"/>
      <protection/>
    </xf>
    <xf numFmtId="178" fontId="12" fillId="0" borderId="0" xfId="118" applyNumberFormat="1" applyFont="1" applyFill="1" applyBorder="1" applyAlignment="1" applyProtection="1">
      <alignment vertical="center"/>
      <protection/>
    </xf>
    <xf numFmtId="176" fontId="12" fillId="0" borderId="18" xfId="0" applyNumberFormat="1" applyFont="1" applyFill="1" applyBorder="1" applyAlignment="1" applyProtection="1">
      <alignment vertical="center"/>
      <protection/>
    </xf>
    <xf numFmtId="176" fontId="12" fillId="0" borderId="18" xfId="0" applyNumberFormat="1" applyFont="1" applyFill="1" applyBorder="1" applyAlignment="1" applyProtection="1">
      <alignment horizontal="right" vertical="center"/>
      <protection/>
    </xf>
    <xf numFmtId="177" fontId="12" fillId="0" borderId="18" xfId="118" applyNumberFormat="1" applyFont="1" applyFill="1" applyBorder="1" applyAlignment="1">
      <alignment vertical="center"/>
      <protection/>
    </xf>
    <xf numFmtId="177" fontId="12" fillId="0" borderId="18" xfId="118" applyNumberFormat="1" applyFont="1" applyFill="1" applyBorder="1" applyAlignment="1" applyProtection="1">
      <alignment vertical="center"/>
      <protection/>
    </xf>
    <xf numFmtId="178" fontId="30" fillId="0" borderId="0" xfId="118" applyNumberFormat="1" applyFont="1" applyFill="1" applyBorder="1" applyAlignment="1" applyProtection="1">
      <alignment vertical="center"/>
      <protection/>
    </xf>
    <xf numFmtId="177" fontId="30" fillId="0" borderId="18" xfId="118" applyNumberFormat="1" applyFont="1" applyFill="1" applyBorder="1" applyAlignment="1" applyProtection="1">
      <alignment vertical="center"/>
      <protection/>
    </xf>
    <xf numFmtId="177" fontId="30" fillId="0" borderId="0" xfId="118" applyNumberFormat="1" applyFont="1" applyFill="1" applyBorder="1" applyAlignment="1" applyProtection="1">
      <alignment vertical="center"/>
      <protection/>
    </xf>
    <xf numFmtId="177" fontId="69" fillId="0" borderId="18" xfId="118" applyNumberFormat="1" applyFont="1" applyFill="1" applyBorder="1" applyAlignment="1">
      <alignment vertical="center"/>
      <protection/>
    </xf>
    <xf numFmtId="178" fontId="69" fillId="0" borderId="0" xfId="118" applyNumberFormat="1" applyFont="1" applyFill="1" applyBorder="1" applyAlignment="1" applyProtection="1">
      <alignment vertical="center"/>
      <protection/>
    </xf>
    <xf numFmtId="177" fontId="69" fillId="0" borderId="18" xfId="0" applyNumberFormat="1" applyFont="1" applyFill="1" applyBorder="1" applyAlignment="1">
      <alignment vertical="center"/>
    </xf>
    <xf numFmtId="177" fontId="69" fillId="0" borderId="0" xfId="0" applyNumberFormat="1" applyFont="1" applyFill="1" applyBorder="1" applyAlignment="1" applyProtection="1">
      <alignment horizontal="right" vertical="center"/>
      <protection/>
    </xf>
    <xf numFmtId="204" fontId="12" fillId="0" borderId="0" xfId="0" applyNumberFormat="1" applyFont="1" applyFill="1" applyBorder="1" applyAlignment="1">
      <alignment vertical="center"/>
    </xf>
    <xf numFmtId="186" fontId="10" fillId="0" borderId="19" xfId="116" applyNumberFormat="1" applyFont="1" applyFill="1" applyBorder="1" applyAlignment="1">
      <alignment horizontal="center" vertical="center" wrapText="1"/>
      <protection/>
    </xf>
    <xf numFmtId="186" fontId="10" fillId="0" borderId="20" xfId="116" applyNumberFormat="1" applyFont="1" applyFill="1" applyBorder="1" applyAlignment="1">
      <alignment horizontal="center" vertical="center"/>
      <protection/>
    </xf>
    <xf numFmtId="186" fontId="10" fillId="0" borderId="21" xfId="116" applyNumberFormat="1" applyFont="1" applyFill="1" applyBorder="1" applyAlignment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>
      <alignment horizontal="center" vertical="center" wrapText="1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176" fontId="10" fillId="0" borderId="24" xfId="116" applyNumberFormat="1" applyFont="1" applyFill="1" applyBorder="1" applyAlignment="1">
      <alignment horizontal="center" vertical="center" wrapText="1"/>
      <protection/>
    </xf>
    <xf numFmtId="176" fontId="10" fillId="0" borderId="25" xfId="116" applyNumberFormat="1" applyFont="1" applyFill="1" applyBorder="1" applyAlignment="1">
      <alignment horizontal="center" vertical="center" wrapText="1"/>
      <protection/>
    </xf>
    <xf numFmtId="176" fontId="10" fillId="0" borderId="18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26" xfId="116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27" xfId="116" applyNumberFormat="1" applyFont="1" applyFill="1" applyBorder="1" applyAlignment="1">
      <alignment horizontal="center" vertical="center" wrapText="1"/>
      <protection/>
    </xf>
    <xf numFmtId="176" fontId="10" fillId="0" borderId="25" xfId="116" applyNumberFormat="1" applyFont="1" applyFill="1" applyBorder="1" applyAlignment="1" applyProtection="1">
      <alignment horizontal="center" vertical="center"/>
      <protection/>
    </xf>
    <xf numFmtId="176" fontId="10" fillId="0" borderId="28" xfId="116" applyNumberFormat="1" applyFont="1" applyFill="1" applyBorder="1" applyAlignment="1" applyProtection="1">
      <alignment horizontal="center" vertical="center"/>
      <protection/>
    </xf>
    <xf numFmtId="176" fontId="10" fillId="0" borderId="29" xfId="116" applyNumberFormat="1" applyFont="1" applyFill="1" applyBorder="1" applyAlignment="1" applyProtection="1">
      <alignment horizontal="center" vertical="center"/>
      <protection/>
    </xf>
    <xf numFmtId="176" fontId="10" fillId="0" borderId="30" xfId="116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 applyProtection="1">
      <alignment horizontal="center" vertical="center"/>
      <protection/>
    </xf>
    <xf numFmtId="177" fontId="10" fillId="0" borderId="17" xfId="118" applyNumberFormat="1" applyFont="1" applyFill="1" applyBorder="1" applyAlignment="1" applyProtection="1">
      <alignment horizontal="center" vertical="center"/>
      <protection/>
    </xf>
    <xf numFmtId="176" fontId="10" fillId="0" borderId="31" xfId="116" applyNumberFormat="1" applyFont="1" applyFill="1" applyBorder="1" applyAlignment="1">
      <alignment horizontal="center" vertical="center" wrapText="1"/>
      <protection/>
    </xf>
    <xf numFmtId="176" fontId="10" fillId="0" borderId="29" xfId="116" applyNumberFormat="1" applyFont="1" applyFill="1" applyBorder="1" applyAlignment="1">
      <alignment horizontal="center" vertical="center" wrapText="1"/>
      <protection/>
    </xf>
    <xf numFmtId="176" fontId="10" fillId="0" borderId="30" xfId="116" applyNumberFormat="1" applyFont="1" applyFill="1" applyBorder="1" applyAlignment="1">
      <alignment horizontal="center" vertical="center" wrapText="1"/>
      <protection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6" fontId="10" fillId="0" borderId="32" xfId="116" applyNumberFormat="1" applyFont="1" applyFill="1" applyBorder="1" applyAlignment="1">
      <alignment horizontal="center" vertical="center" wrapText="1"/>
      <protection/>
    </xf>
    <xf numFmtId="176" fontId="10" fillId="0" borderId="33" xfId="116" applyNumberFormat="1" applyFont="1" applyFill="1" applyBorder="1" applyAlignment="1">
      <alignment horizontal="center" vertical="center"/>
      <protection/>
    </xf>
    <xf numFmtId="176" fontId="10" fillId="0" borderId="34" xfId="116" applyNumberFormat="1" applyFont="1" applyFill="1" applyBorder="1" applyAlignment="1">
      <alignment horizontal="center" vertical="center"/>
      <protection/>
    </xf>
    <xf numFmtId="176" fontId="10" fillId="0" borderId="35" xfId="116" applyNumberFormat="1" applyFont="1" applyFill="1" applyBorder="1" applyAlignment="1">
      <alignment horizontal="center" vertical="center"/>
      <protection/>
    </xf>
    <xf numFmtId="176" fontId="10" fillId="0" borderId="36" xfId="116" applyNumberFormat="1" applyFont="1" applyFill="1" applyBorder="1" applyAlignment="1">
      <alignment horizontal="center" vertical="center" wrapText="1"/>
      <protection/>
    </xf>
    <xf numFmtId="176" fontId="10" fillId="0" borderId="37" xfId="116" applyNumberFormat="1" applyFont="1" applyFill="1" applyBorder="1" applyAlignment="1">
      <alignment horizontal="center" vertical="center" wrapText="1"/>
      <protection/>
    </xf>
    <xf numFmtId="177" fontId="12" fillId="0" borderId="0" xfId="0" applyNumberFormat="1" applyFont="1" applyFill="1" applyAlignment="1">
      <alignment horizontal="center" vertical="center"/>
    </xf>
    <xf numFmtId="176" fontId="10" fillId="0" borderId="38" xfId="116" applyNumberFormat="1" applyFont="1" applyFill="1" applyBorder="1" applyAlignment="1">
      <alignment horizontal="center" vertical="center" wrapText="1"/>
      <protection/>
    </xf>
    <xf numFmtId="176" fontId="10" fillId="0" borderId="39" xfId="116" applyNumberFormat="1" applyFont="1" applyFill="1" applyBorder="1" applyAlignment="1">
      <alignment horizontal="center" vertical="center" wrapText="1"/>
      <protection/>
    </xf>
    <xf numFmtId="176" fontId="10" fillId="0" borderId="40" xfId="116" applyNumberFormat="1" applyFont="1" applyFill="1" applyBorder="1" applyAlignment="1">
      <alignment horizontal="center" vertical="center" wrapText="1"/>
      <protection/>
    </xf>
    <xf numFmtId="186" fontId="10" fillId="0" borderId="41" xfId="116" applyNumberFormat="1" applyFont="1" applyFill="1" applyBorder="1" applyAlignment="1" applyProtection="1">
      <alignment horizontal="center" vertical="center" wrapText="1"/>
      <protection/>
    </xf>
    <xf numFmtId="186" fontId="10" fillId="0" borderId="42" xfId="116" applyNumberFormat="1" applyFont="1" applyFill="1" applyBorder="1" applyAlignment="1" applyProtection="1">
      <alignment horizontal="center" vertical="center" wrapText="1"/>
      <protection/>
    </xf>
    <xf numFmtId="186" fontId="10" fillId="0" borderId="43" xfId="116" applyNumberFormat="1" applyFont="1" applyFill="1" applyBorder="1" applyAlignment="1" applyProtection="1">
      <alignment horizontal="center" vertical="center" wrapText="1"/>
      <protection/>
    </xf>
    <xf numFmtId="176" fontId="10" fillId="0" borderId="44" xfId="116" applyNumberFormat="1" applyFont="1" applyFill="1" applyBorder="1" applyAlignment="1">
      <alignment horizontal="center" vertical="center" wrapText="1"/>
      <protection/>
    </xf>
    <xf numFmtId="176" fontId="10" fillId="0" borderId="19" xfId="116" applyNumberFormat="1" applyFont="1" applyFill="1" applyBorder="1" applyAlignment="1">
      <alignment horizontal="center" vertical="center" wrapText="1"/>
      <protection/>
    </xf>
    <xf numFmtId="176" fontId="10" fillId="0" borderId="20" xfId="116" applyNumberFormat="1" applyFont="1" applyFill="1" applyBorder="1" applyAlignment="1">
      <alignment horizontal="center" vertical="center" wrapText="1"/>
      <protection/>
    </xf>
    <xf numFmtId="176" fontId="10" fillId="0" borderId="21" xfId="116" applyNumberFormat="1" applyFont="1" applyFill="1" applyBorder="1" applyAlignment="1">
      <alignment horizontal="center" vertical="center" wrapText="1"/>
      <protection/>
    </xf>
    <xf numFmtId="176" fontId="10" fillId="0" borderId="32" xfId="116" applyNumberFormat="1" applyFont="1" applyFill="1" applyBorder="1" applyAlignment="1" applyProtection="1">
      <alignment horizontal="center" vertical="center" wrapText="1"/>
      <protection/>
    </xf>
    <xf numFmtId="176" fontId="10" fillId="0" borderId="45" xfId="116" applyNumberFormat="1" applyFont="1" applyFill="1" applyBorder="1" applyAlignment="1" applyProtection="1">
      <alignment horizontal="center" vertical="center" wrapText="1"/>
      <protection/>
    </xf>
    <xf numFmtId="176" fontId="10" fillId="0" borderId="33" xfId="116" applyNumberFormat="1" applyFont="1" applyFill="1" applyBorder="1" applyAlignment="1" applyProtection="1">
      <alignment horizontal="center" vertical="center" wrapText="1"/>
      <protection/>
    </xf>
    <xf numFmtId="176" fontId="10" fillId="0" borderId="46" xfId="116" applyNumberFormat="1" applyFont="1" applyFill="1" applyBorder="1" applyAlignment="1" applyProtection="1">
      <alignment horizontal="center" vertical="center" wrapText="1"/>
      <protection/>
    </xf>
    <xf numFmtId="176" fontId="10" fillId="0" borderId="47" xfId="116" applyNumberFormat="1" applyFont="1" applyFill="1" applyBorder="1" applyAlignment="1" applyProtection="1">
      <alignment horizontal="center" vertical="center" wrapText="1"/>
      <protection/>
    </xf>
    <xf numFmtId="176" fontId="10" fillId="0" borderId="48" xfId="116" applyNumberFormat="1" applyFont="1" applyFill="1" applyBorder="1" applyAlignment="1" applyProtection="1">
      <alignment horizontal="center" vertical="center" wrapText="1"/>
      <protection/>
    </xf>
    <xf numFmtId="176" fontId="10" fillId="0" borderId="34" xfId="116" applyNumberFormat="1" applyFont="1" applyFill="1" applyBorder="1" applyAlignment="1" applyProtection="1">
      <alignment horizontal="center" vertical="center" wrapText="1"/>
      <protection/>
    </xf>
    <xf numFmtId="176" fontId="10" fillId="0" borderId="49" xfId="116" applyNumberFormat="1" applyFont="1" applyFill="1" applyBorder="1" applyAlignment="1" applyProtection="1">
      <alignment horizontal="center" vertical="center" wrapText="1"/>
      <protection/>
    </xf>
    <xf numFmtId="176" fontId="10" fillId="0" borderId="35" xfId="116" applyNumberFormat="1" applyFont="1" applyFill="1" applyBorder="1" applyAlignment="1" applyProtection="1">
      <alignment horizontal="center" vertical="center" wrapText="1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0" xfId="115" applyNumberFormat="1" applyFont="1" applyFill="1" applyBorder="1" applyAlignment="1" applyProtection="1">
      <alignment horizontal="right" vertical="center"/>
      <protection/>
    </xf>
    <xf numFmtId="176" fontId="12" fillId="0" borderId="18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26" xfId="115" applyNumberFormat="1" applyFont="1" applyFill="1" applyBorder="1" applyAlignment="1" applyProtection="1">
      <alignment horizontal="right" vertical="center"/>
      <protection/>
    </xf>
    <xf numFmtId="177" fontId="30" fillId="0" borderId="18" xfId="0" applyNumberFormat="1" applyFont="1" applyFill="1" applyBorder="1" applyAlignment="1" applyProtection="1">
      <alignment horizontal="right" vertical="center"/>
      <protection locked="0"/>
    </xf>
    <xf numFmtId="177" fontId="3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>
      <alignment horizontal="right" vertical="center"/>
    </xf>
    <xf numFmtId="176" fontId="12" fillId="0" borderId="0" xfId="116" applyNumberFormat="1" applyFont="1" applyFill="1" applyBorder="1" applyAlignment="1">
      <alignment horizontal="center" vertical="center" wrapText="1"/>
      <protection/>
    </xf>
    <xf numFmtId="176" fontId="10" fillId="0" borderId="25" xfId="116" applyNumberFormat="1" applyFont="1" applyFill="1" applyBorder="1" applyAlignment="1">
      <alignment vertical="center" wrapText="1"/>
      <protection/>
    </xf>
    <xf numFmtId="176" fontId="10" fillId="0" borderId="16" xfId="116" applyNumberFormat="1" applyFont="1" applyFill="1" applyBorder="1" applyAlignment="1">
      <alignment vertical="center" wrapText="1"/>
      <protection/>
    </xf>
    <xf numFmtId="176" fontId="10" fillId="0" borderId="15" xfId="116" applyNumberFormat="1" applyFont="1" applyFill="1" applyBorder="1" applyAlignment="1">
      <alignment vertical="center" wrapText="1"/>
      <protection/>
    </xf>
    <xf numFmtId="176" fontId="10" fillId="0" borderId="17" xfId="116" applyNumberFormat="1" applyFont="1" applyFill="1" applyBorder="1" applyAlignment="1">
      <alignment vertical="center" wrapText="1"/>
      <protection/>
    </xf>
    <xf numFmtId="177" fontId="12" fillId="0" borderId="18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14" xfId="0" applyNumberFormat="1" applyFont="1" applyFill="1" applyBorder="1" applyAlignment="1" applyProtection="1">
      <alignment horizontal="center" vertical="center" wrapText="1"/>
      <protection/>
    </xf>
    <xf numFmtId="176" fontId="10" fillId="0" borderId="2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6" fontId="10" fillId="0" borderId="26" xfId="116" applyNumberFormat="1" applyFont="1" applyFill="1" applyBorder="1" applyAlignment="1">
      <alignment horizontal="center" vertical="center" wrapText="1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22" xfId="116" applyNumberFormat="1" applyFont="1" applyFill="1" applyBorder="1" applyAlignment="1">
      <alignment horizontal="left" vertical="center" wrapText="1" indent="1"/>
      <protection/>
    </xf>
    <xf numFmtId="176" fontId="10" fillId="0" borderId="25" xfId="116" applyNumberFormat="1" applyFont="1" applyFill="1" applyBorder="1" applyAlignment="1">
      <alignment horizontal="left" vertical="center" wrapText="1" indent="1"/>
      <protection/>
    </xf>
    <xf numFmtId="176" fontId="10" fillId="0" borderId="23" xfId="116" applyNumberFormat="1" applyFont="1" applyFill="1" applyBorder="1" applyAlignment="1">
      <alignment horizontal="left" vertical="center" wrapText="1" indent="1"/>
      <protection/>
    </xf>
    <xf numFmtId="176" fontId="10" fillId="0" borderId="24" xfId="116" applyNumberFormat="1" applyFont="1" applyFill="1" applyBorder="1" applyAlignment="1">
      <alignment horizontal="left" vertical="center" wrapText="1" indent="1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26" xfId="0" applyNumberFormat="1" applyFont="1" applyFill="1" applyBorder="1" applyAlignment="1" applyProtection="1">
      <alignment horizontal="right" vertical="center"/>
      <protection/>
    </xf>
    <xf numFmtId="177" fontId="12" fillId="0" borderId="0" xfId="118" applyNumberFormat="1" applyFont="1" applyFill="1" applyAlignment="1">
      <alignment horizontal="center" vertical="center"/>
      <protection/>
    </xf>
    <xf numFmtId="177" fontId="10" fillId="0" borderId="14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27" xfId="118" applyNumberFormat="1" applyFont="1" applyFill="1" applyBorder="1" applyAlignment="1">
      <alignment horizontal="center" vertical="center"/>
      <protection/>
    </xf>
    <xf numFmtId="177" fontId="10" fillId="0" borderId="2" xfId="118" applyNumberFormat="1" applyFont="1" applyFill="1" applyBorder="1" applyAlignment="1">
      <alignment horizontal="center" vertical="center"/>
      <protection/>
    </xf>
    <xf numFmtId="177" fontId="10" fillId="0" borderId="50" xfId="118" applyNumberFormat="1" applyFont="1" applyFill="1" applyBorder="1" applyAlignment="1">
      <alignment horizontal="center" vertical="center"/>
      <protection/>
    </xf>
    <xf numFmtId="177" fontId="10" fillId="0" borderId="27" xfId="118" applyNumberFormat="1" applyFont="1" applyFill="1" applyBorder="1" applyAlignment="1" applyProtection="1">
      <alignment horizontal="center" vertical="center"/>
      <protection/>
    </xf>
    <xf numFmtId="177" fontId="10" fillId="0" borderId="2" xfId="118" applyNumberFormat="1" applyFont="1" applyFill="1" applyBorder="1" applyAlignment="1" applyProtection="1">
      <alignment horizontal="center" vertical="center"/>
      <protection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45表 H14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83"/>
  <sheetViews>
    <sheetView showGridLines="0" tabSelected="1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12.75" defaultRowHeight="13.5" customHeight="1"/>
  <cols>
    <col min="1" max="1" width="3.83203125" style="24" customWidth="1"/>
    <col min="2" max="2" width="9" style="24" customWidth="1"/>
    <col min="3" max="22" width="8.75" style="24" customWidth="1"/>
    <col min="23" max="24" width="8.75" style="36" customWidth="1"/>
    <col min="25" max="16384" width="12.75" style="24" customWidth="1"/>
  </cols>
  <sheetData>
    <row r="1" spans="1:14" ht="14.25" customHeight="1">
      <c r="A1" s="128" t="s">
        <v>78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24" ht="14.25" customHeight="1">
      <c r="A3" s="25" t="s">
        <v>38</v>
      </c>
      <c r="B3" s="2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5"/>
      <c r="O3" s="46" t="s">
        <v>34</v>
      </c>
      <c r="Q3" s="46"/>
      <c r="R3" s="29"/>
      <c r="W3" s="38"/>
      <c r="X3" s="39" t="s">
        <v>81</v>
      </c>
    </row>
    <row r="4" spans="1:24" ht="14.25" customHeight="1">
      <c r="A4" s="148" t="s">
        <v>0</v>
      </c>
      <c r="B4" s="148"/>
      <c r="C4" s="112" t="s">
        <v>1</v>
      </c>
      <c r="D4" s="129" t="s">
        <v>32</v>
      </c>
      <c r="E4" s="130"/>
      <c r="F4" s="130"/>
      <c r="G4" s="130"/>
      <c r="H4" s="130"/>
      <c r="I4" s="130"/>
      <c r="J4" s="131"/>
      <c r="K4" s="136" t="s">
        <v>33</v>
      </c>
      <c r="L4" s="122" t="s">
        <v>83</v>
      </c>
      <c r="M4" s="123"/>
      <c r="N4" s="136" t="s">
        <v>29</v>
      </c>
      <c r="O4" s="126" t="s">
        <v>30</v>
      </c>
      <c r="P4" s="126" t="s">
        <v>37</v>
      </c>
      <c r="Q4" s="136" t="s">
        <v>89</v>
      </c>
      <c r="R4" s="139" t="s">
        <v>31</v>
      </c>
      <c r="S4" s="140"/>
      <c r="T4" s="140"/>
      <c r="U4" s="140"/>
      <c r="V4" s="141"/>
      <c r="W4" s="132" t="s">
        <v>28</v>
      </c>
      <c r="X4" s="96" t="s">
        <v>82</v>
      </c>
    </row>
    <row r="5" spans="1:24" ht="14.25" customHeight="1">
      <c r="A5" s="149"/>
      <c r="B5" s="149"/>
      <c r="C5" s="113"/>
      <c r="D5" s="117" t="s">
        <v>22</v>
      </c>
      <c r="E5" s="101" t="s">
        <v>25</v>
      </c>
      <c r="F5" s="120" t="s">
        <v>26</v>
      </c>
      <c r="G5" s="101" t="s">
        <v>87</v>
      </c>
      <c r="H5" s="101" t="s">
        <v>88</v>
      </c>
      <c r="I5" s="101" t="s">
        <v>54</v>
      </c>
      <c r="J5" s="168" t="s">
        <v>53</v>
      </c>
      <c r="K5" s="137"/>
      <c r="L5" s="124"/>
      <c r="M5" s="125"/>
      <c r="N5" s="137"/>
      <c r="O5" s="135"/>
      <c r="P5" s="135"/>
      <c r="Q5" s="137"/>
      <c r="R5" s="142"/>
      <c r="S5" s="143"/>
      <c r="T5" s="143"/>
      <c r="U5" s="143"/>
      <c r="V5" s="144"/>
      <c r="W5" s="133"/>
      <c r="X5" s="97"/>
    </row>
    <row r="6" spans="1:24" ht="14.25" customHeight="1">
      <c r="A6" s="149"/>
      <c r="B6" s="149"/>
      <c r="C6" s="113"/>
      <c r="D6" s="118"/>
      <c r="E6" s="102"/>
      <c r="F6" s="120"/>
      <c r="G6" s="102"/>
      <c r="H6" s="102"/>
      <c r="I6" s="102"/>
      <c r="J6" s="168"/>
      <c r="K6" s="137"/>
      <c r="L6" s="117" t="s">
        <v>57</v>
      </c>
      <c r="M6" s="126" t="s">
        <v>23</v>
      </c>
      <c r="N6" s="137"/>
      <c r="O6" s="135"/>
      <c r="P6" s="135"/>
      <c r="Q6" s="137"/>
      <c r="R6" s="145"/>
      <c r="S6" s="146"/>
      <c r="T6" s="146"/>
      <c r="U6" s="146"/>
      <c r="V6" s="147"/>
      <c r="W6" s="133"/>
      <c r="X6" s="97"/>
    </row>
    <row r="7" spans="1:24" ht="14.25" customHeight="1">
      <c r="A7" s="150"/>
      <c r="B7" s="150"/>
      <c r="C7" s="114"/>
      <c r="D7" s="119"/>
      <c r="E7" s="103"/>
      <c r="F7" s="121"/>
      <c r="G7" s="103"/>
      <c r="H7" s="103"/>
      <c r="I7" s="103"/>
      <c r="J7" s="169"/>
      <c r="K7" s="138"/>
      <c r="L7" s="119"/>
      <c r="M7" s="127"/>
      <c r="N7" s="138"/>
      <c r="O7" s="127"/>
      <c r="P7" s="127"/>
      <c r="Q7" s="138"/>
      <c r="R7" s="74" t="s">
        <v>22</v>
      </c>
      <c r="S7" s="1" t="s">
        <v>62</v>
      </c>
      <c r="T7" s="4" t="s">
        <v>63</v>
      </c>
      <c r="U7" s="1" t="s">
        <v>64</v>
      </c>
      <c r="V7" s="28" t="s">
        <v>65</v>
      </c>
      <c r="W7" s="134"/>
      <c r="X7" s="98"/>
    </row>
    <row r="8" spans="1:24" ht="14.25" customHeight="1">
      <c r="A8" s="11"/>
      <c r="B8" s="11"/>
      <c r="C8" s="75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27"/>
      <c r="S8" s="27"/>
      <c r="T8" s="27"/>
      <c r="U8" s="27"/>
      <c r="V8" s="27"/>
      <c r="W8" s="45"/>
      <c r="X8" s="76"/>
    </row>
    <row r="9" spans="1:24" ht="14.25" customHeight="1">
      <c r="A9" s="13"/>
      <c r="B9" s="13" t="s">
        <v>61</v>
      </c>
      <c r="C9" s="77">
        <f>SUM(D9,K9,L9,M9,N9,O9,P9,Q9)</f>
        <v>445</v>
      </c>
      <c r="D9" s="64">
        <f>SUM(E9:J9)</f>
        <v>15</v>
      </c>
      <c r="E9" s="64">
        <v>1</v>
      </c>
      <c r="F9" s="64">
        <v>0</v>
      </c>
      <c r="G9" s="64">
        <v>1</v>
      </c>
      <c r="H9" s="64">
        <v>0</v>
      </c>
      <c r="I9" s="64">
        <v>0</v>
      </c>
      <c r="J9" s="64">
        <v>13</v>
      </c>
      <c r="K9" s="64">
        <v>1</v>
      </c>
      <c r="L9" s="64">
        <v>0</v>
      </c>
      <c r="M9" s="64">
        <v>0</v>
      </c>
      <c r="N9" s="64">
        <v>7</v>
      </c>
      <c r="O9" s="64">
        <v>130</v>
      </c>
      <c r="P9" s="64">
        <v>292</v>
      </c>
      <c r="Q9" s="64">
        <v>0</v>
      </c>
      <c r="R9" s="64">
        <f>SUM(S9:V9)</f>
        <v>0</v>
      </c>
      <c r="S9" s="64">
        <v>0</v>
      </c>
      <c r="T9" s="64">
        <v>0</v>
      </c>
      <c r="U9" s="64">
        <v>0</v>
      </c>
      <c r="V9" s="64">
        <v>0</v>
      </c>
      <c r="W9" s="51">
        <f>D9/C9*100</f>
        <v>3.3707865168539324</v>
      </c>
      <c r="X9" s="95">
        <f>(O9+R9)/C9*100</f>
        <v>29.213483146067414</v>
      </c>
    </row>
    <row r="10" spans="1:24" s="41" customFormat="1" ht="14.25" customHeight="1">
      <c r="A10" s="2"/>
      <c r="B10" s="80" t="s">
        <v>79</v>
      </c>
      <c r="C10" s="81">
        <f>SUM(C13:C29)</f>
        <v>436</v>
      </c>
      <c r="D10" s="67">
        <f>SUM(D13:D29)</f>
        <v>19</v>
      </c>
      <c r="E10" s="67">
        <f aca="true" t="shared" si="0" ref="E10:V10">SUM(E13:E29)</f>
        <v>1</v>
      </c>
      <c r="F10" s="67">
        <f t="shared" si="0"/>
        <v>1</v>
      </c>
      <c r="G10" s="67">
        <f t="shared" si="0"/>
        <v>0</v>
      </c>
      <c r="H10" s="67">
        <f t="shared" si="0"/>
        <v>0</v>
      </c>
      <c r="I10" s="67">
        <f t="shared" si="0"/>
        <v>0</v>
      </c>
      <c r="J10" s="67">
        <f t="shared" si="0"/>
        <v>17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6</v>
      </c>
      <c r="O10" s="67">
        <f t="shared" si="0"/>
        <v>143</v>
      </c>
      <c r="P10" s="67">
        <f t="shared" si="0"/>
        <v>268</v>
      </c>
      <c r="Q10" s="67">
        <f t="shared" si="0"/>
        <v>0</v>
      </c>
      <c r="R10" s="67">
        <f t="shared" si="0"/>
        <v>0</v>
      </c>
      <c r="S10" s="67">
        <f t="shared" si="0"/>
        <v>0</v>
      </c>
      <c r="T10" s="67">
        <f t="shared" si="0"/>
        <v>0</v>
      </c>
      <c r="U10" s="67">
        <f t="shared" si="0"/>
        <v>0</v>
      </c>
      <c r="V10" s="67">
        <f t="shared" si="0"/>
        <v>0</v>
      </c>
      <c r="W10" s="78">
        <f>D10/C10*100</f>
        <v>4.3577981651376145</v>
      </c>
      <c r="X10" s="79">
        <f>(O10+R10)/C10*100</f>
        <v>32.798165137614674</v>
      </c>
    </row>
    <row r="11" spans="1:24" ht="14.25" customHeight="1">
      <c r="A11" s="9"/>
      <c r="B11" s="9"/>
      <c r="C11" s="82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7"/>
      <c r="S11" s="37"/>
      <c r="T11" s="37"/>
      <c r="U11" s="37"/>
      <c r="V11" s="37"/>
      <c r="W11" s="51"/>
      <c r="X11" s="51"/>
    </row>
    <row r="12" spans="1:24" ht="14.25" customHeight="1">
      <c r="A12" s="9"/>
      <c r="B12" s="30" t="s">
        <v>56</v>
      </c>
      <c r="C12" s="82">
        <f>SUM(C13:C16)</f>
        <v>158</v>
      </c>
      <c r="D12" s="47">
        <f aca="true" t="shared" si="1" ref="D12:V12">SUM(D13:D16)</f>
        <v>18</v>
      </c>
      <c r="E12" s="47">
        <f t="shared" si="1"/>
        <v>1</v>
      </c>
      <c r="F12" s="47">
        <f t="shared" si="1"/>
        <v>1</v>
      </c>
      <c r="G12" s="47">
        <f t="shared" si="1"/>
        <v>0</v>
      </c>
      <c r="H12" s="47">
        <f t="shared" si="1"/>
        <v>0</v>
      </c>
      <c r="I12" s="47">
        <f t="shared" si="1"/>
        <v>0</v>
      </c>
      <c r="J12" s="47">
        <f>SUM(J13:J16)</f>
        <v>16</v>
      </c>
      <c r="K12" s="47">
        <f t="shared" si="1"/>
        <v>0</v>
      </c>
      <c r="L12" s="47">
        <f t="shared" si="1"/>
        <v>0</v>
      </c>
      <c r="M12" s="47">
        <f t="shared" si="1"/>
        <v>0</v>
      </c>
      <c r="N12" s="47">
        <f t="shared" si="1"/>
        <v>3</v>
      </c>
      <c r="O12" s="47">
        <f t="shared" si="1"/>
        <v>30</v>
      </c>
      <c r="P12" s="47">
        <f t="shared" si="1"/>
        <v>107</v>
      </c>
      <c r="Q12" s="47">
        <f t="shared" si="1"/>
        <v>0</v>
      </c>
      <c r="R12" s="37">
        <f t="shared" si="1"/>
        <v>0</v>
      </c>
      <c r="S12" s="37">
        <f t="shared" si="1"/>
        <v>0</v>
      </c>
      <c r="T12" s="37">
        <f t="shared" si="1"/>
        <v>0</v>
      </c>
      <c r="U12" s="37">
        <f t="shared" si="1"/>
        <v>0</v>
      </c>
      <c r="V12" s="37">
        <f t="shared" si="1"/>
        <v>0</v>
      </c>
      <c r="W12" s="83">
        <f>D12/C12*100</f>
        <v>11.39240506329114</v>
      </c>
      <c r="X12" s="83">
        <f>(O12+R12)/C12*100</f>
        <v>18.9873417721519</v>
      </c>
    </row>
    <row r="13" spans="1:24" s="42" customFormat="1" ht="14.25" customHeight="1">
      <c r="A13" s="21"/>
      <c r="B13" s="10" t="s">
        <v>24</v>
      </c>
      <c r="C13" s="84">
        <f>D13+K13+L13+M13+N13+O13+P13+Q13+R13</f>
        <v>48</v>
      </c>
      <c r="D13" s="48">
        <f>SUM(E13:J13)</f>
        <v>1</v>
      </c>
      <c r="E13" s="47">
        <v>0</v>
      </c>
      <c r="F13" s="47">
        <v>1</v>
      </c>
      <c r="G13" s="47">
        <v>0</v>
      </c>
      <c r="H13" s="47">
        <v>0</v>
      </c>
      <c r="I13" s="47">
        <v>0</v>
      </c>
      <c r="J13" s="47">
        <v>0</v>
      </c>
      <c r="K13" s="48">
        <v>0</v>
      </c>
      <c r="L13" s="48">
        <v>0</v>
      </c>
      <c r="M13" s="48">
        <v>0</v>
      </c>
      <c r="N13" s="48">
        <v>0</v>
      </c>
      <c r="O13" s="48">
        <v>10</v>
      </c>
      <c r="P13" s="48">
        <v>37</v>
      </c>
      <c r="Q13" s="48">
        <v>0</v>
      </c>
      <c r="R13" s="47">
        <f>SUM(S13:V13)</f>
        <v>0</v>
      </c>
      <c r="S13" s="48">
        <v>0</v>
      </c>
      <c r="T13" s="48">
        <v>0</v>
      </c>
      <c r="U13" s="48">
        <v>0</v>
      </c>
      <c r="V13" s="48">
        <v>0</v>
      </c>
      <c r="W13" s="83">
        <f aca="true" t="shared" si="2" ref="W13:W28">D13/C13*100</f>
        <v>2.083333333333333</v>
      </c>
      <c r="X13" s="83">
        <f>(O13+R13)/C13*100</f>
        <v>20.833333333333336</v>
      </c>
    </row>
    <row r="14" spans="1:24" s="42" customFormat="1" ht="14.25" customHeight="1">
      <c r="A14" s="22"/>
      <c r="B14" s="73" t="s">
        <v>5</v>
      </c>
      <c r="C14" s="84">
        <f aca="true" t="shared" si="3" ref="C14:C29">D14+K14+L14+M14+N14+O14+P14+Q14+R14</f>
        <v>57</v>
      </c>
      <c r="D14" s="48">
        <f aca="true" t="shared" si="4" ref="D14:D29">SUM(E14:J14)</f>
        <v>15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15</v>
      </c>
      <c r="K14" s="48">
        <v>0</v>
      </c>
      <c r="L14" s="48">
        <v>0</v>
      </c>
      <c r="M14" s="48">
        <v>0</v>
      </c>
      <c r="N14" s="48">
        <v>1</v>
      </c>
      <c r="O14" s="48">
        <v>13</v>
      </c>
      <c r="P14" s="48">
        <v>28</v>
      </c>
      <c r="Q14" s="48">
        <v>0</v>
      </c>
      <c r="R14" s="47">
        <f aca="true" t="shared" si="5" ref="R14:R29">SUM(S14:V14)</f>
        <v>0</v>
      </c>
      <c r="S14" s="48">
        <v>0</v>
      </c>
      <c r="T14" s="48">
        <v>0</v>
      </c>
      <c r="U14" s="48">
        <v>0</v>
      </c>
      <c r="V14" s="48">
        <v>0</v>
      </c>
      <c r="W14" s="83">
        <f t="shared" si="2"/>
        <v>26.31578947368421</v>
      </c>
      <c r="X14" s="83">
        <f aca="true" t="shared" si="6" ref="X14:X28">(O14+R14)/C14*100</f>
        <v>22.807017543859647</v>
      </c>
    </row>
    <row r="15" spans="1:24" s="42" customFormat="1" ht="14.25" customHeight="1">
      <c r="A15" s="23"/>
      <c r="B15" s="73" t="s">
        <v>6</v>
      </c>
      <c r="C15" s="84">
        <f t="shared" si="3"/>
        <v>6</v>
      </c>
      <c r="D15" s="48">
        <f t="shared" si="4"/>
        <v>2</v>
      </c>
      <c r="E15" s="48">
        <v>1</v>
      </c>
      <c r="F15" s="48">
        <v>0</v>
      </c>
      <c r="G15" s="48">
        <v>0</v>
      </c>
      <c r="H15" s="48">
        <v>0</v>
      </c>
      <c r="I15" s="48">
        <v>0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2</v>
      </c>
      <c r="Q15" s="48">
        <v>0</v>
      </c>
      <c r="R15" s="47">
        <f t="shared" si="5"/>
        <v>0</v>
      </c>
      <c r="S15" s="48">
        <v>0</v>
      </c>
      <c r="T15" s="48">
        <v>0</v>
      </c>
      <c r="U15" s="48">
        <v>0</v>
      </c>
      <c r="V15" s="48">
        <v>0</v>
      </c>
      <c r="W15" s="83">
        <f t="shared" si="2"/>
        <v>33.33333333333333</v>
      </c>
      <c r="X15" s="83">
        <f t="shared" si="6"/>
        <v>33.33333333333333</v>
      </c>
    </row>
    <row r="16" spans="1:24" s="42" customFormat="1" ht="14.25" customHeight="1">
      <c r="A16" s="23"/>
      <c r="B16" s="73" t="s">
        <v>7</v>
      </c>
      <c r="C16" s="84">
        <f t="shared" si="3"/>
        <v>47</v>
      </c>
      <c r="D16" s="48">
        <f t="shared" si="4"/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2</v>
      </c>
      <c r="O16" s="48">
        <v>5</v>
      </c>
      <c r="P16" s="48">
        <v>40</v>
      </c>
      <c r="Q16" s="48">
        <v>0</v>
      </c>
      <c r="R16" s="47">
        <f t="shared" si="5"/>
        <v>0</v>
      </c>
      <c r="S16" s="48">
        <v>0</v>
      </c>
      <c r="T16" s="48">
        <v>0</v>
      </c>
      <c r="U16" s="48">
        <v>0</v>
      </c>
      <c r="V16" s="48">
        <v>0</v>
      </c>
      <c r="W16" s="83">
        <f t="shared" si="2"/>
        <v>0</v>
      </c>
      <c r="X16" s="83">
        <f t="shared" si="6"/>
        <v>10.638297872340425</v>
      </c>
    </row>
    <row r="17" spans="1:24" ht="14.25" customHeight="1">
      <c r="A17" s="3"/>
      <c r="B17" s="30" t="s">
        <v>8</v>
      </c>
      <c r="C17" s="84">
        <f t="shared" si="3"/>
        <v>19</v>
      </c>
      <c r="D17" s="48">
        <f t="shared" si="4"/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2</v>
      </c>
      <c r="P17" s="48">
        <v>17</v>
      </c>
      <c r="Q17" s="48">
        <v>0</v>
      </c>
      <c r="R17" s="47">
        <f t="shared" si="5"/>
        <v>0</v>
      </c>
      <c r="S17" s="48">
        <v>0</v>
      </c>
      <c r="T17" s="48">
        <v>0</v>
      </c>
      <c r="U17" s="48">
        <v>0</v>
      </c>
      <c r="V17" s="48">
        <v>0</v>
      </c>
      <c r="W17" s="83">
        <f t="shared" si="2"/>
        <v>0</v>
      </c>
      <c r="X17" s="83">
        <f t="shared" si="6"/>
        <v>10.526315789473683</v>
      </c>
    </row>
    <row r="18" spans="1:24" ht="14.25" customHeight="1">
      <c r="A18" s="3"/>
      <c r="B18" s="30" t="s">
        <v>9</v>
      </c>
      <c r="C18" s="84">
        <f t="shared" si="3"/>
        <v>13</v>
      </c>
      <c r="D18" s="48">
        <f t="shared" si="4"/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1</v>
      </c>
      <c r="O18" s="48">
        <v>2</v>
      </c>
      <c r="P18" s="48">
        <v>10</v>
      </c>
      <c r="Q18" s="48">
        <v>0</v>
      </c>
      <c r="R18" s="47">
        <f t="shared" si="5"/>
        <v>0</v>
      </c>
      <c r="S18" s="48">
        <v>0</v>
      </c>
      <c r="T18" s="48">
        <v>0</v>
      </c>
      <c r="U18" s="48">
        <v>0</v>
      </c>
      <c r="V18" s="48">
        <v>0</v>
      </c>
      <c r="W18" s="83">
        <f t="shared" si="2"/>
        <v>0</v>
      </c>
      <c r="X18" s="83">
        <f t="shared" si="6"/>
        <v>15.384615384615385</v>
      </c>
    </row>
    <row r="19" spans="1:24" ht="14.25" customHeight="1">
      <c r="A19" s="3"/>
      <c r="B19" s="30" t="s">
        <v>10</v>
      </c>
      <c r="C19" s="84">
        <f t="shared" si="3"/>
        <v>39</v>
      </c>
      <c r="D19" s="48">
        <f t="shared" si="4"/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3</v>
      </c>
      <c r="P19" s="48">
        <v>36</v>
      </c>
      <c r="Q19" s="48">
        <v>0</v>
      </c>
      <c r="R19" s="47">
        <f t="shared" si="5"/>
        <v>0</v>
      </c>
      <c r="S19" s="48">
        <v>0</v>
      </c>
      <c r="T19" s="48">
        <v>0</v>
      </c>
      <c r="U19" s="48">
        <v>0</v>
      </c>
      <c r="V19" s="48">
        <v>0</v>
      </c>
      <c r="W19" s="83">
        <f t="shared" si="2"/>
        <v>0</v>
      </c>
      <c r="X19" s="83">
        <f t="shared" si="6"/>
        <v>7.6923076923076925</v>
      </c>
    </row>
    <row r="20" spans="1:24" ht="14.25" customHeight="1">
      <c r="A20" s="3"/>
      <c r="B20" s="30" t="s">
        <v>11</v>
      </c>
      <c r="C20" s="84">
        <f t="shared" si="3"/>
        <v>18</v>
      </c>
      <c r="D20" s="48">
        <f t="shared" si="4"/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1</v>
      </c>
      <c r="O20" s="48">
        <v>2</v>
      </c>
      <c r="P20" s="48">
        <v>15</v>
      </c>
      <c r="Q20" s="48">
        <v>0</v>
      </c>
      <c r="R20" s="47">
        <f t="shared" si="5"/>
        <v>0</v>
      </c>
      <c r="S20" s="48">
        <v>0</v>
      </c>
      <c r="T20" s="48">
        <v>0</v>
      </c>
      <c r="U20" s="48">
        <v>0</v>
      </c>
      <c r="V20" s="48">
        <v>0</v>
      </c>
      <c r="W20" s="83">
        <f t="shared" si="2"/>
        <v>0</v>
      </c>
      <c r="X20" s="83">
        <f t="shared" si="6"/>
        <v>11.11111111111111</v>
      </c>
    </row>
    <row r="21" spans="1:24" ht="14.25" customHeight="1">
      <c r="A21" s="3"/>
      <c r="B21" s="30" t="s">
        <v>12</v>
      </c>
      <c r="C21" s="84">
        <f t="shared" si="3"/>
        <v>42</v>
      </c>
      <c r="D21" s="48">
        <f t="shared" si="4"/>
        <v>1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1</v>
      </c>
      <c r="K21" s="48">
        <v>0</v>
      </c>
      <c r="L21" s="48">
        <v>0</v>
      </c>
      <c r="M21" s="48">
        <v>0</v>
      </c>
      <c r="N21" s="48">
        <v>0</v>
      </c>
      <c r="O21" s="48">
        <v>38</v>
      </c>
      <c r="P21" s="48">
        <v>3</v>
      </c>
      <c r="Q21" s="48">
        <v>0</v>
      </c>
      <c r="R21" s="47">
        <f t="shared" si="5"/>
        <v>0</v>
      </c>
      <c r="S21" s="48">
        <v>0</v>
      </c>
      <c r="T21" s="48">
        <v>0</v>
      </c>
      <c r="U21" s="48">
        <v>0</v>
      </c>
      <c r="V21" s="48">
        <v>0</v>
      </c>
      <c r="W21" s="83">
        <f t="shared" si="2"/>
        <v>2.380952380952381</v>
      </c>
      <c r="X21" s="83">
        <f t="shared" si="6"/>
        <v>90.47619047619048</v>
      </c>
    </row>
    <row r="22" spans="1:24" ht="14.25" customHeight="1">
      <c r="A22" s="3"/>
      <c r="B22" s="30" t="s">
        <v>20</v>
      </c>
      <c r="C22" s="84">
        <f t="shared" si="3"/>
        <v>15</v>
      </c>
      <c r="D22" s="48">
        <f t="shared" si="4"/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3</v>
      </c>
      <c r="P22" s="48">
        <v>12</v>
      </c>
      <c r="Q22" s="48">
        <v>0</v>
      </c>
      <c r="R22" s="47">
        <f t="shared" si="5"/>
        <v>0</v>
      </c>
      <c r="S22" s="48">
        <v>0</v>
      </c>
      <c r="T22" s="48">
        <v>0</v>
      </c>
      <c r="U22" s="48">
        <v>0</v>
      </c>
      <c r="V22" s="48">
        <v>0</v>
      </c>
      <c r="W22" s="83">
        <f t="shared" si="2"/>
        <v>0</v>
      </c>
      <c r="X22" s="83">
        <f t="shared" si="6"/>
        <v>20</v>
      </c>
    </row>
    <row r="23" spans="1:24" ht="14.25" customHeight="1">
      <c r="A23" s="3"/>
      <c r="B23" s="30" t="s">
        <v>21</v>
      </c>
      <c r="C23" s="84">
        <f t="shared" si="3"/>
        <v>7</v>
      </c>
      <c r="D23" s="48">
        <f t="shared" si="4"/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2</v>
      </c>
      <c r="P23" s="48">
        <v>5</v>
      </c>
      <c r="Q23" s="48">
        <v>0</v>
      </c>
      <c r="R23" s="47">
        <f t="shared" si="5"/>
        <v>0</v>
      </c>
      <c r="S23" s="48">
        <v>0</v>
      </c>
      <c r="T23" s="48">
        <v>0</v>
      </c>
      <c r="U23" s="48">
        <v>0</v>
      </c>
      <c r="V23" s="48">
        <v>0</v>
      </c>
      <c r="W23" s="83">
        <f t="shared" si="2"/>
        <v>0</v>
      </c>
      <c r="X23" s="83">
        <f t="shared" si="6"/>
        <v>28.57142857142857</v>
      </c>
    </row>
    <row r="24" spans="1:24" ht="14.25" customHeight="1">
      <c r="A24" s="3"/>
      <c r="B24" s="30" t="s">
        <v>35</v>
      </c>
      <c r="C24" s="84">
        <f t="shared" si="3"/>
        <v>29</v>
      </c>
      <c r="D24" s="48">
        <f t="shared" si="4"/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4</v>
      </c>
      <c r="P24" s="48">
        <v>25</v>
      </c>
      <c r="Q24" s="48">
        <v>0</v>
      </c>
      <c r="R24" s="47">
        <f t="shared" si="5"/>
        <v>0</v>
      </c>
      <c r="S24" s="48">
        <v>0</v>
      </c>
      <c r="T24" s="48">
        <v>0</v>
      </c>
      <c r="U24" s="48">
        <v>0</v>
      </c>
      <c r="V24" s="48">
        <v>0</v>
      </c>
      <c r="W24" s="83">
        <f t="shared" si="2"/>
        <v>0</v>
      </c>
      <c r="X24" s="83">
        <f t="shared" si="6"/>
        <v>13.793103448275861</v>
      </c>
    </row>
    <row r="25" spans="1:24" ht="14.25" customHeight="1">
      <c r="A25" s="3"/>
      <c r="B25" s="30" t="s">
        <v>13</v>
      </c>
      <c r="C25" s="84">
        <f t="shared" si="3"/>
        <v>8</v>
      </c>
      <c r="D25" s="48">
        <f t="shared" si="4"/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</v>
      </c>
      <c r="P25" s="48">
        <v>7</v>
      </c>
      <c r="Q25" s="48">
        <v>0</v>
      </c>
      <c r="R25" s="47">
        <f t="shared" si="5"/>
        <v>0</v>
      </c>
      <c r="S25" s="48">
        <v>0</v>
      </c>
      <c r="T25" s="48">
        <v>0</v>
      </c>
      <c r="U25" s="48">
        <v>0</v>
      </c>
      <c r="V25" s="48">
        <v>0</v>
      </c>
      <c r="W25" s="83">
        <f t="shared" si="2"/>
        <v>0</v>
      </c>
      <c r="X25" s="83">
        <f t="shared" si="6"/>
        <v>12.5</v>
      </c>
    </row>
    <row r="26" spans="1:24" ht="14.25" customHeight="1">
      <c r="A26" s="3"/>
      <c r="B26" s="30" t="s">
        <v>14</v>
      </c>
      <c r="C26" s="84">
        <f t="shared" si="3"/>
        <v>9</v>
      </c>
      <c r="D26" s="48">
        <f t="shared" si="4"/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1</v>
      </c>
      <c r="P26" s="48">
        <v>8</v>
      </c>
      <c r="Q26" s="48">
        <v>0</v>
      </c>
      <c r="R26" s="47">
        <f t="shared" si="5"/>
        <v>0</v>
      </c>
      <c r="S26" s="48">
        <v>0</v>
      </c>
      <c r="T26" s="48">
        <v>0</v>
      </c>
      <c r="U26" s="48">
        <v>0</v>
      </c>
      <c r="V26" s="48">
        <v>0</v>
      </c>
      <c r="W26" s="83">
        <f t="shared" si="2"/>
        <v>0</v>
      </c>
      <c r="X26" s="83">
        <f t="shared" si="6"/>
        <v>11.11111111111111</v>
      </c>
    </row>
    <row r="27" spans="1:24" ht="14.25" customHeight="1">
      <c r="A27" s="3"/>
      <c r="B27" s="30" t="s">
        <v>15</v>
      </c>
      <c r="C27" s="84">
        <f t="shared" si="3"/>
        <v>33</v>
      </c>
      <c r="D27" s="48">
        <f t="shared" si="4"/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12</v>
      </c>
      <c r="P27" s="48">
        <v>21</v>
      </c>
      <c r="Q27" s="48">
        <v>0</v>
      </c>
      <c r="R27" s="47">
        <f t="shared" si="5"/>
        <v>0</v>
      </c>
      <c r="S27" s="48">
        <v>0</v>
      </c>
      <c r="T27" s="48">
        <v>0</v>
      </c>
      <c r="U27" s="48">
        <v>0</v>
      </c>
      <c r="V27" s="48">
        <v>0</v>
      </c>
      <c r="W27" s="83">
        <f t="shared" si="2"/>
        <v>0</v>
      </c>
      <c r="X27" s="83">
        <f t="shared" si="6"/>
        <v>36.36363636363637</v>
      </c>
    </row>
    <row r="28" spans="1:24" ht="14.25" customHeight="1">
      <c r="A28" s="3"/>
      <c r="B28" s="30" t="s">
        <v>36</v>
      </c>
      <c r="C28" s="84">
        <f t="shared" si="3"/>
        <v>22</v>
      </c>
      <c r="D28" s="48">
        <f t="shared" si="4"/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1</v>
      </c>
      <c r="O28" s="48">
        <v>20</v>
      </c>
      <c r="P28" s="48">
        <v>1</v>
      </c>
      <c r="Q28" s="48">
        <v>0</v>
      </c>
      <c r="R28" s="47">
        <f t="shared" si="5"/>
        <v>0</v>
      </c>
      <c r="S28" s="48">
        <v>0</v>
      </c>
      <c r="T28" s="48">
        <v>0</v>
      </c>
      <c r="U28" s="48">
        <v>0</v>
      </c>
      <c r="V28" s="48">
        <v>0</v>
      </c>
      <c r="W28" s="83">
        <f t="shared" si="2"/>
        <v>0</v>
      </c>
      <c r="X28" s="83">
        <f t="shared" si="6"/>
        <v>90.9090909090909</v>
      </c>
    </row>
    <row r="29" spans="1:24" ht="14.25" customHeight="1">
      <c r="A29" s="3"/>
      <c r="B29" s="30" t="s">
        <v>52</v>
      </c>
      <c r="C29" s="85">
        <f t="shared" si="3"/>
        <v>24</v>
      </c>
      <c r="D29" s="49">
        <f t="shared" si="4"/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50">
        <v>0</v>
      </c>
      <c r="K29" s="48">
        <v>0</v>
      </c>
      <c r="L29" s="48">
        <v>0</v>
      </c>
      <c r="M29" s="48">
        <v>0</v>
      </c>
      <c r="N29" s="48">
        <v>0</v>
      </c>
      <c r="O29" s="48">
        <v>23</v>
      </c>
      <c r="P29" s="48">
        <v>1</v>
      </c>
      <c r="Q29" s="48">
        <v>0</v>
      </c>
      <c r="R29" s="48">
        <f t="shared" si="5"/>
        <v>0</v>
      </c>
      <c r="S29" s="48">
        <v>0</v>
      </c>
      <c r="T29" s="48">
        <v>0</v>
      </c>
      <c r="U29" s="48">
        <v>0</v>
      </c>
      <c r="V29" s="48">
        <v>0</v>
      </c>
      <c r="W29" s="29">
        <v>0</v>
      </c>
      <c r="X29" s="29">
        <v>0</v>
      </c>
    </row>
    <row r="30" spans="1:24" ht="14.25" customHeight="1">
      <c r="A30" s="15"/>
      <c r="B30" s="1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  <c r="X30" s="44"/>
    </row>
    <row r="31" spans="1:24" ht="14.25" customHeight="1">
      <c r="A31" s="4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51"/>
      <c r="X31" s="51"/>
    </row>
    <row r="32" spans="1:24" ht="14.25" customHeight="1">
      <c r="A32" s="4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51"/>
      <c r="X32" s="51"/>
    </row>
    <row r="33" ht="14.25" customHeight="1"/>
    <row r="34" spans="1:19" s="31" customFormat="1" ht="14.25" customHeight="1">
      <c r="A34" s="176" t="s">
        <v>84</v>
      </c>
      <c r="B34" s="176"/>
      <c r="C34" s="176"/>
      <c r="D34" s="176"/>
      <c r="E34" s="176"/>
      <c r="F34" s="176"/>
      <c r="G34" s="176"/>
      <c r="H34" s="176"/>
      <c r="I34" s="176"/>
      <c r="J34" s="176"/>
      <c r="K34" s="53"/>
      <c r="L34" s="53"/>
      <c r="M34" s="53"/>
      <c r="N34" s="54"/>
      <c r="O34" s="54"/>
      <c r="P34" s="54"/>
      <c r="Q34" s="54"/>
      <c r="S34" s="54"/>
    </row>
    <row r="35" spans="1:19" s="31" customFormat="1" ht="14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3"/>
      <c r="M35" s="53"/>
      <c r="N35" s="54"/>
      <c r="O35" s="54"/>
      <c r="P35" s="54"/>
      <c r="Q35" s="54"/>
      <c r="S35" s="54"/>
    </row>
    <row r="36" spans="1:17" s="31" customFormat="1" ht="14.25" customHeight="1">
      <c r="A36" s="25" t="s">
        <v>38</v>
      </c>
      <c r="B36" s="32"/>
      <c r="C36" s="32"/>
      <c r="D36" s="32"/>
      <c r="E36" s="32"/>
      <c r="F36" s="32"/>
      <c r="G36" s="32"/>
      <c r="H36" s="32"/>
      <c r="J36" s="55" t="s">
        <v>80</v>
      </c>
      <c r="K36" s="32"/>
      <c r="L36" s="32"/>
      <c r="M36" s="32"/>
      <c r="N36" s="32"/>
      <c r="O36" s="32"/>
      <c r="P36" s="32"/>
      <c r="Q36" s="32"/>
    </row>
    <row r="37" spans="1:11" s="31" customFormat="1" ht="14.25" customHeight="1">
      <c r="A37" s="177" t="s">
        <v>66</v>
      </c>
      <c r="B37" s="177"/>
      <c r="C37" s="177"/>
      <c r="D37" s="115"/>
      <c r="E37" s="179" t="s">
        <v>59</v>
      </c>
      <c r="F37" s="180"/>
      <c r="G37" s="181"/>
      <c r="H37" s="182" t="s">
        <v>60</v>
      </c>
      <c r="I37" s="183"/>
      <c r="J37" s="183"/>
      <c r="K37" s="32"/>
    </row>
    <row r="38" spans="1:11" s="31" customFormat="1" ht="14.25" customHeight="1">
      <c r="A38" s="178"/>
      <c r="B38" s="178"/>
      <c r="C38" s="178"/>
      <c r="D38" s="116"/>
      <c r="E38" s="16" t="s">
        <v>1</v>
      </c>
      <c r="F38" s="6" t="s">
        <v>3</v>
      </c>
      <c r="G38" s="7" t="s">
        <v>2</v>
      </c>
      <c r="H38" s="16" t="s">
        <v>1</v>
      </c>
      <c r="I38" s="6" t="s">
        <v>3</v>
      </c>
      <c r="J38" s="7" t="s">
        <v>2</v>
      </c>
      <c r="K38" s="32"/>
    </row>
    <row r="39" spans="1:10" s="31" customFormat="1" ht="14.25" customHeight="1">
      <c r="A39" s="5"/>
      <c r="B39" s="5"/>
      <c r="C39" s="5"/>
      <c r="D39" s="5"/>
      <c r="E39" s="86"/>
      <c r="F39" s="56"/>
      <c r="G39" s="56"/>
      <c r="H39" s="32"/>
      <c r="I39" s="32"/>
      <c r="J39" s="32"/>
    </row>
    <row r="40" spans="1:10" s="31" customFormat="1" ht="14.25" customHeight="1">
      <c r="A40" s="13"/>
      <c r="B40" s="13"/>
      <c r="C40" s="13"/>
      <c r="D40" s="13" t="s">
        <v>61</v>
      </c>
      <c r="E40" s="87">
        <f>SUM(F40:G40)</f>
        <v>130</v>
      </c>
      <c r="F40" s="55">
        <v>89</v>
      </c>
      <c r="G40" s="55">
        <v>41</v>
      </c>
      <c r="H40" s="83">
        <v>100</v>
      </c>
      <c r="I40" s="83">
        <v>100</v>
      </c>
      <c r="J40" s="83">
        <v>100</v>
      </c>
    </row>
    <row r="41" spans="1:10" s="57" customFormat="1" ht="14.25" customHeight="1">
      <c r="A41" s="2"/>
      <c r="B41" s="2"/>
      <c r="C41" s="2"/>
      <c r="D41" s="80" t="s">
        <v>79</v>
      </c>
      <c r="E41" s="89">
        <f>SUM(E43:E62)</f>
        <v>143</v>
      </c>
      <c r="F41" s="90">
        <f>SUM(F43:F62)</f>
        <v>100</v>
      </c>
      <c r="G41" s="90">
        <f>SUM(G43:G62)</f>
        <v>43</v>
      </c>
      <c r="H41" s="88">
        <v>100</v>
      </c>
      <c r="I41" s="88">
        <v>100</v>
      </c>
      <c r="J41" s="88">
        <v>100</v>
      </c>
    </row>
    <row r="42" spans="1:10" s="34" customFormat="1" ht="14.25" customHeight="1">
      <c r="A42" s="17"/>
      <c r="B42" s="17"/>
      <c r="C42" s="17"/>
      <c r="D42" s="17"/>
      <c r="E42" s="91"/>
      <c r="F42" s="33"/>
      <c r="G42" s="33"/>
      <c r="H42" s="92"/>
      <c r="I42" s="92"/>
      <c r="J42" s="92"/>
    </row>
    <row r="43" spans="1:10" s="31" customFormat="1" ht="14.25" customHeight="1">
      <c r="A43" s="174" t="s">
        <v>69</v>
      </c>
      <c r="B43" s="174"/>
      <c r="C43" s="174"/>
      <c r="D43" s="175"/>
      <c r="E43" s="87">
        <f>SUM(F43:G43)</f>
        <v>2</v>
      </c>
      <c r="F43" s="58">
        <v>1</v>
      </c>
      <c r="G43" s="58">
        <v>1</v>
      </c>
      <c r="H43" s="83">
        <f>E43/E41*100</f>
        <v>1.3986013986013985</v>
      </c>
      <c r="I43" s="83">
        <f>F43/F41*100</f>
        <v>1</v>
      </c>
      <c r="J43" s="83">
        <f>G43/G41*100</f>
        <v>2.3255813953488373</v>
      </c>
    </row>
    <row r="44" spans="1:10" s="31" customFormat="1" ht="14.25" customHeight="1">
      <c r="A44" s="174" t="s">
        <v>86</v>
      </c>
      <c r="B44" s="174"/>
      <c r="C44" s="174"/>
      <c r="D44" s="175"/>
      <c r="E44" s="87">
        <f aca="true" t="shared" si="7" ref="E44:E62">SUM(F44:G44)</f>
        <v>0</v>
      </c>
      <c r="F44" s="58">
        <v>0</v>
      </c>
      <c r="G44" s="58">
        <v>0</v>
      </c>
      <c r="H44" s="83">
        <f>E44/E41*100</f>
        <v>0</v>
      </c>
      <c r="I44" s="83">
        <f>F44/F41*100</f>
        <v>0</v>
      </c>
      <c r="J44" s="83">
        <f>G44/G41*100</f>
        <v>0</v>
      </c>
    </row>
    <row r="45" spans="1:10" s="31" customFormat="1" ht="14.25" customHeight="1">
      <c r="A45" s="174" t="s">
        <v>70</v>
      </c>
      <c r="B45" s="174"/>
      <c r="C45" s="174"/>
      <c r="D45" s="175"/>
      <c r="E45" s="87">
        <f t="shared" si="7"/>
        <v>0</v>
      </c>
      <c r="F45" s="58">
        <v>0</v>
      </c>
      <c r="G45" s="58">
        <v>0</v>
      </c>
      <c r="H45" s="83">
        <f>E45/E41*100</f>
        <v>0</v>
      </c>
      <c r="I45" s="83">
        <f>F45/F41*100</f>
        <v>0</v>
      </c>
      <c r="J45" s="83">
        <f>G45/G41*100</f>
        <v>0</v>
      </c>
    </row>
    <row r="46" spans="1:10" s="31" customFormat="1" ht="14.25" customHeight="1">
      <c r="A46" s="174" t="s">
        <v>17</v>
      </c>
      <c r="B46" s="174"/>
      <c r="C46" s="174"/>
      <c r="D46" s="175"/>
      <c r="E46" s="87">
        <f t="shared" si="7"/>
        <v>3</v>
      </c>
      <c r="F46" s="58">
        <v>2</v>
      </c>
      <c r="G46" s="58">
        <v>1</v>
      </c>
      <c r="H46" s="83">
        <f>E46/E41*100</f>
        <v>2.097902097902098</v>
      </c>
      <c r="I46" s="83">
        <f>F46/F41*100</f>
        <v>2</v>
      </c>
      <c r="J46" s="83">
        <f>G46/G41*100</f>
        <v>2.3255813953488373</v>
      </c>
    </row>
    <row r="47" spans="1:10" s="31" customFormat="1" ht="14.25" customHeight="1">
      <c r="A47" s="174" t="s">
        <v>18</v>
      </c>
      <c r="B47" s="174"/>
      <c r="C47" s="174"/>
      <c r="D47" s="175"/>
      <c r="E47" s="87">
        <f t="shared" si="7"/>
        <v>29</v>
      </c>
      <c r="F47" s="58">
        <v>21</v>
      </c>
      <c r="G47" s="58">
        <v>8</v>
      </c>
      <c r="H47" s="83">
        <f>E47/E41*100</f>
        <v>20.27972027972028</v>
      </c>
      <c r="I47" s="83">
        <f>F47/F41*100</f>
        <v>21</v>
      </c>
      <c r="J47" s="83">
        <f>G47/G41*100</f>
        <v>18.6046511627907</v>
      </c>
    </row>
    <row r="48" spans="1:10" s="31" customFormat="1" ht="14.25" customHeight="1">
      <c r="A48" s="174" t="s">
        <v>4</v>
      </c>
      <c r="B48" s="174"/>
      <c r="C48" s="174"/>
      <c r="D48" s="175"/>
      <c r="E48" s="87">
        <f t="shared" si="7"/>
        <v>0</v>
      </c>
      <c r="F48" s="58">
        <v>0</v>
      </c>
      <c r="G48" s="58">
        <v>0</v>
      </c>
      <c r="H48" s="83">
        <f>E48/E41*100</f>
        <v>0</v>
      </c>
      <c r="I48" s="83">
        <f>F48/F41*100</f>
        <v>0</v>
      </c>
      <c r="J48" s="83">
        <f>G48/G41*100</f>
        <v>0</v>
      </c>
    </row>
    <row r="49" spans="1:10" s="31" customFormat="1" ht="14.25" customHeight="1">
      <c r="A49" s="174" t="s">
        <v>16</v>
      </c>
      <c r="B49" s="174"/>
      <c r="C49" s="174"/>
      <c r="D49" s="175"/>
      <c r="E49" s="87">
        <f t="shared" si="7"/>
        <v>3</v>
      </c>
      <c r="F49" s="58">
        <v>1</v>
      </c>
      <c r="G49" s="58">
        <v>2</v>
      </c>
      <c r="H49" s="83">
        <f>E49/E41*100</f>
        <v>2.097902097902098</v>
      </c>
      <c r="I49" s="83">
        <f>F49/F41*100</f>
        <v>1</v>
      </c>
      <c r="J49" s="83">
        <f>G49/G41*100</f>
        <v>4.651162790697675</v>
      </c>
    </row>
    <row r="50" spans="1:10" s="31" customFormat="1" ht="14.25" customHeight="1">
      <c r="A50" s="174" t="s">
        <v>71</v>
      </c>
      <c r="B50" s="174"/>
      <c r="C50" s="174"/>
      <c r="D50" s="175"/>
      <c r="E50" s="87">
        <f t="shared" si="7"/>
        <v>6</v>
      </c>
      <c r="F50" s="58">
        <v>6</v>
      </c>
      <c r="G50" s="58">
        <v>0</v>
      </c>
      <c r="H50" s="83">
        <f>E50/E41*100</f>
        <v>4.195804195804196</v>
      </c>
      <c r="I50" s="83">
        <f>F50/F41*100</f>
        <v>6</v>
      </c>
      <c r="J50" s="83">
        <f>G50/G41*100</f>
        <v>0</v>
      </c>
    </row>
    <row r="51" spans="1:10" s="31" customFormat="1" ht="14.25" customHeight="1">
      <c r="A51" s="174" t="s">
        <v>72</v>
      </c>
      <c r="B51" s="174"/>
      <c r="C51" s="174"/>
      <c r="D51" s="175"/>
      <c r="E51" s="87">
        <f t="shared" si="7"/>
        <v>33</v>
      </c>
      <c r="F51" s="58">
        <v>26</v>
      </c>
      <c r="G51" s="58">
        <v>7</v>
      </c>
      <c r="H51" s="83">
        <f>E51/E41*100</f>
        <v>23.076923076923077</v>
      </c>
      <c r="I51" s="83">
        <f>F51/F41*100</f>
        <v>26</v>
      </c>
      <c r="J51" s="83">
        <f>G51/G41*100</f>
        <v>16.27906976744186</v>
      </c>
    </row>
    <row r="52" spans="1:10" s="31" customFormat="1" ht="14.25" customHeight="1">
      <c r="A52" s="174" t="s">
        <v>73</v>
      </c>
      <c r="B52" s="174"/>
      <c r="C52" s="174"/>
      <c r="D52" s="175"/>
      <c r="E52" s="87">
        <f t="shared" si="7"/>
        <v>0</v>
      </c>
      <c r="F52" s="58">
        <v>0</v>
      </c>
      <c r="G52" s="58">
        <v>0</v>
      </c>
      <c r="H52" s="83">
        <f>E52/E41*100</f>
        <v>0</v>
      </c>
      <c r="I52" s="83">
        <f>F52/F41*100</f>
        <v>0</v>
      </c>
      <c r="J52" s="83">
        <f>G52/G41*100</f>
        <v>0</v>
      </c>
    </row>
    <row r="53" spans="1:10" s="31" customFormat="1" ht="14.25" customHeight="1">
      <c r="A53" s="174" t="s">
        <v>74</v>
      </c>
      <c r="B53" s="174"/>
      <c r="C53" s="174"/>
      <c r="D53" s="175"/>
      <c r="E53" s="87">
        <f t="shared" si="7"/>
        <v>0</v>
      </c>
      <c r="F53" s="58">
        <v>0</v>
      </c>
      <c r="G53" s="58">
        <v>0</v>
      </c>
      <c r="H53" s="83">
        <f>E53/E41*100</f>
        <v>0</v>
      </c>
      <c r="I53" s="83">
        <f>F53/F41*100</f>
        <v>0</v>
      </c>
      <c r="J53" s="83">
        <f>G53/G41*100</f>
        <v>0</v>
      </c>
    </row>
    <row r="54" spans="1:10" s="31" customFormat="1" ht="14.25" customHeight="1">
      <c r="A54" s="174" t="s">
        <v>75</v>
      </c>
      <c r="B54" s="174"/>
      <c r="C54" s="174"/>
      <c r="D54" s="175"/>
      <c r="E54" s="87">
        <f t="shared" si="7"/>
        <v>3</v>
      </c>
      <c r="F54" s="58">
        <v>3</v>
      </c>
      <c r="G54" s="58">
        <v>0</v>
      </c>
      <c r="H54" s="83">
        <f>E54/E41*100</f>
        <v>2.097902097902098</v>
      </c>
      <c r="I54" s="83">
        <f>F54/F41*100</f>
        <v>3</v>
      </c>
      <c r="J54" s="83">
        <f>G54/G41*100</f>
        <v>0</v>
      </c>
    </row>
    <row r="55" spans="1:10" s="31" customFormat="1" ht="14.25" customHeight="1">
      <c r="A55" s="174" t="s">
        <v>76</v>
      </c>
      <c r="B55" s="174"/>
      <c r="C55" s="174"/>
      <c r="D55" s="175"/>
      <c r="E55" s="87">
        <f t="shared" si="7"/>
        <v>7</v>
      </c>
      <c r="F55" s="58">
        <v>3</v>
      </c>
      <c r="G55" s="58">
        <v>4</v>
      </c>
      <c r="H55" s="83">
        <f>E55/E41*100</f>
        <v>4.895104895104895</v>
      </c>
      <c r="I55" s="83">
        <f>F55/F41*100</f>
        <v>3</v>
      </c>
      <c r="J55" s="83">
        <f>G55/G41*100</f>
        <v>9.30232558139535</v>
      </c>
    </row>
    <row r="56" spans="1:10" s="31" customFormat="1" ht="14.25" customHeight="1">
      <c r="A56" s="174" t="s">
        <v>39</v>
      </c>
      <c r="B56" s="174"/>
      <c r="C56" s="174"/>
      <c r="D56" s="175"/>
      <c r="E56" s="87">
        <f t="shared" si="7"/>
        <v>10</v>
      </c>
      <c r="F56" s="58">
        <v>7</v>
      </c>
      <c r="G56" s="58">
        <v>3</v>
      </c>
      <c r="H56" s="83">
        <f>E56/E41*100</f>
        <v>6.993006993006993</v>
      </c>
      <c r="I56" s="83">
        <f>F56/F41*100</f>
        <v>7.000000000000001</v>
      </c>
      <c r="J56" s="83">
        <f>G56/G41*100</f>
        <v>6.976744186046512</v>
      </c>
    </row>
    <row r="57" spans="1:10" s="31" customFormat="1" ht="14.25" customHeight="1">
      <c r="A57" s="174" t="s">
        <v>77</v>
      </c>
      <c r="B57" s="174"/>
      <c r="C57" s="174"/>
      <c r="D57" s="175"/>
      <c r="E57" s="87">
        <f t="shared" si="7"/>
        <v>4</v>
      </c>
      <c r="F57" s="58">
        <v>4</v>
      </c>
      <c r="G57" s="58">
        <v>0</v>
      </c>
      <c r="H57" s="83">
        <f>E57/E41*100</f>
        <v>2.797202797202797</v>
      </c>
      <c r="I57" s="83">
        <f>F57/F41*100</f>
        <v>4</v>
      </c>
      <c r="J57" s="83">
        <f>G57/G41*100</f>
        <v>0</v>
      </c>
    </row>
    <row r="58" spans="1:10" s="31" customFormat="1" ht="14.25" customHeight="1">
      <c r="A58" s="174" t="s">
        <v>68</v>
      </c>
      <c r="B58" s="174"/>
      <c r="C58" s="174"/>
      <c r="D58" s="175"/>
      <c r="E58" s="87">
        <f t="shared" si="7"/>
        <v>27</v>
      </c>
      <c r="F58" s="58">
        <v>17</v>
      </c>
      <c r="G58" s="58">
        <v>10</v>
      </c>
      <c r="H58" s="83">
        <f>E58/E41*100</f>
        <v>18.88111888111888</v>
      </c>
      <c r="I58" s="83">
        <f>F58/F41*100</f>
        <v>17</v>
      </c>
      <c r="J58" s="83">
        <f>G58/G41*100</f>
        <v>23.25581395348837</v>
      </c>
    </row>
    <row r="59" spans="1:10" s="31" customFormat="1" ht="14.25" customHeight="1">
      <c r="A59" s="174" t="s">
        <v>19</v>
      </c>
      <c r="B59" s="174"/>
      <c r="C59" s="174"/>
      <c r="D59" s="175"/>
      <c r="E59" s="87">
        <f t="shared" si="7"/>
        <v>2</v>
      </c>
      <c r="F59" s="58">
        <v>2</v>
      </c>
      <c r="G59" s="58">
        <v>0</v>
      </c>
      <c r="H59" s="83">
        <f>E59/E41*100</f>
        <v>1.3986013986013985</v>
      </c>
      <c r="I59" s="83">
        <f>F59/F41*100</f>
        <v>2</v>
      </c>
      <c r="J59" s="83">
        <f>G59/G41*100</f>
        <v>0</v>
      </c>
    </row>
    <row r="60" spans="1:10" s="31" customFormat="1" ht="14.25" customHeight="1">
      <c r="A60" s="174" t="s">
        <v>41</v>
      </c>
      <c r="B60" s="174"/>
      <c r="C60" s="174"/>
      <c r="D60" s="175"/>
      <c r="E60" s="87">
        <f t="shared" si="7"/>
        <v>12</v>
      </c>
      <c r="F60" s="58">
        <v>5</v>
      </c>
      <c r="G60" s="58">
        <v>7</v>
      </c>
      <c r="H60" s="83">
        <f>E60/E41*100</f>
        <v>8.391608391608392</v>
      </c>
      <c r="I60" s="83">
        <f>F60/F41*100</f>
        <v>5</v>
      </c>
      <c r="J60" s="83">
        <f>G60/G41*100</f>
        <v>16.27906976744186</v>
      </c>
    </row>
    <row r="61" spans="1:10" s="31" customFormat="1" ht="14.25" customHeight="1">
      <c r="A61" s="174" t="s">
        <v>40</v>
      </c>
      <c r="B61" s="174"/>
      <c r="C61" s="174"/>
      <c r="D61" s="175"/>
      <c r="E61" s="87">
        <f t="shared" si="7"/>
        <v>0</v>
      </c>
      <c r="F61" s="58">
        <v>0</v>
      </c>
      <c r="G61" s="58">
        <v>0</v>
      </c>
      <c r="H61" s="83">
        <f>E61/E41*100</f>
        <v>0</v>
      </c>
      <c r="I61" s="83">
        <f>F61/F41*100</f>
        <v>0</v>
      </c>
      <c r="J61" s="83">
        <f>G61/G41*100</f>
        <v>0</v>
      </c>
    </row>
    <row r="62" spans="1:10" s="31" customFormat="1" ht="14.25" customHeight="1">
      <c r="A62" s="174" t="s">
        <v>45</v>
      </c>
      <c r="B62" s="174"/>
      <c r="C62" s="174"/>
      <c r="D62" s="175"/>
      <c r="E62" s="87">
        <f t="shared" si="7"/>
        <v>2</v>
      </c>
      <c r="F62" s="58">
        <v>2</v>
      </c>
      <c r="G62" s="58">
        <v>0</v>
      </c>
      <c r="H62" s="83">
        <f>E62/E41*100</f>
        <v>1.3986013986013985</v>
      </c>
      <c r="I62" s="83">
        <f>F62/F41*100</f>
        <v>2</v>
      </c>
      <c r="J62" s="83">
        <f>G62/G41*100</f>
        <v>0</v>
      </c>
    </row>
    <row r="63" spans="1:10" s="31" customFormat="1" ht="14.25" customHeight="1">
      <c r="A63" s="8"/>
      <c r="B63" s="8"/>
      <c r="C63" s="8"/>
      <c r="D63" s="8"/>
      <c r="E63" s="59"/>
      <c r="F63" s="60"/>
      <c r="G63" s="60"/>
      <c r="H63" s="60"/>
      <c r="I63" s="60"/>
      <c r="J63" s="60"/>
    </row>
    <row r="64" ht="14.25" customHeight="1">
      <c r="A64" s="61"/>
    </row>
    <row r="65" ht="14.25" customHeight="1">
      <c r="A65" s="61"/>
    </row>
    <row r="66" ht="14.25" customHeight="1"/>
    <row r="67" spans="1:23" ht="14.25" customHeight="1">
      <c r="A67" s="128" t="s">
        <v>85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W67" s="24"/>
    </row>
    <row r="68" spans="1:23" ht="14.2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W68" s="24"/>
    </row>
    <row r="69" spans="1:24" ht="14.25" customHeight="1">
      <c r="A69" s="25" t="s">
        <v>44</v>
      </c>
      <c r="B69" s="25"/>
      <c r="C69" s="37"/>
      <c r="D69" s="37"/>
      <c r="E69" s="37"/>
      <c r="F69" s="37"/>
      <c r="G69" s="37"/>
      <c r="J69" s="37"/>
      <c r="L69" s="55" t="s">
        <v>67</v>
      </c>
      <c r="M69" s="37"/>
      <c r="N69" s="25"/>
      <c r="O69" s="25"/>
      <c r="Q69" s="26"/>
      <c r="R69" s="29"/>
      <c r="W69" s="24"/>
      <c r="X69" s="38"/>
    </row>
    <row r="70" spans="1:24" ht="14.25" customHeight="1">
      <c r="A70" s="165" t="s">
        <v>46</v>
      </c>
      <c r="B70" s="148"/>
      <c r="C70" s="111" t="s">
        <v>1</v>
      </c>
      <c r="D70" s="107"/>
      <c r="E70" s="110" t="s">
        <v>42</v>
      </c>
      <c r="F70" s="166"/>
      <c r="G70" s="166"/>
      <c r="H70" s="166"/>
      <c r="I70" s="166"/>
      <c r="J70" s="166"/>
      <c r="K70" s="166"/>
      <c r="L70" s="166"/>
      <c r="M70" s="40"/>
      <c r="N70" s="62"/>
      <c r="O70" s="40"/>
      <c r="P70" s="40"/>
      <c r="Q70" s="40"/>
      <c r="R70" s="40"/>
      <c r="S70" s="63"/>
      <c r="T70" s="63"/>
      <c r="U70" s="63"/>
      <c r="V70" s="63"/>
      <c r="W70" s="63"/>
      <c r="X70" s="63"/>
    </row>
    <row r="71" spans="1:24" ht="14.25" customHeight="1">
      <c r="A71" s="149"/>
      <c r="B71" s="149"/>
      <c r="C71" s="99"/>
      <c r="D71" s="108"/>
      <c r="E71" s="104" t="s">
        <v>43</v>
      </c>
      <c r="F71" s="167"/>
      <c r="G71" s="170" t="s">
        <v>55</v>
      </c>
      <c r="H71" s="171"/>
      <c r="I71" s="14"/>
      <c r="J71" s="19"/>
      <c r="K71" s="101" t="s">
        <v>47</v>
      </c>
      <c r="L71" s="104"/>
      <c r="M71" s="158"/>
      <c r="N71" s="158"/>
      <c r="O71" s="62"/>
      <c r="P71" s="62"/>
      <c r="Q71" s="40"/>
      <c r="R71" s="40"/>
      <c r="S71" s="40"/>
      <c r="T71" s="40"/>
      <c r="U71" s="63"/>
      <c r="V71" s="63"/>
      <c r="W71" s="63"/>
      <c r="X71" s="63"/>
    </row>
    <row r="72" spans="1:24" ht="14.25" customHeight="1">
      <c r="A72" s="149"/>
      <c r="B72" s="149"/>
      <c r="C72" s="99"/>
      <c r="D72" s="108"/>
      <c r="E72" s="105"/>
      <c r="F72" s="168"/>
      <c r="G72" s="172"/>
      <c r="H72" s="172"/>
      <c r="I72" s="159" t="s">
        <v>58</v>
      </c>
      <c r="J72" s="160"/>
      <c r="K72" s="102"/>
      <c r="L72" s="105"/>
      <c r="M72" s="158"/>
      <c r="N72" s="158"/>
      <c r="O72" s="158"/>
      <c r="P72" s="158"/>
      <c r="Q72" s="40"/>
      <c r="R72" s="40"/>
      <c r="S72" s="40"/>
      <c r="T72" s="40"/>
      <c r="U72" s="63"/>
      <c r="V72" s="63"/>
      <c r="W72" s="63"/>
      <c r="X72" s="63"/>
    </row>
    <row r="73" spans="1:24" ht="14.25" customHeight="1">
      <c r="A73" s="150"/>
      <c r="B73" s="150"/>
      <c r="C73" s="100"/>
      <c r="D73" s="109"/>
      <c r="E73" s="106"/>
      <c r="F73" s="169"/>
      <c r="G73" s="173"/>
      <c r="H73" s="173"/>
      <c r="I73" s="161"/>
      <c r="J73" s="162"/>
      <c r="K73" s="103"/>
      <c r="L73" s="106"/>
      <c r="M73" s="158"/>
      <c r="N73" s="158"/>
      <c r="O73" s="158"/>
      <c r="P73" s="158"/>
      <c r="Q73" s="40"/>
      <c r="R73" s="40"/>
      <c r="S73" s="40"/>
      <c r="T73" s="40"/>
      <c r="U73" s="27"/>
      <c r="V73" s="27"/>
      <c r="W73" s="27"/>
      <c r="X73" s="27"/>
    </row>
    <row r="74" spans="1:24" ht="14.25" customHeight="1">
      <c r="A74" s="11"/>
      <c r="B74" s="11"/>
      <c r="C74" s="75"/>
      <c r="D74" s="27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27"/>
      <c r="V74" s="27"/>
      <c r="W74" s="27"/>
      <c r="X74" s="27"/>
    </row>
    <row r="75" spans="1:24" ht="14.25" customHeight="1">
      <c r="A75" s="13"/>
      <c r="B75" s="13" t="s">
        <v>61</v>
      </c>
      <c r="C75" s="163">
        <f>F75+H75+L75</f>
        <v>278</v>
      </c>
      <c r="D75" s="164"/>
      <c r="F75" s="64">
        <v>0</v>
      </c>
      <c r="H75" s="65">
        <v>275</v>
      </c>
      <c r="I75" s="65"/>
      <c r="J75" s="65">
        <v>164</v>
      </c>
      <c r="K75" s="64"/>
      <c r="L75" s="64">
        <v>3</v>
      </c>
      <c r="M75" s="64"/>
      <c r="N75" s="64"/>
      <c r="O75" s="64"/>
      <c r="P75" s="64"/>
      <c r="Q75" s="66"/>
      <c r="R75" s="66"/>
      <c r="S75" s="66"/>
      <c r="T75" s="64"/>
      <c r="U75" s="64"/>
      <c r="V75" s="64"/>
      <c r="W75" s="64"/>
      <c r="X75" s="64"/>
    </row>
    <row r="76" spans="1:24" s="41" customFormat="1" ht="14.25" customHeight="1">
      <c r="A76" s="2"/>
      <c r="B76" s="80" t="s">
        <v>79</v>
      </c>
      <c r="C76" s="155">
        <f>SUM(C78:C82)</f>
        <v>256</v>
      </c>
      <c r="D76" s="156"/>
      <c r="F76" s="67">
        <f aca="true" t="shared" si="8" ref="F76:L76">SUM(F78:F82)</f>
        <v>0</v>
      </c>
      <c r="H76" s="67">
        <f t="shared" si="8"/>
        <v>252</v>
      </c>
      <c r="I76" s="67"/>
      <c r="J76" s="67">
        <f t="shared" si="8"/>
        <v>157</v>
      </c>
      <c r="K76" s="67"/>
      <c r="L76" s="67">
        <f t="shared" si="8"/>
        <v>4</v>
      </c>
      <c r="M76" s="67"/>
      <c r="N76" s="67"/>
      <c r="O76" s="67"/>
      <c r="P76" s="67"/>
      <c r="Q76" s="68"/>
      <c r="R76" s="68"/>
      <c r="S76" s="68"/>
      <c r="T76" s="67"/>
      <c r="U76" s="67"/>
      <c r="V76" s="67"/>
      <c r="W76" s="67"/>
      <c r="X76" s="67"/>
    </row>
    <row r="77" spans="1:24" s="70" customFormat="1" ht="14.25" customHeight="1">
      <c r="A77" s="18"/>
      <c r="B77" s="18"/>
      <c r="C77" s="93"/>
      <c r="D77" s="94"/>
      <c r="F77" s="71"/>
      <c r="H77" s="71"/>
      <c r="I77" s="71"/>
      <c r="J77" s="71"/>
      <c r="K77" s="71"/>
      <c r="L77" s="71"/>
      <c r="M77" s="71"/>
      <c r="N77" s="71"/>
      <c r="O77" s="71"/>
      <c r="P77" s="71"/>
      <c r="Q77" s="72"/>
      <c r="R77" s="72"/>
      <c r="S77" s="72"/>
      <c r="T77" s="71"/>
      <c r="U77" s="69"/>
      <c r="V77" s="69"/>
      <c r="W77" s="69"/>
      <c r="X77" s="69"/>
    </row>
    <row r="78" spans="1:24" ht="14.25" customHeight="1">
      <c r="A78" s="157" t="s">
        <v>48</v>
      </c>
      <c r="B78" s="157"/>
      <c r="C78" s="152">
        <f>L78+H78+F78</f>
        <v>1</v>
      </c>
      <c r="D78" s="153"/>
      <c r="F78" s="47">
        <v>0</v>
      </c>
      <c r="H78" s="47">
        <v>1</v>
      </c>
      <c r="I78" s="47"/>
      <c r="J78" s="47">
        <v>0</v>
      </c>
      <c r="K78" s="47"/>
      <c r="L78" s="47">
        <v>0</v>
      </c>
      <c r="M78" s="47"/>
      <c r="N78" s="48"/>
      <c r="O78" s="48"/>
      <c r="P78" s="48"/>
      <c r="Q78" s="66"/>
      <c r="R78" s="66"/>
      <c r="S78" s="66"/>
      <c r="T78" s="48"/>
      <c r="U78" s="48"/>
      <c r="V78" s="48"/>
      <c r="W78" s="48"/>
      <c r="X78" s="48"/>
    </row>
    <row r="79" spans="1:24" ht="14.25" customHeight="1">
      <c r="A79" s="151" t="s">
        <v>49</v>
      </c>
      <c r="B79" s="151"/>
      <c r="C79" s="152">
        <f>L79+H79+F79</f>
        <v>1</v>
      </c>
      <c r="D79" s="153"/>
      <c r="F79" s="48">
        <v>0</v>
      </c>
      <c r="H79" s="48">
        <v>1</v>
      </c>
      <c r="I79" s="48"/>
      <c r="J79" s="48">
        <v>1</v>
      </c>
      <c r="K79" s="47"/>
      <c r="L79" s="48">
        <v>0</v>
      </c>
      <c r="M79" s="48"/>
      <c r="N79" s="48"/>
      <c r="O79" s="48"/>
      <c r="P79" s="48"/>
      <c r="Q79" s="66"/>
      <c r="R79" s="66"/>
      <c r="S79" s="66"/>
      <c r="T79" s="48"/>
      <c r="U79" s="48"/>
      <c r="V79" s="48"/>
      <c r="W79" s="48"/>
      <c r="X79" s="48"/>
    </row>
    <row r="80" spans="1:24" ht="14.25" customHeight="1">
      <c r="A80" s="151" t="s">
        <v>50</v>
      </c>
      <c r="B80" s="151"/>
      <c r="C80" s="152">
        <f>L80+H80+F80</f>
        <v>245</v>
      </c>
      <c r="D80" s="153"/>
      <c r="F80" s="48">
        <v>0</v>
      </c>
      <c r="H80" s="48">
        <v>245</v>
      </c>
      <c r="I80" s="48"/>
      <c r="J80" s="48">
        <v>153</v>
      </c>
      <c r="K80" s="47"/>
      <c r="L80" s="48">
        <v>0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4.25" customHeight="1">
      <c r="A81" s="151" t="s">
        <v>27</v>
      </c>
      <c r="B81" s="151"/>
      <c r="C81" s="152">
        <f>L81+H81+F81</f>
        <v>5</v>
      </c>
      <c r="D81" s="153"/>
      <c r="F81" s="48">
        <v>0</v>
      </c>
      <c r="H81" s="48">
        <v>4</v>
      </c>
      <c r="I81" s="48"/>
      <c r="J81" s="48">
        <v>2</v>
      </c>
      <c r="K81" s="47"/>
      <c r="L81" s="48">
        <v>1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24"/>
      <c r="X81" s="24"/>
    </row>
    <row r="82" spans="1:24" ht="14.25" customHeight="1">
      <c r="A82" s="151" t="s">
        <v>51</v>
      </c>
      <c r="B82" s="154"/>
      <c r="C82" s="153">
        <f>L82+H82+F82</f>
        <v>4</v>
      </c>
      <c r="D82" s="153"/>
      <c r="E82" s="37"/>
      <c r="F82" s="48">
        <v>0</v>
      </c>
      <c r="G82" s="37"/>
      <c r="H82" s="48">
        <v>1</v>
      </c>
      <c r="I82" s="48"/>
      <c r="J82" s="48">
        <v>1</v>
      </c>
      <c r="K82" s="47"/>
      <c r="L82" s="48">
        <v>3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12" ht="14.25" customHeight="1">
      <c r="A83" s="12"/>
      <c r="B83" s="20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ht="14.25" customHeight="1"/>
  </sheetData>
  <sheetProtection/>
  <mergeCells count="70">
    <mergeCell ref="A1:N1"/>
    <mergeCell ref="A4:B7"/>
    <mergeCell ref="C4:C7"/>
    <mergeCell ref="D4:J4"/>
    <mergeCell ref="K4:K7"/>
    <mergeCell ref="L4:M5"/>
    <mergeCell ref="N4:N7"/>
    <mergeCell ref="D5:D7"/>
    <mergeCell ref="E5:E7"/>
    <mergeCell ref="F5:F7"/>
    <mergeCell ref="O4:O7"/>
    <mergeCell ref="P4:P7"/>
    <mergeCell ref="Q4:Q7"/>
    <mergeCell ref="R4:V6"/>
    <mergeCell ref="W4:W7"/>
    <mergeCell ref="X4:X7"/>
    <mergeCell ref="G5:G7"/>
    <mergeCell ref="H5:H7"/>
    <mergeCell ref="I5:I7"/>
    <mergeCell ref="J5:J7"/>
    <mergeCell ref="L6:L7"/>
    <mergeCell ref="M6:M7"/>
    <mergeCell ref="A34:J34"/>
    <mergeCell ref="A37:D38"/>
    <mergeCell ref="E37:G37"/>
    <mergeCell ref="H37:J37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7:L67"/>
    <mergeCell ref="A70:B73"/>
    <mergeCell ref="C70:D73"/>
    <mergeCell ref="E70:L70"/>
    <mergeCell ref="E71:F73"/>
    <mergeCell ref="G71:H73"/>
    <mergeCell ref="K71:L73"/>
    <mergeCell ref="C80:D80"/>
    <mergeCell ref="M71:M73"/>
    <mergeCell ref="N71:N73"/>
    <mergeCell ref="I72:J73"/>
    <mergeCell ref="O72:O73"/>
    <mergeCell ref="P72:P73"/>
    <mergeCell ref="C75:D75"/>
    <mergeCell ref="A81:B81"/>
    <mergeCell ref="C81:D81"/>
    <mergeCell ref="A82:B82"/>
    <mergeCell ref="C82:D82"/>
    <mergeCell ref="C76:D76"/>
    <mergeCell ref="A78:B78"/>
    <mergeCell ref="C78:D78"/>
    <mergeCell ref="A79:B79"/>
    <mergeCell ref="C79:D79"/>
    <mergeCell ref="A80:B8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2020-02-27T02:40:19Z</cp:lastPrinted>
  <dcterms:created xsi:type="dcterms:W3CDTF">2003-10-06T02:49:04Z</dcterms:created>
  <dcterms:modified xsi:type="dcterms:W3CDTF">2020-03-01T23:43:31Z</dcterms:modified>
  <cp:category/>
  <cp:version/>
  <cp:contentType/>
  <cp:contentStatus/>
</cp:coreProperties>
</file>