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425" activeTab="0"/>
  </bookViews>
  <sheets>
    <sheet name="第78,79,80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'第78,79,80表'!$A$1:$AA$63</definedName>
    <definedName name="Print_Area_MI" localSheetId="0">'第78,79,80表'!$A$1:$Q$26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<sst xmlns="http://schemas.openxmlformats.org/spreadsheetml/2006/main" count="126" uniqueCount="95">
  <si>
    <t>計</t>
  </si>
  <si>
    <t>女</t>
  </si>
  <si>
    <t>男</t>
  </si>
  <si>
    <t>電気･ガス･熱供給･水道業</t>
  </si>
  <si>
    <t>宮城野区</t>
  </si>
  <si>
    <t>太白区</t>
  </si>
  <si>
    <t>泉区</t>
  </si>
  <si>
    <t>石巻市</t>
  </si>
  <si>
    <t>気仙沼市</t>
  </si>
  <si>
    <t>名取市</t>
  </si>
  <si>
    <t>角田市</t>
  </si>
  <si>
    <t>岩沼市</t>
  </si>
  <si>
    <t>柴田町</t>
  </si>
  <si>
    <t>山元町</t>
  </si>
  <si>
    <t>利府町</t>
  </si>
  <si>
    <t>情報通信業</t>
  </si>
  <si>
    <t>建設業</t>
  </si>
  <si>
    <t>製造業</t>
  </si>
  <si>
    <t>複合サービス事業</t>
  </si>
  <si>
    <t>登米市</t>
  </si>
  <si>
    <t>栗原市</t>
  </si>
  <si>
    <t>計</t>
  </si>
  <si>
    <t>各種学校</t>
  </si>
  <si>
    <t>青葉区</t>
  </si>
  <si>
    <t>大学
(学部）</t>
  </si>
  <si>
    <t>短期大学
(本科）</t>
  </si>
  <si>
    <t>大学・短期大学の通信教育部</t>
  </si>
  <si>
    <t>高等学校（専攻科）</t>
  </si>
  <si>
    <t>肢体不自由</t>
  </si>
  <si>
    <t>大学等
進学率
（％）</t>
  </si>
  <si>
    <t>Ａ　大学等進学者</t>
  </si>
  <si>
    <t>Ｂ
専修学校
（専門課程）
進学者</t>
  </si>
  <si>
    <t>Ｃ　専修学校
（一般課程）等入学者</t>
  </si>
  <si>
    <t>（つづき）</t>
  </si>
  <si>
    <t>大崎市</t>
  </si>
  <si>
    <t>美里町</t>
  </si>
  <si>
    <t>Ｆ
左記以外
の者</t>
  </si>
  <si>
    <t>&lt;特別支援学校高等部&gt;（男女計）</t>
  </si>
  <si>
    <t>生活関連サービス業・娯楽業</t>
  </si>
  <si>
    <t>公務(他に分類されるものを除く)</t>
  </si>
  <si>
    <t>サービス業（他に分類されないもの）</t>
  </si>
  <si>
    <t>Ｆ　左記以外の者のうち（再掲）</t>
  </si>
  <si>
    <t>児童福祉施設</t>
  </si>
  <si>
    <t>&lt;特別支援学校高等部&gt;（男女計）</t>
  </si>
  <si>
    <t>上記以外のもの</t>
  </si>
  <si>
    <t>区    分</t>
  </si>
  <si>
    <t>区            分</t>
  </si>
  <si>
    <t>医療機関</t>
  </si>
  <si>
    <t>視覚障害</t>
  </si>
  <si>
    <t>聴覚障害</t>
  </si>
  <si>
    <t>知的障害</t>
  </si>
  <si>
    <t>病弱・身体虚弱</t>
  </si>
  <si>
    <t>女川町</t>
  </si>
  <si>
    <t>区　　分</t>
  </si>
  <si>
    <t>障害者支援施設等</t>
  </si>
  <si>
    <t>仙台市</t>
  </si>
  <si>
    <t xml:space="preserve">  うち就労系支援事業
  利用者</t>
  </si>
  <si>
    <t>就職者</t>
  </si>
  <si>
    <t>割合</t>
  </si>
  <si>
    <t>(単位：人)</t>
  </si>
  <si>
    <t>医療，福祉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</si>
  <si>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</si>
  <si>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</si>
  <si>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</si>
  <si>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</si>
  <si>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</si>
  <si>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</si>
  <si>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</si>
  <si>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</si>
  <si>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教育，学習支援業</t>
  </si>
  <si>
    <t>第７８表　　　市　町　村　別　進　路　別　卒　業　者　数</t>
  </si>
  <si>
    <t>大学・
短期大学
(別科)</t>
  </si>
  <si>
    <t>Ｄ
公共職業
能力開発
施設等
入学者</t>
  </si>
  <si>
    <t>(単位：人，％)</t>
  </si>
  <si>
    <t>(単位：人)</t>
  </si>
  <si>
    <t>漁業</t>
  </si>
  <si>
    <t>Ｅ　就職者等</t>
  </si>
  <si>
    <t>自営業主等(a)</t>
  </si>
  <si>
    <t>臨時
労働者</t>
  </si>
  <si>
    <t>無期雇用
労働者(b)</t>
  </si>
  <si>
    <t>有期雇用
労働者</t>
  </si>
  <si>
    <t>Ｇ
不詳・死亡の者</t>
  </si>
  <si>
    <t>（再　掲）</t>
  </si>
  <si>
    <t>左記A，B，C，Dのうち就職している者(c)</t>
  </si>
  <si>
    <t>左記E有期雇用労働者のうち雇用契約期間が一年以上、かつフルタイム勤務相当の者(d)</t>
  </si>
  <si>
    <t>（a+b+c+d）</t>
  </si>
  <si>
    <t>Ｈ
就職者</t>
  </si>
  <si>
    <t>卒業者に
占める
就職者の割合
（a+b+c+d）
/総数
（％）</t>
  </si>
  <si>
    <t>常用労働者</t>
  </si>
  <si>
    <t>専修学校
(一般課程)</t>
  </si>
  <si>
    <t>第７９表　　　社　会　福　祉　施　設　等　入　所　通　所　者　数</t>
  </si>
  <si>
    <t>第８０表　　　産　業　別　就　職　者　数　及　び　割　合</t>
  </si>
  <si>
    <t>特別支援
学校
高等部
(専攻科)</t>
  </si>
  <si>
    <t>令和3年3月</t>
  </si>
  <si>
    <t>令和4年3月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</si>
</sst>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#,##0.0_ ;[Red]\-#,##0.0\ "/>
    <numFmt numFmtId="183" formatCode="#,##0.0;&quot;△ &quot;#,##0.0"/>
    <numFmt numFmtId="184" formatCode="#,##0.0;[Red]\-#,##0.0"/>
    <numFmt numFmtId="185" formatCode="0.0_);[Red]\(0.0\)"/>
    <numFmt numFmtId="186" formatCode="#,##0.0_ "/>
    <numFmt numFmtId="187" formatCode="0.0;&quot;△ &quot;0.0"/>
    <numFmt numFmtId="188" formatCode="#,##0.0;&quot;－&quot;#,##0.0;&quot;－&quot;"/>
    <numFmt numFmtId="189" formatCode="#,##0.0_);[Red]\(#,##0.0\)"/>
    <numFmt numFmtId="190" formatCode="#,##0;0;&quot;－&quot;"/>
    <numFmt numFmtId="191" formatCode="#,##0;&quot;△&quot;#,##0;\-"/>
    <numFmt numFmtId="192" formatCode="#,###.0;\-#,###.0;\-"/>
    <numFmt numFmtId="193" formatCode="_ * #,##0.0_ ;_ * \-#,##0.0_ ;_ * &quot;-&quot;_ ;_ @_ "/>
    <numFmt numFmtId="194" formatCode="#,##0;&quot;△&quot;#,##0"/>
    <numFmt numFmtId="195" formatCode="#,##0;&quot;△&quot;#,##0.#"/>
    <numFmt numFmtId="196" formatCode="#,##0.#"/>
    <numFmt numFmtId="197" formatCode="#,##0;&quot;△&quot;#,##0.0"/>
    <numFmt numFmtId="198" formatCode="#,##0_);[Red]\(#,##0\)"/>
    <numFmt numFmtId="199" formatCode="#,##0.0;&quot;-&quot;#,##0.0;&quot;-&quot;"/>
    <numFmt numFmtId="200" formatCode="0.0"/>
    <numFmt numFmtId="201" formatCode="#,##0;&quot;－&quot;#,##0;&quot;－&quot;"/>
    <numFmt numFmtId="202" formatCode="0.0;[Red]\(0.0\)"/>
    <numFmt numFmtId="203" formatCode="#,##0.0;[Red]\-#,##0.0\ "/>
    <numFmt numFmtId="204" formatCode="#,##0.0;&quot;△&quot;#,##0.0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  <numFmt numFmtId="209" formatCode="#,##0;&quot;－&quot;#,##0;&quot;-&quot;"/>
    <numFmt numFmtId="210" formatCode="#,##0.0;&quot;－&quot;#,##0.0;&quot;-&quot;"/>
    <numFmt numFmtId="211" formatCode="#,##0.0;\-#,##0.000;\-"/>
    <numFmt numFmtId="212" formatCode="#,##0.000;\-#,##0.0;\-"/>
    <numFmt numFmtId="213" formatCode="0_);[Red]\(0\)"/>
    <numFmt numFmtId="214" formatCode="#,##0;0;&quot;-&quot;"/>
    <numFmt numFmtId="215" formatCode="#,##0.0;&quot;△&quot;#,##0.0;&quot;-&quot;"/>
    <numFmt numFmtId="216" formatCode="0;\-0;&quot;－&quot;"/>
  </numFmts>
  <fonts count="7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b/>
      <sz val="11"/>
      <name val="ＭＳ Ｐゴシック"/>
      <family val="3"/>
    </font>
    <font>
      <b/>
      <sz val="11"/>
      <name val="明朝"/>
      <family val="1"/>
    </font>
    <font>
      <sz val="9"/>
      <color indexed="8"/>
      <name val="書院細明朝体"/>
      <family val="1"/>
    </font>
    <font>
      <b/>
      <sz val="6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5" fontId="17" fillId="0" borderId="0" applyFill="0" applyBorder="0" applyAlignment="0"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6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0" fontId="19" fillId="0" borderId="0">
      <alignment horizontal="left"/>
      <protection/>
    </xf>
    <xf numFmtId="38" fontId="20" fillId="20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21" borderId="3" applyNumberFormat="0" applyBorder="0" applyAlignment="0" applyProtection="0"/>
    <xf numFmtId="208" fontId="6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4" fontId="19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4" fillId="0" borderId="0">
      <alignment/>
      <protection/>
    </xf>
    <xf numFmtId="0" fontId="2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2" borderId="7" applyNumberFormat="0" applyAlignment="0" applyProtection="0"/>
    <xf numFmtId="0" fontId="5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6" fillId="33" borderId="7" applyNumberFormat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1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188">
    <xf numFmtId="0" fontId="0" fillId="0" borderId="0" xfId="0" applyAlignment="1">
      <alignment/>
    </xf>
    <xf numFmtId="176" fontId="10" fillId="0" borderId="0" xfId="116" applyNumberFormat="1" applyFont="1" applyFill="1" applyAlignment="1">
      <alignment vertical="center"/>
      <protection/>
    </xf>
    <xf numFmtId="176" fontId="9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0" xfId="115" applyNumberFormat="1" applyFont="1" applyFill="1" applyBorder="1" applyAlignment="1">
      <alignment horizontal="right" vertical="center"/>
      <protection/>
    </xf>
    <xf numFmtId="177" fontId="10" fillId="0" borderId="0" xfId="117" applyNumberFormat="1" applyFont="1" applyFill="1" applyBorder="1" applyAlignment="1">
      <alignment vertical="center"/>
      <protection/>
    </xf>
    <xf numFmtId="177" fontId="10" fillId="0" borderId="3" xfId="117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>
      <alignment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>
      <alignment vertical="center"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4" xfId="116" applyNumberFormat="1" applyFont="1" applyFill="1" applyBorder="1" applyAlignment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7" fontId="68" fillId="0" borderId="0" xfId="117" applyNumberFormat="1" applyFont="1" applyFill="1" applyBorder="1" applyAlignment="1">
      <alignment vertical="center"/>
      <protection/>
    </xf>
    <xf numFmtId="177" fontId="68" fillId="0" borderId="0" xfId="0" applyNumberFormat="1" applyFont="1" applyFill="1" applyBorder="1" applyAlignment="1">
      <alignment vertical="center"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7" fontId="10" fillId="0" borderId="16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6" fontId="15" fillId="0" borderId="0" xfId="115" applyNumberFormat="1" applyFont="1" applyFill="1" applyBorder="1" applyAlignment="1">
      <alignment horizontal="left" vertical="center"/>
      <protection/>
    </xf>
    <xf numFmtId="176" fontId="15" fillId="0" borderId="0" xfId="115" applyNumberFormat="1" applyFont="1" applyFill="1" applyBorder="1" applyAlignment="1">
      <alignment horizontal="right" vertical="center"/>
      <protection/>
    </xf>
    <xf numFmtId="177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 applyProtection="1">
      <alignment horizontal="left" vertical="center"/>
      <protection/>
    </xf>
    <xf numFmtId="176" fontId="12" fillId="0" borderId="0" xfId="116" applyNumberFormat="1" applyFont="1" applyFill="1" applyBorder="1" applyAlignment="1" applyProtection="1">
      <alignment horizontal="center" vertical="center"/>
      <protection/>
    </xf>
    <xf numFmtId="177" fontId="12" fillId="0" borderId="0" xfId="0" applyNumberFormat="1" applyFont="1" applyFill="1" applyBorder="1" applyAlignment="1">
      <alignment horizontal="right" vertical="center"/>
    </xf>
    <xf numFmtId="176" fontId="10" fillId="0" borderId="0" xfId="115" applyNumberFormat="1" applyFont="1" applyFill="1" applyBorder="1" applyAlignment="1" applyProtection="1">
      <alignment horizontal="distributed" vertical="center"/>
      <protection/>
    </xf>
    <xf numFmtId="177" fontId="12" fillId="0" borderId="0" xfId="117" applyNumberFormat="1" applyFont="1" applyFill="1" applyAlignment="1">
      <alignment vertical="center"/>
      <protection/>
    </xf>
    <xf numFmtId="177" fontId="12" fillId="0" borderId="0" xfId="117" applyNumberFormat="1" applyFont="1" applyFill="1" applyBorder="1" applyAlignment="1">
      <alignment vertical="center"/>
      <protection/>
    </xf>
    <xf numFmtId="177" fontId="69" fillId="0" borderId="0" xfId="117" applyNumberFormat="1" applyFont="1" applyFill="1" applyBorder="1" applyAlignment="1">
      <alignment vertical="center"/>
      <protection/>
    </xf>
    <xf numFmtId="177" fontId="12" fillId="0" borderId="0" xfId="0" applyNumberFormat="1" applyFont="1" applyFill="1" applyAlignment="1">
      <alignment horizontal="center" vertical="center"/>
    </xf>
    <xf numFmtId="185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 applyProtection="1">
      <alignment horizontal="left" vertical="center"/>
      <protection/>
    </xf>
    <xf numFmtId="185" fontId="12" fillId="0" borderId="0" xfId="0" applyNumberFormat="1" applyFont="1" applyFill="1" applyBorder="1" applyAlignment="1">
      <alignment horizontal="right" vertical="center"/>
    </xf>
    <xf numFmtId="176" fontId="12" fillId="0" borderId="0" xfId="116" applyNumberFormat="1" applyFont="1" applyFill="1" applyBorder="1" applyAlignment="1">
      <alignment horizontal="center" vertical="center" wrapText="1"/>
      <protection/>
    </xf>
    <xf numFmtId="177" fontId="29" fillId="0" borderId="0" xfId="0" applyNumberFormat="1" applyFont="1" applyFill="1" applyAlignment="1">
      <alignment vertical="center"/>
    </xf>
    <xf numFmtId="177" fontId="28" fillId="0" borderId="0" xfId="0" applyNumberFormat="1" applyFont="1" applyFill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17" xfId="0" applyNumberFormat="1" applyFont="1" applyFill="1" applyBorder="1" applyAlignment="1">
      <alignment vertical="center"/>
    </xf>
    <xf numFmtId="185" fontId="12" fillId="0" borderId="13" xfId="0" applyNumberFormat="1" applyFont="1" applyFill="1" applyBorder="1" applyAlignment="1">
      <alignment vertical="center"/>
    </xf>
    <xf numFmtId="185" fontId="12" fillId="0" borderId="0" xfId="116" applyNumberFormat="1" applyFont="1" applyFill="1" applyBorder="1" applyAlignment="1" applyProtection="1">
      <alignment horizontal="center" vertical="center" wrapText="1"/>
      <protection/>
    </xf>
    <xf numFmtId="177" fontId="12" fillId="0" borderId="0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>
      <alignment horizontal="right" vertical="center"/>
    </xf>
    <xf numFmtId="177" fontId="12" fillId="0" borderId="0" xfId="117" applyNumberFormat="1" applyFont="1" applyFill="1" applyAlignment="1">
      <alignment horizontal="center" vertical="center"/>
      <protection/>
    </xf>
    <xf numFmtId="177" fontId="12" fillId="0" borderId="0" xfId="117" applyNumberFormat="1" applyFont="1" applyFill="1" applyBorder="1" applyAlignment="1" applyProtection="1">
      <alignment horizontal="right" vertical="center"/>
      <protection/>
    </xf>
    <xf numFmtId="177" fontId="12" fillId="0" borderId="0" xfId="117" applyNumberFormat="1" applyFont="1" applyFill="1" applyBorder="1" applyAlignment="1" applyProtection="1">
      <alignment vertical="center"/>
      <protection locked="0"/>
    </xf>
    <xf numFmtId="177" fontId="12" fillId="0" borderId="0" xfId="117" applyNumberFormat="1" applyFont="1" applyFill="1" applyBorder="1" applyAlignment="1" applyProtection="1">
      <alignment vertical="center"/>
      <protection/>
    </xf>
    <xf numFmtId="177" fontId="12" fillId="0" borderId="13" xfId="117" applyNumberFormat="1" applyFont="1" applyFill="1" applyBorder="1" applyAlignment="1" applyProtection="1">
      <alignment vertical="center"/>
      <protection/>
    </xf>
    <xf numFmtId="177" fontId="30" fillId="0" borderId="0" xfId="0" applyNumberFormat="1" applyFont="1" applyFill="1" applyAlignment="1">
      <alignment vertical="center"/>
    </xf>
    <xf numFmtId="176" fontId="12" fillId="0" borderId="0" xfId="116" applyNumberFormat="1" applyFont="1" applyFill="1" applyBorder="1" applyAlignment="1">
      <alignment horizontal="center" vertical="center"/>
      <protection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29" fillId="0" borderId="0" xfId="0" applyNumberFormat="1" applyFont="1" applyFill="1" applyBorder="1" applyAlignment="1" applyProtection="1">
      <alignment vertical="center"/>
      <protection locked="0"/>
    </xf>
    <xf numFmtId="177" fontId="69" fillId="0" borderId="0" xfId="0" applyNumberFormat="1" applyFont="1" applyFill="1" applyAlignment="1">
      <alignment vertical="center"/>
    </xf>
    <xf numFmtId="177" fontId="69" fillId="0" borderId="0" xfId="0" applyNumberFormat="1" applyFont="1" applyFill="1" applyBorder="1" applyAlignment="1" applyProtection="1">
      <alignment vertical="center"/>
      <protection/>
    </xf>
    <xf numFmtId="176" fontId="10" fillId="0" borderId="0" xfId="115" applyNumberFormat="1" applyFont="1" applyFill="1" applyBorder="1" applyAlignment="1" applyProtection="1">
      <alignment horizontal="right" vertical="center"/>
      <protection/>
    </xf>
    <xf numFmtId="177" fontId="12" fillId="0" borderId="18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vertical="center"/>
    </xf>
    <xf numFmtId="176" fontId="10" fillId="0" borderId="18" xfId="115" applyNumberFormat="1" applyFont="1" applyFill="1" applyBorder="1" applyAlignment="1" applyProtection="1">
      <alignment horizontal="distributed" vertical="center"/>
      <protection/>
    </xf>
    <xf numFmtId="177" fontId="10" fillId="0" borderId="18" xfId="0" applyNumberFormat="1" applyFont="1" applyFill="1" applyBorder="1" applyAlignment="1">
      <alignment horizontal="left" vertical="center"/>
    </xf>
    <xf numFmtId="176" fontId="10" fillId="0" borderId="18" xfId="115" applyNumberFormat="1" applyFont="1" applyFill="1" applyBorder="1" applyAlignment="1" applyProtection="1">
      <alignment horizontal="left" vertical="center"/>
      <protection/>
    </xf>
    <xf numFmtId="177" fontId="10" fillId="0" borderId="17" xfId="117" applyNumberFormat="1" applyFont="1" applyFill="1" applyBorder="1" applyAlignment="1">
      <alignment vertical="center"/>
      <protection/>
    </xf>
    <xf numFmtId="176" fontId="11" fillId="0" borderId="19" xfId="116" applyNumberFormat="1" applyFont="1" applyFill="1" applyBorder="1" applyAlignment="1" applyProtection="1">
      <alignment horizontal="center" vertical="top" shrinkToFit="1"/>
      <protection/>
    </xf>
    <xf numFmtId="176" fontId="12" fillId="0" borderId="18" xfId="116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Alignment="1">
      <alignment vertical="center"/>
    </xf>
    <xf numFmtId="177" fontId="12" fillId="0" borderId="18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>
      <alignment vertical="center"/>
    </xf>
    <xf numFmtId="178" fontId="29" fillId="0" borderId="0" xfId="0" applyNumberFormat="1" applyFont="1" applyFill="1" applyBorder="1" applyAlignment="1">
      <alignment vertical="center"/>
    </xf>
    <xf numFmtId="176" fontId="10" fillId="0" borderId="18" xfId="116" applyNumberFormat="1" applyFont="1" applyFill="1" applyBorder="1" applyAlignment="1" applyProtection="1">
      <alignment horizontal="left" vertical="center"/>
      <protection locked="0"/>
    </xf>
    <xf numFmtId="176" fontId="9" fillId="0" borderId="0" xfId="116" applyNumberFormat="1" applyFont="1" applyFill="1" applyBorder="1" applyAlignment="1">
      <alignment horizontal="right" vertical="center"/>
      <protection/>
    </xf>
    <xf numFmtId="177" fontId="29" fillId="0" borderId="18" xfId="0" applyNumberFormat="1" applyFont="1" applyFill="1" applyBorder="1" applyAlignment="1" applyProtection="1">
      <alignment vertical="center"/>
      <protection locked="0"/>
    </xf>
    <xf numFmtId="176" fontId="9" fillId="0" borderId="18" xfId="116" applyNumberFormat="1" applyFont="1" applyFill="1" applyBorder="1" applyAlignment="1">
      <alignment horizontal="left" vertical="center"/>
      <protection/>
    </xf>
    <xf numFmtId="177" fontId="29" fillId="0" borderId="0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 applyProtection="1">
      <alignment vertical="center"/>
      <protection/>
    </xf>
    <xf numFmtId="185" fontId="12" fillId="0" borderId="0" xfId="0" applyNumberFormat="1" applyFont="1" applyFill="1" applyBorder="1" applyAlignment="1">
      <alignment vertical="center"/>
    </xf>
    <xf numFmtId="177" fontId="10" fillId="0" borderId="17" xfId="117" applyNumberFormat="1" applyFont="1" applyFill="1" applyBorder="1" applyAlignment="1" applyProtection="1">
      <alignment horizontal="center" vertical="center"/>
      <protection/>
    </xf>
    <xf numFmtId="177" fontId="12" fillId="0" borderId="18" xfId="117" applyNumberFormat="1" applyFont="1" applyFill="1" applyBorder="1" applyAlignment="1">
      <alignment vertical="center"/>
      <protection/>
    </xf>
    <xf numFmtId="177" fontId="12" fillId="0" borderId="18" xfId="117" applyNumberFormat="1" applyFont="1" applyFill="1" applyBorder="1" applyAlignment="1" applyProtection="1">
      <alignment vertical="center"/>
      <protection/>
    </xf>
    <xf numFmtId="178" fontId="12" fillId="0" borderId="0" xfId="117" applyNumberFormat="1" applyFont="1" applyFill="1" applyBorder="1" applyAlignment="1" applyProtection="1">
      <alignment vertical="center"/>
      <protection/>
    </xf>
    <xf numFmtId="177" fontId="29" fillId="0" borderId="18" xfId="117" applyNumberFormat="1" applyFont="1" applyFill="1" applyBorder="1" applyAlignment="1" applyProtection="1">
      <alignment vertical="center"/>
      <protection/>
    </xf>
    <xf numFmtId="177" fontId="29" fillId="0" borderId="0" xfId="117" applyNumberFormat="1" applyFont="1" applyFill="1" applyBorder="1" applyAlignment="1" applyProtection="1">
      <alignment vertical="center"/>
      <protection/>
    </xf>
    <xf numFmtId="178" fontId="29" fillId="0" borderId="0" xfId="117" applyNumberFormat="1" applyFont="1" applyFill="1" applyBorder="1" applyAlignment="1" applyProtection="1">
      <alignment vertical="center"/>
      <protection/>
    </xf>
    <xf numFmtId="177" fontId="69" fillId="0" borderId="18" xfId="117" applyNumberFormat="1" applyFont="1" applyFill="1" applyBorder="1" applyAlignment="1">
      <alignment vertical="center"/>
      <protection/>
    </xf>
    <xf numFmtId="178" fontId="69" fillId="0" borderId="0" xfId="117" applyNumberFormat="1" applyFont="1" applyFill="1" applyBorder="1" applyAlignment="1" applyProtection="1">
      <alignment vertical="center"/>
      <protection/>
    </xf>
    <xf numFmtId="177" fontId="69" fillId="0" borderId="18" xfId="0" applyNumberFormat="1" applyFont="1" applyFill="1" applyBorder="1" applyAlignment="1">
      <alignment vertical="center"/>
    </xf>
    <xf numFmtId="177" fontId="69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19" xfId="116" applyNumberFormat="1" applyFont="1" applyFill="1" applyBorder="1" applyAlignment="1">
      <alignment horizontal="center" vertical="center" wrapText="1"/>
      <protection/>
    </xf>
    <xf numFmtId="176" fontId="11" fillId="0" borderId="22" xfId="116" applyNumberFormat="1" applyFont="1" applyFill="1" applyBorder="1" applyAlignment="1">
      <alignment horizontal="center" vertical="center" wrapText="1"/>
      <protection/>
    </xf>
    <xf numFmtId="176" fontId="11" fillId="0" borderId="17" xfId="116" applyNumberFormat="1" applyFont="1" applyFill="1" applyBorder="1" applyAlignment="1">
      <alignment horizontal="center" vertical="center" wrapText="1"/>
      <protection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14" xfId="116" applyNumberFormat="1" applyFont="1" applyFill="1" applyBorder="1" applyAlignment="1" applyProtection="1">
      <alignment horizontal="center" vertical="center" wrapText="1"/>
      <protection/>
    </xf>
    <xf numFmtId="176" fontId="11" fillId="0" borderId="0" xfId="116" applyNumberFormat="1" applyFont="1" applyFill="1" applyBorder="1" applyAlignment="1" applyProtection="1">
      <alignment horizontal="center" vertical="center"/>
      <protection/>
    </xf>
    <xf numFmtId="176" fontId="11" fillId="0" borderId="13" xfId="116" applyNumberFormat="1" applyFont="1" applyFill="1" applyBorder="1" applyAlignment="1" applyProtection="1">
      <alignment horizontal="center" vertical="center"/>
      <protection/>
    </xf>
    <xf numFmtId="176" fontId="11" fillId="0" borderId="20" xfId="116" applyNumberFormat="1" applyFont="1" applyFill="1" applyBorder="1" applyAlignment="1" applyProtection="1">
      <alignment horizontal="center" vertical="center"/>
      <protection/>
    </xf>
    <xf numFmtId="176" fontId="11" fillId="0" borderId="21" xfId="116" applyNumberFormat="1" applyFont="1" applyFill="1" applyBorder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 applyProtection="1">
      <alignment horizontal="center" vertical="center"/>
      <protection/>
    </xf>
    <xf numFmtId="176" fontId="11" fillId="0" borderId="23" xfId="116" applyNumberFormat="1" applyFont="1" applyFill="1" applyBorder="1" applyAlignment="1">
      <alignment horizontal="center" vertical="center" wrapText="1"/>
      <protection/>
    </xf>
    <xf numFmtId="176" fontId="11" fillId="0" borderId="20" xfId="116" applyNumberFormat="1" applyFont="1" applyFill="1" applyBorder="1" applyAlignment="1" applyProtection="1" quotePrefix="1">
      <alignment horizontal="center" vertical="center" wrapText="1"/>
      <protection/>
    </xf>
    <xf numFmtId="176" fontId="32" fillId="0" borderId="20" xfId="116" applyNumberFormat="1" applyFont="1" applyFill="1" applyBorder="1" applyAlignment="1" applyProtection="1">
      <alignment horizontal="center" vertical="center" wrapText="1"/>
      <protection/>
    </xf>
    <xf numFmtId="176" fontId="32" fillId="0" borderId="21" xfId="116" applyNumberFormat="1" applyFont="1" applyFill="1" applyBorder="1" applyAlignment="1" applyProtection="1">
      <alignment horizontal="center" vertical="center" wrapText="1"/>
      <protection/>
    </xf>
    <xf numFmtId="176" fontId="32" fillId="0" borderId="19" xfId="116" applyNumberFormat="1" applyFont="1" applyFill="1" applyBorder="1" applyAlignment="1" applyProtection="1">
      <alignment horizontal="center" vertical="center" wrapText="1"/>
      <protection/>
    </xf>
    <xf numFmtId="188" fontId="11" fillId="0" borderId="20" xfId="116" applyNumberFormat="1" applyFont="1" applyFill="1" applyBorder="1" applyAlignment="1" applyProtection="1">
      <alignment horizontal="center" vertical="center" wrapText="1"/>
      <protection/>
    </xf>
    <xf numFmtId="188" fontId="11" fillId="0" borderId="21" xfId="116" applyNumberFormat="1" applyFont="1" applyFill="1" applyBorder="1" applyAlignment="1" applyProtection="1">
      <alignment horizontal="center" vertical="center" wrapText="1"/>
      <protection/>
    </xf>
    <xf numFmtId="188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13" xfId="116" applyNumberFormat="1" applyFont="1" applyFill="1" applyBorder="1" applyAlignment="1" applyProtection="1">
      <alignment horizontal="center" vertical="center" wrapText="1"/>
      <protection/>
    </xf>
    <xf numFmtId="0" fontId="31" fillId="0" borderId="23" xfId="118" applyFont="1" applyFill="1" applyBorder="1" applyAlignment="1" applyProtection="1">
      <alignment horizontal="center" vertical="center"/>
      <protection/>
    </xf>
    <xf numFmtId="0" fontId="31" fillId="0" borderId="2" xfId="118" applyFont="1" applyFill="1" applyBorder="1" applyAlignment="1" applyProtection="1">
      <alignment horizontal="center" vertical="center"/>
      <protection/>
    </xf>
    <xf numFmtId="185" fontId="11" fillId="0" borderId="24" xfId="116" applyNumberFormat="1" applyFont="1" applyFill="1" applyBorder="1" applyAlignment="1">
      <alignment horizontal="center" vertical="center" wrapText="1"/>
      <protection/>
    </xf>
    <xf numFmtId="185" fontId="11" fillId="0" borderId="25" xfId="116" applyNumberFormat="1" applyFont="1" applyFill="1" applyBorder="1" applyAlignment="1">
      <alignment horizontal="center" vertical="center"/>
      <protection/>
    </xf>
    <xf numFmtId="185" fontId="11" fillId="0" borderId="26" xfId="116" applyNumberFormat="1" applyFont="1" applyFill="1" applyBorder="1" applyAlignment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14" xfId="116" applyNumberFormat="1" applyFont="1" applyFill="1" applyBorder="1" applyAlignment="1" applyProtection="1">
      <alignment horizontal="center" vertical="center"/>
      <protection/>
    </xf>
    <xf numFmtId="176" fontId="11" fillId="0" borderId="18" xfId="116" applyNumberFormat="1" applyFont="1" applyFill="1" applyBorder="1" applyAlignment="1" applyProtection="1">
      <alignment horizontal="center"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10" fillId="0" borderId="27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7" fontId="10" fillId="0" borderId="16" xfId="117" applyNumberFormat="1" applyFont="1" applyFill="1" applyBorder="1" applyAlignment="1" applyProtection="1">
      <alignment horizontal="center" vertical="center"/>
      <protection/>
    </xf>
    <xf numFmtId="176" fontId="11" fillId="0" borderId="23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 wrapText="1"/>
      <protection/>
    </xf>
    <xf numFmtId="176" fontId="11" fillId="0" borderId="27" xfId="116" applyNumberFormat="1" applyFont="1" applyFill="1" applyBorder="1" applyAlignment="1" applyProtection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 wrapText="1"/>
      <protection/>
    </xf>
    <xf numFmtId="176" fontId="11" fillId="0" borderId="2" xfId="116" applyNumberFormat="1" applyFont="1" applyFill="1" applyBorder="1" applyAlignment="1">
      <alignment horizontal="center" vertical="center" wrapText="1"/>
      <protection/>
    </xf>
    <xf numFmtId="176" fontId="11" fillId="0" borderId="28" xfId="116" applyNumberFormat="1" applyFont="1" applyFill="1" applyBorder="1" applyAlignment="1">
      <alignment horizontal="center" vertical="center" wrapText="1"/>
      <protection/>
    </xf>
    <xf numFmtId="176" fontId="11" fillId="0" borderId="15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28" xfId="116" applyNumberFormat="1" applyFont="1" applyFill="1" applyBorder="1" applyAlignment="1" applyProtection="1">
      <alignment horizontal="center" vertical="center"/>
      <protection/>
    </xf>
    <xf numFmtId="177" fontId="12" fillId="0" borderId="0" xfId="0" applyNumberFormat="1" applyFont="1" applyFill="1" applyAlignment="1">
      <alignment horizontal="center" vertical="center"/>
    </xf>
    <xf numFmtId="177" fontId="10" fillId="0" borderId="14" xfId="117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2" fillId="0" borderId="0" xfId="117" applyNumberFormat="1" applyFont="1" applyFill="1" applyAlignment="1">
      <alignment horizontal="center" vertical="center"/>
      <protection/>
    </xf>
    <xf numFmtId="177" fontId="10" fillId="0" borderId="23" xfId="117" applyNumberFormat="1" applyFont="1" applyFill="1" applyBorder="1" applyAlignment="1">
      <alignment horizontal="center" vertical="center"/>
      <protection/>
    </xf>
    <xf numFmtId="177" fontId="10" fillId="0" borderId="2" xfId="117" applyNumberFormat="1" applyFont="1" applyFill="1" applyBorder="1" applyAlignment="1">
      <alignment horizontal="center" vertical="center"/>
      <protection/>
    </xf>
    <xf numFmtId="177" fontId="10" fillId="0" borderId="28" xfId="117" applyNumberFormat="1" applyFont="1" applyFill="1" applyBorder="1" applyAlignment="1">
      <alignment horizontal="center" vertical="center"/>
      <protection/>
    </xf>
    <xf numFmtId="176" fontId="11" fillId="0" borderId="21" xfId="116" applyNumberFormat="1" applyFont="1" applyFill="1" applyBorder="1" applyAlignment="1" applyProtection="1" quotePrefix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 quotePrefix="1">
      <alignment horizontal="center" vertical="center" wrapText="1"/>
      <protection/>
    </xf>
    <xf numFmtId="176" fontId="11" fillId="0" borderId="0" xfId="116" applyNumberFormat="1" applyFont="1" applyFill="1" applyBorder="1" applyAlignment="1" applyProtection="1">
      <alignment horizontal="center" vertical="center" wrapText="1"/>
      <protection/>
    </xf>
    <xf numFmtId="177" fontId="10" fillId="0" borderId="23" xfId="117" applyNumberFormat="1" applyFont="1" applyFill="1" applyBorder="1" applyAlignment="1" applyProtection="1">
      <alignment horizontal="center" vertical="center"/>
      <protection/>
    </xf>
    <xf numFmtId="177" fontId="10" fillId="0" borderId="2" xfId="117" applyNumberFormat="1" applyFont="1" applyFill="1" applyBorder="1" applyAlignment="1" applyProtection="1">
      <alignment horizontal="center" vertical="center"/>
      <protection/>
    </xf>
    <xf numFmtId="177" fontId="10" fillId="0" borderId="14" xfId="0" applyNumberFormat="1" applyFont="1" applyFill="1" applyBorder="1" applyAlignment="1" applyProtection="1">
      <alignment horizontal="center" vertical="center" wrapText="1"/>
      <protection/>
    </xf>
    <xf numFmtId="177" fontId="1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23" xfId="116" applyNumberFormat="1" applyFont="1" applyFill="1" applyBorder="1" applyAlignment="1">
      <alignment horizontal="center" vertical="center" wrapText="1"/>
      <protection/>
    </xf>
    <xf numFmtId="176" fontId="10" fillId="0" borderId="2" xfId="116" applyNumberFormat="1" applyFont="1" applyFill="1" applyBorder="1" applyAlignment="1">
      <alignment horizontal="center" vertical="center" wrapText="1"/>
      <protection/>
    </xf>
    <xf numFmtId="176" fontId="12" fillId="0" borderId="0" xfId="116" applyNumberFormat="1" applyFont="1" applyFill="1" applyBorder="1" applyAlignment="1">
      <alignment horizontal="center" vertical="center" wrapText="1"/>
      <protection/>
    </xf>
    <xf numFmtId="176" fontId="10" fillId="0" borderId="22" xfId="116" applyNumberFormat="1" applyFont="1" applyFill="1" applyBorder="1" applyAlignment="1">
      <alignment vertical="center" wrapText="1"/>
      <protection/>
    </xf>
    <xf numFmtId="176" fontId="10" fillId="0" borderId="15" xfId="116" applyNumberFormat="1" applyFont="1" applyFill="1" applyBorder="1" applyAlignment="1">
      <alignment vertical="center" wrapText="1"/>
      <protection/>
    </xf>
    <xf numFmtId="176" fontId="10" fillId="0" borderId="17" xfId="116" applyNumberFormat="1" applyFont="1" applyFill="1" applyBorder="1" applyAlignment="1">
      <alignment vertical="center" wrapText="1"/>
      <protection/>
    </xf>
    <xf numFmtId="176" fontId="10" fillId="0" borderId="16" xfId="116" applyNumberFormat="1" applyFont="1" applyFill="1" applyBorder="1" applyAlignment="1">
      <alignment vertical="center" wrapText="1"/>
      <protection/>
    </xf>
    <xf numFmtId="177" fontId="12" fillId="0" borderId="18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115" applyNumberFormat="1" applyFont="1" applyFill="1" applyBorder="1" applyAlignment="1" applyProtection="1">
      <alignment horizontal="right" vertical="center"/>
      <protection/>
    </xf>
    <xf numFmtId="176" fontId="10" fillId="0" borderId="22" xfId="116" applyNumberFormat="1" applyFont="1" applyFill="1" applyBorder="1" applyAlignment="1">
      <alignment horizontal="center" vertical="center" wrapText="1"/>
      <protection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6" fontId="10" fillId="0" borderId="18" xfId="116" applyNumberFormat="1" applyFont="1" applyFill="1" applyBorder="1" applyAlignment="1">
      <alignment horizontal="center" vertical="center" wrapText="1"/>
      <protection/>
    </xf>
    <xf numFmtId="176" fontId="10" fillId="0" borderId="27" xfId="116" applyNumberFormat="1" applyFont="1" applyFill="1" applyBorder="1" applyAlignment="1">
      <alignment horizontal="center" vertical="center" wrapText="1"/>
      <protection/>
    </xf>
    <xf numFmtId="176" fontId="10" fillId="0" borderId="17" xfId="116" applyNumberFormat="1" applyFont="1" applyFill="1" applyBorder="1" applyAlignment="1">
      <alignment horizontal="center" vertical="center" wrapText="1"/>
      <protection/>
    </xf>
    <xf numFmtId="176" fontId="10" fillId="0" borderId="16" xfId="116" applyNumberFormat="1" applyFont="1" applyFill="1" applyBorder="1" applyAlignment="1">
      <alignment horizontal="center" vertical="center" wrapText="1"/>
      <protection/>
    </xf>
    <xf numFmtId="176" fontId="10" fillId="0" borderId="20" xfId="116" applyNumberFormat="1" applyFont="1" applyFill="1" applyBorder="1" applyAlignment="1">
      <alignment horizontal="left" vertical="center" wrapText="1" indent="1"/>
      <protection/>
    </xf>
    <xf numFmtId="176" fontId="10" fillId="0" borderId="22" xfId="116" applyNumberFormat="1" applyFont="1" applyFill="1" applyBorder="1" applyAlignment="1">
      <alignment horizontal="left" vertical="center" wrapText="1" indent="1"/>
      <protection/>
    </xf>
    <xf numFmtId="176" fontId="10" fillId="0" borderId="21" xfId="116" applyNumberFormat="1" applyFont="1" applyFill="1" applyBorder="1" applyAlignment="1">
      <alignment horizontal="left" vertical="center" wrapText="1" indent="1"/>
      <protection/>
    </xf>
    <xf numFmtId="176" fontId="10" fillId="0" borderId="19" xfId="116" applyNumberFormat="1" applyFont="1" applyFill="1" applyBorder="1" applyAlignment="1">
      <alignment horizontal="left" vertical="center" wrapText="1" indent="1"/>
      <protection/>
    </xf>
    <xf numFmtId="176" fontId="10" fillId="0" borderId="20" xfId="116" applyNumberFormat="1" applyFont="1" applyFill="1" applyBorder="1" applyAlignment="1">
      <alignment horizontal="center" vertical="center" wrapText="1"/>
      <protection/>
    </xf>
    <xf numFmtId="176" fontId="10" fillId="0" borderId="21" xfId="116" applyNumberFormat="1" applyFont="1" applyFill="1" applyBorder="1" applyAlignment="1">
      <alignment horizontal="center" vertical="center" wrapText="1"/>
      <protection/>
    </xf>
    <xf numFmtId="176" fontId="10" fillId="0" borderId="19" xfId="116" applyNumberFormat="1" applyFont="1" applyFill="1" applyBorder="1" applyAlignment="1">
      <alignment horizontal="center" vertical="center" wrapText="1"/>
      <protection/>
    </xf>
    <xf numFmtId="176" fontId="12" fillId="0" borderId="18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27" xfId="115" applyNumberFormat="1" applyFont="1" applyFill="1" applyBorder="1" applyAlignment="1" applyProtection="1">
      <alignment horizontal="right" vertical="center"/>
      <protection/>
    </xf>
    <xf numFmtId="177" fontId="29" fillId="0" borderId="18" xfId="0" applyNumberFormat="1" applyFont="1" applyFill="1" applyBorder="1" applyAlignment="1" applyProtection="1">
      <alignment horizontal="right" vertical="center"/>
      <protection locked="0"/>
    </xf>
    <xf numFmtId="177" fontId="29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>
      <alignment horizontal="right" vertical="center"/>
    </xf>
  </cellXfs>
  <cellStyles count="10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5表 H14" xfId="117"/>
    <cellStyle name="標準_付表－２H13" xfId="118"/>
    <cellStyle name="Followed Hyperlink" xfId="119"/>
    <cellStyle name="良い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  <pageSetUpPr fitToPage="1"/>
  </sheetPr>
  <dimension ref="A1:AA63"/>
  <sheetViews>
    <sheetView showGridLines="0" tabSelected="1" view="pageBreakPreview" zoomScaleSheetLayoutView="100" zoomScalePageLayoutView="0" workbookViewId="0" topLeftCell="A1">
      <selection activeCell="A31" sqref="A1:IV16384"/>
    </sheetView>
  </sheetViews>
  <sheetFormatPr defaultColWidth="12.75" defaultRowHeight="13.5" customHeight="1"/>
  <cols>
    <col min="1" max="1" width="1.328125" style="24" customWidth="1"/>
    <col min="2" max="2" width="9.25" style="24" customWidth="1"/>
    <col min="3" max="4" width="8.33203125" style="24" customWidth="1"/>
    <col min="5" max="22" width="7.58203125" style="24" customWidth="1"/>
    <col min="23" max="24" width="7.58203125" style="33" customWidth="1"/>
    <col min="25" max="25" width="8.33203125" style="24" customWidth="1"/>
    <col min="26" max="26" width="9.25" style="24" customWidth="1"/>
    <col min="27" max="27" width="1.328125" style="24" customWidth="1"/>
    <col min="28" max="16384" width="12.75" style="24" customWidth="1"/>
  </cols>
  <sheetData>
    <row r="1" spans="1:13" ht="15.75" customHeight="1">
      <c r="A1" s="143" t="s">
        <v>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27" ht="15.75" customHeight="1">
      <c r="A3" s="25" t="s">
        <v>37</v>
      </c>
      <c r="B3" s="25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5" t="s">
        <v>33</v>
      </c>
      <c r="Q3" s="45"/>
      <c r="R3" s="27"/>
      <c r="W3" s="35"/>
      <c r="AA3" s="36" t="s">
        <v>74</v>
      </c>
    </row>
    <row r="4" spans="1:27" s="1" customFormat="1" ht="15.75" customHeight="1">
      <c r="A4" s="101" t="s">
        <v>53</v>
      </c>
      <c r="B4" s="135"/>
      <c r="C4" s="104" t="s">
        <v>0</v>
      </c>
      <c r="D4" s="107" t="s">
        <v>30</v>
      </c>
      <c r="E4" s="138"/>
      <c r="F4" s="138"/>
      <c r="G4" s="138"/>
      <c r="H4" s="138"/>
      <c r="I4" s="138"/>
      <c r="J4" s="139"/>
      <c r="K4" s="93" t="s">
        <v>31</v>
      </c>
      <c r="L4" s="96" t="s">
        <v>32</v>
      </c>
      <c r="M4" s="140"/>
      <c r="N4" s="93" t="s">
        <v>72</v>
      </c>
      <c r="O4" s="133" t="s">
        <v>76</v>
      </c>
      <c r="P4" s="134"/>
      <c r="Q4" s="134"/>
      <c r="R4" s="142"/>
      <c r="S4" s="93" t="s">
        <v>36</v>
      </c>
      <c r="T4" s="93" t="s">
        <v>81</v>
      </c>
      <c r="U4" s="116" t="s">
        <v>82</v>
      </c>
      <c r="V4" s="117"/>
      <c r="W4" s="117"/>
      <c r="X4" s="112" t="s">
        <v>29</v>
      </c>
      <c r="Y4" s="118" t="s">
        <v>87</v>
      </c>
      <c r="Z4" s="121" t="s">
        <v>53</v>
      </c>
      <c r="AA4" s="122"/>
    </row>
    <row r="5" spans="1:27" s="1" customFormat="1" ht="15.75" customHeight="1">
      <c r="A5" s="152"/>
      <c r="B5" s="136"/>
      <c r="C5" s="105"/>
      <c r="D5" s="93" t="s">
        <v>21</v>
      </c>
      <c r="E5" s="93" t="s">
        <v>24</v>
      </c>
      <c r="F5" s="93" t="s">
        <v>25</v>
      </c>
      <c r="G5" s="93" t="s">
        <v>26</v>
      </c>
      <c r="H5" s="93" t="s">
        <v>71</v>
      </c>
      <c r="I5" s="93" t="s">
        <v>27</v>
      </c>
      <c r="J5" s="93" t="s">
        <v>92</v>
      </c>
      <c r="K5" s="94"/>
      <c r="L5" s="97"/>
      <c r="M5" s="141"/>
      <c r="N5" s="94"/>
      <c r="O5" s="98" t="s">
        <v>77</v>
      </c>
      <c r="P5" s="133" t="s">
        <v>88</v>
      </c>
      <c r="Q5" s="142"/>
      <c r="R5" s="98" t="s">
        <v>78</v>
      </c>
      <c r="S5" s="94"/>
      <c r="T5" s="94"/>
      <c r="U5" s="108" t="s">
        <v>83</v>
      </c>
      <c r="V5" s="109" t="s">
        <v>84</v>
      </c>
      <c r="W5" s="98" t="s">
        <v>86</v>
      </c>
      <c r="X5" s="113"/>
      <c r="Y5" s="119"/>
      <c r="Z5" s="123"/>
      <c r="AA5" s="102"/>
    </row>
    <row r="6" spans="1:27" s="1" customFormat="1" ht="15.75" customHeight="1">
      <c r="A6" s="152"/>
      <c r="B6" s="136"/>
      <c r="C6" s="105"/>
      <c r="D6" s="94"/>
      <c r="E6" s="94"/>
      <c r="F6" s="94"/>
      <c r="G6" s="94"/>
      <c r="H6" s="94"/>
      <c r="I6" s="94"/>
      <c r="J6" s="94"/>
      <c r="K6" s="94"/>
      <c r="L6" s="93" t="s">
        <v>89</v>
      </c>
      <c r="M6" s="93" t="s">
        <v>22</v>
      </c>
      <c r="N6" s="94"/>
      <c r="O6" s="99"/>
      <c r="P6" s="98" t="s">
        <v>79</v>
      </c>
      <c r="Q6" s="98" t="s">
        <v>80</v>
      </c>
      <c r="R6" s="99"/>
      <c r="S6" s="94"/>
      <c r="T6" s="94"/>
      <c r="U6" s="150"/>
      <c r="V6" s="110"/>
      <c r="W6" s="99"/>
      <c r="X6" s="113"/>
      <c r="Y6" s="119"/>
      <c r="Z6" s="123"/>
      <c r="AA6" s="102"/>
    </row>
    <row r="7" spans="1:27" s="1" customFormat="1" ht="15.75" customHeight="1">
      <c r="A7" s="115"/>
      <c r="B7" s="137"/>
      <c r="C7" s="106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100"/>
      <c r="P7" s="100"/>
      <c r="Q7" s="100"/>
      <c r="R7" s="100"/>
      <c r="S7" s="95"/>
      <c r="T7" s="95"/>
      <c r="U7" s="151"/>
      <c r="V7" s="111"/>
      <c r="W7" s="69" t="s">
        <v>85</v>
      </c>
      <c r="X7" s="114"/>
      <c r="Y7" s="120"/>
      <c r="Z7" s="124"/>
      <c r="AA7" s="103"/>
    </row>
    <row r="8" spans="1:27" ht="15.75" customHeight="1">
      <c r="A8" s="12"/>
      <c r="B8" s="12"/>
      <c r="C8" s="70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26"/>
      <c r="S8" s="26"/>
      <c r="T8" s="26"/>
      <c r="U8" s="26"/>
      <c r="V8" s="26"/>
      <c r="W8" s="44"/>
      <c r="X8" s="71"/>
      <c r="Z8" s="63"/>
      <c r="AA8" s="34"/>
    </row>
    <row r="9" spans="1:27" ht="15.75" customHeight="1">
      <c r="A9" s="14"/>
      <c r="B9" s="14" t="s">
        <v>93</v>
      </c>
      <c r="C9" s="72">
        <f>SUM(D9,K9,L9,M9,N9,O9,P9,Q9,R9,S9,T9)</f>
        <v>479</v>
      </c>
      <c r="D9" s="57">
        <f>SUM(E9:J9)</f>
        <v>21</v>
      </c>
      <c r="E9" s="57">
        <v>2</v>
      </c>
      <c r="F9" s="57">
        <v>1</v>
      </c>
      <c r="G9" s="57">
        <v>0</v>
      </c>
      <c r="H9" s="57">
        <v>0</v>
      </c>
      <c r="I9" s="57">
        <v>0</v>
      </c>
      <c r="J9" s="57">
        <v>18</v>
      </c>
      <c r="K9" s="57">
        <v>0</v>
      </c>
      <c r="L9" s="57">
        <v>0</v>
      </c>
      <c r="M9" s="57">
        <v>0</v>
      </c>
      <c r="N9" s="57">
        <v>3</v>
      </c>
      <c r="O9" s="57">
        <v>2</v>
      </c>
      <c r="P9" s="57">
        <v>64</v>
      </c>
      <c r="Q9" s="57">
        <v>69</v>
      </c>
      <c r="R9" s="57">
        <v>1</v>
      </c>
      <c r="S9" s="57">
        <v>319</v>
      </c>
      <c r="T9" s="57">
        <v>0</v>
      </c>
      <c r="U9" s="57">
        <v>0</v>
      </c>
      <c r="V9" s="58">
        <v>22</v>
      </c>
      <c r="W9" s="59">
        <v>88</v>
      </c>
      <c r="X9" s="73">
        <f>D9/C9*100</f>
        <v>4.3841336116910234</v>
      </c>
      <c r="Y9" s="74">
        <f>W9/C9*100</f>
        <v>18.37160751565762</v>
      </c>
      <c r="Z9" s="75" t="s">
        <v>93</v>
      </c>
      <c r="AA9" s="34"/>
    </row>
    <row r="10" spans="1:27" s="38" customFormat="1" ht="15.75" customHeight="1">
      <c r="A10" s="2"/>
      <c r="B10" s="76" t="s">
        <v>94</v>
      </c>
      <c r="C10" s="77">
        <f>SUM(C13:C29)</f>
        <v>474</v>
      </c>
      <c r="D10" s="59">
        <f>SUM(D13:D29)</f>
        <v>35</v>
      </c>
      <c r="E10" s="59">
        <f aca="true" t="shared" si="0" ref="E10:V10">SUM(E13:E29)</f>
        <v>6</v>
      </c>
      <c r="F10" s="59">
        <f t="shared" si="0"/>
        <v>0</v>
      </c>
      <c r="G10" s="59">
        <f t="shared" si="0"/>
        <v>0</v>
      </c>
      <c r="H10" s="59">
        <f t="shared" si="0"/>
        <v>0</v>
      </c>
      <c r="I10" s="59">
        <f t="shared" si="0"/>
        <v>0</v>
      </c>
      <c r="J10" s="59">
        <f t="shared" si="0"/>
        <v>29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59">
        <f t="shared" si="0"/>
        <v>3</v>
      </c>
      <c r="O10" s="59">
        <f t="shared" si="0"/>
        <v>0</v>
      </c>
      <c r="P10" s="59">
        <f t="shared" si="0"/>
        <v>71</v>
      </c>
      <c r="Q10" s="59">
        <f t="shared" si="0"/>
        <v>65</v>
      </c>
      <c r="R10" s="59">
        <f t="shared" si="0"/>
        <v>0</v>
      </c>
      <c r="S10" s="59">
        <f t="shared" si="0"/>
        <v>300</v>
      </c>
      <c r="T10" s="59">
        <f t="shared" si="0"/>
        <v>0</v>
      </c>
      <c r="U10" s="59">
        <f t="shared" si="0"/>
        <v>0</v>
      </c>
      <c r="V10" s="59">
        <f t="shared" si="0"/>
        <v>18</v>
      </c>
      <c r="W10" s="59">
        <f>SUM(W13:W29)</f>
        <v>89</v>
      </c>
      <c r="X10" s="74">
        <f>D10/C10*100</f>
        <v>7.383966244725738</v>
      </c>
      <c r="Y10" s="74">
        <f>W10/C10*100</f>
        <v>18.776371308016877</v>
      </c>
      <c r="Z10" s="78" t="s">
        <v>94</v>
      </c>
      <c r="AA10" s="79"/>
    </row>
    <row r="11" spans="1:27" ht="15.75" customHeight="1">
      <c r="A11" s="8"/>
      <c r="B11" s="8"/>
      <c r="C11" s="80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34"/>
      <c r="S11" s="34"/>
      <c r="T11" s="34"/>
      <c r="U11" s="34"/>
      <c r="V11" s="34"/>
      <c r="W11" s="81"/>
      <c r="X11" s="73"/>
      <c r="Z11" s="64"/>
      <c r="AA11" s="34"/>
    </row>
    <row r="12" spans="1:27" ht="15.75" customHeight="1">
      <c r="A12" s="8"/>
      <c r="B12" s="28" t="s">
        <v>55</v>
      </c>
      <c r="C12" s="80">
        <f>SUM(C13:C16)</f>
        <v>178</v>
      </c>
      <c r="D12" s="46">
        <f aca="true" t="shared" si="1" ref="D12:W12">SUM(D13:D16)</f>
        <v>33</v>
      </c>
      <c r="E12" s="46">
        <f t="shared" si="1"/>
        <v>6</v>
      </c>
      <c r="F12" s="46">
        <f t="shared" si="1"/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6">
        <f>SUM(J13:J16)</f>
        <v>27</v>
      </c>
      <c r="K12" s="46">
        <f t="shared" si="1"/>
        <v>0</v>
      </c>
      <c r="L12" s="46">
        <f t="shared" si="1"/>
        <v>0</v>
      </c>
      <c r="M12" s="46">
        <f t="shared" si="1"/>
        <v>0</v>
      </c>
      <c r="N12" s="46">
        <f t="shared" si="1"/>
        <v>1</v>
      </c>
      <c r="O12" s="46">
        <f t="shared" si="1"/>
        <v>0</v>
      </c>
      <c r="P12" s="46">
        <f t="shared" si="1"/>
        <v>24</v>
      </c>
      <c r="Q12" s="46">
        <f t="shared" si="1"/>
        <v>3</v>
      </c>
      <c r="R12" s="34">
        <f t="shared" si="1"/>
        <v>0</v>
      </c>
      <c r="S12" s="34">
        <f t="shared" si="1"/>
        <v>117</v>
      </c>
      <c r="T12" s="34">
        <f t="shared" si="1"/>
        <v>0</v>
      </c>
      <c r="U12" s="34">
        <f t="shared" si="1"/>
        <v>0</v>
      </c>
      <c r="V12" s="34">
        <f t="shared" si="1"/>
        <v>3</v>
      </c>
      <c r="W12" s="34">
        <f t="shared" si="1"/>
        <v>27</v>
      </c>
      <c r="X12" s="73">
        <f>D12/C12*100</f>
        <v>18.53932584269663</v>
      </c>
      <c r="Y12" s="73">
        <f>W12/C12*100</f>
        <v>15.168539325842698</v>
      </c>
      <c r="Z12" s="65" t="s">
        <v>55</v>
      </c>
      <c r="AA12" s="34"/>
    </row>
    <row r="13" spans="1:27" s="39" customFormat="1" ht="15.75" customHeight="1">
      <c r="A13" s="21"/>
      <c r="B13" s="11" t="s">
        <v>23</v>
      </c>
      <c r="C13" s="72">
        <f aca="true" t="shared" si="2" ref="C13:C29">SUM(D13,K13,L13,M13,N13,O13,P13,Q13,R13,S13,T13)</f>
        <v>49</v>
      </c>
      <c r="D13" s="57">
        <f aca="true" t="shared" si="3" ref="D13:D29">SUM(E13:J13)</f>
        <v>6</v>
      </c>
      <c r="E13" s="46">
        <v>2</v>
      </c>
      <c r="F13" s="46">
        <v>0</v>
      </c>
      <c r="G13" s="46">
        <v>0</v>
      </c>
      <c r="H13" s="46">
        <v>0</v>
      </c>
      <c r="I13" s="46">
        <v>0</v>
      </c>
      <c r="J13" s="46">
        <v>4</v>
      </c>
      <c r="K13" s="47">
        <v>0</v>
      </c>
      <c r="L13" s="47">
        <v>0</v>
      </c>
      <c r="M13" s="47">
        <v>0</v>
      </c>
      <c r="N13" s="47">
        <v>1</v>
      </c>
      <c r="O13" s="47">
        <v>0</v>
      </c>
      <c r="P13" s="47">
        <v>8</v>
      </c>
      <c r="Q13" s="47">
        <v>3</v>
      </c>
      <c r="R13" s="46">
        <v>0</v>
      </c>
      <c r="S13" s="47">
        <v>31</v>
      </c>
      <c r="T13" s="47">
        <v>0</v>
      </c>
      <c r="U13" s="47">
        <v>0</v>
      </c>
      <c r="V13" s="47">
        <v>3</v>
      </c>
      <c r="W13" s="34">
        <f>O13+P13+U13+V13</f>
        <v>11</v>
      </c>
      <c r="X13" s="73">
        <f>D13/C13*100</f>
        <v>12.244897959183673</v>
      </c>
      <c r="Y13" s="73">
        <f>W13/C13*100</f>
        <v>22.448979591836736</v>
      </c>
      <c r="Z13" s="66" t="s">
        <v>23</v>
      </c>
      <c r="AA13" s="40"/>
    </row>
    <row r="14" spans="1:27" s="39" customFormat="1" ht="15.75" customHeight="1">
      <c r="A14" s="22"/>
      <c r="B14" s="62" t="s">
        <v>4</v>
      </c>
      <c r="C14" s="72">
        <f t="shared" si="2"/>
        <v>50</v>
      </c>
      <c r="D14" s="57">
        <f t="shared" si="3"/>
        <v>18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18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6</v>
      </c>
      <c r="Q14" s="47">
        <v>0</v>
      </c>
      <c r="R14" s="46">
        <v>0</v>
      </c>
      <c r="S14" s="47">
        <v>26</v>
      </c>
      <c r="T14" s="47">
        <v>0</v>
      </c>
      <c r="U14" s="47">
        <v>0</v>
      </c>
      <c r="V14" s="47">
        <v>0</v>
      </c>
      <c r="W14" s="34">
        <f aca="true" t="shared" si="4" ref="W14:W29">O14+P14+U14+V14</f>
        <v>6</v>
      </c>
      <c r="X14" s="73">
        <f aca="true" t="shared" si="5" ref="X14:X29">D14/C14*100</f>
        <v>36</v>
      </c>
      <c r="Y14" s="73">
        <f aca="true" t="shared" si="6" ref="Y14:Y29">W14/C14*100</f>
        <v>12</v>
      </c>
      <c r="Z14" s="67" t="s">
        <v>4</v>
      </c>
      <c r="AA14" s="40"/>
    </row>
    <row r="15" spans="1:27" s="39" customFormat="1" ht="15.75" customHeight="1">
      <c r="A15" s="23"/>
      <c r="B15" s="62" t="s">
        <v>5</v>
      </c>
      <c r="C15" s="72">
        <f t="shared" si="2"/>
        <v>23</v>
      </c>
      <c r="D15" s="57">
        <f t="shared" si="3"/>
        <v>6</v>
      </c>
      <c r="E15" s="47">
        <v>4</v>
      </c>
      <c r="F15" s="47">
        <v>0</v>
      </c>
      <c r="G15" s="47">
        <v>0</v>
      </c>
      <c r="H15" s="47">
        <v>0</v>
      </c>
      <c r="I15" s="47">
        <v>0</v>
      </c>
      <c r="J15" s="47">
        <v>2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7</v>
      </c>
      <c r="Q15" s="47">
        <v>0</v>
      </c>
      <c r="R15" s="46">
        <v>0</v>
      </c>
      <c r="S15" s="47">
        <v>10</v>
      </c>
      <c r="T15" s="47">
        <v>0</v>
      </c>
      <c r="U15" s="47">
        <v>0</v>
      </c>
      <c r="V15" s="47">
        <v>0</v>
      </c>
      <c r="W15" s="34">
        <f t="shared" si="4"/>
        <v>7</v>
      </c>
      <c r="X15" s="73">
        <f t="shared" si="5"/>
        <v>26.08695652173913</v>
      </c>
      <c r="Y15" s="73">
        <f t="shared" si="6"/>
        <v>30.434782608695656</v>
      </c>
      <c r="Z15" s="67" t="s">
        <v>5</v>
      </c>
      <c r="AA15" s="40"/>
    </row>
    <row r="16" spans="1:27" s="39" customFormat="1" ht="15.75" customHeight="1">
      <c r="A16" s="23"/>
      <c r="B16" s="62" t="s">
        <v>6</v>
      </c>
      <c r="C16" s="72">
        <f t="shared" si="2"/>
        <v>56</v>
      </c>
      <c r="D16" s="57">
        <f t="shared" si="3"/>
        <v>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3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3</v>
      </c>
      <c r="Q16" s="47">
        <v>0</v>
      </c>
      <c r="R16" s="46">
        <v>0</v>
      </c>
      <c r="S16" s="47">
        <v>50</v>
      </c>
      <c r="T16" s="47">
        <v>0</v>
      </c>
      <c r="U16" s="47">
        <v>0</v>
      </c>
      <c r="V16" s="47">
        <v>0</v>
      </c>
      <c r="W16" s="34">
        <f t="shared" si="4"/>
        <v>3</v>
      </c>
      <c r="X16" s="73">
        <f t="shared" si="5"/>
        <v>5.357142857142857</v>
      </c>
      <c r="Y16" s="73">
        <f t="shared" si="6"/>
        <v>5.357142857142857</v>
      </c>
      <c r="Z16" s="67" t="s">
        <v>6</v>
      </c>
      <c r="AA16" s="40"/>
    </row>
    <row r="17" spans="1:27" ht="15.75" customHeight="1">
      <c r="A17" s="3"/>
      <c r="B17" s="28" t="s">
        <v>7</v>
      </c>
      <c r="C17" s="72">
        <f t="shared" si="2"/>
        <v>21</v>
      </c>
      <c r="D17" s="57">
        <f t="shared" si="3"/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1</v>
      </c>
      <c r="Q17" s="47">
        <v>5</v>
      </c>
      <c r="R17" s="46">
        <v>0</v>
      </c>
      <c r="S17" s="47">
        <v>15</v>
      </c>
      <c r="T17" s="47">
        <v>0</v>
      </c>
      <c r="U17" s="47">
        <v>0</v>
      </c>
      <c r="V17" s="47">
        <v>0</v>
      </c>
      <c r="W17" s="34">
        <f t="shared" si="4"/>
        <v>1</v>
      </c>
      <c r="X17" s="73">
        <f t="shared" si="5"/>
        <v>0</v>
      </c>
      <c r="Y17" s="73">
        <f t="shared" si="6"/>
        <v>4.761904761904762</v>
      </c>
      <c r="Z17" s="65" t="s">
        <v>7</v>
      </c>
      <c r="AA17" s="34"/>
    </row>
    <row r="18" spans="1:27" ht="15.75" customHeight="1">
      <c r="A18" s="3"/>
      <c r="B18" s="28" t="s">
        <v>8</v>
      </c>
      <c r="C18" s="72">
        <f t="shared" si="2"/>
        <v>10</v>
      </c>
      <c r="D18" s="57">
        <f t="shared" si="3"/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2</v>
      </c>
      <c r="R18" s="46">
        <v>0</v>
      </c>
      <c r="S18" s="47">
        <v>8</v>
      </c>
      <c r="T18" s="47">
        <v>0</v>
      </c>
      <c r="U18" s="47">
        <v>0</v>
      </c>
      <c r="V18" s="47">
        <v>0</v>
      </c>
      <c r="W18" s="34">
        <f t="shared" si="4"/>
        <v>0</v>
      </c>
      <c r="X18" s="73">
        <f t="shared" si="5"/>
        <v>0</v>
      </c>
      <c r="Y18" s="73">
        <f t="shared" si="6"/>
        <v>0</v>
      </c>
      <c r="Z18" s="65" t="s">
        <v>8</v>
      </c>
      <c r="AA18" s="34"/>
    </row>
    <row r="19" spans="1:27" ht="15.75" customHeight="1">
      <c r="A19" s="3"/>
      <c r="B19" s="28" t="s">
        <v>9</v>
      </c>
      <c r="C19" s="72">
        <f t="shared" si="2"/>
        <v>37</v>
      </c>
      <c r="D19" s="57">
        <f t="shared" si="3"/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3</v>
      </c>
      <c r="Q19" s="47">
        <v>0</v>
      </c>
      <c r="R19" s="46">
        <v>0</v>
      </c>
      <c r="S19" s="47">
        <v>34</v>
      </c>
      <c r="T19" s="47">
        <v>0</v>
      </c>
      <c r="U19" s="47">
        <v>0</v>
      </c>
      <c r="V19" s="47">
        <v>0</v>
      </c>
      <c r="W19" s="34">
        <f t="shared" si="4"/>
        <v>3</v>
      </c>
      <c r="X19" s="73">
        <f t="shared" si="5"/>
        <v>0</v>
      </c>
      <c r="Y19" s="73">
        <f t="shared" si="6"/>
        <v>8.108108108108109</v>
      </c>
      <c r="Z19" s="65" t="s">
        <v>9</v>
      </c>
      <c r="AA19" s="34"/>
    </row>
    <row r="20" spans="1:27" ht="15.75" customHeight="1">
      <c r="A20" s="3"/>
      <c r="B20" s="28" t="s">
        <v>10</v>
      </c>
      <c r="C20" s="72">
        <f t="shared" si="2"/>
        <v>14</v>
      </c>
      <c r="D20" s="57">
        <f t="shared" si="3"/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1</v>
      </c>
      <c r="R20" s="46">
        <v>0</v>
      </c>
      <c r="S20" s="47">
        <v>13</v>
      </c>
      <c r="T20" s="47">
        <v>0</v>
      </c>
      <c r="U20" s="47">
        <v>0</v>
      </c>
      <c r="V20" s="47">
        <v>1</v>
      </c>
      <c r="W20" s="34">
        <f t="shared" si="4"/>
        <v>1</v>
      </c>
      <c r="X20" s="73">
        <f t="shared" si="5"/>
        <v>0</v>
      </c>
      <c r="Y20" s="73">
        <f t="shared" si="6"/>
        <v>7.142857142857142</v>
      </c>
      <c r="Z20" s="65" t="s">
        <v>10</v>
      </c>
      <c r="AA20" s="34"/>
    </row>
    <row r="21" spans="1:27" ht="15.75" customHeight="1">
      <c r="A21" s="3"/>
      <c r="B21" s="28" t="s">
        <v>11</v>
      </c>
      <c r="C21" s="72">
        <f t="shared" si="2"/>
        <v>46</v>
      </c>
      <c r="D21" s="57">
        <f t="shared" si="3"/>
        <v>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8</v>
      </c>
      <c r="Q21" s="47">
        <v>31</v>
      </c>
      <c r="R21" s="46">
        <v>0</v>
      </c>
      <c r="S21" s="47">
        <v>6</v>
      </c>
      <c r="T21" s="47">
        <v>0</v>
      </c>
      <c r="U21" s="47">
        <v>0</v>
      </c>
      <c r="V21" s="47">
        <v>0</v>
      </c>
      <c r="W21" s="34">
        <f t="shared" si="4"/>
        <v>8</v>
      </c>
      <c r="X21" s="73">
        <f t="shared" si="5"/>
        <v>2.1739130434782608</v>
      </c>
      <c r="Y21" s="73">
        <f t="shared" si="6"/>
        <v>17.391304347826086</v>
      </c>
      <c r="Z21" s="65" t="s">
        <v>11</v>
      </c>
      <c r="AA21" s="34"/>
    </row>
    <row r="22" spans="1:27" ht="15.75" customHeight="1">
      <c r="A22" s="3"/>
      <c r="B22" s="28" t="s">
        <v>19</v>
      </c>
      <c r="C22" s="72">
        <f t="shared" si="2"/>
        <v>17</v>
      </c>
      <c r="D22" s="57">
        <f t="shared" si="3"/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47">
        <v>3</v>
      </c>
      <c r="R22" s="46">
        <v>0</v>
      </c>
      <c r="S22" s="47">
        <v>13</v>
      </c>
      <c r="T22" s="47">
        <v>0</v>
      </c>
      <c r="U22" s="47">
        <v>0</v>
      </c>
      <c r="V22" s="47">
        <v>0</v>
      </c>
      <c r="W22" s="34">
        <f t="shared" si="4"/>
        <v>1</v>
      </c>
      <c r="X22" s="73">
        <f t="shared" si="5"/>
        <v>0</v>
      </c>
      <c r="Y22" s="73">
        <f t="shared" si="6"/>
        <v>5.88235294117647</v>
      </c>
      <c r="Z22" s="65" t="s">
        <v>19</v>
      </c>
      <c r="AA22" s="34"/>
    </row>
    <row r="23" spans="1:27" ht="15.75" customHeight="1">
      <c r="A23" s="3"/>
      <c r="B23" s="28" t="s">
        <v>20</v>
      </c>
      <c r="C23" s="72">
        <f t="shared" si="2"/>
        <v>16</v>
      </c>
      <c r="D23" s="57">
        <f t="shared" si="3"/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1</v>
      </c>
      <c r="Q23" s="47">
        <v>2</v>
      </c>
      <c r="R23" s="46">
        <v>0</v>
      </c>
      <c r="S23" s="47">
        <v>13</v>
      </c>
      <c r="T23" s="47">
        <v>0</v>
      </c>
      <c r="U23" s="47">
        <v>0</v>
      </c>
      <c r="V23" s="47">
        <v>0</v>
      </c>
      <c r="W23" s="34">
        <f t="shared" si="4"/>
        <v>1</v>
      </c>
      <c r="X23" s="73">
        <f t="shared" si="5"/>
        <v>0</v>
      </c>
      <c r="Y23" s="73">
        <f t="shared" si="6"/>
        <v>6.25</v>
      </c>
      <c r="Z23" s="65" t="s">
        <v>20</v>
      </c>
      <c r="AA23" s="34"/>
    </row>
    <row r="24" spans="1:27" ht="15.75" customHeight="1">
      <c r="A24" s="3"/>
      <c r="B24" s="28" t="s">
        <v>34</v>
      </c>
      <c r="C24" s="72">
        <f t="shared" si="2"/>
        <v>29</v>
      </c>
      <c r="D24" s="57">
        <f t="shared" si="3"/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1</v>
      </c>
      <c r="Q24" s="47">
        <v>3</v>
      </c>
      <c r="R24" s="46">
        <v>0</v>
      </c>
      <c r="S24" s="47">
        <v>25</v>
      </c>
      <c r="T24" s="47">
        <v>0</v>
      </c>
      <c r="U24" s="47">
        <v>0</v>
      </c>
      <c r="V24" s="47">
        <v>0</v>
      </c>
      <c r="W24" s="34">
        <f t="shared" si="4"/>
        <v>1</v>
      </c>
      <c r="X24" s="73">
        <f t="shared" si="5"/>
        <v>0</v>
      </c>
      <c r="Y24" s="73">
        <f t="shared" si="6"/>
        <v>3.4482758620689653</v>
      </c>
      <c r="Z24" s="65" t="s">
        <v>34</v>
      </c>
      <c r="AA24" s="34"/>
    </row>
    <row r="25" spans="1:27" ht="15.75" customHeight="1">
      <c r="A25" s="3"/>
      <c r="B25" s="28" t="s">
        <v>12</v>
      </c>
      <c r="C25" s="72">
        <f t="shared" si="2"/>
        <v>9</v>
      </c>
      <c r="D25" s="57">
        <f t="shared" si="3"/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2</v>
      </c>
      <c r="Q25" s="47">
        <v>0</v>
      </c>
      <c r="R25" s="46">
        <v>0</v>
      </c>
      <c r="S25" s="47">
        <v>7</v>
      </c>
      <c r="T25" s="47">
        <v>0</v>
      </c>
      <c r="U25" s="47">
        <v>0</v>
      </c>
      <c r="V25" s="47">
        <v>0</v>
      </c>
      <c r="W25" s="34">
        <f t="shared" si="4"/>
        <v>2</v>
      </c>
      <c r="X25" s="73">
        <f t="shared" si="5"/>
        <v>0</v>
      </c>
      <c r="Y25" s="73">
        <f t="shared" si="6"/>
        <v>22.22222222222222</v>
      </c>
      <c r="Z25" s="65" t="s">
        <v>12</v>
      </c>
      <c r="AA25" s="34"/>
    </row>
    <row r="26" spans="1:27" ht="15.75" customHeight="1">
      <c r="A26" s="3"/>
      <c r="B26" s="28" t="s">
        <v>13</v>
      </c>
      <c r="C26" s="72">
        <f t="shared" si="2"/>
        <v>9</v>
      </c>
      <c r="D26" s="57">
        <f t="shared" si="3"/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1</v>
      </c>
      <c r="Q26" s="47">
        <v>0</v>
      </c>
      <c r="R26" s="46">
        <v>0</v>
      </c>
      <c r="S26" s="47">
        <v>8</v>
      </c>
      <c r="T26" s="47">
        <v>0</v>
      </c>
      <c r="U26" s="47">
        <v>0</v>
      </c>
      <c r="V26" s="47">
        <v>0</v>
      </c>
      <c r="W26" s="34">
        <f t="shared" si="4"/>
        <v>1</v>
      </c>
      <c r="X26" s="73">
        <f t="shared" si="5"/>
        <v>0</v>
      </c>
      <c r="Y26" s="73">
        <f t="shared" si="6"/>
        <v>11.11111111111111</v>
      </c>
      <c r="Z26" s="65" t="s">
        <v>13</v>
      </c>
      <c r="AA26" s="34"/>
    </row>
    <row r="27" spans="1:27" ht="15.75" customHeight="1">
      <c r="A27" s="3"/>
      <c r="B27" s="28" t="s">
        <v>14</v>
      </c>
      <c r="C27" s="72">
        <f t="shared" si="2"/>
        <v>44</v>
      </c>
      <c r="D27" s="57">
        <f t="shared" si="3"/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1</v>
      </c>
      <c r="O27" s="47">
        <v>0</v>
      </c>
      <c r="P27" s="47">
        <v>2</v>
      </c>
      <c r="Q27" s="47">
        <v>1</v>
      </c>
      <c r="R27" s="46">
        <v>0</v>
      </c>
      <c r="S27" s="47">
        <v>40</v>
      </c>
      <c r="T27" s="47">
        <v>0</v>
      </c>
      <c r="U27" s="47">
        <v>0</v>
      </c>
      <c r="V27" s="47">
        <v>0</v>
      </c>
      <c r="W27" s="34">
        <f t="shared" si="4"/>
        <v>2</v>
      </c>
      <c r="X27" s="73">
        <f t="shared" si="5"/>
        <v>0</v>
      </c>
      <c r="Y27" s="73">
        <f t="shared" si="6"/>
        <v>4.545454545454546</v>
      </c>
      <c r="Z27" s="65" t="s">
        <v>14</v>
      </c>
      <c r="AA27" s="34"/>
    </row>
    <row r="28" spans="1:27" ht="15.75" customHeight="1">
      <c r="A28" s="3"/>
      <c r="B28" s="28" t="s">
        <v>35</v>
      </c>
      <c r="C28" s="72">
        <f t="shared" si="2"/>
        <v>23</v>
      </c>
      <c r="D28" s="57">
        <f t="shared" si="3"/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23</v>
      </c>
      <c r="Q28" s="47">
        <v>0</v>
      </c>
      <c r="R28" s="46">
        <v>0</v>
      </c>
      <c r="S28" s="47">
        <v>0</v>
      </c>
      <c r="T28" s="47">
        <v>0</v>
      </c>
      <c r="U28" s="47">
        <v>0</v>
      </c>
      <c r="V28" s="47">
        <v>0</v>
      </c>
      <c r="W28" s="34">
        <f t="shared" si="4"/>
        <v>23</v>
      </c>
      <c r="X28" s="73">
        <f t="shared" si="5"/>
        <v>0</v>
      </c>
      <c r="Y28" s="73">
        <f t="shared" si="6"/>
        <v>100</v>
      </c>
      <c r="Z28" s="65" t="s">
        <v>35</v>
      </c>
      <c r="AA28" s="34"/>
    </row>
    <row r="29" spans="1:27" ht="15.75" customHeight="1">
      <c r="A29" s="3"/>
      <c r="B29" s="28" t="s">
        <v>52</v>
      </c>
      <c r="C29" s="72">
        <f t="shared" si="2"/>
        <v>21</v>
      </c>
      <c r="D29" s="57">
        <f t="shared" si="3"/>
        <v>1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9">
        <v>1</v>
      </c>
      <c r="K29" s="47">
        <v>0</v>
      </c>
      <c r="L29" s="47">
        <v>0</v>
      </c>
      <c r="M29" s="47">
        <v>0</v>
      </c>
      <c r="N29" s="47">
        <v>1</v>
      </c>
      <c r="O29" s="47">
        <v>0</v>
      </c>
      <c r="P29" s="47">
        <v>4</v>
      </c>
      <c r="Q29" s="47">
        <v>14</v>
      </c>
      <c r="R29" s="47">
        <v>0</v>
      </c>
      <c r="S29" s="47">
        <v>1</v>
      </c>
      <c r="T29" s="47">
        <v>0</v>
      </c>
      <c r="U29" s="47">
        <v>0</v>
      </c>
      <c r="V29" s="47">
        <v>14</v>
      </c>
      <c r="W29" s="34">
        <f t="shared" si="4"/>
        <v>18</v>
      </c>
      <c r="X29" s="73">
        <f t="shared" si="5"/>
        <v>4.761904761904762</v>
      </c>
      <c r="Y29" s="73">
        <f t="shared" si="6"/>
        <v>85.71428571428571</v>
      </c>
      <c r="Z29" s="65" t="s">
        <v>52</v>
      </c>
      <c r="AA29" s="34"/>
    </row>
    <row r="30" spans="1:27" ht="15.75" customHeight="1">
      <c r="A30" s="16"/>
      <c r="B30" s="13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/>
      <c r="X30" s="43"/>
      <c r="Y30" s="41"/>
      <c r="Z30" s="42"/>
      <c r="AA30" s="41"/>
    </row>
    <row r="31" s="29" customFormat="1" ht="15.75" customHeight="1"/>
    <row r="32" spans="1:24" ht="15.75" customHeight="1">
      <c r="A32" s="55"/>
      <c r="O32" s="47"/>
      <c r="P32" s="34"/>
      <c r="Q32" s="34"/>
      <c r="R32" s="34"/>
      <c r="S32" s="34"/>
      <c r="T32" s="34"/>
      <c r="U32" s="34"/>
      <c r="V32" s="34"/>
      <c r="W32" s="34"/>
      <c r="X32" s="34"/>
    </row>
    <row r="33" spans="23:24" ht="15.75" customHeight="1">
      <c r="W33" s="24"/>
      <c r="X33" s="24"/>
    </row>
    <row r="34" spans="1:23" ht="15.75" customHeight="1">
      <c r="A34" s="143" t="s">
        <v>90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O34" s="146" t="s">
        <v>91</v>
      </c>
      <c r="P34" s="146"/>
      <c r="Q34" s="146"/>
      <c r="R34" s="146"/>
      <c r="S34" s="146"/>
      <c r="T34" s="146"/>
      <c r="U34" s="146"/>
      <c r="V34" s="146"/>
      <c r="W34" s="146"/>
    </row>
    <row r="35" spans="1:23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15.75" customHeight="1">
      <c r="A36" s="25" t="s">
        <v>43</v>
      </c>
      <c r="B36" s="25"/>
      <c r="C36" s="34"/>
      <c r="D36" s="34"/>
      <c r="E36" s="34"/>
      <c r="F36" s="34"/>
      <c r="G36" s="34"/>
      <c r="J36" s="34"/>
      <c r="L36" s="51" t="s">
        <v>59</v>
      </c>
      <c r="M36" s="34"/>
      <c r="N36" s="25"/>
      <c r="O36" s="25" t="s">
        <v>37</v>
      </c>
      <c r="P36" s="30"/>
      <c r="Q36" s="30"/>
      <c r="R36" s="30"/>
      <c r="S36" s="30"/>
      <c r="T36" s="30"/>
      <c r="U36" s="30"/>
      <c r="V36" s="29"/>
      <c r="W36" s="51" t="s">
        <v>73</v>
      </c>
    </row>
    <row r="37" spans="1:23" ht="15.75" customHeight="1">
      <c r="A37" s="155" t="s">
        <v>45</v>
      </c>
      <c r="B37" s="156"/>
      <c r="C37" s="127" t="s">
        <v>0</v>
      </c>
      <c r="D37" s="125"/>
      <c r="E37" s="159" t="s">
        <v>41</v>
      </c>
      <c r="F37" s="160"/>
      <c r="G37" s="160"/>
      <c r="H37" s="160"/>
      <c r="I37" s="160"/>
      <c r="J37" s="160"/>
      <c r="K37" s="160"/>
      <c r="L37" s="160"/>
      <c r="M37" s="37"/>
      <c r="N37" s="56"/>
      <c r="O37" s="144" t="s">
        <v>46</v>
      </c>
      <c r="P37" s="144"/>
      <c r="Q37" s="131"/>
      <c r="R37" s="147" t="s">
        <v>57</v>
      </c>
      <c r="S37" s="148"/>
      <c r="T37" s="149"/>
      <c r="U37" s="153" t="s">
        <v>58</v>
      </c>
      <c r="V37" s="154"/>
      <c r="W37" s="154"/>
    </row>
    <row r="38" spans="1:23" ht="15.75" customHeight="1">
      <c r="A38" s="157"/>
      <c r="B38" s="157"/>
      <c r="C38" s="130"/>
      <c r="D38" s="126"/>
      <c r="E38" s="169" t="s">
        <v>42</v>
      </c>
      <c r="F38" s="170"/>
      <c r="G38" s="175" t="s">
        <v>54</v>
      </c>
      <c r="H38" s="176"/>
      <c r="I38" s="15"/>
      <c r="J38" s="19"/>
      <c r="K38" s="179" t="s">
        <v>47</v>
      </c>
      <c r="L38" s="169"/>
      <c r="M38" s="161"/>
      <c r="N38" s="161"/>
      <c r="O38" s="145"/>
      <c r="P38" s="145"/>
      <c r="Q38" s="132"/>
      <c r="R38" s="82" t="s">
        <v>0</v>
      </c>
      <c r="S38" s="5" t="s">
        <v>2</v>
      </c>
      <c r="T38" s="6" t="s">
        <v>1</v>
      </c>
      <c r="U38" s="82" t="s">
        <v>0</v>
      </c>
      <c r="V38" s="5" t="s">
        <v>2</v>
      </c>
      <c r="W38" s="6" t="s">
        <v>1</v>
      </c>
    </row>
    <row r="39" spans="1:23" ht="15.75" customHeight="1">
      <c r="A39" s="157"/>
      <c r="B39" s="157"/>
      <c r="C39" s="130"/>
      <c r="D39" s="126"/>
      <c r="E39" s="171"/>
      <c r="F39" s="172"/>
      <c r="G39" s="177"/>
      <c r="H39" s="177"/>
      <c r="I39" s="162" t="s">
        <v>56</v>
      </c>
      <c r="J39" s="163"/>
      <c r="K39" s="180"/>
      <c r="L39" s="171"/>
      <c r="M39" s="161"/>
      <c r="N39" s="161"/>
      <c r="O39" s="4"/>
      <c r="P39" s="4"/>
      <c r="Q39" s="4"/>
      <c r="R39" s="83"/>
      <c r="S39" s="52"/>
      <c r="T39" s="52"/>
      <c r="U39" s="30"/>
      <c r="V39" s="30"/>
      <c r="W39" s="30"/>
    </row>
    <row r="40" spans="1:23" ht="15.75" customHeight="1">
      <c r="A40" s="158"/>
      <c r="B40" s="158"/>
      <c r="C40" s="128"/>
      <c r="D40" s="129"/>
      <c r="E40" s="173"/>
      <c r="F40" s="174"/>
      <c r="G40" s="178"/>
      <c r="H40" s="178"/>
      <c r="I40" s="164"/>
      <c r="J40" s="165"/>
      <c r="K40" s="181"/>
      <c r="L40" s="173"/>
      <c r="M40" s="161"/>
      <c r="N40" s="161"/>
      <c r="O40" s="14"/>
      <c r="P40" s="14"/>
      <c r="Q40" s="14" t="s">
        <v>93</v>
      </c>
      <c r="R40" s="84">
        <f>SUM(S40:T40)</f>
        <v>88</v>
      </c>
      <c r="S40" s="51">
        <v>69</v>
      </c>
      <c r="T40" s="51">
        <v>19</v>
      </c>
      <c r="U40" s="85">
        <v>100</v>
      </c>
      <c r="V40" s="85">
        <v>100</v>
      </c>
      <c r="W40" s="85">
        <v>100</v>
      </c>
    </row>
    <row r="41" spans="1:23" ht="15.75" customHeight="1">
      <c r="A41" s="12"/>
      <c r="B41" s="12"/>
      <c r="C41" s="70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"/>
      <c r="P41" s="2"/>
      <c r="Q41" s="76" t="s">
        <v>94</v>
      </c>
      <c r="R41" s="86">
        <f>SUM(R43:R62)</f>
        <v>89</v>
      </c>
      <c r="S41" s="87">
        <f>SUM(S43:S62)</f>
        <v>65</v>
      </c>
      <c r="T41" s="87">
        <f>SUM(T43:T62)</f>
        <v>24</v>
      </c>
      <c r="U41" s="88">
        <v>100</v>
      </c>
      <c r="V41" s="88">
        <v>100</v>
      </c>
      <c r="W41" s="88">
        <v>100</v>
      </c>
    </row>
    <row r="42" spans="1:23" ht="15.75" customHeight="1">
      <c r="A42" s="14"/>
      <c r="B42" s="14" t="s">
        <v>93</v>
      </c>
      <c r="C42" s="166">
        <f>F42+H42+L42</f>
        <v>307</v>
      </c>
      <c r="D42" s="167"/>
      <c r="F42" s="57">
        <v>2</v>
      </c>
      <c r="H42" s="58">
        <v>293</v>
      </c>
      <c r="I42" s="58"/>
      <c r="J42" s="58">
        <v>183</v>
      </c>
      <c r="K42" s="57"/>
      <c r="L42" s="57">
        <v>12</v>
      </c>
      <c r="M42" s="57"/>
      <c r="N42" s="57"/>
      <c r="O42" s="17"/>
      <c r="P42" s="17"/>
      <c r="Q42" s="17"/>
      <c r="R42" s="89"/>
      <c r="S42" s="31"/>
      <c r="T42" s="31"/>
      <c r="U42" s="90"/>
      <c r="V42" s="90"/>
      <c r="W42" s="90"/>
    </row>
    <row r="43" spans="1:23" s="38" customFormat="1" ht="15.75" customHeight="1">
      <c r="A43" s="2"/>
      <c r="B43" s="76" t="s">
        <v>94</v>
      </c>
      <c r="C43" s="185">
        <f>SUM(C45:C49)</f>
        <v>292</v>
      </c>
      <c r="D43" s="186"/>
      <c r="F43" s="59">
        <f aca="true" t="shared" si="7" ref="F43:L43">SUM(F45:F49)</f>
        <v>0</v>
      </c>
      <c r="H43" s="59">
        <f t="shared" si="7"/>
        <v>282</v>
      </c>
      <c r="I43" s="59"/>
      <c r="J43" s="59">
        <f t="shared" si="7"/>
        <v>181</v>
      </c>
      <c r="K43" s="59"/>
      <c r="L43" s="59">
        <f t="shared" si="7"/>
        <v>10</v>
      </c>
      <c r="M43" s="59"/>
      <c r="N43" s="59"/>
      <c r="O43" s="10"/>
      <c r="P43" s="10"/>
      <c r="Q43" s="9" t="s">
        <v>61</v>
      </c>
      <c r="R43" s="84">
        <f>SUM(S43:T43)</f>
        <v>0</v>
      </c>
      <c r="S43" s="53">
        <v>0</v>
      </c>
      <c r="T43" s="53">
        <v>0</v>
      </c>
      <c r="U43" s="85">
        <f>R43/R41*100</f>
        <v>0</v>
      </c>
      <c r="V43" s="85">
        <f>S43/S41*100</f>
        <v>0</v>
      </c>
      <c r="W43" s="85">
        <f>T43/T41*100</f>
        <v>0</v>
      </c>
    </row>
    <row r="44" spans="1:23" s="60" customFormat="1" ht="15.75" customHeight="1">
      <c r="A44" s="18"/>
      <c r="B44" s="18"/>
      <c r="C44" s="91"/>
      <c r="D44" s="92"/>
      <c r="F44" s="61"/>
      <c r="H44" s="61"/>
      <c r="I44" s="61"/>
      <c r="J44" s="61"/>
      <c r="K44" s="61"/>
      <c r="L44" s="61"/>
      <c r="M44" s="61"/>
      <c r="N44" s="61"/>
      <c r="O44" s="10"/>
      <c r="P44" s="10"/>
      <c r="Q44" s="9" t="s">
        <v>75</v>
      </c>
      <c r="R44" s="84">
        <f aca="true" t="shared" si="8" ref="R44:R62">SUM(S44:T44)</f>
        <v>0</v>
      </c>
      <c r="S44" s="53">
        <v>0</v>
      </c>
      <c r="T44" s="53">
        <v>0</v>
      </c>
      <c r="U44" s="85">
        <f>R44/R41*100</f>
        <v>0</v>
      </c>
      <c r="V44" s="85">
        <f>S44/S41*100</f>
        <v>0</v>
      </c>
      <c r="W44" s="85">
        <f>T44/T41*100</f>
        <v>0</v>
      </c>
    </row>
    <row r="45" spans="1:23" ht="15.75" customHeight="1">
      <c r="A45" s="187" t="s">
        <v>48</v>
      </c>
      <c r="B45" s="187"/>
      <c r="C45" s="182">
        <f>L45+H45+F45</f>
        <v>2</v>
      </c>
      <c r="D45" s="183"/>
      <c r="F45" s="46">
        <v>0</v>
      </c>
      <c r="H45" s="46">
        <v>2</v>
      </c>
      <c r="I45" s="46"/>
      <c r="J45" s="46">
        <v>2</v>
      </c>
      <c r="K45" s="46"/>
      <c r="L45" s="46">
        <v>0</v>
      </c>
      <c r="M45" s="46"/>
      <c r="N45" s="47"/>
      <c r="O45" s="10"/>
      <c r="P45" s="10"/>
      <c r="Q45" s="9" t="s">
        <v>62</v>
      </c>
      <c r="R45" s="84">
        <f t="shared" si="8"/>
        <v>0</v>
      </c>
      <c r="S45" s="53">
        <v>0</v>
      </c>
      <c r="T45" s="53">
        <v>0</v>
      </c>
      <c r="U45" s="85">
        <f>R45/R41*100</f>
        <v>0</v>
      </c>
      <c r="V45" s="85">
        <f>S45/S41*100</f>
        <v>0</v>
      </c>
      <c r="W45" s="85">
        <f>T45/T41*100</f>
        <v>0</v>
      </c>
    </row>
    <row r="46" spans="1:23" ht="15.75" customHeight="1">
      <c r="A46" s="168" t="s">
        <v>49</v>
      </c>
      <c r="B46" s="168"/>
      <c r="C46" s="182">
        <f>L46+H46+F46</f>
        <v>1</v>
      </c>
      <c r="D46" s="183"/>
      <c r="F46" s="47">
        <v>0</v>
      </c>
      <c r="H46" s="47">
        <v>1</v>
      </c>
      <c r="I46" s="47"/>
      <c r="J46" s="47">
        <v>1</v>
      </c>
      <c r="K46" s="46"/>
      <c r="L46" s="47">
        <v>0</v>
      </c>
      <c r="M46" s="47"/>
      <c r="N46" s="47"/>
      <c r="O46" s="10"/>
      <c r="P46" s="10"/>
      <c r="Q46" s="9" t="s">
        <v>16</v>
      </c>
      <c r="R46" s="84">
        <f t="shared" si="8"/>
        <v>2</v>
      </c>
      <c r="S46" s="53">
        <v>2</v>
      </c>
      <c r="T46" s="53">
        <v>0</v>
      </c>
      <c r="U46" s="85">
        <f>R46/R41*100</f>
        <v>2.247191011235955</v>
      </c>
      <c r="V46" s="85">
        <f>S46/S41*100</f>
        <v>3.076923076923077</v>
      </c>
      <c r="W46" s="85">
        <f>T46/T41*100</f>
        <v>0</v>
      </c>
    </row>
    <row r="47" spans="1:23" ht="15.75" customHeight="1">
      <c r="A47" s="168" t="s">
        <v>50</v>
      </c>
      <c r="B47" s="168"/>
      <c r="C47" s="182">
        <f>L47+H47+F47</f>
        <v>269</v>
      </c>
      <c r="D47" s="183"/>
      <c r="F47" s="47">
        <v>0</v>
      </c>
      <c r="H47" s="47">
        <v>269</v>
      </c>
      <c r="I47" s="47"/>
      <c r="J47" s="47">
        <v>172</v>
      </c>
      <c r="K47" s="46"/>
      <c r="L47" s="47">
        <v>0</v>
      </c>
      <c r="M47" s="47"/>
      <c r="N47" s="47"/>
      <c r="O47" s="10"/>
      <c r="P47" s="10"/>
      <c r="Q47" s="9" t="s">
        <v>17</v>
      </c>
      <c r="R47" s="84">
        <f t="shared" si="8"/>
        <v>19</v>
      </c>
      <c r="S47" s="53">
        <v>16</v>
      </c>
      <c r="T47" s="53">
        <v>3</v>
      </c>
      <c r="U47" s="85">
        <f>R47/R41*100</f>
        <v>21.34831460674157</v>
      </c>
      <c r="V47" s="85">
        <f>S47/S41*100</f>
        <v>24.615384615384617</v>
      </c>
      <c r="W47" s="85">
        <f>T47/T41*100</f>
        <v>12.5</v>
      </c>
    </row>
    <row r="48" spans="1:23" ht="15.75" customHeight="1">
      <c r="A48" s="168" t="s">
        <v>28</v>
      </c>
      <c r="B48" s="168"/>
      <c r="C48" s="182">
        <f>L48+H48+F48</f>
        <v>7</v>
      </c>
      <c r="D48" s="183"/>
      <c r="F48" s="47">
        <v>0</v>
      </c>
      <c r="H48" s="47">
        <v>7</v>
      </c>
      <c r="I48" s="47"/>
      <c r="J48" s="47">
        <v>4</v>
      </c>
      <c r="K48" s="46"/>
      <c r="L48" s="47">
        <v>0</v>
      </c>
      <c r="M48" s="47"/>
      <c r="N48" s="47"/>
      <c r="O48" s="10"/>
      <c r="P48" s="10"/>
      <c r="Q48" s="9" t="s">
        <v>3</v>
      </c>
      <c r="R48" s="84">
        <f t="shared" si="8"/>
        <v>0</v>
      </c>
      <c r="S48" s="53">
        <v>0</v>
      </c>
      <c r="T48" s="53">
        <v>0</v>
      </c>
      <c r="U48" s="85">
        <f>R48/R41*100</f>
        <v>0</v>
      </c>
      <c r="V48" s="85">
        <f>S48/S41*100</f>
        <v>0</v>
      </c>
      <c r="W48" s="85">
        <f>T48/T41*100</f>
        <v>0</v>
      </c>
    </row>
    <row r="49" spans="1:23" ht="15.75" customHeight="1">
      <c r="A49" s="168" t="s">
        <v>51</v>
      </c>
      <c r="B49" s="184"/>
      <c r="C49" s="183">
        <f>L49+H49+F49</f>
        <v>13</v>
      </c>
      <c r="D49" s="183"/>
      <c r="E49" s="34"/>
      <c r="F49" s="47">
        <v>0</v>
      </c>
      <c r="G49" s="34"/>
      <c r="H49" s="47">
        <v>3</v>
      </c>
      <c r="I49" s="47"/>
      <c r="J49" s="47">
        <v>2</v>
      </c>
      <c r="K49" s="46"/>
      <c r="L49" s="47">
        <v>10</v>
      </c>
      <c r="M49" s="47"/>
      <c r="N49" s="47"/>
      <c r="O49" s="10"/>
      <c r="P49" s="10"/>
      <c r="Q49" s="9" t="s">
        <v>15</v>
      </c>
      <c r="R49" s="84">
        <f t="shared" si="8"/>
        <v>1</v>
      </c>
      <c r="S49" s="53">
        <v>1</v>
      </c>
      <c r="T49" s="53">
        <v>0</v>
      </c>
      <c r="U49" s="85">
        <f>R49/R41*100</f>
        <v>1.1235955056179776</v>
      </c>
      <c r="V49" s="85">
        <f>S49/S41*100</f>
        <v>1.5384615384615385</v>
      </c>
      <c r="W49" s="85">
        <f>T49/T41*100</f>
        <v>0</v>
      </c>
    </row>
    <row r="50" spans="1:23" ht="15.75" customHeight="1">
      <c r="A50" s="13"/>
      <c r="B50" s="20"/>
      <c r="C50" s="41"/>
      <c r="D50" s="41"/>
      <c r="E50" s="41"/>
      <c r="F50" s="41"/>
      <c r="G50" s="41"/>
      <c r="H50" s="41"/>
      <c r="I50" s="41"/>
      <c r="J50" s="41"/>
      <c r="K50" s="41"/>
      <c r="L50" s="41"/>
      <c r="O50" s="10"/>
      <c r="P50" s="10"/>
      <c r="Q50" s="9" t="s">
        <v>63</v>
      </c>
      <c r="R50" s="84">
        <f t="shared" si="8"/>
        <v>10</v>
      </c>
      <c r="S50" s="53">
        <v>8</v>
      </c>
      <c r="T50" s="53">
        <v>2</v>
      </c>
      <c r="U50" s="85">
        <f>R50/R41*100</f>
        <v>11.235955056179774</v>
      </c>
      <c r="V50" s="85">
        <f>S50/S41*100</f>
        <v>12.307692307692308</v>
      </c>
      <c r="W50" s="85">
        <f>T50/T41*100</f>
        <v>8.333333333333332</v>
      </c>
    </row>
    <row r="51" spans="15:23" ht="15.75" customHeight="1">
      <c r="O51" s="10"/>
      <c r="P51" s="10"/>
      <c r="Q51" s="9" t="s">
        <v>64</v>
      </c>
      <c r="R51" s="84">
        <f t="shared" si="8"/>
        <v>16</v>
      </c>
      <c r="S51" s="53">
        <v>9</v>
      </c>
      <c r="T51" s="53">
        <v>7</v>
      </c>
      <c r="U51" s="85">
        <f>R51/R41*100</f>
        <v>17.97752808988764</v>
      </c>
      <c r="V51" s="85">
        <f>S51/S41*100</f>
        <v>13.846153846153847</v>
      </c>
      <c r="W51" s="85">
        <f>T51/T41*100</f>
        <v>29.166666666666668</v>
      </c>
    </row>
    <row r="52" spans="15:23" ht="15.75" customHeight="1">
      <c r="O52" s="10"/>
      <c r="P52" s="10"/>
      <c r="Q52" s="9" t="s">
        <v>65</v>
      </c>
      <c r="R52" s="84">
        <f t="shared" si="8"/>
        <v>0</v>
      </c>
      <c r="S52" s="53">
        <v>0</v>
      </c>
      <c r="T52" s="53">
        <v>0</v>
      </c>
      <c r="U52" s="85">
        <f>R52/R41*100</f>
        <v>0</v>
      </c>
      <c r="V52" s="85">
        <f>S52/S41*100</f>
        <v>0</v>
      </c>
      <c r="W52" s="85">
        <f>T52/T41*100</f>
        <v>0</v>
      </c>
    </row>
    <row r="53" spans="15:23" ht="15.75" customHeight="1">
      <c r="O53" s="10"/>
      <c r="P53" s="10"/>
      <c r="Q53" s="9" t="s">
        <v>66</v>
      </c>
      <c r="R53" s="84">
        <f t="shared" si="8"/>
        <v>0</v>
      </c>
      <c r="S53" s="53">
        <v>0</v>
      </c>
      <c r="T53" s="53">
        <v>0</v>
      </c>
      <c r="U53" s="85">
        <f>R53/R41*100</f>
        <v>0</v>
      </c>
      <c r="V53" s="85">
        <f>S53/S41*100</f>
        <v>0</v>
      </c>
      <c r="W53" s="85">
        <f>T53/T41*100</f>
        <v>0</v>
      </c>
    </row>
    <row r="54" spans="15:23" ht="15.75" customHeight="1">
      <c r="O54" s="10"/>
      <c r="P54" s="10"/>
      <c r="Q54" s="9" t="s">
        <v>67</v>
      </c>
      <c r="R54" s="84">
        <f t="shared" si="8"/>
        <v>1</v>
      </c>
      <c r="S54" s="53">
        <v>1</v>
      </c>
      <c r="T54" s="53">
        <v>0</v>
      </c>
      <c r="U54" s="85">
        <f>R54/R41*100</f>
        <v>1.1235955056179776</v>
      </c>
      <c r="V54" s="85">
        <f>S54/S41*100</f>
        <v>1.5384615384615385</v>
      </c>
      <c r="W54" s="85">
        <f>T54/T41*100</f>
        <v>0</v>
      </c>
    </row>
    <row r="55" spans="15:23" ht="15.75" customHeight="1">
      <c r="O55" s="10"/>
      <c r="P55" s="10"/>
      <c r="Q55" s="9" t="s">
        <v>68</v>
      </c>
      <c r="R55" s="84">
        <f t="shared" si="8"/>
        <v>3</v>
      </c>
      <c r="S55" s="53">
        <v>3</v>
      </c>
      <c r="T55" s="53">
        <v>0</v>
      </c>
      <c r="U55" s="85">
        <f>R55/R41*100</f>
        <v>3.3707865168539324</v>
      </c>
      <c r="V55" s="85">
        <f>S55/S41*100</f>
        <v>4.615384615384616</v>
      </c>
      <c r="W55" s="85">
        <f>T55/T41*100</f>
        <v>0</v>
      </c>
    </row>
    <row r="56" spans="15:23" ht="15.75" customHeight="1">
      <c r="O56" s="10"/>
      <c r="P56" s="10"/>
      <c r="Q56" s="9" t="s">
        <v>38</v>
      </c>
      <c r="R56" s="84">
        <f t="shared" si="8"/>
        <v>5</v>
      </c>
      <c r="S56" s="53">
        <v>4</v>
      </c>
      <c r="T56" s="53">
        <v>1</v>
      </c>
      <c r="U56" s="85">
        <f>R56/R41*100</f>
        <v>5.617977528089887</v>
      </c>
      <c r="V56" s="85">
        <f>S56/S41*100</f>
        <v>6.153846153846154</v>
      </c>
      <c r="W56" s="85">
        <f>T56/T41*100</f>
        <v>4.166666666666666</v>
      </c>
    </row>
    <row r="57" spans="15:23" ht="15.75" customHeight="1">
      <c r="O57" s="10"/>
      <c r="P57" s="10"/>
      <c r="Q57" s="9" t="s">
        <v>69</v>
      </c>
      <c r="R57" s="84">
        <f t="shared" si="8"/>
        <v>1</v>
      </c>
      <c r="S57" s="53">
        <v>0</v>
      </c>
      <c r="T57" s="53">
        <v>1</v>
      </c>
      <c r="U57" s="85">
        <f>R57/R41*100</f>
        <v>1.1235955056179776</v>
      </c>
      <c r="V57" s="85">
        <f>S57/S41*100</f>
        <v>0</v>
      </c>
      <c r="W57" s="85">
        <f>T57/T41*100</f>
        <v>4.166666666666666</v>
      </c>
    </row>
    <row r="58" spans="15:23" ht="15.75" customHeight="1">
      <c r="O58" s="10"/>
      <c r="P58" s="10"/>
      <c r="Q58" s="9" t="s">
        <v>60</v>
      </c>
      <c r="R58" s="84">
        <f t="shared" si="8"/>
        <v>12</v>
      </c>
      <c r="S58" s="53">
        <v>7</v>
      </c>
      <c r="T58" s="53">
        <v>5</v>
      </c>
      <c r="U58" s="85">
        <f>R58/R41*100</f>
        <v>13.48314606741573</v>
      </c>
      <c r="V58" s="85">
        <f>S58/S41*100</f>
        <v>10.76923076923077</v>
      </c>
      <c r="W58" s="85">
        <f>T58/T41*100</f>
        <v>20.833333333333336</v>
      </c>
    </row>
    <row r="59" spans="15:23" ht="15.75" customHeight="1">
      <c r="O59" s="10"/>
      <c r="P59" s="10"/>
      <c r="Q59" s="9" t="s">
        <v>18</v>
      </c>
      <c r="R59" s="84">
        <f t="shared" si="8"/>
        <v>5</v>
      </c>
      <c r="S59" s="53">
        <v>2</v>
      </c>
      <c r="T59" s="53">
        <v>3</v>
      </c>
      <c r="U59" s="85">
        <f>R59/R41*100</f>
        <v>5.617977528089887</v>
      </c>
      <c r="V59" s="85">
        <f>S59/S41*100</f>
        <v>3.076923076923077</v>
      </c>
      <c r="W59" s="85">
        <f>T59/T41*100</f>
        <v>12.5</v>
      </c>
    </row>
    <row r="60" spans="15:23" ht="15.75" customHeight="1">
      <c r="O60" s="10"/>
      <c r="P60" s="10"/>
      <c r="Q60" s="9" t="s">
        <v>40</v>
      </c>
      <c r="R60" s="84">
        <f t="shared" si="8"/>
        <v>13</v>
      </c>
      <c r="S60" s="53">
        <v>11</v>
      </c>
      <c r="T60" s="53">
        <v>2</v>
      </c>
      <c r="U60" s="85">
        <f>R60/R41*100</f>
        <v>14.606741573033707</v>
      </c>
      <c r="V60" s="85">
        <f>S60/S41*100</f>
        <v>16.923076923076923</v>
      </c>
      <c r="W60" s="85">
        <f>T60/T41*100</f>
        <v>8.333333333333332</v>
      </c>
    </row>
    <row r="61" spans="15:23" ht="15.75" customHeight="1">
      <c r="O61" s="10"/>
      <c r="P61" s="10"/>
      <c r="Q61" s="9" t="s">
        <v>39</v>
      </c>
      <c r="R61" s="84">
        <f t="shared" si="8"/>
        <v>0</v>
      </c>
      <c r="S61" s="53">
        <v>0</v>
      </c>
      <c r="T61" s="53">
        <v>0</v>
      </c>
      <c r="U61" s="85">
        <f>R61/R41*100</f>
        <v>0</v>
      </c>
      <c r="V61" s="85">
        <f>S61/S41*100</f>
        <v>0</v>
      </c>
      <c r="W61" s="85">
        <f>T61/T41*100</f>
        <v>0</v>
      </c>
    </row>
    <row r="62" spans="15:23" ht="15.75" customHeight="1">
      <c r="O62" s="10"/>
      <c r="P62" s="10"/>
      <c r="Q62" s="9" t="s">
        <v>44</v>
      </c>
      <c r="R62" s="84">
        <f t="shared" si="8"/>
        <v>1</v>
      </c>
      <c r="S62" s="53">
        <v>1</v>
      </c>
      <c r="T62" s="53">
        <v>0</v>
      </c>
      <c r="U62" s="85">
        <f>R62/R41*100</f>
        <v>1.1235955056179776</v>
      </c>
      <c r="V62" s="85">
        <f>S62/S41*100</f>
        <v>1.5384615384615385</v>
      </c>
      <c r="W62" s="85">
        <f>T62/T41*100</f>
        <v>0</v>
      </c>
    </row>
    <row r="63" spans="15:24" ht="15.75" customHeight="1">
      <c r="O63" s="7"/>
      <c r="P63" s="7"/>
      <c r="Q63" s="7"/>
      <c r="R63" s="68"/>
      <c r="S63" s="54"/>
      <c r="T63" s="54"/>
      <c r="U63" s="54"/>
      <c r="V63" s="54"/>
      <c r="W63" s="54"/>
      <c r="X63" s="53"/>
    </row>
  </sheetData>
  <sheetProtection/>
  <mergeCells count="57">
    <mergeCell ref="A1:M1"/>
    <mergeCell ref="A48:B48"/>
    <mergeCell ref="C48:D48"/>
    <mergeCell ref="A49:B49"/>
    <mergeCell ref="C49:D49"/>
    <mergeCell ref="C43:D43"/>
    <mergeCell ref="A45:B45"/>
    <mergeCell ref="C45:D45"/>
    <mergeCell ref="A46:B46"/>
    <mergeCell ref="C46:D46"/>
    <mergeCell ref="C42:D42"/>
    <mergeCell ref="N4:N7"/>
    <mergeCell ref="L6:L7"/>
    <mergeCell ref="M6:M7"/>
    <mergeCell ref="A47:B47"/>
    <mergeCell ref="E38:F40"/>
    <mergeCell ref="G38:H40"/>
    <mergeCell ref="K38:L40"/>
    <mergeCell ref="C47:D47"/>
    <mergeCell ref="M38:M40"/>
    <mergeCell ref="U37:W37"/>
    <mergeCell ref="A34:L34"/>
    <mergeCell ref="A37:B40"/>
    <mergeCell ref="C37:D40"/>
    <mergeCell ref="E37:L37"/>
    <mergeCell ref="N38:N40"/>
    <mergeCell ref="I39:J40"/>
    <mergeCell ref="X4:X7"/>
    <mergeCell ref="Y4:Y7"/>
    <mergeCell ref="U5:U7"/>
    <mergeCell ref="V5:V7"/>
    <mergeCell ref="W5:W6"/>
    <mergeCell ref="A4:B7"/>
    <mergeCell ref="C4:C7"/>
    <mergeCell ref="D4:J4"/>
    <mergeCell ref="K4:K7"/>
    <mergeCell ref="L4:M5"/>
    <mergeCell ref="Z4:AA7"/>
    <mergeCell ref="D5:D7"/>
    <mergeCell ref="E5:E7"/>
    <mergeCell ref="F5:F7"/>
    <mergeCell ref="G5:G7"/>
    <mergeCell ref="H5:H7"/>
    <mergeCell ref="I5:I7"/>
    <mergeCell ref="J5:J7"/>
    <mergeCell ref="O5:O7"/>
    <mergeCell ref="R5:R7"/>
    <mergeCell ref="P6:P7"/>
    <mergeCell ref="Q6:Q7"/>
    <mergeCell ref="O37:Q38"/>
    <mergeCell ref="O34:W34"/>
    <mergeCell ref="O4:R4"/>
    <mergeCell ref="P5:Q5"/>
    <mergeCell ref="U4:W4"/>
    <mergeCell ref="S4:S7"/>
    <mergeCell ref="T4:T7"/>
    <mergeCell ref="R37:T37"/>
  </mergeCells>
  <printOptions/>
  <pageMargins left="0.5905511811023623" right="0.5905511811023623" top="0.7874015748031497" bottom="0.7874015748031497" header="0.5118110236220472" footer="0.5118110236220472"/>
  <pageSetup fitToHeight="0" fitToWidth="2" horizontalDpi="600" verticalDpi="600" orientation="portrait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2023-01-26T01:49:46Z</dcterms:created>
  <dcterms:modified xsi:type="dcterms:W3CDTF">2023-01-26T05:07:53Z</dcterms:modified>
  <cp:category/>
  <cp:version/>
  <cp:contentType/>
  <cp:contentStatus/>
</cp:coreProperties>
</file>