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34 女川町★\"/>
    </mc:Choice>
  </mc:AlternateContent>
  <workbookProtection workbookAlgorithmName="SHA-512" workbookHashValue="Z8RAZWFNau16bxA+AYeXO83aVzRV+X2vYaQZ/Hmc2VUcJpRrzZzBe1j6RpF5HXv0ZjpqI9vozHwNRNX2GPEyUA==" workbookSaltValue="F9Lc1En/ENh97Uy0OPAobw==" workbookSpinCount="100000" lockStructure="1"/>
  <bookViews>
    <workbookView xWindow="0" yWindow="0" windowWidth="28800" windowHeight="122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W10" i="4"/>
  <c r="P10" i="4"/>
  <c r="I10" i="4"/>
  <c r="BB8" i="4"/>
  <c r="AT8" i="4"/>
  <c r="AL8" i="4"/>
  <c r="W8" i="4"/>
  <c r="P8" i="4"/>
  <c r="I8" i="4"/>
  <c r="B6"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<sst xmlns="http://schemas.openxmlformats.org/spreadsheetml/2006/main" count="241" uniqueCount="120">
  <si>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</si>
  <si>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</si>
  <si>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</si>
  <si>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</si>
  <si>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</si>
  <si>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</si>
  <si>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</si>
  <si>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</si>
  <si>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</si>
  <si>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</si>
  <si>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</si>
  <si>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</si>
  <si>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</si>
  <si>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</si>
  <si>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</si>
  <si>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</si>
  <si>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</si>
  <si>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</si>
  <si>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</si>
  <si>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</si>
  <si>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</si>
  <si>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</si>
  <si>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</si>
  <si>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</si>
  <si>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</si>
  <si>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</si>
  <si>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</si>
  <si>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</si>
  <si>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</si>
  <si>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</si>
  <si>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</si>
  <si>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</si>
  <si>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</si>
  <si>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</si>
  <si>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</si>
  <si>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</si>
  <si>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</si>
  <si>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</si>
  <si>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</si>
  <si>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</si>
  <si>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</si>
  <si>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</si>
  <si>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</si>
  <si>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</si>
  <si>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</si>
  <si>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</si>
  <si>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</si>
  <si>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</si>
  <si>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</si>
  <si>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</si>
  <si>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</si>
  <si>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</si>
  <si>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</si>
  <si>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</si>
  <si>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</si>
  <si>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</si>
  <si>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</si>
  <si>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</si>
  <si>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</si>
  <si>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</si>
  <si>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</si>
  <si>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</si>
  <si>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</si>
  <si>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</si>
  <si>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</si>
  <si>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</si>
  <si>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</si>
  <si>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</si>
  <si>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</si>
  <si>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</si>
  <si>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</si>
  <si>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</si>
  <si>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</si>
  <si>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</si>
  <si>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</si>
  <si>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</si>
  <si>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</si>
  <si>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</si>
  <si>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</si>
  <si>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</si>
  <si>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</si>
  <si>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</si>
  <si>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</si>
  <si>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</si>
  <si>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</si>
  <si>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</si>
  <si>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</si>
  <si>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</si>
  <si>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</si>
  <si>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</si>
  <si>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</si>
  <si>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</si>
  <si>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</si>
  <si>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</si>
  <si>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</si>
  <si>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</si>
  <si>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</si>
  <si>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</si>
  <si>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</si>
  <si>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</si>
  <si>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</si>
  <si>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</si>
  <si>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</si>
  <si>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</si>
  <si>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</si>
  <si>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</si>
  <si>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</si>
  <si>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</si>
  <si>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</si>
  <si>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</si>
  <si>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</si>
  <si>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</si>
  <si>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</si>
  <si>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</si>
  <si>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</si>
  <si>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</si>
  <si>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</si>
  <si>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前年度より3.49増加している。経費回収率は、100％未満であるが、前年度より14.83増加し類似団体平均値より上回っている。また、汚水処理原価は前年度より36.66減少し、類似団体平均値を下回ったが、今後も継続して維持管理費等の見直しによる改善を行う。
　経営基盤強化のための収入確保としては、汚水処理人口普及率向上が必至で、女川町復興計画に基づく災害復旧・復興事業等の面整備が令和２年度で完了し、有収水量の増加が見込まれる。
　また、復興事業の進捗に伴い高台地区の住宅再建や災害公営住宅の完成により水洗化率は増加している。
　使用料の回収も、復旧・復興事業の完了により増加する見込みである。
　併せて、経費節減は重要な課題であるので、維持管理費の抑制には継続して取り組んでいく。
　具体的には、不明水対策を県や流域関連市町と連携を図りながら、計画的に対策を行っていく。
　また、維持管理委託などによる民間活力の活用や工事等のコスト縮減、下水道計画区域の見直しなどを積極的に行い、経費の節減に努める。
　令和４年度から地方公営企業法を適用し、適正な経営管理を目指す。
　</t>
    <rPh sb="10" eb="13">
      <t>ゼンネンド</t>
    </rPh>
    <rPh sb="54" eb="56">
      <t>ゾウカ</t>
    </rPh>
    <rPh sb="105" eb="107">
      <t>シタマワ</t>
    </rPh>
    <rPh sb="114" eb="116">
      <t>ケイゾク</t>
    </rPh>
    <rPh sb="120" eb="121">
      <t>シタ</t>
    </rPh>
    <rPh sb="128" eb="130">
      <t>コンゴ</t>
    </rPh>
    <rPh sb="131" eb="133">
      <t>イジ</t>
    </rPh>
    <rPh sb="133" eb="135">
      <t>カンリ</t>
    </rPh>
    <rPh sb="135" eb="136">
      <t>ヒ</t>
    </rPh>
    <rPh sb="139" eb="141">
      <t>カイゼン</t>
    </rPh>
    <rPh sb="142" eb="143">
      <t>オコナ</t>
    </rPh>
    <rPh sb="144" eb="146">
      <t>ヒツヨウ</t>
    </rPh>
    <rPh sb="414" eb="416">
      <t>イジ</t>
    </rPh>
    <rPh sb="416" eb="418">
      <t>カンリ</t>
    </rPh>
    <rPh sb="418" eb="420">
      <t>イタク</t>
    </rPh>
    <rPh sb="435" eb="436">
      <t>トウ</t>
    </rPh>
    <rPh sb="476" eb="478">
      <t>レイワ</t>
    </rPh>
    <rPh sb="479" eb="481">
      <t>ネンド</t>
    </rPh>
    <phoneticPr fontId="4"/>
  </si>
  <si>
    <t>　東日本大震災により被災した施設の復旧事業が完了し、今後は、復旧事業完了後の老朽化管渠等の更新計画を策定する予定である。</t>
    <rPh sb="22" eb="24">
      <t>カンリョウ</t>
    </rPh>
    <rPh sb="26" eb="28">
      <t>コンゴ</t>
    </rPh>
    <phoneticPr fontId="4"/>
  </si>
  <si>
    <t>　当初、令和２年度完成を目標に下水道区域における管渠、人孔、マンホールポンプ等の生活排水処理施設の整備に取り組んできたが、東日本大震災により整備済延長の56.7%が被災したが、復旧・復興の完了に伴い、水洗化率も向上し、使用料の回収率も向上する見込みであるが、依然として一般会計からの繰入金への依存が課題となる。
　令和４年度から地方公営企業法を適用することにより、適正な料金設定を行い、下水道事業の健全な経営を目指す。</t>
    <rPh sb="94" eb="96">
      <t>カンリョウ</t>
    </rPh>
    <rPh sb="157" eb="159">
      <t>レイワ</t>
    </rPh>
    <rPh sb="160" eb="16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</si>
</sst>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0.17</c:v>
                </c:pt>
                <c:pt idx="1">
                  <c:v>9.52</c:v>
                </c:pt>
                <c:pt idx="2">
                  <c:v>8.43</c:v>
                </c:pt>
                <c:pt idx="3" formatCode="#,##0.00;&quot;△&quot;#,##0.00">
                  <c:v>0</c:v>
                </c:pt>
                <c:pt idx="4" formatCode="#,##0.00;&quot;△&quot;#,##0.00">
                  <c:v>0</c:v>
                </c:pt>
              </c:numCache>
            </c:numRef>
          </c:val>
          <c:extLst>
            <c:ext xmlns:c16="http://schemas.microsoft.com/office/drawing/2014/chart" uri="{C3380CC4-5D6E-409C-BE32-E72D297353CC}">
              <c16:uniqueId val="{00000000-D74A-4321-8923-8FD5908F47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0.56999999999999995</c:v>
                </c:pt>
                <c:pt idx="2">
                  <c:v>0.1</c:v>
                </c:pt>
                <c:pt idx="3">
                  <c:v>0.32</c:v>
                </c:pt>
                <c:pt idx="4">
                  <c:v>0.1</c:v>
                </c:pt>
              </c:numCache>
            </c:numRef>
          </c:val>
          <c:smooth val="0"/>
          <c:extLst>
            <c:ext xmlns:c16="http://schemas.microsoft.com/office/drawing/2014/chart" uri="{C3380CC4-5D6E-409C-BE32-E72D297353CC}">
              <c16:uniqueId val="{00000001-D74A-4321-8923-8FD5908F47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91.88</c:v>
                </c:pt>
                <c:pt idx="1">
                  <c:v>87.58</c:v>
                </c:pt>
                <c:pt idx="2">
                  <c:v>94.33</c:v>
                </c:pt>
                <c:pt idx="3">
                  <c:v>89.86</c:v>
                </c:pt>
                <c:pt idx="4">
                  <c:v>93.35</c:v>
                </c:pt>
              </c:numCache>
            </c:numRef>
          </c:val>
          <c:extLst>
            <c:ext xmlns:c16="http://schemas.microsoft.com/office/drawing/2014/chart" uri="{C3380CC4-5D6E-409C-BE32-E72D297353CC}">
              <c16:uniqueId val="{00000000-7EE4-436D-A4AF-A480186F96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E4-436D-A4AF-A480186F96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70-4DA1-B71D-86355744B6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70-4DA1-B71D-86355744B6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61-4391-9728-D90E706000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61-4391-9728-D90E706000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25-48C5-AFE1-26781E9B70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25-48C5-AFE1-26781E9B70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B-475E-A7BB-21E715D9DC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B-475E-A7BB-21E715D9DC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2742.25</c:v>
                </c:pt>
                <c:pt idx="1">
                  <c:v>2336.7399999999998</c:v>
                </c:pt>
                <c:pt idx="2">
                  <c:v>2102.5</c:v>
                </c:pt>
                <c:pt idx="3">
                  <c:v>1855.44</c:v>
                </c:pt>
                <c:pt idx="4">
                  <c:v>1764.89</c:v>
                </c:pt>
              </c:numCache>
            </c:numRef>
          </c:val>
          <c:extLst>
            <c:ext xmlns:c16="http://schemas.microsoft.com/office/drawing/2014/chart" uri="{C3380CC4-5D6E-409C-BE32-E72D297353CC}">
              <c16:uniqueId val="{00000000-8AF8-4692-9691-4145A8D483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1689.65</c:v>
                </c:pt>
                <c:pt idx="2">
                  <c:v>1130.42</c:v>
                </c:pt>
                <c:pt idx="3">
                  <c:v>1245.0999999999999</c:v>
                </c:pt>
                <c:pt idx="4">
                  <c:v>1108.8</c:v>
                </c:pt>
              </c:numCache>
            </c:numRef>
          </c:val>
          <c:smooth val="0"/>
          <c:extLst>
            <c:ext xmlns:c16="http://schemas.microsoft.com/office/drawing/2014/chart" uri="{C3380CC4-5D6E-409C-BE32-E72D297353CC}">
              <c16:uniqueId val="{00000001-8AF8-4692-9691-4145A8D483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106.13</c:v>
                </c:pt>
                <c:pt idx="1">
                  <c:v>83.58</c:v>
                </c:pt>
                <c:pt idx="2">
                  <c:v>98.69</c:v>
                </c:pt>
                <c:pt idx="3">
                  <c:v>85.08</c:v>
                </c:pt>
                <c:pt idx="4">
                  <c:v>99.91</c:v>
                </c:pt>
              </c:numCache>
            </c:numRef>
          </c:val>
          <c:extLst>
            <c:ext xmlns:c16="http://schemas.microsoft.com/office/drawing/2014/chart" uri="{C3380CC4-5D6E-409C-BE32-E72D297353CC}">
              <c16:uniqueId val="{00000000-FC6F-453D-A677-FBFF8D42BF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58.12</c:v>
                </c:pt>
                <c:pt idx="2">
                  <c:v>74.17</c:v>
                </c:pt>
                <c:pt idx="3">
                  <c:v>79.77</c:v>
                </c:pt>
                <c:pt idx="4">
                  <c:v>79.63</c:v>
                </c:pt>
              </c:numCache>
            </c:numRef>
          </c:val>
          <c:smooth val="0"/>
          <c:extLst>
            <c:ext xmlns:c16="http://schemas.microsoft.com/office/drawing/2014/chart" uri="{C3380CC4-5D6E-409C-BE32-E72D297353CC}">
              <c16:uniqueId val="{00000001-FC6F-453D-A677-FBFF8D42BF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191.77</c:v>
                </c:pt>
                <c:pt idx="1">
                  <c:v>243.34</c:v>
                </c:pt>
                <c:pt idx="2">
                  <c:v>206.79</c:v>
                </c:pt>
                <c:pt idx="3">
                  <c:v>241.85</c:v>
                </c:pt>
                <c:pt idx="4">
                  <c:v>205.19</c:v>
                </c:pt>
              </c:numCache>
            </c:numRef>
          </c:val>
          <c:extLst>
            <c:ext xmlns:c16="http://schemas.microsoft.com/office/drawing/2014/chart" uri="{C3380CC4-5D6E-409C-BE32-E72D297353CC}">
              <c16:uniqueId val="{00000000-FE8C-4EB2-83E4-44C62D6B3B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304.98</c:v>
                </c:pt>
                <c:pt idx="2">
                  <c:v>230.95</c:v>
                </c:pt>
                <c:pt idx="3">
                  <c:v>214.56</c:v>
                </c:pt>
                <c:pt idx="4">
                  <c:v>213.66</c:v>
                </c:pt>
              </c:numCache>
            </c:numRef>
          </c:val>
          <c:smooth val="0"/>
          <c:extLst>
            <c:ext xmlns:c16="http://schemas.microsoft.com/office/drawing/2014/chart" uri="{C3380CC4-5D6E-409C-BE32-E72D297353CC}">
              <c16:uniqueId val="{00000001-FE8C-4EB2-83E4-44C62D6B3B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37-44FB-BFAE-60CDC80CC5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36.97</c:v>
                </c:pt>
                <c:pt idx="2">
                  <c:v>49.27</c:v>
                </c:pt>
                <c:pt idx="3">
                  <c:v>49.47</c:v>
                </c:pt>
                <c:pt idx="4">
                  <c:v>48.19</c:v>
                </c:pt>
              </c:numCache>
            </c:numRef>
          </c:val>
          <c:smooth val="0"/>
          <c:extLst>
            <c:ext xmlns:c16="http://schemas.microsoft.com/office/drawing/2014/chart" uri="{C3380CC4-5D6E-409C-BE32-E72D297353CC}">
              <c16:uniqueId val="{00000001-E637-44FB-BFAE-60CDC80CC5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73.349999999999994</c:v>
                </c:pt>
                <c:pt idx="1">
                  <c:v>74.349999999999994</c:v>
                </c:pt>
                <c:pt idx="2">
                  <c:v>85.5</c:v>
                </c:pt>
                <c:pt idx="3">
                  <c:v>89.22</c:v>
                </c:pt>
                <c:pt idx="4">
                  <c:v>92.63</c:v>
                </c:pt>
              </c:numCache>
            </c:numRef>
          </c:val>
          <c:extLst>
            <c:ext xmlns:c16="http://schemas.microsoft.com/office/drawing/2014/chart" uri="{C3380CC4-5D6E-409C-BE32-E72D297353CC}">
              <c16:uniqueId val="{00000000-8018-4B41-9958-C5C208EA82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67.12</c:v>
                </c:pt>
                <c:pt idx="2">
                  <c:v>83.16</c:v>
                </c:pt>
                <c:pt idx="3">
                  <c:v>82.06</c:v>
                </c:pt>
                <c:pt idx="4">
                  <c:v>82.26</c:v>
                </c:pt>
              </c:numCache>
            </c:numRef>
          </c:val>
          <c:smooth val="0"/>
          <c:extLst>
            <c:ext xmlns:c16="http://schemas.microsoft.com/office/drawing/2014/chart" uri="{C3380CC4-5D6E-409C-BE32-E72D297353CC}">
              <c16:uniqueId val="{00000001-8018-4B41-9958-C5C208EA82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女川町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6098</v>
      </c>
      <c r="AM8" s="37"/>
      <c r="AN8" s="37"/>
      <c r="AO8" s="37"/>
      <c r="AP8" s="37"/>
      <c r="AQ8" s="37"/>
      <c r="AR8" s="37"/>
      <c r="AS8" s="37"/>
      <c r="AT8" s="38">
        <f>データ!T6</f>
        <v>65.349999999999994</v>
      </c>
      <c r="AU8" s="38"/>
      <c r="AV8" s="38"/>
      <c r="AW8" s="38"/>
      <c r="AX8" s="38"/>
      <c r="AY8" s="38"/>
      <c r="AZ8" s="38"/>
      <c r="BA8" s="38"/>
      <c r="BB8" s="38">
        <f>データ!U6</f>
        <v>93.31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87.44</v>
      </c>
      <c r="Q10" s="38"/>
      <c r="R10" s="38"/>
      <c r="S10" s="38"/>
      <c r="T10" s="38"/>
      <c r="U10" s="38"/>
      <c r="V10" s="38"/>
      <c r="W10" s="38">
        <f>データ!Q6</f>
        <v>121.91</v>
      </c>
      <c r="X10" s="38"/>
      <c r="Y10" s="38"/>
      <c r="Z10" s="38"/>
      <c r="AA10" s="38"/>
      <c r="AB10" s="38"/>
      <c r="AC10" s="38"/>
      <c r="AD10" s="37">
        <f>データ!R6</f>
        <v>3520</v>
      </c>
      <c r="AE10" s="37"/>
      <c r="AF10" s="37"/>
      <c r="AG10" s="37"/>
      <c r="AH10" s="37"/>
      <c r="AI10" s="37"/>
      <c r="AJ10" s="37"/>
      <c r="AK10" s="2"/>
      <c r="AL10" s="37">
        <f>データ!V6</f>
        <v>5275</v>
      </c>
      <c r="AM10" s="37"/>
      <c r="AN10" s="37"/>
      <c r="AO10" s="37"/>
      <c r="AP10" s="37"/>
      <c r="AQ10" s="37"/>
      <c r="AR10" s="37"/>
      <c r="AS10" s="37"/>
      <c r="AT10" s="38">
        <f>データ!W6</f>
        <v>3.25</v>
      </c>
      <c r="AU10" s="38"/>
      <c r="AV10" s="38"/>
      <c r="AW10" s="38"/>
      <c r="AX10" s="38"/>
      <c r="AY10" s="38"/>
      <c r="AZ10" s="38"/>
      <c r="BA10" s="38"/>
      <c r="BB10" s="38">
        <f>データ!X6</f>
        <v>1623.08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ErmmXkd/ZNwjFVh6I323WXqyBJVI/JaLgcJ/fL4arBrwJCXXjLBRhENzurLw03LYN62sZigXycCwmA28iaylhQ==" saltValue="8po6FTdi427ikmQ/7/Wxf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45811</v>
      </c>
      <c r="D6" s="19">
        <f t="shared" si="3"/>
        <v>47</v>
      </c>
      <c r="E6" s="19">
        <f t="shared" si="3"/>
        <v>17</v>
      </c>
      <c r="F6" s="19">
        <f t="shared" si="3"/>
        <v>1</v>
      </c>
      <c r="G6" s="19">
        <f t="shared" si="3"/>
        <v>0</v>
      </c>
      <c r="H6" s="19" t="str">
        <f t="shared" si="3"/>
        <v>宮城県　女川町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87.44</v>
      </c>
      <c r="Q6" s="20">
        <f t="shared" si="3"/>
        <v>121.91</v>
      </c>
      <c r="R6" s="20">
        <f t="shared" si="3"/>
        <v>3520</v>
      </c>
      <c r="S6" s="20">
        <f t="shared" si="3"/>
        <v>6098</v>
      </c>
      <c r="T6" s="20">
        <f t="shared" si="3"/>
        <v>65.349999999999994</v>
      </c>
      <c r="U6" s="20">
        <f t="shared" si="3"/>
        <v>93.31</v>
      </c>
      <c r="V6" s="20">
        <f t="shared" si="3"/>
        <v>5275</v>
      </c>
      <c r="W6" s="20">
        <f t="shared" si="3"/>
        <v>3.25</v>
      </c>
      <c r="X6" s="20">
        <f t="shared" si="3"/>
        <v>1623.08</v>
      </c>
      <c r="Y6" s="21">
        <f>IF(Y7="",NA(),Y7)</f>
        <v>91.88</v>
      </c>
      <c r="Z6" s="21">
        <f t="shared" ref="Z6:AH6" si="4">IF(Z7="",NA(),Z7)</f>
        <v>87.58</v>
      </c>
      <c r="AA6" s="21">
        <f t="shared" si="4"/>
        <v>94.33</v>
      </c>
      <c r="AB6" s="21">
        <f t="shared" si="4"/>
        <v>89.86</v>
      </c>
      <c r="AC6" s="21">
        <f t="shared" si="4"/>
        <v>93.35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2742.25</v>
      </c>
      <c r="BG6" s="21">
        <f t="shared" ref="BG6:BO6" si="7">IF(BG7="",NA(),BG7)</f>
        <v>2336.7399999999998</v>
      </c>
      <c r="BH6" s="21">
        <f t="shared" si="7"/>
        <v>2102.5</v>
      </c>
      <c r="BI6" s="21">
        <f t="shared" si="7"/>
        <v>1855.44</v>
      </c>
      <c r="BJ6" s="21">
        <f t="shared" si="7"/>
        <v>1764.89</v>
      </c>
      <c r="BK6" s="21">
        <f t="shared" si="7"/>
        <v>1217.7</v>
      </c>
      <c r="BL6" s="21">
        <f t="shared" si="7"/>
        <v>1689.65</v>
      </c>
      <c r="BM6" s="21">
        <f t="shared" si="7"/>
        <v>1130.42</v>
      </c>
      <c r="BN6" s="21">
        <f t="shared" si="7"/>
        <v>1245.0999999999999</v>
      </c>
      <c r="BO6" s="21">
        <f t="shared" si="7"/>
        <v>1108.8</v>
      </c>
      <c r="BP6" s="20" t="str">
        <f>IF(BP7="","",IF(BP7="-","【-】","【"&amp;SUBSTITUTE(TEXT(BP7,"#,##0.00"),"-","△")&amp;"】"))</f>
        <v>【669.11】</v>
      </c>
      <c r="BQ6" s="21">
        <f>IF(BQ7="",NA(),BQ7)</f>
        <v>106.13</v>
      </c>
      <c r="BR6" s="21">
        <f t="shared" ref="BR6:BZ6" si="8">IF(BR7="",NA(),BR7)</f>
        <v>83.58</v>
      </c>
      <c r="BS6" s="21">
        <f t="shared" si="8"/>
        <v>98.69</v>
      </c>
      <c r="BT6" s="21">
        <f t="shared" si="8"/>
        <v>85.08</v>
      </c>
      <c r="BU6" s="21">
        <f t="shared" si="8"/>
        <v>99.91</v>
      </c>
      <c r="BV6" s="21">
        <f t="shared" si="8"/>
        <v>66.680000000000007</v>
      </c>
      <c r="BW6" s="21">
        <f t="shared" si="8"/>
        <v>58.12</v>
      </c>
      <c r="BX6" s="21">
        <f t="shared" si="8"/>
        <v>74.17</v>
      </c>
      <c r="BY6" s="21">
        <f t="shared" si="8"/>
        <v>79.77</v>
      </c>
      <c r="BZ6" s="21">
        <f t="shared" si="8"/>
        <v>79.63</v>
      </c>
      <c r="CA6" s="20" t="str">
        <f>IF(CA7="","",IF(CA7="-","【-】","【"&amp;SUBSTITUTE(TEXT(CA7,"#,##0.00"),"-","△")&amp;"】"))</f>
        <v>【99.73】</v>
      </c>
      <c r="CB6" s="21">
        <f>IF(CB7="",NA(),CB7)</f>
        <v>191.77</v>
      </c>
      <c r="CC6" s="21">
        <f t="shared" ref="CC6:CK6" si="9">IF(CC7="",NA(),CC7)</f>
        <v>243.34</v>
      </c>
      <c r="CD6" s="21">
        <f t="shared" si="9"/>
        <v>206.79</v>
      </c>
      <c r="CE6" s="21">
        <f t="shared" si="9"/>
        <v>241.85</v>
      </c>
      <c r="CF6" s="21">
        <f t="shared" si="9"/>
        <v>205.19</v>
      </c>
      <c r="CG6" s="21">
        <f t="shared" si="9"/>
        <v>260.11</v>
      </c>
      <c r="CH6" s="21">
        <f t="shared" si="9"/>
        <v>304.98</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41.45</v>
      </c>
      <c r="CS6" s="21">
        <f t="shared" si="10"/>
        <v>36.97</v>
      </c>
      <c r="CT6" s="21">
        <f t="shared" si="10"/>
        <v>49.27</v>
      </c>
      <c r="CU6" s="21">
        <f t="shared" si="10"/>
        <v>49.47</v>
      </c>
      <c r="CV6" s="21">
        <f t="shared" si="10"/>
        <v>48.19</v>
      </c>
      <c r="CW6" s="20" t="str">
        <f>IF(CW7="","",IF(CW7="-","【-】","【"&amp;SUBSTITUTE(TEXT(CW7,"#,##0.00"),"-","△")&amp;"】"))</f>
        <v>【59.99】</v>
      </c>
      <c r="CX6" s="21">
        <f>IF(CX7="",NA(),CX7)</f>
        <v>73.349999999999994</v>
      </c>
      <c r="CY6" s="21">
        <f t="shared" ref="CY6:DG6" si="11">IF(CY7="",NA(),CY7)</f>
        <v>74.349999999999994</v>
      </c>
      <c r="CZ6" s="21">
        <f t="shared" si="11"/>
        <v>85.5</v>
      </c>
      <c r="DA6" s="21">
        <f t="shared" si="11"/>
        <v>89.22</v>
      </c>
      <c r="DB6" s="21">
        <f t="shared" si="11"/>
        <v>92.63</v>
      </c>
      <c r="DC6" s="21">
        <f t="shared" si="11"/>
        <v>64.510000000000005</v>
      </c>
      <c r="DD6" s="21">
        <f t="shared" si="11"/>
        <v>67.12</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0.17</v>
      </c>
      <c r="EF6" s="21">
        <f t="shared" ref="EF6:EN6" si="14">IF(EF7="",NA(),EF7)</f>
        <v>9.52</v>
      </c>
      <c r="EG6" s="21">
        <f t="shared" si="14"/>
        <v>8.43</v>
      </c>
      <c r="EH6" s="20">
        <f t="shared" si="14"/>
        <v>0</v>
      </c>
      <c r="EI6" s="20">
        <f t="shared" si="14"/>
        <v>0</v>
      </c>
      <c r="EJ6" s="21">
        <f t="shared" si="14"/>
        <v>7.0000000000000007E-2</v>
      </c>
      <c r="EK6" s="21">
        <f t="shared" si="14"/>
        <v>0.56999999999999995</v>
      </c>
      <c r="EL6" s="21">
        <f t="shared" si="14"/>
        <v>0.1</v>
      </c>
      <c r="EM6" s="21">
        <f t="shared" si="14"/>
        <v>0.32</v>
      </c>
      <c r="EN6" s="21">
        <f t="shared" si="14"/>
        <v>0.1</v>
      </c>
      <c r="EO6" s="20" t="str">
        <f>IF(EO7="","",IF(EO7="-","【-】","【"&amp;SUBSTITUTE(TEXT(EO7,"#,##0.00"),"-","△")&amp;"】"))</f>
        <v>【0.24】</v>
      </c>
    </row>
    <row r="7" spans="1:145" s="22" customFormat="1" x14ac:dyDescent="0.15">
      <c r="A7" s="14"/>
      <c r="B7" s="23">
        <v>2021</v>
      </c>
      <c r="C7" s="23">
        <v>45811</v>
      </c>
      <c r="D7" s="23">
        <v>47</v>
      </c>
      <c r="E7" s="23">
        <v>17</v>
      </c>
      <c r="F7" s="23">
        <v>1</v>
      </c>
      <c r="G7" s="23">
        <v>0</v>
      </c>
      <c r="H7" s="23" t="s">
        <v>98</v>
      </c>
      <c r="I7" s="23" t="s">
        <v>99</v>
      </c>
      <c r="J7" s="23" t="s">
        <v>100</v>
      </c>
      <c r="K7" s="23" t="s">
        <v>101</v>
      </c>
      <c r="L7" s="23" t="s">
        <v>102</v>
      </c>
      <c r="M7" s="23" t="s">
        <v>103</v>
      </c>
      <c r="N7" s="24" t="s">
        <v>104</v>
      </c>
      <c r="O7" s="24" t="s">
        <v>105</v>
      </c>
      <c r="P7" s="24">
        <v>87.44</v>
      </c>
      <c r="Q7" s="24">
        <v>121.91</v>
      </c>
      <c r="R7" s="24">
        <v>3520</v>
      </c>
      <c r="S7" s="24">
        <v>6098</v>
      </c>
      <c r="T7" s="24">
        <v>65.349999999999994</v>
      </c>
      <c r="U7" s="24">
        <v>93.31</v>
      </c>
      <c r="V7" s="24">
        <v>5275</v>
      </c>
      <c r="W7" s="24">
        <v>3.25</v>
      </c>
      <c r="X7" s="24">
        <v>1623.08</v>
      </c>
      <c r="Y7" s="24">
        <v>91.88</v>
      </c>
      <c r="Z7" s="24">
        <v>87.58</v>
      </c>
      <c r="AA7" s="24">
        <v>94.33</v>
      </c>
      <c r="AB7" s="24">
        <v>89.86</v>
      </c>
      <c r="AC7" s="24">
        <v>93.35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2742.25</v>
      </c>
      <c r="BG7" s="24">
        <v>2336.7399999999998</v>
      </c>
      <c r="BH7" s="24">
        <v>2102.5</v>
      </c>
      <c r="BI7" s="24">
        <v>1855.44</v>
      </c>
      <c r="BJ7" s="24">
        <v>1764.89</v>
      </c>
      <c r="BK7" s="24">
        <v>1217.7</v>
      </c>
      <c r="BL7" s="24">
        <v>1689.65</v>
      </c>
      <c r="BM7" s="24">
        <v>1130.42</v>
      </c>
      <c r="BN7" s="24">
        <v>1245.0999999999999</v>
      </c>
      <c r="BO7" s="24">
        <v>1108.8</v>
      </c>
      <c r="BP7" s="24">
        <v>669.11</v>
      </c>
      <c r="BQ7" s="24">
        <v>106.13</v>
      </c>
      <c r="BR7" s="24">
        <v>83.58</v>
      </c>
      <c r="BS7" s="24">
        <v>98.69</v>
      </c>
      <c r="BT7" s="24">
        <v>85.08</v>
      </c>
      <c r="BU7" s="24">
        <v>99.91</v>
      </c>
      <c r="BV7" s="24">
        <v>66.680000000000007</v>
      </c>
      <c r="BW7" s="24">
        <v>58.12</v>
      </c>
      <c r="BX7" s="24">
        <v>74.17</v>
      </c>
      <c r="BY7" s="24">
        <v>79.77</v>
      </c>
      <c r="BZ7" s="24">
        <v>79.63</v>
      </c>
      <c r="CA7" s="24">
        <v>99.73</v>
      </c>
      <c r="CB7" s="24">
        <v>191.77</v>
      </c>
      <c r="CC7" s="24">
        <v>243.34</v>
      </c>
      <c r="CD7" s="24">
        <v>206.79</v>
      </c>
      <c r="CE7" s="24">
        <v>241.85</v>
      </c>
      <c r="CF7" s="24">
        <v>205.19</v>
      </c>
      <c r="CG7" s="24">
        <v>260.11</v>
      </c>
      <c r="CH7" s="24">
        <v>304.98</v>
      </c>
      <c r="CI7" s="24">
        <v>230.95</v>
      </c>
      <c r="CJ7" s="24">
        <v>214.56</v>
      </c>
      <c r="CK7" s="24">
        <v>213.66</v>
      </c>
      <c r="CL7" s="24">
        <v>134.97999999999999</v>
      </c>
      <c r="CM7" s="24" t="s">
        <v>104</v>
      </c>
      <c r="CN7" s="24" t="s">
        <v>104</v>
      </c>
      <c r="CO7" s="24" t="s">
        <v>104</v>
      </c>
      <c r="CP7" s="24" t="s">
        <v>104</v>
      </c>
      <c r="CQ7" s="24" t="s">
        <v>104</v>
      </c>
      <c r="CR7" s="24">
        <v>41.45</v>
      </c>
      <c r="CS7" s="24">
        <v>36.97</v>
      </c>
      <c r="CT7" s="24">
        <v>49.27</v>
      </c>
      <c r="CU7" s="24">
        <v>49.47</v>
      </c>
      <c r="CV7" s="24">
        <v>48.19</v>
      </c>
      <c r="CW7" s="24">
        <v>59.99</v>
      </c>
      <c r="CX7" s="24">
        <v>73.349999999999994</v>
      </c>
      <c r="CY7" s="24">
        <v>74.349999999999994</v>
      </c>
      <c r="CZ7" s="24">
        <v>85.5</v>
      </c>
      <c r="DA7" s="24">
        <v>89.22</v>
      </c>
      <c r="DB7" s="24">
        <v>92.63</v>
      </c>
      <c r="DC7" s="24">
        <v>64.510000000000005</v>
      </c>
      <c r="DD7" s="24">
        <v>67.12</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0.17</v>
      </c>
      <c r="EF7" s="24">
        <v>9.52</v>
      </c>
      <c r="EG7" s="24">
        <v>8.43</v>
      </c>
      <c r="EH7" s="24">
        <v>0</v>
      </c>
      <c r="EI7" s="24">
        <v>0</v>
      </c>
      <c r="EJ7" s="24">
        <v>7.0000000000000007E-2</v>
      </c>
      <c r="EK7" s="24">
        <v>0.56999999999999995</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2023-01-12T23:52:15Z</dcterms:created>
  <dcterms:modified xsi:type="dcterms:W3CDTF">2023-02-14T07:48:40Z</dcterms:modified>
  <cp:category/>
</cp:coreProperties>
</file>