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4実施・公営企業決算統計関係\17 経営比較分析表\01 公営企業に係る経営比較分析表(令和3年度決算）の分析等について\03 市町村回答\10 登米市★☆\"/>
    </mc:Choice>
  </mc:AlternateContent>
  <workbookProtection workbookAlgorithmName="SHA-512" workbookHashValue="aJ64uYZwrcfrihGFGQkJWb4fImVQQuEO3GWByVpKKZv7ozToP780mgNIb2TwEslW9dArijdMrEUfMy96NxZDYg==" workbookSaltValue="M1FasALOb15HL+BYPoh+BA==" workbookSpinCount="100000" lockStructure="1"/>
  <bookViews>
    <workbookView xWindow="0" yWindow="0" windowWidth="27870" windowHeight="12795"/>
  </bookViews>
  <sheets>
    <sheet name="法適用_下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N85" i="4" s="1"/>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F85" i="4" s="1"/>
  <c r="AS6" i="5"/>
  <c r="AR6" i="5"/>
  <c r="AQ6" i="5"/>
  <c r="AP6" i="5"/>
  <c r="AO6" i="5"/>
  <c r="AN6" i="5"/>
  <c r="AM6" i="5"/>
  <c r="AL6" i="5"/>
  <c r="AK6" i="5"/>
  <c r="AJ6" i="5"/>
  <c r="AI6" i="5"/>
  <c r="E85" i="4" s="1"/>
  <c r="AH6" i="5"/>
  <c r="AG6" i="5"/>
  <c r="AF6" i="5"/>
  <c r="AE6" i="5"/>
  <c r="AD6" i="5"/>
  <c r="AC6" i="5"/>
  <c r="AB6" i="5"/>
  <c r="AA6" i="5"/>
  <c r="Z6" i="5"/>
  <c r="Y6" i="5"/>
  <c r="X6" i="5"/>
  <c r="BB10" i="4" s="1"/>
  <c r="W6" i="5"/>
  <c r="V6" i="5"/>
  <c r="U6" i="5"/>
  <c r="BB8" i="4" s="1"/>
  <c r="T6" i="5"/>
  <c r="AT8" i="4" s="1"/>
  <c r="S6" i="5"/>
  <c r="AL8" i="4" s="1"/>
  <c r="R6" i="5"/>
  <c r="Q6" i="5"/>
  <c r="W10" i="4" s="1"/>
  <c r="P6" i="5"/>
  <c r="O6" i="5"/>
  <c r="N6" i="5"/>
  <c r="B10" i="4" s="1"/>
  <c r="M6" i="5"/>
  <c r="AD8" i="4" s="1"/>
  <c r="L6" i="5"/>
  <c r="W8" i="4" s="1"/>
  <c r="K6" i="5"/>
  <c r="P8" i="4" s="1"/>
  <c r="J6" i="5"/>
  <c r="I6" i="5"/>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I85" i="4"/>
  <c r="G85" i="4"/>
  <c r="AT10" i="4"/>
  <c r="AL10" i="4"/>
  <c r="AD10" i="4"/>
  <c r="P10" i="4"/>
  <c r="I10" i="4"/>
  <c r="I8" i="4"/>
  <c r="B8" i="4"/>
</calcChain>
</file>

<file path=xl/sharedStrings.xml><?xml version="1.0" encoding="utf-8"?>
<sst xmlns="http://schemas.openxmlformats.org/spreadsheetml/2006/main" count="307" uniqueCount="117">
  <si>
    <t>経営比較分析表（令和3年度決算）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</si>
  <si>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</si>
  <si>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</si>
  <si>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</si>
  <si>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</si>
  <si>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</si>
  <si>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</si>
  <si>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</si>
  <si>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</si>
  <si>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</si>
  <si>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</si>
  <si>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</si>
  <si>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</si>
  <si>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</si>
  <si>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</si>
  <si>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</si>
  <si>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</si>
  <si>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</si>
  <si>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</si>
  <si>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</si>
  <si>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</si>
  <si>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</si>
  <si>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</si>
  <si>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令和3年度全国平均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</si>
  <si>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</si>
  <si>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</si>
  <si>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</si>
  <si>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</si>
  <si>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</si>
  <si>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</si>
  <si>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</si>
  <si>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</si>
  <si>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</si>
  <si>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</si>
  <si>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</si>
  <si>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</si>
  <si>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</si>
  <si>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</si>
  <si>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</si>
  <si>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</si>
  <si>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</si>
  <si>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</si>
  <si>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</si>
  <si>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</si>
  <si>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</si>
  <si>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</si>
  <si>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</si>
  <si>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</si>
  <si>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</si>
  <si>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</si>
  <si>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</si>
  <si>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</si>
  <si>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</si>
  <si>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</si>
  <si>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</si>
  <si>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</si>
  <si>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</si>
  <si>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</si>
  <si>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</si>
  <si>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</si>
  <si>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</si>
  <si>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</si>
  <si>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</si>
  <si>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</si>
  <si>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</si>
  <si>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</si>
  <si>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</si>
  <si>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</si>
  <si>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</si>
  <si>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</si>
  <si>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</si>
  <si>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</si>
  <si>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</si>
  <si>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</si>
  <si>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</si>
  <si>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</si>
  <si>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</si>
  <si>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</si>
  <si>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</si>
  <si>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</si>
  <si>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</si>
  <si>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</si>
  <si>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</si>
  <si>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</si>
  <si>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</si>
  <si>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</si>
  <si>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</si>
  <si>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</si>
  <si>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</si>
  <si>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</si>
  <si>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</si>
  <si>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</si>
  <si>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</si>
  <si>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</si>
  <si>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</si>
  <si>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</si>
  <si>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登米市</t>
  </si>
  <si>
    <t>法適用</t>
  </si>
  <si>
    <t>下水道事業</t>
  </si>
  <si>
    <t>特定地域生活排水処理</t>
  </si>
  <si>
    <t>K2</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</si>
  <si>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</si>
  <si>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</si>
  <si>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</si>
  <si>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</si>
  <si>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</si>
  <si>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</si>
  <si>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</si>
  <si>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</si>
  <si>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</si>
  <si>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</si>
  <si>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</si>
  <si>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</si>
  <si>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</si>
  <si>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 xml:space="preserve">「①有形固定資産減価償却率」は、地方公営企業法適用前の減価償却累計額を控除した額を開始時点の資産として計上しているため、減価償却累計額が小さく、平均値を下回っている。
</t>
    <phoneticPr fontId="4"/>
  </si>
  <si>
    <t>　平成14年度より特定地域生活排水処理施設整備に着手し、令和３年度においては86基を整備している。浄化槽の設置コストは低いものの、維持管理コストが嵩み「汚水処理原価」が類似団体より高く、「経費回収率」が低い状況にある。適正な使用料となるよう見直しを行うとともに、汚水処理費の削減を行っていく。
　今後は、施設更新費用の増加や人口減少に伴う使用料の減少等が予測され、的確な経営分析を行い、持続可能な経営に努める必要がある。</t>
    <rPh sb="1" eb="3">
      <t>ヘイセイ</t>
    </rPh>
    <rPh sb="5" eb="7">
      <t>ネンド</t>
    </rPh>
    <rPh sb="9" eb="13">
      <t>トクテイチイキ</t>
    </rPh>
    <rPh sb="13" eb="17">
      <t>セイカツハイスイ</t>
    </rPh>
    <rPh sb="17" eb="23">
      <t>ショリシセツセイビ</t>
    </rPh>
    <rPh sb="24" eb="26">
      <t>チャクシュ</t>
    </rPh>
    <rPh sb="28" eb="30">
      <t>レイワ</t>
    </rPh>
    <rPh sb="31" eb="33">
      <t>ネンド</t>
    </rPh>
    <rPh sb="40" eb="41">
      <t>キ</t>
    </rPh>
    <rPh sb="42" eb="44">
      <t>セイビ</t>
    </rPh>
    <rPh sb="49" eb="52">
      <t>ジョウカソウ</t>
    </rPh>
    <rPh sb="53" eb="55">
      <t>セッチ</t>
    </rPh>
    <rPh sb="59" eb="60">
      <t>ヒク</t>
    </rPh>
    <rPh sb="65" eb="69">
      <t>イジカンリ</t>
    </rPh>
    <rPh sb="73" eb="74">
      <t>カサ</t>
    </rPh>
    <rPh sb="76" eb="82">
      <t>オスイショリゲンカ</t>
    </rPh>
    <rPh sb="84" eb="88">
      <t>ルイジダンタイ</t>
    </rPh>
    <rPh sb="112" eb="115">
      <t>シヨウリョウ</t>
    </rPh>
    <phoneticPr fontId="4"/>
  </si>
  <si>
    <t>　令和２年度より地方公営企業法を適用したため、令和２年度からの数値となっている。
「①経常収支比率」は、100％を超えて単年度黒字となったが、基準外繰入に依存しているため、収入確保と経費削減に努めなければならない。
「②累積欠損金比率」は発生していない。
「③流動比率」は、①により現金が前年度より増加し、平均値を上回っている。今後も流動資産の確保に努めていく。
「④企業債残高対事業規模比率」は、建設投資において、自己資金が少ないため借入金に依存してきたことにより、企業債残高が高く平均値を大きく上回っている。
「⑥汚水処理原価」は、委託料等の増により前年度より増加し平均値より高く、使用料単価も低いことから、「⑤経費回収率」は平均値を下回っている。汚水処理費の削減と使用料改定を行い、回収率の改善を図っていく。
「⑦施設利用率」は平均値を下回っている。新規整備により浄化槽の基数は年々増加しているが、１基あたりの処理水量は増加しない傾向となっている。
「⑧水洗化率」は、本市では、排水設備工事申請と浄化槽設置申請を同時に提出することにより浄化槽工事を実施しているため、100％となっている。</t>
    <rPh sb="114" eb="115">
      <t>キン</t>
    </rPh>
    <rPh sb="119" eb="121">
      <t>ハッセイ</t>
    </rPh>
    <rPh sb="141" eb="143">
      <t>ゲンキン</t>
    </rPh>
    <rPh sb="153" eb="156">
      <t>ヘイキンチ</t>
    </rPh>
    <rPh sb="157" eb="159">
      <t>ウワマワ</t>
    </rPh>
    <rPh sb="164" eb="166">
      <t>コンゴ</t>
    </rPh>
    <rPh sb="268" eb="271">
      <t>イタクリョウ</t>
    </rPh>
    <rPh sb="273" eb="274">
      <t>ゾウ</t>
    </rPh>
    <rPh sb="282" eb="284">
      <t>ゾウカ</t>
    </rPh>
    <rPh sb="285" eb="288">
      <t>ヘイキンチ</t>
    </rPh>
    <rPh sb="315" eb="318">
      <t>ヘイキンチ</t>
    </rPh>
    <rPh sb="319" eb="321">
      <t>シタマワ</t>
    </rPh>
    <rPh sb="378" eb="380">
      <t>シンキ</t>
    </rPh>
    <rPh sb="380" eb="382">
      <t>セイビ</t>
    </rPh>
    <rPh sb="385" eb="388">
      <t>ジョウカソウ</t>
    </rPh>
    <rPh sb="389" eb="391">
      <t>キスウ</t>
    </rPh>
    <rPh sb="392" eb="394">
      <t>ネンネン</t>
    </rPh>
    <rPh sb="394" eb="396">
      <t>ゾウカ</t>
    </rPh>
    <rPh sb="403" eb="404">
      <t>キ</t>
    </rPh>
    <rPh sb="408" eb="412">
      <t>ショリスイリョウ</t>
    </rPh>
    <rPh sb="413" eb="415">
      <t>ゾウカ</t>
    </rPh>
    <rPh sb="418" eb="420">
      <t>ケイコウ</t>
    </rPh>
    <rPh sb="437" eb="439">
      <t>ホンシ</t>
    </rPh>
    <rPh sb="442" eb="446">
      <t>ハイスイセツビ</t>
    </rPh>
    <rPh sb="446" eb="448">
      <t>コウジ</t>
    </rPh>
    <rPh sb="448" eb="450">
      <t>シンセイ</t>
    </rPh>
    <rPh sb="451" eb="454">
      <t>ジョウカソウ</t>
    </rPh>
    <rPh sb="454" eb="456">
      <t>セッチ</t>
    </rPh>
    <rPh sb="456" eb="458">
      <t>シンセイ</t>
    </rPh>
    <rPh sb="459" eb="461">
      <t>ドウジ</t>
    </rPh>
    <rPh sb="462" eb="464">
      <t>テイシュツ</t>
    </rPh>
    <rPh sb="471" eb="474">
      <t>ジョウカソウ</t>
    </rPh>
    <rPh sb="474" eb="476">
      <t>コウジ</t>
    </rPh>
    <rPh sb="477" eb="479">
      <t>ジッシ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</si>
</sst>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5" fillId="0" borderId="4"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BC8-47CB-B2D3-9935C2A969CF}"/>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2BC8-47CB-B2D3-9935C2A969CF}"/>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データ!$CM$6:$CQ$6</c:f>
              <c:numCache>
                <c:formatCode>#,##0.00;"△"#,##0.00;"-"</c:formatCode>
                <c:ptCount val="5"/>
                <c:pt idx="0">
                  <c:v>0</c:v>
                </c:pt>
                <c:pt idx="1">
                  <c:v>0</c:v>
                </c:pt>
                <c:pt idx="2">
                  <c:v>0</c:v>
                </c:pt>
                <c:pt idx="3">
                  <c:v>51.45</c:v>
                </c:pt>
                <c:pt idx="4">
                  <c:v>50.95</c:v>
                </c:pt>
              </c:numCache>
            </c:numRef>
          </c:val>
          <c:extLst>
            <c:ext xmlns:c16="http://schemas.microsoft.com/office/drawing/2014/chart" uri="{C3380CC4-5D6E-409C-BE32-E72D297353CC}">
              <c16:uniqueId val="{00000000-235E-4F52-A1B2-C781E6C88E44}"/>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58.19</c:v>
                </c:pt>
                <c:pt idx="4">
                  <c:v>56.52</c:v>
                </c:pt>
              </c:numCache>
            </c:numRef>
          </c:val>
          <c:smooth val="0"/>
          <c:extLst>
            <c:ext xmlns:c16="http://schemas.microsoft.com/office/drawing/2014/chart" uri="{C3380CC4-5D6E-409C-BE32-E72D297353CC}">
              <c16:uniqueId val="{00000001-235E-4F52-A1B2-C781E6C88E44}"/>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データ!$CX$6:$DB$6</c:f>
              <c:numCache>
                <c:formatCode>#,##0.00;"△"#,##0.00;"-"</c:formatCode>
                <c:ptCount val="5"/>
                <c:pt idx="0">
                  <c:v>0</c:v>
                </c:pt>
                <c:pt idx="1">
                  <c:v>0</c:v>
                </c:pt>
                <c:pt idx="2">
                  <c:v>0</c:v>
                </c:pt>
                <c:pt idx="3">
                  <c:v>100</c:v>
                </c:pt>
                <c:pt idx="4">
                  <c:v>100</c:v>
                </c:pt>
              </c:numCache>
            </c:numRef>
          </c:val>
          <c:extLst>
            <c:ext xmlns:c16="http://schemas.microsoft.com/office/drawing/2014/chart" uri="{C3380CC4-5D6E-409C-BE32-E72D297353CC}">
              <c16:uniqueId val="{00000000-87D2-4A46-B7F8-EB601727360D}"/>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87.8</c:v>
                </c:pt>
                <c:pt idx="4">
                  <c:v>88.43</c:v>
                </c:pt>
              </c:numCache>
            </c:numRef>
          </c:val>
          <c:smooth val="0"/>
          <c:extLst>
            <c:ext xmlns:c16="http://schemas.microsoft.com/office/drawing/2014/chart" uri="{C3380CC4-5D6E-409C-BE32-E72D297353CC}">
              <c16:uniqueId val="{00000001-87D2-4A46-B7F8-EB601727360D}"/>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データ!$Y$6:$AC$6</c:f>
              <c:numCache>
                <c:formatCode>#,##0.00;"△"#,##0.00;"-"</c:formatCode>
                <c:ptCount val="5"/>
                <c:pt idx="0">
                  <c:v>0</c:v>
                </c:pt>
                <c:pt idx="1">
                  <c:v>0</c:v>
                </c:pt>
                <c:pt idx="2">
                  <c:v>0</c:v>
                </c:pt>
                <c:pt idx="3">
                  <c:v>104.2</c:v>
                </c:pt>
                <c:pt idx="4">
                  <c:v>106.12</c:v>
                </c:pt>
              </c:numCache>
            </c:numRef>
          </c:val>
          <c:extLst>
            <c:ext xmlns:c16="http://schemas.microsoft.com/office/drawing/2014/chart" uri="{C3380CC4-5D6E-409C-BE32-E72D297353CC}">
              <c16:uniqueId val="{00000000-ADE3-4F3B-8CBD-CC9B33FC49FA}"/>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99.03</c:v>
                </c:pt>
                <c:pt idx="4">
                  <c:v>100.41</c:v>
                </c:pt>
              </c:numCache>
            </c:numRef>
          </c:val>
          <c:smooth val="0"/>
          <c:extLst>
            <c:ext xmlns:c16="http://schemas.microsoft.com/office/drawing/2014/chart" uri="{C3380CC4-5D6E-409C-BE32-E72D297353CC}">
              <c16:uniqueId val="{00000001-ADE3-4F3B-8CBD-CC9B33FC49FA}"/>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データ!$DI$6:$DM$6</c:f>
              <c:numCache>
                <c:formatCode>#,##0.00;"△"#,##0.00;"-"</c:formatCode>
                <c:ptCount val="5"/>
                <c:pt idx="0">
                  <c:v>0</c:v>
                </c:pt>
                <c:pt idx="1">
                  <c:v>0</c:v>
                </c:pt>
                <c:pt idx="2">
                  <c:v>0</c:v>
                </c:pt>
                <c:pt idx="3">
                  <c:v>4.3</c:v>
                </c:pt>
                <c:pt idx="4">
                  <c:v>8.27</c:v>
                </c:pt>
              </c:numCache>
            </c:numRef>
          </c:val>
          <c:extLst>
            <c:ext xmlns:c16="http://schemas.microsoft.com/office/drawing/2014/chart" uri="{C3380CC4-5D6E-409C-BE32-E72D297353CC}">
              <c16:uniqueId val="{00000000-82B9-497A-9784-4A7E93202FF3}"/>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15.74</c:v>
                </c:pt>
                <c:pt idx="4">
                  <c:v>21.02</c:v>
                </c:pt>
              </c:numCache>
            </c:numRef>
          </c:val>
          <c:smooth val="0"/>
          <c:extLst>
            <c:ext xmlns:c16="http://schemas.microsoft.com/office/drawing/2014/chart" uri="{C3380CC4-5D6E-409C-BE32-E72D297353CC}">
              <c16:uniqueId val="{00000001-82B9-497A-9784-4A7E93202FF3}"/>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9239-4B84-8E76-13725FA38012}"/>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9239-4B84-8E76-13725FA38012}"/>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データ!$AJ$6:$AN$6</c:f>
              <c:numCache>
                <c:formatCode>#,##0.00;"△"#,##0.00;"-"</c:formatCode>
                <c:ptCount val="5"/>
                <c:pt idx="0">
                  <c:v>0</c:v>
                </c:pt>
                <c:pt idx="1">
                  <c:v>0</c:v>
                </c:pt>
                <c:pt idx="2">
                  <c:v>0</c:v>
                </c:pt>
                <c:pt idx="3" formatCode="#,##0.00;&quot;△&quot;#,##0.00">
                  <c:v>0</c:v>
                </c:pt>
                <c:pt idx="4" formatCode="#,##0.00;&quot;△&quot;#,##0.00">
                  <c:v>0</c:v>
                </c:pt>
              </c:numCache>
            </c:numRef>
          </c:val>
          <c:extLst>
            <c:ext xmlns:c16="http://schemas.microsoft.com/office/drawing/2014/chart" uri="{C3380CC4-5D6E-409C-BE32-E72D297353CC}">
              <c16:uniqueId val="{00000000-639E-4DD5-8813-66968D877CF5}"/>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74.239999999999995</c:v>
                </c:pt>
                <c:pt idx="4">
                  <c:v>83.92</c:v>
                </c:pt>
              </c:numCache>
            </c:numRef>
          </c:val>
          <c:smooth val="0"/>
          <c:extLst>
            <c:ext xmlns:c16="http://schemas.microsoft.com/office/drawing/2014/chart" uri="{C3380CC4-5D6E-409C-BE32-E72D297353CC}">
              <c16:uniqueId val="{00000001-639E-4DD5-8813-66968D877CF5}"/>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データ!$AU$6:$AY$6</c:f>
              <c:numCache>
                <c:formatCode>#,##0.00;"△"#,##0.00;"-"</c:formatCode>
                <c:ptCount val="5"/>
                <c:pt idx="0">
                  <c:v>0</c:v>
                </c:pt>
                <c:pt idx="1">
                  <c:v>0</c:v>
                </c:pt>
                <c:pt idx="2">
                  <c:v>0</c:v>
                </c:pt>
                <c:pt idx="3">
                  <c:v>119.47</c:v>
                </c:pt>
                <c:pt idx="4">
                  <c:v>150.41</c:v>
                </c:pt>
              </c:numCache>
            </c:numRef>
          </c:val>
          <c:extLst>
            <c:ext xmlns:c16="http://schemas.microsoft.com/office/drawing/2014/chart" uri="{C3380CC4-5D6E-409C-BE32-E72D297353CC}">
              <c16:uniqueId val="{00000000-6C86-447F-9BD8-39783AACDC8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100.47</c:v>
                </c:pt>
                <c:pt idx="4">
                  <c:v>122.71</c:v>
                </c:pt>
              </c:numCache>
            </c:numRef>
          </c:val>
          <c:smooth val="0"/>
          <c:extLst>
            <c:ext xmlns:c16="http://schemas.microsoft.com/office/drawing/2014/chart" uri="{C3380CC4-5D6E-409C-BE32-E72D297353CC}">
              <c16:uniqueId val="{00000001-6C86-447F-9BD8-39783AACDC8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データ!$BF$6:$BJ$6</c:f>
              <c:numCache>
                <c:formatCode>#,##0.00;"△"#,##0.00;"-"</c:formatCode>
                <c:ptCount val="5"/>
                <c:pt idx="0">
                  <c:v>0</c:v>
                </c:pt>
                <c:pt idx="1">
                  <c:v>0</c:v>
                </c:pt>
                <c:pt idx="2">
                  <c:v>0</c:v>
                </c:pt>
                <c:pt idx="3">
                  <c:v>1327.87</c:v>
                </c:pt>
                <c:pt idx="4">
                  <c:v>1315.41</c:v>
                </c:pt>
              </c:numCache>
            </c:numRef>
          </c:val>
          <c:extLst>
            <c:ext xmlns:c16="http://schemas.microsoft.com/office/drawing/2014/chart" uri="{C3380CC4-5D6E-409C-BE32-E72D297353CC}">
              <c16:uniqueId val="{00000000-F7F5-47DC-B798-9A7DD774B894}"/>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294.27</c:v>
                </c:pt>
                <c:pt idx="4">
                  <c:v>294.08999999999997</c:v>
                </c:pt>
              </c:numCache>
            </c:numRef>
          </c:val>
          <c:smooth val="0"/>
          <c:extLst>
            <c:ext xmlns:c16="http://schemas.microsoft.com/office/drawing/2014/chart" uri="{C3380CC4-5D6E-409C-BE32-E72D297353CC}">
              <c16:uniqueId val="{00000001-F7F5-47DC-B798-9A7DD774B894}"/>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データ!$BQ$6:$BU$6</c:f>
              <c:numCache>
                <c:formatCode>#,##0.00;"△"#,##0.00;"-"</c:formatCode>
                <c:ptCount val="5"/>
                <c:pt idx="0">
                  <c:v>0</c:v>
                </c:pt>
                <c:pt idx="1">
                  <c:v>0</c:v>
                </c:pt>
                <c:pt idx="2">
                  <c:v>0</c:v>
                </c:pt>
                <c:pt idx="3">
                  <c:v>47.72</c:v>
                </c:pt>
                <c:pt idx="4">
                  <c:v>47.1</c:v>
                </c:pt>
              </c:numCache>
            </c:numRef>
          </c:val>
          <c:extLst>
            <c:ext xmlns:c16="http://schemas.microsoft.com/office/drawing/2014/chart" uri="{C3380CC4-5D6E-409C-BE32-E72D297353CC}">
              <c16:uniqueId val="{00000000-60AB-4C60-8FBD-7E32D1232C7C}"/>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60.59</c:v>
                </c:pt>
                <c:pt idx="4">
                  <c:v>60</c:v>
                </c:pt>
              </c:numCache>
            </c:numRef>
          </c:val>
          <c:smooth val="0"/>
          <c:extLst>
            <c:ext xmlns:c16="http://schemas.microsoft.com/office/drawing/2014/chart" uri="{C3380CC4-5D6E-409C-BE32-E72D297353CC}">
              <c16:uniqueId val="{00000001-60AB-4C60-8FBD-7E32D1232C7C}"/>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47119</c:v>
                </c:pt>
                <c:pt idx="1">
                  <c:v>47484</c:v>
                </c:pt>
                <c:pt idx="2" formatCode="&quot;R&quot;dd">
                  <c:v>47849</c:v>
                </c:pt>
                <c:pt idx="3" formatCode="&quot;R&quot;dd">
                  <c:v>48215</c:v>
                </c:pt>
                <c:pt idx="4" formatCode="&quot;R&quot;dd">
                  <c:v>48582</c:v>
                </c:pt>
              </c:numCache>
            </c:numRef>
          </c:cat>
          <c:val>
            <c:numRef>
              <c:f>データ!$CB$6:$CF$6</c:f>
              <c:numCache>
                <c:formatCode>#,##0.00;"△"#,##0.00;"-"</c:formatCode>
                <c:ptCount val="5"/>
                <c:pt idx="0">
                  <c:v>0</c:v>
                </c:pt>
                <c:pt idx="1">
                  <c:v>0</c:v>
                </c:pt>
                <c:pt idx="2">
                  <c:v>0</c:v>
                </c:pt>
                <c:pt idx="3">
                  <c:v>314.23</c:v>
                </c:pt>
                <c:pt idx="4">
                  <c:v>318.86</c:v>
                </c:pt>
              </c:numCache>
            </c:numRef>
          </c:val>
          <c:extLst>
            <c:ext xmlns:c16="http://schemas.microsoft.com/office/drawing/2014/chart" uri="{C3380CC4-5D6E-409C-BE32-E72D297353CC}">
              <c16:uniqueId val="{00000000-6612-4F22-8151-58EE2CE5ED5D}"/>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280.23</c:v>
                </c:pt>
                <c:pt idx="4">
                  <c:v>282.70999999999998</c:v>
                </c:pt>
              </c:numCache>
            </c:numRef>
          </c:val>
          <c:smooth val="0"/>
          <c:extLst>
            <c:ext xmlns:c16="http://schemas.microsoft.com/office/drawing/2014/chart" uri="{C3380CC4-5D6E-409C-BE32-E72D297353CC}">
              <c16:uniqueId val="{00000001-6612-4F22-8151-58EE2CE5ED5D}"/>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【98.81】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【102.81】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【112.20】</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【310.14】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【83.38】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【56.80】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【286.17】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【57.71】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【19.84】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N10" zoomScaleNormal="10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29" t="s">
        <v>0</v>
      </c>
      <c r="C2" s="29"/>
      <c r="D2" s="29"/>
      <c r="E2" s="29"/>
      <c r="F2" s="29"/>
      <c r="G2" s="29"/>
      <c r="H2" s="29"/>
      <c r="I2" s="29"/>
      <c r="J2" s="29"/>
      <c r="K2" s="29"/>
      <c r="L2" s="29"/>
      <c r="M2" s="29"/>
      <c r="N2" s="29"/>
      <c r="O2" s="29"/>
      <c r="P2" s="29"/>
      <c r="Q2" s="29"/>
      <c r="R2" s="29"/>
      <c r="S2" s="29"/>
      <c r="T2" s="29"/>
      <c r="U2" s="29"/>
      <c r="V2" s="29"/>
      <c r="W2" s="29"/>
      <c r="X2" s="29"/>
      <c r="Y2" s="29"/>
      <c r="Z2" s="29"/>
      <c r="AA2" s="29"/>
      <c r="AB2" s="29"/>
      <c r="AC2" s="29"/>
      <c r="AD2" s="29"/>
      <c r="AE2" s="29"/>
      <c r="AF2" s="29"/>
      <c r="AG2" s="29"/>
      <c r="AH2" s="29"/>
      <c r="AI2" s="29"/>
      <c r="AJ2" s="29"/>
      <c r="AK2" s="29"/>
      <c r="AL2" s="29"/>
      <c r="AM2" s="29"/>
      <c r="AN2" s="29"/>
      <c r="AO2" s="29"/>
      <c r="AP2" s="29"/>
      <c r="AQ2" s="29"/>
      <c r="AR2" s="29"/>
      <c r="AS2" s="29"/>
      <c r="AT2" s="29"/>
      <c r="AU2" s="29"/>
      <c r="AV2" s="29"/>
      <c r="AW2" s="29"/>
      <c r="AX2" s="29"/>
      <c r="AY2" s="29"/>
      <c r="AZ2" s="29"/>
      <c r="BA2" s="29"/>
      <c r="BB2" s="29"/>
      <c r="BC2" s="29"/>
      <c r="BD2" s="29"/>
      <c r="BE2" s="29"/>
      <c r="BF2" s="29"/>
      <c r="BG2" s="29"/>
      <c r="BH2" s="29"/>
      <c r="BI2" s="29"/>
      <c r="BJ2" s="29"/>
      <c r="BK2" s="29"/>
      <c r="BL2" s="29"/>
      <c r="BM2" s="29"/>
      <c r="BN2" s="29"/>
      <c r="BO2" s="29"/>
      <c r="BP2" s="29"/>
      <c r="BQ2" s="29"/>
      <c r="BR2" s="29"/>
      <c r="BS2" s="29"/>
      <c r="BT2" s="29"/>
      <c r="BU2" s="29"/>
      <c r="BV2" s="29"/>
      <c r="BW2" s="29"/>
      <c r="BX2" s="29"/>
      <c r="BY2" s="29"/>
      <c r="BZ2" s="29"/>
    </row>
    <row r="3" spans="1:78" ht="9.75" customHeight="1" x14ac:dyDescent="0.15">
      <c r="A3" s="2"/>
      <c r="B3" s="29"/>
      <c r="C3" s="29"/>
      <c r="D3" s="29"/>
      <c r="E3" s="29"/>
      <c r="F3" s="29"/>
      <c r="G3" s="29"/>
      <c r="H3" s="29"/>
      <c r="I3" s="29"/>
      <c r="J3" s="29"/>
      <c r="K3" s="29"/>
      <c r="L3" s="29"/>
      <c r="M3" s="29"/>
      <c r="N3" s="29"/>
      <c r="O3" s="29"/>
      <c r="P3" s="29"/>
      <c r="Q3" s="29"/>
      <c r="R3" s="29"/>
      <c r="S3" s="29"/>
      <c r="T3" s="29"/>
      <c r="U3" s="29"/>
      <c r="V3" s="29"/>
      <c r="W3" s="29"/>
      <c r="X3" s="29"/>
      <c r="Y3" s="29"/>
      <c r="Z3" s="29"/>
      <c r="AA3" s="29"/>
      <c r="AB3" s="29"/>
      <c r="AC3" s="29"/>
      <c r="AD3" s="29"/>
      <c r="AE3" s="29"/>
      <c r="AF3" s="29"/>
      <c r="AG3" s="29"/>
      <c r="AH3" s="29"/>
      <c r="AI3" s="29"/>
      <c r="AJ3" s="29"/>
      <c r="AK3" s="29"/>
      <c r="AL3" s="29"/>
      <c r="AM3" s="29"/>
      <c r="AN3" s="29"/>
      <c r="AO3" s="29"/>
      <c r="AP3" s="29"/>
      <c r="AQ3" s="29"/>
      <c r="AR3" s="29"/>
      <c r="AS3" s="29"/>
      <c r="AT3" s="29"/>
      <c r="AU3" s="29"/>
      <c r="AV3" s="29"/>
      <c r="AW3" s="29"/>
      <c r="AX3" s="29"/>
      <c r="AY3" s="29"/>
      <c r="AZ3" s="29"/>
      <c r="BA3" s="29"/>
      <c r="BB3" s="29"/>
      <c r="BC3" s="29"/>
      <c r="BD3" s="29"/>
      <c r="BE3" s="29"/>
      <c r="BF3" s="29"/>
      <c r="BG3" s="29"/>
      <c r="BH3" s="29"/>
      <c r="BI3" s="29"/>
      <c r="BJ3" s="29"/>
      <c r="BK3" s="29"/>
      <c r="BL3" s="29"/>
      <c r="BM3" s="29"/>
      <c r="BN3" s="29"/>
      <c r="BO3" s="29"/>
      <c r="BP3" s="29"/>
      <c r="BQ3" s="29"/>
      <c r="BR3" s="29"/>
      <c r="BS3" s="29"/>
      <c r="BT3" s="29"/>
      <c r="BU3" s="29"/>
      <c r="BV3" s="29"/>
      <c r="BW3" s="29"/>
      <c r="BX3" s="29"/>
      <c r="BY3" s="29"/>
      <c r="BZ3" s="29"/>
    </row>
    <row r="4" spans="1:78" ht="9.75" customHeight="1" x14ac:dyDescent="0.15">
      <c r="A4" s="2"/>
      <c r="B4" s="29"/>
      <c r="C4" s="29"/>
      <c r="D4" s="29"/>
      <c r="E4" s="29"/>
      <c r="F4" s="29"/>
      <c r="G4" s="29"/>
      <c r="H4" s="29"/>
      <c r="I4" s="29"/>
      <c r="J4" s="29"/>
      <c r="K4" s="29"/>
      <c r="L4" s="29"/>
      <c r="M4" s="29"/>
      <c r="N4" s="29"/>
      <c r="O4" s="29"/>
      <c r="P4" s="29"/>
      <c r="Q4" s="29"/>
      <c r="R4" s="29"/>
      <c r="S4" s="29"/>
      <c r="T4" s="29"/>
      <c r="U4" s="29"/>
      <c r="V4" s="29"/>
      <c r="W4" s="29"/>
      <c r="X4" s="29"/>
      <c r="Y4" s="29"/>
      <c r="Z4" s="29"/>
      <c r="AA4" s="29"/>
      <c r="AB4" s="29"/>
      <c r="AC4" s="29"/>
      <c r="AD4" s="29"/>
      <c r="AE4" s="29"/>
      <c r="AF4" s="29"/>
      <c r="AG4" s="29"/>
      <c r="AH4" s="29"/>
      <c r="AI4" s="29"/>
      <c r="AJ4" s="29"/>
      <c r="AK4" s="29"/>
      <c r="AL4" s="29"/>
      <c r="AM4" s="29"/>
      <c r="AN4" s="29"/>
      <c r="AO4" s="29"/>
      <c r="AP4" s="29"/>
      <c r="AQ4" s="29"/>
      <c r="AR4" s="29"/>
      <c r="AS4" s="29"/>
      <c r="AT4" s="29"/>
      <c r="AU4" s="29"/>
      <c r="AV4" s="29"/>
      <c r="AW4" s="29"/>
      <c r="AX4" s="29"/>
      <c r="AY4" s="29"/>
      <c r="AZ4" s="29"/>
      <c r="BA4" s="29"/>
      <c r="BB4" s="29"/>
      <c r="BC4" s="29"/>
      <c r="BD4" s="29"/>
      <c r="BE4" s="29"/>
      <c r="BF4" s="29"/>
      <c r="BG4" s="29"/>
      <c r="BH4" s="29"/>
      <c r="BI4" s="29"/>
      <c r="BJ4" s="29"/>
      <c r="BK4" s="29"/>
      <c r="BL4" s="29"/>
      <c r="BM4" s="29"/>
      <c r="BN4" s="29"/>
      <c r="BO4" s="29"/>
      <c r="BP4" s="29"/>
      <c r="BQ4" s="29"/>
      <c r="BR4" s="29"/>
      <c r="BS4" s="29"/>
      <c r="BT4" s="29"/>
      <c r="BU4" s="29"/>
      <c r="BV4" s="29"/>
      <c r="BW4" s="29"/>
      <c r="BX4" s="29"/>
      <c r="BY4" s="29"/>
      <c r="BZ4" s="2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30" t="str">
        <f>データ!H6</f>
        <v>宮城県　登米市</v>
      </c>
      <c r="C6" s="30"/>
      <c r="D6" s="30"/>
      <c r="E6" s="30"/>
      <c r="F6" s="30"/>
      <c r="G6" s="30"/>
      <c r="H6" s="30"/>
      <c r="I6" s="30"/>
      <c r="J6" s="30"/>
      <c r="K6" s="30"/>
      <c r="L6" s="30"/>
      <c r="M6" s="30"/>
      <c r="N6" s="30"/>
      <c r="O6" s="30"/>
      <c r="P6" s="30"/>
      <c r="Q6" s="30"/>
      <c r="R6" s="30"/>
      <c r="S6" s="30"/>
      <c r="T6" s="30"/>
      <c r="U6" s="30"/>
      <c r="V6" s="30"/>
      <c r="W6" s="30"/>
      <c r="X6" s="30"/>
      <c r="Y6" s="30"/>
      <c r="Z6" s="30"/>
      <c r="AA6" s="30"/>
      <c r="AB6" s="30"/>
      <c r="AC6" s="3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31" t="s">
        <v>1</v>
      </c>
      <c r="C7" s="31"/>
      <c r="D7" s="31"/>
      <c r="E7" s="31"/>
      <c r="F7" s="31"/>
      <c r="G7" s="31"/>
      <c r="H7" s="31"/>
      <c r="I7" s="31" t="s">
        <v>2</v>
      </c>
      <c r="J7" s="31"/>
      <c r="K7" s="31"/>
      <c r="L7" s="31"/>
      <c r="M7" s="31"/>
      <c r="N7" s="31"/>
      <c r="O7" s="31"/>
      <c r="P7" s="31" t="s">
        <v>3</v>
      </c>
      <c r="Q7" s="31"/>
      <c r="R7" s="31"/>
      <c r="S7" s="31"/>
      <c r="T7" s="31"/>
      <c r="U7" s="31"/>
      <c r="V7" s="31"/>
      <c r="W7" s="31" t="s">
        <v>4</v>
      </c>
      <c r="X7" s="31"/>
      <c r="Y7" s="31"/>
      <c r="Z7" s="31"/>
      <c r="AA7" s="31"/>
      <c r="AB7" s="31"/>
      <c r="AC7" s="31"/>
      <c r="AD7" s="31" t="s">
        <v>5</v>
      </c>
      <c r="AE7" s="31"/>
      <c r="AF7" s="31"/>
      <c r="AG7" s="31"/>
      <c r="AH7" s="31"/>
      <c r="AI7" s="31"/>
      <c r="AJ7" s="31"/>
      <c r="AK7" s="3"/>
      <c r="AL7" s="31" t="s">
        <v>6</v>
      </c>
      <c r="AM7" s="31"/>
      <c r="AN7" s="31"/>
      <c r="AO7" s="31"/>
      <c r="AP7" s="31"/>
      <c r="AQ7" s="31"/>
      <c r="AR7" s="31"/>
      <c r="AS7" s="31"/>
      <c r="AT7" s="31" t="s">
        <v>7</v>
      </c>
      <c r="AU7" s="31"/>
      <c r="AV7" s="31"/>
      <c r="AW7" s="31"/>
      <c r="AX7" s="31"/>
      <c r="AY7" s="31"/>
      <c r="AZ7" s="31"/>
      <c r="BA7" s="31"/>
      <c r="BB7" s="31" t="s">
        <v>8</v>
      </c>
      <c r="BC7" s="31"/>
      <c r="BD7" s="31"/>
      <c r="BE7" s="31"/>
      <c r="BF7" s="31"/>
      <c r="BG7" s="31"/>
      <c r="BH7" s="31"/>
      <c r="BI7" s="31"/>
      <c r="BJ7" s="3"/>
      <c r="BK7" s="3"/>
      <c r="BL7" s="32" t="s">
        <v>9</v>
      </c>
      <c r="BM7" s="33"/>
      <c r="BN7" s="33"/>
      <c r="BO7" s="33"/>
      <c r="BP7" s="33"/>
      <c r="BQ7" s="33"/>
      <c r="BR7" s="33"/>
      <c r="BS7" s="33"/>
      <c r="BT7" s="33"/>
      <c r="BU7" s="33"/>
      <c r="BV7" s="33"/>
      <c r="BW7" s="33"/>
      <c r="BX7" s="33"/>
      <c r="BY7" s="34"/>
    </row>
    <row r="8" spans="1:78" ht="18.75" customHeight="1" x14ac:dyDescent="0.15">
      <c r="A8" s="2"/>
      <c r="B8" s="40" t="str">
        <f>データ!I6</f>
        <v>法適用</v>
      </c>
      <c r="C8" s="40"/>
      <c r="D8" s="40"/>
      <c r="E8" s="40"/>
      <c r="F8" s="40"/>
      <c r="G8" s="40"/>
      <c r="H8" s="40"/>
      <c r="I8" s="40" t="str">
        <f>データ!J6</f>
        <v>下水道事業</v>
      </c>
      <c r="J8" s="40"/>
      <c r="K8" s="40"/>
      <c r="L8" s="40"/>
      <c r="M8" s="40"/>
      <c r="N8" s="40"/>
      <c r="O8" s="40"/>
      <c r="P8" s="40" t="str">
        <f>データ!K6</f>
        <v>特定地域生活排水処理</v>
      </c>
      <c r="Q8" s="40"/>
      <c r="R8" s="40"/>
      <c r="S8" s="40"/>
      <c r="T8" s="40"/>
      <c r="U8" s="40"/>
      <c r="V8" s="40"/>
      <c r="W8" s="40" t="str">
        <f>データ!L6</f>
        <v>K2</v>
      </c>
      <c r="X8" s="40"/>
      <c r="Y8" s="40"/>
      <c r="Z8" s="40"/>
      <c r="AA8" s="40"/>
      <c r="AB8" s="40"/>
      <c r="AC8" s="40"/>
      <c r="AD8" s="41" t="str">
        <f>データ!$M$6</f>
        <v>非設置</v>
      </c>
      <c r="AE8" s="41"/>
      <c r="AF8" s="41"/>
      <c r="AG8" s="41"/>
      <c r="AH8" s="41"/>
      <c r="AI8" s="41"/>
      <c r="AJ8" s="41"/>
      <c r="AK8" s="3"/>
      <c r="AL8" s="42">
        <f>データ!S6</f>
        <v>76120</v>
      </c>
      <c r="AM8" s="42"/>
      <c r="AN8" s="42"/>
      <c r="AO8" s="42"/>
      <c r="AP8" s="42"/>
      <c r="AQ8" s="42"/>
      <c r="AR8" s="42"/>
      <c r="AS8" s="42"/>
      <c r="AT8" s="35">
        <f>データ!T6</f>
        <v>536.12</v>
      </c>
      <c r="AU8" s="35"/>
      <c r="AV8" s="35"/>
      <c r="AW8" s="35"/>
      <c r="AX8" s="35"/>
      <c r="AY8" s="35"/>
      <c r="AZ8" s="35"/>
      <c r="BA8" s="35"/>
      <c r="BB8" s="35">
        <f>データ!U6</f>
        <v>141.97999999999999</v>
      </c>
      <c r="BC8" s="35"/>
      <c r="BD8" s="35"/>
      <c r="BE8" s="35"/>
      <c r="BF8" s="35"/>
      <c r="BG8" s="35"/>
      <c r="BH8" s="35"/>
      <c r="BI8" s="35"/>
      <c r="BJ8" s="3"/>
      <c r="BK8" s="3"/>
      <c r="BL8" s="36" t="s">
        <v>10</v>
      </c>
      <c r="BM8" s="37"/>
      <c r="BN8" s="38" t="s">
        <v>11</v>
      </c>
      <c r="BO8" s="38"/>
      <c r="BP8" s="38"/>
      <c r="BQ8" s="38"/>
      <c r="BR8" s="38"/>
      <c r="BS8" s="38"/>
      <c r="BT8" s="38"/>
      <c r="BU8" s="38"/>
      <c r="BV8" s="38"/>
      <c r="BW8" s="38"/>
      <c r="BX8" s="38"/>
      <c r="BY8" s="39"/>
    </row>
    <row r="9" spans="1:78" ht="18.75" customHeight="1" x14ac:dyDescent="0.15">
      <c r="A9" s="2"/>
      <c r="B9" s="31" t="s">
        <v>12</v>
      </c>
      <c r="C9" s="31"/>
      <c r="D9" s="31"/>
      <c r="E9" s="31"/>
      <c r="F9" s="31"/>
      <c r="G9" s="31"/>
      <c r="H9" s="31"/>
      <c r="I9" s="31" t="s">
        <v>13</v>
      </c>
      <c r="J9" s="31"/>
      <c r="K9" s="31"/>
      <c r="L9" s="31"/>
      <c r="M9" s="31"/>
      <c r="N9" s="31"/>
      <c r="O9" s="31"/>
      <c r="P9" s="31" t="s">
        <v>14</v>
      </c>
      <c r="Q9" s="31"/>
      <c r="R9" s="31"/>
      <c r="S9" s="31"/>
      <c r="T9" s="31"/>
      <c r="U9" s="31"/>
      <c r="V9" s="31"/>
      <c r="W9" s="31" t="s">
        <v>15</v>
      </c>
      <c r="X9" s="31"/>
      <c r="Y9" s="31"/>
      <c r="Z9" s="31"/>
      <c r="AA9" s="31"/>
      <c r="AB9" s="31"/>
      <c r="AC9" s="31"/>
      <c r="AD9" s="31" t="s">
        <v>16</v>
      </c>
      <c r="AE9" s="31"/>
      <c r="AF9" s="31"/>
      <c r="AG9" s="31"/>
      <c r="AH9" s="31"/>
      <c r="AI9" s="31"/>
      <c r="AJ9" s="31"/>
      <c r="AK9" s="3"/>
      <c r="AL9" s="31" t="s">
        <v>17</v>
      </c>
      <c r="AM9" s="31"/>
      <c r="AN9" s="31"/>
      <c r="AO9" s="31"/>
      <c r="AP9" s="31"/>
      <c r="AQ9" s="31"/>
      <c r="AR9" s="31"/>
      <c r="AS9" s="31"/>
      <c r="AT9" s="31" t="s">
        <v>18</v>
      </c>
      <c r="AU9" s="31"/>
      <c r="AV9" s="31"/>
      <c r="AW9" s="31"/>
      <c r="AX9" s="31"/>
      <c r="AY9" s="31"/>
      <c r="AZ9" s="31"/>
      <c r="BA9" s="31"/>
      <c r="BB9" s="31" t="s">
        <v>19</v>
      </c>
      <c r="BC9" s="31"/>
      <c r="BD9" s="31"/>
      <c r="BE9" s="31"/>
      <c r="BF9" s="31"/>
      <c r="BG9" s="31"/>
      <c r="BH9" s="31"/>
      <c r="BI9" s="31"/>
      <c r="BJ9" s="3"/>
      <c r="BK9" s="3"/>
      <c r="BL9" s="43" t="s">
        <v>20</v>
      </c>
      <c r="BM9" s="44"/>
      <c r="BN9" s="51" t="s">
        <v>21</v>
      </c>
      <c r="BO9" s="51"/>
      <c r="BP9" s="51"/>
      <c r="BQ9" s="51"/>
      <c r="BR9" s="51"/>
      <c r="BS9" s="51"/>
      <c r="BT9" s="51"/>
      <c r="BU9" s="51"/>
      <c r="BV9" s="51"/>
      <c r="BW9" s="51"/>
      <c r="BX9" s="51"/>
      <c r="BY9" s="52"/>
    </row>
    <row r="10" spans="1:78" ht="18.75" customHeight="1" x14ac:dyDescent="0.15">
      <c r="A10" s="2"/>
      <c r="B10" s="35" t="str">
        <f>データ!N6</f>
        <v>-</v>
      </c>
      <c r="C10" s="35"/>
      <c r="D10" s="35"/>
      <c r="E10" s="35"/>
      <c r="F10" s="35"/>
      <c r="G10" s="35"/>
      <c r="H10" s="35"/>
      <c r="I10" s="35">
        <f>データ!O6</f>
        <v>36.270000000000003</v>
      </c>
      <c r="J10" s="35"/>
      <c r="K10" s="35"/>
      <c r="L10" s="35"/>
      <c r="M10" s="35"/>
      <c r="N10" s="35"/>
      <c r="O10" s="35"/>
      <c r="P10" s="35">
        <f>データ!P6</f>
        <v>9.02</v>
      </c>
      <c r="Q10" s="35"/>
      <c r="R10" s="35"/>
      <c r="S10" s="35"/>
      <c r="T10" s="35"/>
      <c r="U10" s="35"/>
      <c r="V10" s="35"/>
      <c r="W10" s="35">
        <f>データ!Q6</f>
        <v>100</v>
      </c>
      <c r="X10" s="35"/>
      <c r="Y10" s="35"/>
      <c r="Z10" s="35"/>
      <c r="AA10" s="35"/>
      <c r="AB10" s="35"/>
      <c r="AC10" s="35"/>
      <c r="AD10" s="42">
        <f>データ!R6</f>
        <v>3141</v>
      </c>
      <c r="AE10" s="42"/>
      <c r="AF10" s="42"/>
      <c r="AG10" s="42"/>
      <c r="AH10" s="42"/>
      <c r="AI10" s="42"/>
      <c r="AJ10" s="42"/>
      <c r="AK10" s="2"/>
      <c r="AL10" s="42">
        <f>データ!V6</f>
        <v>6820</v>
      </c>
      <c r="AM10" s="42"/>
      <c r="AN10" s="42"/>
      <c r="AO10" s="42"/>
      <c r="AP10" s="42"/>
      <c r="AQ10" s="42"/>
      <c r="AR10" s="42"/>
      <c r="AS10" s="42"/>
      <c r="AT10" s="35">
        <f>データ!W6</f>
        <v>1.86</v>
      </c>
      <c r="AU10" s="35"/>
      <c r="AV10" s="35"/>
      <c r="AW10" s="35"/>
      <c r="AX10" s="35"/>
      <c r="AY10" s="35"/>
      <c r="AZ10" s="35"/>
      <c r="BA10" s="35"/>
      <c r="BB10" s="35">
        <f>データ!X6</f>
        <v>3666.67</v>
      </c>
      <c r="BC10" s="35"/>
      <c r="BD10" s="35"/>
      <c r="BE10" s="35"/>
      <c r="BF10" s="35"/>
      <c r="BG10" s="35"/>
      <c r="BH10" s="35"/>
      <c r="BI10" s="35"/>
      <c r="BJ10" s="2"/>
      <c r="BK10" s="2"/>
      <c r="BL10" s="67" t="s">
        <v>22</v>
      </c>
      <c r="BM10" s="68"/>
      <c r="BN10" s="69" t="s">
        <v>23</v>
      </c>
      <c r="BO10" s="69"/>
      <c r="BP10" s="69"/>
      <c r="BQ10" s="69"/>
      <c r="BR10" s="69"/>
      <c r="BS10" s="69"/>
      <c r="BT10" s="69"/>
      <c r="BU10" s="69"/>
      <c r="BV10" s="69"/>
      <c r="BW10" s="69"/>
      <c r="BX10" s="69"/>
      <c r="BY10" s="7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3" t="s">
        <v>24</v>
      </c>
      <c r="BM11" s="53"/>
      <c r="BN11" s="53"/>
      <c r="BO11" s="53"/>
      <c r="BP11" s="53"/>
      <c r="BQ11" s="53"/>
      <c r="BR11" s="53"/>
      <c r="BS11" s="53"/>
      <c r="BT11" s="53"/>
      <c r="BU11" s="53"/>
      <c r="BV11" s="53"/>
      <c r="BW11" s="53"/>
      <c r="BX11" s="53"/>
      <c r="BY11" s="53"/>
      <c r="BZ11" s="53"/>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3"/>
      <c r="BM12" s="53"/>
      <c r="BN12" s="53"/>
      <c r="BO12" s="53"/>
      <c r="BP12" s="53"/>
      <c r="BQ12" s="53"/>
      <c r="BR12" s="53"/>
      <c r="BS12" s="53"/>
      <c r="BT12" s="53"/>
      <c r="BU12" s="53"/>
      <c r="BV12" s="53"/>
      <c r="BW12" s="53"/>
      <c r="BX12" s="53"/>
      <c r="BY12" s="53"/>
      <c r="BZ12" s="53"/>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4"/>
      <c r="BM13" s="54"/>
      <c r="BN13" s="54"/>
      <c r="BO13" s="54"/>
      <c r="BP13" s="54"/>
      <c r="BQ13" s="54"/>
      <c r="BR13" s="54"/>
      <c r="BS13" s="54"/>
      <c r="BT13" s="54"/>
      <c r="BU13" s="54"/>
      <c r="BV13" s="54"/>
      <c r="BW13" s="54"/>
      <c r="BX13" s="54"/>
      <c r="BY13" s="54"/>
      <c r="BZ13" s="54"/>
    </row>
    <row r="14" spans="1:78" ht="13.5" customHeight="1" x14ac:dyDescent="0.15">
      <c r="A14" s="2"/>
      <c r="B14" s="55" t="s">
        <v>25</v>
      </c>
      <c r="C14" s="56"/>
      <c r="D14" s="56"/>
      <c r="E14" s="56"/>
      <c r="F14" s="56"/>
      <c r="G14" s="56"/>
      <c r="H14" s="56"/>
      <c r="I14" s="56"/>
      <c r="J14" s="56"/>
      <c r="K14" s="56"/>
      <c r="L14" s="56"/>
      <c r="M14" s="56"/>
      <c r="N14" s="56"/>
      <c r="O14" s="56"/>
      <c r="P14" s="56"/>
      <c r="Q14" s="56"/>
      <c r="R14" s="56"/>
      <c r="S14" s="56"/>
      <c r="T14" s="56"/>
      <c r="U14" s="56"/>
      <c r="V14" s="56"/>
      <c r="W14" s="56"/>
      <c r="X14" s="56"/>
      <c r="Y14" s="56"/>
      <c r="Z14" s="56"/>
      <c r="AA14" s="56"/>
      <c r="AB14" s="56"/>
      <c r="AC14" s="56"/>
      <c r="AD14" s="56"/>
      <c r="AE14" s="56"/>
      <c r="AF14" s="56"/>
      <c r="AG14" s="56"/>
      <c r="AH14" s="56"/>
      <c r="AI14" s="56"/>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c r="BJ14" s="57"/>
      <c r="BK14" s="2"/>
      <c r="BL14" s="45" t="s">
        <v>26</v>
      </c>
      <c r="BM14" s="46"/>
      <c r="BN14" s="46"/>
      <c r="BO14" s="46"/>
      <c r="BP14" s="46"/>
      <c r="BQ14" s="46"/>
      <c r="BR14" s="46"/>
      <c r="BS14" s="46"/>
      <c r="BT14" s="46"/>
      <c r="BU14" s="46"/>
      <c r="BV14" s="46"/>
      <c r="BW14" s="46"/>
      <c r="BX14" s="46"/>
      <c r="BY14" s="46"/>
      <c r="BZ14" s="47"/>
    </row>
    <row r="15" spans="1:78" ht="13.5" customHeight="1" x14ac:dyDescent="0.15">
      <c r="A15" s="2"/>
      <c r="B15" s="58"/>
      <c r="C15" s="59"/>
      <c r="D15" s="59"/>
      <c r="E15" s="59"/>
      <c r="F15" s="59"/>
      <c r="G15" s="59"/>
      <c r="H15" s="59"/>
      <c r="I15" s="59"/>
      <c r="J15" s="59"/>
      <c r="K15" s="59"/>
      <c r="L15" s="59"/>
      <c r="M15" s="59"/>
      <c r="N15" s="59"/>
      <c r="O15" s="59"/>
      <c r="P15" s="59"/>
      <c r="Q15" s="59"/>
      <c r="R15" s="59"/>
      <c r="S15" s="59"/>
      <c r="T15" s="59"/>
      <c r="U15" s="59"/>
      <c r="V15" s="59"/>
      <c r="W15" s="59"/>
      <c r="X15" s="59"/>
      <c r="Y15" s="59"/>
      <c r="Z15" s="59"/>
      <c r="AA15" s="59"/>
      <c r="AB15" s="59"/>
      <c r="AC15" s="59"/>
      <c r="AD15" s="59"/>
      <c r="AE15" s="59"/>
      <c r="AF15" s="59"/>
      <c r="AG15" s="59"/>
      <c r="AH15" s="59"/>
      <c r="AI15" s="59"/>
      <c r="AJ15" s="59"/>
      <c r="AK15" s="59"/>
      <c r="AL15" s="59"/>
      <c r="AM15" s="59"/>
      <c r="AN15" s="59"/>
      <c r="AO15" s="59"/>
      <c r="AP15" s="59"/>
      <c r="AQ15" s="59"/>
      <c r="AR15" s="59"/>
      <c r="AS15" s="59"/>
      <c r="AT15" s="59"/>
      <c r="AU15" s="59"/>
      <c r="AV15" s="59"/>
      <c r="AW15" s="59"/>
      <c r="AX15" s="59"/>
      <c r="AY15" s="59"/>
      <c r="AZ15" s="59"/>
      <c r="BA15" s="59"/>
      <c r="BB15" s="59"/>
      <c r="BC15" s="59"/>
      <c r="BD15" s="59"/>
      <c r="BE15" s="59"/>
      <c r="BF15" s="59"/>
      <c r="BG15" s="59"/>
      <c r="BH15" s="59"/>
      <c r="BI15" s="59"/>
      <c r="BJ15" s="60"/>
      <c r="BK15" s="2"/>
      <c r="BL15" s="48"/>
      <c r="BM15" s="49"/>
      <c r="BN15" s="49"/>
      <c r="BO15" s="49"/>
      <c r="BP15" s="49"/>
      <c r="BQ15" s="49"/>
      <c r="BR15" s="49"/>
      <c r="BS15" s="49"/>
      <c r="BT15" s="49"/>
      <c r="BU15" s="49"/>
      <c r="BV15" s="49"/>
      <c r="BW15" s="49"/>
      <c r="BX15" s="49"/>
      <c r="BY15" s="49"/>
      <c r="BZ15" s="50"/>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45" t="s">
        <v>27</v>
      </c>
      <c r="BM45" s="46"/>
      <c r="BN45" s="46"/>
      <c r="BO45" s="46"/>
      <c r="BP45" s="46"/>
      <c r="BQ45" s="46"/>
      <c r="BR45" s="46"/>
      <c r="BS45" s="46"/>
      <c r="BT45" s="46"/>
      <c r="BU45" s="46"/>
      <c r="BV45" s="46"/>
      <c r="BW45" s="46"/>
      <c r="BX45" s="46"/>
      <c r="BY45" s="46"/>
      <c r="BZ45" s="47"/>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8"/>
      <c r="BM46" s="49"/>
      <c r="BN46" s="49"/>
      <c r="BO46" s="49"/>
      <c r="BP46" s="49"/>
      <c r="BQ46" s="49"/>
      <c r="BR46" s="49"/>
      <c r="BS46" s="49"/>
      <c r="BT46" s="49"/>
      <c r="BU46" s="49"/>
      <c r="BV46" s="49"/>
      <c r="BW46" s="49"/>
      <c r="BX46" s="49"/>
      <c r="BY46" s="49"/>
      <c r="BZ46" s="50"/>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71" t="s">
        <v>114</v>
      </c>
      <c r="BM47" s="72"/>
      <c r="BN47" s="72"/>
      <c r="BO47" s="72"/>
      <c r="BP47" s="72"/>
      <c r="BQ47" s="72"/>
      <c r="BR47" s="72"/>
      <c r="BS47" s="72"/>
      <c r="BT47" s="72"/>
      <c r="BU47" s="72"/>
      <c r="BV47" s="72"/>
      <c r="BW47" s="72"/>
      <c r="BX47" s="72"/>
      <c r="BY47" s="72"/>
      <c r="BZ47" s="73"/>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71"/>
      <c r="BM48" s="72"/>
      <c r="BN48" s="72"/>
      <c r="BO48" s="72"/>
      <c r="BP48" s="72"/>
      <c r="BQ48" s="72"/>
      <c r="BR48" s="72"/>
      <c r="BS48" s="72"/>
      <c r="BT48" s="72"/>
      <c r="BU48" s="72"/>
      <c r="BV48" s="72"/>
      <c r="BW48" s="72"/>
      <c r="BX48" s="72"/>
      <c r="BY48" s="72"/>
      <c r="BZ48" s="73"/>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71"/>
      <c r="BM49" s="72"/>
      <c r="BN49" s="72"/>
      <c r="BO49" s="72"/>
      <c r="BP49" s="72"/>
      <c r="BQ49" s="72"/>
      <c r="BR49" s="72"/>
      <c r="BS49" s="72"/>
      <c r="BT49" s="72"/>
      <c r="BU49" s="72"/>
      <c r="BV49" s="72"/>
      <c r="BW49" s="72"/>
      <c r="BX49" s="72"/>
      <c r="BY49" s="72"/>
      <c r="BZ49" s="73"/>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71"/>
      <c r="BM50" s="72"/>
      <c r="BN50" s="72"/>
      <c r="BO50" s="72"/>
      <c r="BP50" s="72"/>
      <c r="BQ50" s="72"/>
      <c r="BR50" s="72"/>
      <c r="BS50" s="72"/>
      <c r="BT50" s="72"/>
      <c r="BU50" s="72"/>
      <c r="BV50" s="72"/>
      <c r="BW50" s="72"/>
      <c r="BX50" s="72"/>
      <c r="BY50" s="72"/>
      <c r="BZ50" s="73"/>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71"/>
      <c r="BM51" s="72"/>
      <c r="BN51" s="72"/>
      <c r="BO51" s="72"/>
      <c r="BP51" s="72"/>
      <c r="BQ51" s="72"/>
      <c r="BR51" s="72"/>
      <c r="BS51" s="72"/>
      <c r="BT51" s="72"/>
      <c r="BU51" s="72"/>
      <c r="BV51" s="72"/>
      <c r="BW51" s="72"/>
      <c r="BX51" s="72"/>
      <c r="BY51" s="72"/>
      <c r="BZ51" s="73"/>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71"/>
      <c r="BM52" s="72"/>
      <c r="BN52" s="72"/>
      <c r="BO52" s="72"/>
      <c r="BP52" s="72"/>
      <c r="BQ52" s="72"/>
      <c r="BR52" s="72"/>
      <c r="BS52" s="72"/>
      <c r="BT52" s="72"/>
      <c r="BU52" s="72"/>
      <c r="BV52" s="72"/>
      <c r="BW52" s="72"/>
      <c r="BX52" s="72"/>
      <c r="BY52" s="72"/>
      <c r="BZ52" s="73"/>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71"/>
      <c r="BM53" s="72"/>
      <c r="BN53" s="72"/>
      <c r="BO53" s="72"/>
      <c r="BP53" s="72"/>
      <c r="BQ53" s="72"/>
      <c r="BR53" s="72"/>
      <c r="BS53" s="72"/>
      <c r="BT53" s="72"/>
      <c r="BU53" s="72"/>
      <c r="BV53" s="72"/>
      <c r="BW53" s="72"/>
      <c r="BX53" s="72"/>
      <c r="BY53" s="72"/>
      <c r="BZ53" s="73"/>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71"/>
      <c r="BM54" s="72"/>
      <c r="BN54" s="72"/>
      <c r="BO54" s="72"/>
      <c r="BP54" s="72"/>
      <c r="BQ54" s="72"/>
      <c r="BR54" s="72"/>
      <c r="BS54" s="72"/>
      <c r="BT54" s="72"/>
      <c r="BU54" s="72"/>
      <c r="BV54" s="72"/>
      <c r="BW54" s="72"/>
      <c r="BX54" s="72"/>
      <c r="BY54" s="72"/>
      <c r="BZ54" s="73"/>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71"/>
      <c r="BM55" s="72"/>
      <c r="BN55" s="72"/>
      <c r="BO55" s="72"/>
      <c r="BP55" s="72"/>
      <c r="BQ55" s="72"/>
      <c r="BR55" s="72"/>
      <c r="BS55" s="72"/>
      <c r="BT55" s="72"/>
      <c r="BU55" s="72"/>
      <c r="BV55" s="72"/>
      <c r="BW55" s="72"/>
      <c r="BX55" s="72"/>
      <c r="BY55" s="72"/>
      <c r="BZ55" s="73"/>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71"/>
      <c r="BM56" s="72"/>
      <c r="BN56" s="72"/>
      <c r="BO56" s="72"/>
      <c r="BP56" s="72"/>
      <c r="BQ56" s="72"/>
      <c r="BR56" s="72"/>
      <c r="BS56" s="72"/>
      <c r="BT56" s="72"/>
      <c r="BU56" s="72"/>
      <c r="BV56" s="72"/>
      <c r="BW56" s="72"/>
      <c r="BX56" s="72"/>
      <c r="BY56" s="72"/>
      <c r="BZ56" s="73"/>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71"/>
      <c r="BM57" s="72"/>
      <c r="BN57" s="72"/>
      <c r="BO57" s="72"/>
      <c r="BP57" s="72"/>
      <c r="BQ57" s="72"/>
      <c r="BR57" s="72"/>
      <c r="BS57" s="72"/>
      <c r="BT57" s="72"/>
      <c r="BU57" s="72"/>
      <c r="BV57" s="72"/>
      <c r="BW57" s="72"/>
      <c r="BX57" s="72"/>
      <c r="BY57" s="72"/>
      <c r="BZ57" s="73"/>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71"/>
      <c r="BM58" s="72"/>
      <c r="BN58" s="72"/>
      <c r="BO58" s="72"/>
      <c r="BP58" s="72"/>
      <c r="BQ58" s="72"/>
      <c r="BR58" s="72"/>
      <c r="BS58" s="72"/>
      <c r="BT58" s="72"/>
      <c r="BU58" s="72"/>
      <c r="BV58" s="72"/>
      <c r="BW58" s="72"/>
      <c r="BX58" s="72"/>
      <c r="BY58" s="72"/>
      <c r="BZ58" s="73"/>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71"/>
      <c r="BM59" s="72"/>
      <c r="BN59" s="72"/>
      <c r="BO59" s="72"/>
      <c r="BP59" s="72"/>
      <c r="BQ59" s="72"/>
      <c r="BR59" s="72"/>
      <c r="BS59" s="72"/>
      <c r="BT59" s="72"/>
      <c r="BU59" s="72"/>
      <c r="BV59" s="72"/>
      <c r="BW59" s="72"/>
      <c r="BX59" s="72"/>
      <c r="BY59" s="72"/>
      <c r="BZ59" s="73"/>
    </row>
    <row r="60" spans="1:78" ht="13.5" customHeight="1" x14ac:dyDescent="0.15">
      <c r="A60" s="2"/>
      <c r="B60" s="58" t="s">
        <v>28</v>
      </c>
      <c r="C60" s="59"/>
      <c r="D60" s="59"/>
      <c r="E60" s="59"/>
      <c r="F60" s="59"/>
      <c r="G60" s="59"/>
      <c r="H60" s="59"/>
      <c r="I60" s="59"/>
      <c r="J60" s="59"/>
      <c r="K60" s="59"/>
      <c r="L60" s="59"/>
      <c r="M60" s="59"/>
      <c r="N60" s="59"/>
      <c r="O60" s="59"/>
      <c r="P60" s="59"/>
      <c r="Q60" s="59"/>
      <c r="R60" s="59"/>
      <c r="S60" s="59"/>
      <c r="T60" s="59"/>
      <c r="U60" s="59"/>
      <c r="V60" s="59"/>
      <c r="W60" s="59"/>
      <c r="X60" s="59"/>
      <c r="Y60" s="59"/>
      <c r="Z60" s="59"/>
      <c r="AA60" s="59"/>
      <c r="AB60" s="59"/>
      <c r="AC60" s="59"/>
      <c r="AD60" s="59"/>
      <c r="AE60" s="59"/>
      <c r="AF60" s="59"/>
      <c r="AG60" s="59"/>
      <c r="AH60" s="59"/>
      <c r="AI60" s="59"/>
      <c r="AJ60" s="59"/>
      <c r="AK60" s="59"/>
      <c r="AL60" s="59"/>
      <c r="AM60" s="59"/>
      <c r="AN60" s="59"/>
      <c r="AO60" s="59"/>
      <c r="AP60" s="59"/>
      <c r="AQ60" s="59"/>
      <c r="AR60" s="59"/>
      <c r="AS60" s="59"/>
      <c r="AT60" s="59"/>
      <c r="AU60" s="59"/>
      <c r="AV60" s="59"/>
      <c r="AW60" s="59"/>
      <c r="AX60" s="59"/>
      <c r="AY60" s="59"/>
      <c r="AZ60" s="59"/>
      <c r="BA60" s="59"/>
      <c r="BB60" s="59"/>
      <c r="BC60" s="59"/>
      <c r="BD60" s="59"/>
      <c r="BE60" s="59"/>
      <c r="BF60" s="59"/>
      <c r="BG60" s="59"/>
      <c r="BH60" s="59"/>
      <c r="BI60" s="59"/>
      <c r="BJ60" s="60"/>
      <c r="BK60" s="2"/>
      <c r="BL60" s="71"/>
      <c r="BM60" s="72"/>
      <c r="BN60" s="72"/>
      <c r="BO60" s="72"/>
      <c r="BP60" s="72"/>
      <c r="BQ60" s="72"/>
      <c r="BR60" s="72"/>
      <c r="BS60" s="72"/>
      <c r="BT60" s="72"/>
      <c r="BU60" s="72"/>
      <c r="BV60" s="72"/>
      <c r="BW60" s="72"/>
      <c r="BX60" s="72"/>
      <c r="BY60" s="72"/>
      <c r="BZ60" s="73"/>
    </row>
    <row r="61" spans="1:78" ht="13.5" customHeight="1" x14ac:dyDescent="0.15">
      <c r="A61" s="2"/>
      <c r="B61" s="58"/>
      <c r="C61" s="59"/>
      <c r="D61" s="59"/>
      <c r="E61" s="59"/>
      <c r="F61" s="59"/>
      <c r="G61" s="59"/>
      <c r="H61" s="59"/>
      <c r="I61" s="59"/>
      <c r="J61" s="59"/>
      <c r="K61" s="59"/>
      <c r="L61" s="59"/>
      <c r="M61" s="59"/>
      <c r="N61" s="59"/>
      <c r="O61" s="59"/>
      <c r="P61" s="59"/>
      <c r="Q61" s="59"/>
      <c r="R61" s="59"/>
      <c r="S61" s="59"/>
      <c r="T61" s="59"/>
      <c r="U61" s="59"/>
      <c r="V61" s="59"/>
      <c r="W61" s="59"/>
      <c r="X61" s="59"/>
      <c r="Y61" s="59"/>
      <c r="Z61" s="59"/>
      <c r="AA61" s="59"/>
      <c r="AB61" s="59"/>
      <c r="AC61" s="59"/>
      <c r="AD61" s="59"/>
      <c r="AE61" s="59"/>
      <c r="AF61" s="59"/>
      <c r="AG61" s="59"/>
      <c r="AH61" s="59"/>
      <c r="AI61" s="59"/>
      <c r="AJ61" s="59"/>
      <c r="AK61" s="59"/>
      <c r="AL61" s="59"/>
      <c r="AM61" s="59"/>
      <c r="AN61" s="59"/>
      <c r="AO61" s="59"/>
      <c r="AP61" s="59"/>
      <c r="AQ61" s="59"/>
      <c r="AR61" s="59"/>
      <c r="AS61" s="59"/>
      <c r="AT61" s="59"/>
      <c r="AU61" s="59"/>
      <c r="AV61" s="59"/>
      <c r="AW61" s="59"/>
      <c r="AX61" s="59"/>
      <c r="AY61" s="59"/>
      <c r="AZ61" s="59"/>
      <c r="BA61" s="59"/>
      <c r="BB61" s="59"/>
      <c r="BC61" s="59"/>
      <c r="BD61" s="59"/>
      <c r="BE61" s="59"/>
      <c r="BF61" s="59"/>
      <c r="BG61" s="59"/>
      <c r="BH61" s="59"/>
      <c r="BI61" s="59"/>
      <c r="BJ61" s="60"/>
      <c r="BK61" s="2"/>
      <c r="BL61" s="71"/>
      <c r="BM61" s="72"/>
      <c r="BN61" s="72"/>
      <c r="BO61" s="72"/>
      <c r="BP61" s="72"/>
      <c r="BQ61" s="72"/>
      <c r="BR61" s="72"/>
      <c r="BS61" s="72"/>
      <c r="BT61" s="72"/>
      <c r="BU61" s="72"/>
      <c r="BV61" s="72"/>
      <c r="BW61" s="72"/>
      <c r="BX61" s="72"/>
      <c r="BY61" s="72"/>
      <c r="BZ61" s="73"/>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71"/>
      <c r="BM62" s="72"/>
      <c r="BN62" s="72"/>
      <c r="BO62" s="72"/>
      <c r="BP62" s="72"/>
      <c r="BQ62" s="72"/>
      <c r="BR62" s="72"/>
      <c r="BS62" s="72"/>
      <c r="BT62" s="72"/>
      <c r="BU62" s="72"/>
      <c r="BV62" s="72"/>
      <c r="BW62" s="72"/>
      <c r="BX62" s="72"/>
      <c r="BY62" s="72"/>
      <c r="BZ62" s="73"/>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74"/>
      <c r="BM63" s="75"/>
      <c r="BN63" s="75"/>
      <c r="BO63" s="75"/>
      <c r="BP63" s="75"/>
      <c r="BQ63" s="75"/>
      <c r="BR63" s="75"/>
      <c r="BS63" s="75"/>
      <c r="BT63" s="75"/>
      <c r="BU63" s="75"/>
      <c r="BV63" s="75"/>
      <c r="BW63" s="75"/>
      <c r="BX63" s="75"/>
      <c r="BY63" s="75"/>
      <c r="BZ63" s="76"/>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45" t="s">
        <v>29</v>
      </c>
      <c r="BM64" s="46"/>
      <c r="BN64" s="46"/>
      <c r="BO64" s="46"/>
      <c r="BP64" s="46"/>
      <c r="BQ64" s="46"/>
      <c r="BR64" s="46"/>
      <c r="BS64" s="46"/>
      <c r="BT64" s="46"/>
      <c r="BU64" s="46"/>
      <c r="BV64" s="46"/>
      <c r="BW64" s="46"/>
      <c r="BX64" s="46"/>
      <c r="BY64" s="46"/>
      <c r="BZ64" s="47"/>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8"/>
      <c r="BM65" s="49"/>
      <c r="BN65" s="49"/>
      <c r="BO65" s="49"/>
      <c r="BP65" s="49"/>
      <c r="BQ65" s="49"/>
      <c r="BR65" s="49"/>
      <c r="BS65" s="49"/>
      <c r="BT65" s="49"/>
      <c r="BU65" s="49"/>
      <c r="BV65" s="49"/>
      <c r="BW65" s="49"/>
      <c r="BX65" s="49"/>
      <c r="BY65" s="49"/>
      <c r="BZ65" s="50"/>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71" t="s">
        <v>115</v>
      </c>
      <c r="BM66" s="72"/>
      <c r="BN66" s="72"/>
      <c r="BO66" s="72"/>
      <c r="BP66" s="72"/>
      <c r="BQ66" s="72"/>
      <c r="BR66" s="72"/>
      <c r="BS66" s="72"/>
      <c r="BT66" s="72"/>
      <c r="BU66" s="72"/>
      <c r="BV66" s="72"/>
      <c r="BW66" s="72"/>
      <c r="BX66" s="72"/>
      <c r="BY66" s="72"/>
      <c r="BZ66" s="73"/>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71"/>
      <c r="BM67" s="72"/>
      <c r="BN67" s="72"/>
      <c r="BO67" s="72"/>
      <c r="BP67" s="72"/>
      <c r="BQ67" s="72"/>
      <c r="BR67" s="72"/>
      <c r="BS67" s="72"/>
      <c r="BT67" s="72"/>
      <c r="BU67" s="72"/>
      <c r="BV67" s="72"/>
      <c r="BW67" s="72"/>
      <c r="BX67" s="72"/>
      <c r="BY67" s="72"/>
      <c r="BZ67" s="73"/>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71"/>
      <c r="BM68" s="72"/>
      <c r="BN68" s="72"/>
      <c r="BO68" s="72"/>
      <c r="BP68" s="72"/>
      <c r="BQ68" s="72"/>
      <c r="BR68" s="72"/>
      <c r="BS68" s="72"/>
      <c r="BT68" s="72"/>
      <c r="BU68" s="72"/>
      <c r="BV68" s="72"/>
      <c r="BW68" s="72"/>
      <c r="BX68" s="72"/>
      <c r="BY68" s="72"/>
      <c r="BZ68" s="73"/>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71"/>
      <c r="BM69" s="72"/>
      <c r="BN69" s="72"/>
      <c r="BO69" s="72"/>
      <c r="BP69" s="72"/>
      <c r="BQ69" s="72"/>
      <c r="BR69" s="72"/>
      <c r="BS69" s="72"/>
      <c r="BT69" s="72"/>
      <c r="BU69" s="72"/>
      <c r="BV69" s="72"/>
      <c r="BW69" s="72"/>
      <c r="BX69" s="72"/>
      <c r="BY69" s="72"/>
      <c r="BZ69" s="73"/>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71"/>
      <c r="BM70" s="72"/>
      <c r="BN70" s="72"/>
      <c r="BO70" s="72"/>
      <c r="BP70" s="72"/>
      <c r="BQ70" s="72"/>
      <c r="BR70" s="72"/>
      <c r="BS70" s="72"/>
      <c r="BT70" s="72"/>
      <c r="BU70" s="72"/>
      <c r="BV70" s="72"/>
      <c r="BW70" s="72"/>
      <c r="BX70" s="72"/>
      <c r="BY70" s="72"/>
      <c r="BZ70" s="73"/>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71"/>
      <c r="BM71" s="72"/>
      <c r="BN71" s="72"/>
      <c r="BO71" s="72"/>
      <c r="BP71" s="72"/>
      <c r="BQ71" s="72"/>
      <c r="BR71" s="72"/>
      <c r="BS71" s="72"/>
      <c r="BT71" s="72"/>
      <c r="BU71" s="72"/>
      <c r="BV71" s="72"/>
      <c r="BW71" s="72"/>
      <c r="BX71" s="72"/>
      <c r="BY71" s="72"/>
      <c r="BZ71" s="73"/>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71"/>
      <c r="BM72" s="72"/>
      <c r="BN72" s="72"/>
      <c r="BO72" s="72"/>
      <c r="BP72" s="72"/>
      <c r="BQ72" s="72"/>
      <c r="BR72" s="72"/>
      <c r="BS72" s="72"/>
      <c r="BT72" s="72"/>
      <c r="BU72" s="72"/>
      <c r="BV72" s="72"/>
      <c r="BW72" s="72"/>
      <c r="BX72" s="72"/>
      <c r="BY72" s="72"/>
      <c r="BZ72" s="73"/>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71"/>
      <c r="BM73" s="72"/>
      <c r="BN73" s="72"/>
      <c r="BO73" s="72"/>
      <c r="BP73" s="72"/>
      <c r="BQ73" s="72"/>
      <c r="BR73" s="72"/>
      <c r="BS73" s="72"/>
      <c r="BT73" s="72"/>
      <c r="BU73" s="72"/>
      <c r="BV73" s="72"/>
      <c r="BW73" s="72"/>
      <c r="BX73" s="72"/>
      <c r="BY73" s="72"/>
      <c r="BZ73" s="73"/>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71"/>
      <c r="BM74" s="72"/>
      <c r="BN74" s="72"/>
      <c r="BO74" s="72"/>
      <c r="BP74" s="72"/>
      <c r="BQ74" s="72"/>
      <c r="BR74" s="72"/>
      <c r="BS74" s="72"/>
      <c r="BT74" s="72"/>
      <c r="BU74" s="72"/>
      <c r="BV74" s="72"/>
      <c r="BW74" s="72"/>
      <c r="BX74" s="72"/>
      <c r="BY74" s="72"/>
      <c r="BZ74" s="73"/>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71"/>
      <c r="BM75" s="72"/>
      <c r="BN75" s="72"/>
      <c r="BO75" s="72"/>
      <c r="BP75" s="72"/>
      <c r="BQ75" s="72"/>
      <c r="BR75" s="72"/>
      <c r="BS75" s="72"/>
      <c r="BT75" s="72"/>
      <c r="BU75" s="72"/>
      <c r="BV75" s="72"/>
      <c r="BW75" s="72"/>
      <c r="BX75" s="72"/>
      <c r="BY75" s="72"/>
      <c r="BZ75" s="73"/>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71"/>
      <c r="BM76" s="72"/>
      <c r="BN76" s="72"/>
      <c r="BO76" s="72"/>
      <c r="BP76" s="72"/>
      <c r="BQ76" s="72"/>
      <c r="BR76" s="72"/>
      <c r="BS76" s="72"/>
      <c r="BT76" s="72"/>
      <c r="BU76" s="72"/>
      <c r="BV76" s="72"/>
      <c r="BW76" s="72"/>
      <c r="BX76" s="72"/>
      <c r="BY76" s="72"/>
      <c r="BZ76" s="73"/>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71"/>
      <c r="BM77" s="72"/>
      <c r="BN77" s="72"/>
      <c r="BO77" s="72"/>
      <c r="BP77" s="72"/>
      <c r="BQ77" s="72"/>
      <c r="BR77" s="72"/>
      <c r="BS77" s="72"/>
      <c r="BT77" s="72"/>
      <c r="BU77" s="72"/>
      <c r="BV77" s="72"/>
      <c r="BW77" s="72"/>
      <c r="BX77" s="72"/>
      <c r="BY77" s="72"/>
      <c r="BZ77" s="73"/>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71"/>
      <c r="BM78" s="72"/>
      <c r="BN78" s="72"/>
      <c r="BO78" s="72"/>
      <c r="BP78" s="72"/>
      <c r="BQ78" s="72"/>
      <c r="BR78" s="72"/>
      <c r="BS78" s="72"/>
      <c r="BT78" s="72"/>
      <c r="BU78" s="72"/>
      <c r="BV78" s="72"/>
      <c r="BW78" s="72"/>
      <c r="BX78" s="72"/>
      <c r="BY78" s="72"/>
      <c r="BZ78" s="73"/>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71"/>
      <c r="BM79" s="72"/>
      <c r="BN79" s="72"/>
      <c r="BO79" s="72"/>
      <c r="BP79" s="72"/>
      <c r="BQ79" s="72"/>
      <c r="BR79" s="72"/>
      <c r="BS79" s="72"/>
      <c r="BT79" s="72"/>
      <c r="BU79" s="72"/>
      <c r="BV79" s="72"/>
      <c r="BW79" s="72"/>
      <c r="BX79" s="72"/>
      <c r="BY79" s="72"/>
      <c r="BZ79" s="73"/>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71"/>
      <c r="BM80" s="72"/>
      <c r="BN80" s="72"/>
      <c r="BO80" s="72"/>
      <c r="BP80" s="72"/>
      <c r="BQ80" s="72"/>
      <c r="BR80" s="72"/>
      <c r="BS80" s="72"/>
      <c r="BT80" s="72"/>
      <c r="BU80" s="72"/>
      <c r="BV80" s="72"/>
      <c r="BW80" s="72"/>
      <c r="BX80" s="72"/>
      <c r="BY80" s="72"/>
      <c r="BZ80" s="73"/>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71"/>
      <c r="BM81" s="72"/>
      <c r="BN81" s="72"/>
      <c r="BO81" s="72"/>
      <c r="BP81" s="72"/>
      <c r="BQ81" s="72"/>
      <c r="BR81" s="72"/>
      <c r="BS81" s="72"/>
      <c r="BT81" s="72"/>
      <c r="BU81" s="72"/>
      <c r="BV81" s="72"/>
      <c r="BW81" s="72"/>
      <c r="BX81" s="72"/>
      <c r="BY81" s="72"/>
      <c r="BZ81" s="73"/>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74"/>
      <c r="BM82" s="75"/>
      <c r="BN82" s="75"/>
      <c r="BO82" s="75"/>
      <c r="BP82" s="75"/>
      <c r="BQ82" s="75"/>
      <c r="BR82" s="75"/>
      <c r="BS82" s="75"/>
      <c r="BT82" s="75"/>
      <c r="BU82" s="75"/>
      <c r="BV82" s="75"/>
      <c r="BW82" s="75"/>
      <c r="BX82" s="75"/>
      <c r="BY82" s="75"/>
      <c r="BZ82" s="76"/>
    </row>
    <row r="83" spans="1:78" x14ac:dyDescent="0.15">
      <c r="C83" s="77" t="s">
        <v>30</v>
      </c>
      <c r="D83" s="77"/>
      <c r="E83" s="77"/>
      <c r="F83" s="77"/>
      <c r="G83" s="77"/>
      <c r="H83" s="77"/>
      <c r="I83" s="77"/>
      <c r="J83" s="77"/>
      <c r="K83" s="77"/>
      <c r="L83" s="77"/>
      <c r="M83" s="77"/>
      <c r="N83" s="77"/>
      <c r="O83" s="77"/>
      <c r="P83" s="77"/>
      <c r="Q83" s="77"/>
      <c r="R83" s="77"/>
      <c r="S83" s="77"/>
      <c r="T83" s="77"/>
      <c r="U83" s="77"/>
      <c r="V83" s="77"/>
      <c r="W83" s="77"/>
      <c r="X83" s="77"/>
      <c r="Y83" s="77"/>
      <c r="Z83" s="77"/>
      <c r="AA83" s="77"/>
      <c r="AB83" s="77"/>
      <c r="AC83" s="77"/>
      <c r="AD83" s="77"/>
      <c r="AE83" s="77"/>
      <c r="AF83" s="77"/>
      <c r="AG83" s="77"/>
      <c r="AH83" s="77"/>
      <c r="AI83" s="77"/>
      <c r="AJ83" s="77"/>
      <c r="AK83" s="77"/>
      <c r="AL83" s="77"/>
      <c r="AM83" s="77"/>
      <c r="AN83" s="77"/>
      <c r="AO83" s="77"/>
      <c r="AP83" s="77"/>
      <c r="AQ83" s="77"/>
      <c r="AR83" s="77"/>
      <c r="AS83" s="77"/>
      <c r="AT83" s="77"/>
      <c r="AU83" s="77"/>
      <c r="AV83" s="77"/>
      <c r="AW83" s="77"/>
      <c r="AX83" s="77"/>
      <c r="AY83" s="77"/>
      <c r="AZ83" s="77"/>
      <c r="BA83" s="77"/>
      <c r="BB83" s="77"/>
      <c r="BC83" s="77"/>
      <c r="BD83" s="77"/>
      <c r="BE83" s="77"/>
      <c r="BF83" s="77"/>
      <c r="BG83" s="77"/>
      <c r="BH83" s="77"/>
      <c r="BI83" s="77"/>
      <c r="BJ83" s="77"/>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【98.81】</v>
      </c>
      <c r="F85" s="12" t="str">
        <f>データ!AT6</f>
        <v>【102.81】</v>
      </c>
      <c r="G85" s="12" t="str">
        <f>データ!BE6</f>
        <v>【112.20】</v>
      </c>
      <c r="H85" s="12" t="str">
        <f>データ!BP6</f>
        <v>【310.14】</v>
      </c>
      <c r="I85" s="12" t="str">
        <f>データ!CA6</f>
        <v>【57.71】</v>
      </c>
      <c r="J85" s="12" t="str">
        <f>データ!CL6</f>
        <v>【286.17】</v>
      </c>
      <c r="K85" s="12" t="str">
        <f>データ!CW6</f>
        <v>【56.80】</v>
      </c>
      <c r="L85" s="12" t="str">
        <f>データ!DH6</f>
        <v>【83.38】</v>
      </c>
      <c r="M85" s="12" t="str">
        <f>データ!DS6</f>
        <v>【19.84】</v>
      </c>
      <c r="N85" s="12" t="str">
        <f>データ!ED6</f>
        <v>【-】</v>
      </c>
      <c r="O85" s="12" t="str">
        <f>データ!EO6</f>
        <v>【-】</v>
      </c>
    </row>
  </sheetData>
  <sheetProtection algorithmName="SHA-512" hashValue="b5wWlS19tfBB0Zt9dUE8huZlnS5rQZAalRHfbMC9nUTKedlJUQ9ZmlVBaZgN3lH0BFHtCkowIWl/Odr3ngH8+Q==" saltValue="zW3xSDaz41n5AbaGVC1cBA==" spinCount="100000" sheet="1" objects="1" scenarios="1" formatCells="0" formatColumns="0" formatRows="0"/>
  <mergeCells count="51">
    <mergeCell ref="BL47:BZ63"/>
    <mergeCell ref="B60:BJ61"/>
    <mergeCell ref="BL64:BZ65"/>
    <mergeCell ref="BL66:BZ82"/>
    <mergeCell ref="C83:BJ83"/>
    <mergeCell ref="AL10:AS10"/>
    <mergeCell ref="AT10:BA10"/>
    <mergeCell ref="BB10:BI10"/>
    <mergeCell ref="BL10:BM10"/>
    <mergeCell ref="BN10:BY10"/>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P9:V9"/>
    <mergeCell ref="W9:AC9"/>
    <mergeCell ref="AD9:AJ9"/>
    <mergeCell ref="AL8:AS8"/>
    <mergeCell ref="AL9:AS9"/>
    <mergeCell ref="AT8:BA8"/>
    <mergeCell ref="BB8:BI8"/>
    <mergeCell ref="BL8:BM8"/>
    <mergeCell ref="BN8:BY8"/>
    <mergeCell ref="B8:H8"/>
    <mergeCell ref="I8:O8"/>
    <mergeCell ref="P8:V8"/>
    <mergeCell ref="W8:AC8"/>
    <mergeCell ref="AD8:AJ8"/>
    <mergeCell ref="B2:BZ4"/>
    <mergeCell ref="B6:AC6"/>
    <mergeCell ref="B7:H7"/>
    <mergeCell ref="I7:O7"/>
    <mergeCell ref="P7:V7"/>
    <mergeCell ref="W7:AC7"/>
    <mergeCell ref="AD7:AJ7"/>
    <mergeCell ref="AL7:AS7"/>
    <mergeCell ref="AT7:BA7"/>
    <mergeCell ref="BB7:BI7"/>
    <mergeCell ref="BL7:BY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2021</v>
      </c>
      <c r="C6" s="19">
        <f t="shared" ref="C6:X6" si="3">C7</f>
        <v>42129</v>
      </c>
      <c r="D6" s="19">
        <f t="shared" si="3"/>
        <v>46</v>
      </c>
      <c r="E6" s="19">
        <f t="shared" si="3"/>
        <v>18</v>
      </c>
      <c r="F6" s="19">
        <f t="shared" si="3"/>
        <v>0</v>
      </c>
      <c r="G6" s="19">
        <f t="shared" si="3"/>
        <v>0</v>
      </c>
      <c r="H6" s="19" t="str">
        <f t="shared" si="3"/>
        <v>宮城県　登米市</v>
      </c>
      <c r="I6" s="19" t="str">
        <f t="shared" si="3"/>
        <v>法適用</v>
      </c>
      <c r="J6" s="19" t="str">
        <f t="shared" si="3"/>
        <v>下水道事業</v>
      </c>
      <c r="K6" s="19" t="str">
        <f t="shared" si="3"/>
        <v>特定地域生活排水処理</v>
      </c>
      <c r="L6" s="19" t="str">
        <f t="shared" si="3"/>
        <v>K2</v>
      </c>
      <c r="M6" s="19" t="str">
        <f t="shared" si="3"/>
        <v>非設置</v>
      </c>
      <c r="N6" s="20" t="str">
        <f t="shared" si="3"/>
        <v>-</v>
      </c>
      <c r="O6" s="20">
        <f t="shared" si="3"/>
        <v>36.270000000000003</v>
      </c>
      <c r="P6" s="20">
        <f t="shared" si="3"/>
        <v>9.02</v>
      </c>
      <c r="Q6" s="20">
        <f t="shared" si="3"/>
        <v>100</v>
      </c>
      <c r="R6" s="20">
        <f t="shared" si="3"/>
        <v>3141</v>
      </c>
      <c r="S6" s="20">
        <f t="shared" si="3"/>
        <v>76120</v>
      </c>
      <c r="T6" s="20">
        <f t="shared" si="3"/>
        <v>536.12</v>
      </c>
      <c r="U6" s="20">
        <f t="shared" si="3"/>
        <v>141.97999999999999</v>
      </c>
      <c r="V6" s="20">
        <f t="shared" si="3"/>
        <v>6820</v>
      </c>
      <c r="W6" s="20">
        <f t="shared" si="3"/>
        <v>1.86</v>
      </c>
      <c r="X6" s="20">
        <f t="shared" si="3"/>
        <v>3666.67</v>
      </c>
      <c r="Y6" s="21" t="str">
        <f>IF(Y7="",NA(),Y7)</f>
        <v>-</v>
      </c>
      <c r="Z6" s="21" t="str">
        <f t="shared" ref="Z6:AH6" si="4">IF(Z7="",NA(),Z7)</f>
        <v>-</v>
      </c>
      <c r="AA6" s="21" t="str">
        <f t="shared" si="4"/>
        <v>-</v>
      </c>
      <c r="AB6" s="21">
        <f t="shared" si="4"/>
        <v>104.2</v>
      </c>
      <c r="AC6" s="21">
        <f t="shared" si="4"/>
        <v>106.12</v>
      </c>
      <c r="AD6" s="21" t="str">
        <f t="shared" si="4"/>
        <v>-</v>
      </c>
      <c r="AE6" s="21" t="str">
        <f t="shared" si="4"/>
        <v>-</v>
      </c>
      <c r="AF6" s="21" t="str">
        <f t="shared" si="4"/>
        <v>-</v>
      </c>
      <c r="AG6" s="21">
        <f t="shared" si="4"/>
        <v>99.03</v>
      </c>
      <c r="AH6" s="21">
        <f t="shared" si="4"/>
        <v>100.41</v>
      </c>
      <c r="AI6" s="20" t="str">
        <f>IF(AI7="","",IF(AI7="-","【-】","【"&amp;SUBSTITUTE(TEXT(AI7,"#,##0.00"),"-","△")&amp;"】"))</f>
        <v>【98.81】</v>
      </c>
      <c r="AJ6" s="21" t="str">
        <f>IF(AJ7="",NA(),AJ7)</f>
        <v>-</v>
      </c>
      <c r="AK6" s="21" t="str">
        <f t="shared" ref="AK6:AS6" si="5">IF(AK7="",NA(),AK7)</f>
        <v>-</v>
      </c>
      <c r="AL6" s="21" t="str">
        <f t="shared" si="5"/>
        <v>-</v>
      </c>
      <c r="AM6" s="20">
        <f t="shared" si="5"/>
        <v>0</v>
      </c>
      <c r="AN6" s="20">
        <f t="shared" si="5"/>
        <v>0</v>
      </c>
      <c r="AO6" s="21" t="str">
        <f t="shared" si="5"/>
        <v>-</v>
      </c>
      <c r="AP6" s="21" t="str">
        <f t="shared" si="5"/>
        <v>-</v>
      </c>
      <c r="AQ6" s="21" t="str">
        <f t="shared" si="5"/>
        <v>-</v>
      </c>
      <c r="AR6" s="21">
        <f t="shared" si="5"/>
        <v>74.239999999999995</v>
      </c>
      <c r="AS6" s="21">
        <f t="shared" si="5"/>
        <v>83.92</v>
      </c>
      <c r="AT6" s="20" t="str">
        <f>IF(AT7="","",IF(AT7="-","【-】","【"&amp;SUBSTITUTE(TEXT(AT7,"#,##0.00"),"-","△")&amp;"】"))</f>
        <v>【102.81】</v>
      </c>
      <c r="AU6" s="21" t="str">
        <f>IF(AU7="",NA(),AU7)</f>
        <v>-</v>
      </c>
      <c r="AV6" s="21" t="str">
        <f t="shared" ref="AV6:BD6" si="6">IF(AV7="",NA(),AV7)</f>
        <v>-</v>
      </c>
      <c r="AW6" s="21" t="str">
        <f t="shared" si="6"/>
        <v>-</v>
      </c>
      <c r="AX6" s="21">
        <f t="shared" si="6"/>
        <v>119.47</v>
      </c>
      <c r="AY6" s="21">
        <f t="shared" si="6"/>
        <v>150.41</v>
      </c>
      <c r="AZ6" s="21" t="str">
        <f t="shared" si="6"/>
        <v>-</v>
      </c>
      <c r="BA6" s="21" t="str">
        <f t="shared" si="6"/>
        <v>-</v>
      </c>
      <c r="BB6" s="21" t="str">
        <f t="shared" si="6"/>
        <v>-</v>
      </c>
      <c r="BC6" s="21">
        <f t="shared" si="6"/>
        <v>100.47</v>
      </c>
      <c r="BD6" s="21">
        <f t="shared" si="6"/>
        <v>122.71</v>
      </c>
      <c r="BE6" s="20" t="str">
        <f>IF(BE7="","",IF(BE7="-","【-】","【"&amp;SUBSTITUTE(TEXT(BE7,"#,##0.00"),"-","△")&amp;"】"))</f>
        <v>【112.20】</v>
      </c>
      <c r="BF6" s="21" t="str">
        <f>IF(BF7="",NA(),BF7)</f>
        <v>-</v>
      </c>
      <c r="BG6" s="21" t="str">
        <f t="shared" ref="BG6:BO6" si="7">IF(BG7="",NA(),BG7)</f>
        <v>-</v>
      </c>
      <c r="BH6" s="21" t="str">
        <f t="shared" si="7"/>
        <v>-</v>
      </c>
      <c r="BI6" s="21">
        <f t="shared" si="7"/>
        <v>1327.87</v>
      </c>
      <c r="BJ6" s="21">
        <f t="shared" si="7"/>
        <v>1315.41</v>
      </c>
      <c r="BK6" s="21" t="str">
        <f t="shared" si="7"/>
        <v>-</v>
      </c>
      <c r="BL6" s="21" t="str">
        <f t="shared" si="7"/>
        <v>-</v>
      </c>
      <c r="BM6" s="21" t="str">
        <f t="shared" si="7"/>
        <v>-</v>
      </c>
      <c r="BN6" s="21">
        <f t="shared" si="7"/>
        <v>294.27</v>
      </c>
      <c r="BO6" s="21">
        <f t="shared" si="7"/>
        <v>294.08999999999997</v>
      </c>
      <c r="BP6" s="20" t="str">
        <f>IF(BP7="","",IF(BP7="-","【-】","【"&amp;SUBSTITUTE(TEXT(BP7,"#,##0.00"),"-","△")&amp;"】"))</f>
        <v>【310.14】</v>
      </c>
      <c r="BQ6" s="21" t="str">
        <f>IF(BQ7="",NA(),BQ7)</f>
        <v>-</v>
      </c>
      <c r="BR6" s="21" t="str">
        <f t="shared" ref="BR6:BZ6" si="8">IF(BR7="",NA(),BR7)</f>
        <v>-</v>
      </c>
      <c r="BS6" s="21" t="str">
        <f t="shared" si="8"/>
        <v>-</v>
      </c>
      <c r="BT6" s="21">
        <f t="shared" si="8"/>
        <v>47.72</v>
      </c>
      <c r="BU6" s="21">
        <f t="shared" si="8"/>
        <v>47.1</v>
      </c>
      <c r="BV6" s="21" t="str">
        <f t="shared" si="8"/>
        <v>-</v>
      </c>
      <c r="BW6" s="21" t="str">
        <f t="shared" si="8"/>
        <v>-</v>
      </c>
      <c r="BX6" s="21" t="str">
        <f t="shared" si="8"/>
        <v>-</v>
      </c>
      <c r="BY6" s="21">
        <f t="shared" si="8"/>
        <v>60.59</v>
      </c>
      <c r="BZ6" s="21">
        <f t="shared" si="8"/>
        <v>60</v>
      </c>
      <c r="CA6" s="20" t="str">
        <f>IF(CA7="","",IF(CA7="-","【-】","【"&amp;SUBSTITUTE(TEXT(CA7,"#,##0.00"),"-","△")&amp;"】"))</f>
        <v>【57.71】</v>
      </c>
      <c r="CB6" s="21" t="str">
        <f>IF(CB7="",NA(),CB7)</f>
        <v>-</v>
      </c>
      <c r="CC6" s="21" t="str">
        <f t="shared" ref="CC6:CK6" si="9">IF(CC7="",NA(),CC7)</f>
        <v>-</v>
      </c>
      <c r="CD6" s="21" t="str">
        <f t="shared" si="9"/>
        <v>-</v>
      </c>
      <c r="CE6" s="21">
        <f t="shared" si="9"/>
        <v>314.23</v>
      </c>
      <c r="CF6" s="21">
        <f t="shared" si="9"/>
        <v>318.86</v>
      </c>
      <c r="CG6" s="21" t="str">
        <f t="shared" si="9"/>
        <v>-</v>
      </c>
      <c r="CH6" s="21" t="str">
        <f t="shared" si="9"/>
        <v>-</v>
      </c>
      <c r="CI6" s="21" t="str">
        <f t="shared" si="9"/>
        <v>-</v>
      </c>
      <c r="CJ6" s="21">
        <f t="shared" si="9"/>
        <v>280.23</v>
      </c>
      <c r="CK6" s="21">
        <f t="shared" si="9"/>
        <v>282.70999999999998</v>
      </c>
      <c r="CL6" s="20" t="str">
        <f>IF(CL7="","",IF(CL7="-","【-】","【"&amp;SUBSTITUTE(TEXT(CL7,"#,##0.00"),"-","△")&amp;"】"))</f>
        <v>【286.17】</v>
      </c>
      <c r="CM6" s="21" t="str">
        <f>IF(CM7="",NA(),CM7)</f>
        <v>-</v>
      </c>
      <c r="CN6" s="21" t="str">
        <f t="shared" ref="CN6:CV6" si="10">IF(CN7="",NA(),CN7)</f>
        <v>-</v>
      </c>
      <c r="CO6" s="21" t="str">
        <f t="shared" si="10"/>
        <v>-</v>
      </c>
      <c r="CP6" s="21">
        <f t="shared" si="10"/>
        <v>51.45</v>
      </c>
      <c r="CQ6" s="21">
        <f t="shared" si="10"/>
        <v>50.95</v>
      </c>
      <c r="CR6" s="21" t="str">
        <f t="shared" si="10"/>
        <v>-</v>
      </c>
      <c r="CS6" s="21" t="str">
        <f t="shared" si="10"/>
        <v>-</v>
      </c>
      <c r="CT6" s="21" t="str">
        <f t="shared" si="10"/>
        <v>-</v>
      </c>
      <c r="CU6" s="21">
        <f t="shared" si="10"/>
        <v>58.19</v>
      </c>
      <c r="CV6" s="21">
        <f t="shared" si="10"/>
        <v>56.52</v>
      </c>
      <c r="CW6" s="20" t="str">
        <f>IF(CW7="","",IF(CW7="-","【-】","【"&amp;SUBSTITUTE(TEXT(CW7,"#,##0.00"),"-","△")&amp;"】"))</f>
        <v>【56.80】</v>
      </c>
      <c r="CX6" s="21" t="str">
        <f>IF(CX7="",NA(),CX7)</f>
        <v>-</v>
      </c>
      <c r="CY6" s="21" t="str">
        <f t="shared" ref="CY6:DG6" si="11">IF(CY7="",NA(),CY7)</f>
        <v>-</v>
      </c>
      <c r="CZ6" s="21" t="str">
        <f t="shared" si="11"/>
        <v>-</v>
      </c>
      <c r="DA6" s="21">
        <f t="shared" si="11"/>
        <v>100</v>
      </c>
      <c r="DB6" s="21">
        <f t="shared" si="11"/>
        <v>100</v>
      </c>
      <c r="DC6" s="21" t="str">
        <f t="shared" si="11"/>
        <v>-</v>
      </c>
      <c r="DD6" s="21" t="str">
        <f t="shared" si="11"/>
        <v>-</v>
      </c>
      <c r="DE6" s="21" t="str">
        <f t="shared" si="11"/>
        <v>-</v>
      </c>
      <c r="DF6" s="21">
        <f t="shared" si="11"/>
        <v>87.8</v>
      </c>
      <c r="DG6" s="21">
        <f t="shared" si="11"/>
        <v>88.43</v>
      </c>
      <c r="DH6" s="20" t="str">
        <f>IF(DH7="","",IF(DH7="-","【-】","【"&amp;SUBSTITUTE(TEXT(DH7,"#,##0.00"),"-","△")&amp;"】"))</f>
        <v>【83.38】</v>
      </c>
      <c r="DI6" s="21" t="str">
        <f>IF(DI7="",NA(),DI7)</f>
        <v>-</v>
      </c>
      <c r="DJ6" s="21" t="str">
        <f t="shared" ref="DJ6:DR6" si="12">IF(DJ7="",NA(),DJ7)</f>
        <v>-</v>
      </c>
      <c r="DK6" s="21" t="str">
        <f t="shared" si="12"/>
        <v>-</v>
      </c>
      <c r="DL6" s="21">
        <f t="shared" si="12"/>
        <v>4.3</v>
      </c>
      <c r="DM6" s="21">
        <f t="shared" si="12"/>
        <v>8.27</v>
      </c>
      <c r="DN6" s="21" t="str">
        <f t="shared" si="12"/>
        <v>-</v>
      </c>
      <c r="DO6" s="21" t="str">
        <f t="shared" si="12"/>
        <v>-</v>
      </c>
      <c r="DP6" s="21" t="str">
        <f t="shared" si="12"/>
        <v>-</v>
      </c>
      <c r="DQ6" s="21">
        <f t="shared" si="12"/>
        <v>15.74</v>
      </c>
      <c r="DR6" s="21">
        <f t="shared" si="12"/>
        <v>21.02</v>
      </c>
      <c r="DS6" s="20" t="str">
        <f>IF(DS7="","",IF(DS7="-","【-】","【"&amp;SUBSTITUTE(TEXT(DS7,"#,##0.00"),"-","△")&amp;"】"))</f>
        <v>【19.84】</v>
      </c>
      <c r="DT6" s="21" t="str">
        <f>IF(DT7="",NA(),DT7)</f>
        <v>-</v>
      </c>
      <c r="DU6" s="21" t="str">
        <f t="shared" ref="DU6:EC6" si="13">IF(DU7="",NA(),DU7)</f>
        <v>-</v>
      </c>
      <c r="DV6" s="21" t="str">
        <f t="shared" si="13"/>
        <v>-</v>
      </c>
      <c r="DW6" s="21" t="str">
        <f t="shared" si="13"/>
        <v>-</v>
      </c>
      <c r="DX6" s="21" t="str">
        <f t="shared" si="13"/>
        <v>-</v>
      </c>
      <c r="DY6" s="21" t="str">
        <f t="shared" si="13"/>
        <v>-</v>
      </c>
      <c r="DZ6" s="21" t="str">
        <f t="shared" si="13"/>
        <v>-</v>
      </c>
      <c r="EA6" s="21" t="str">
        <f t="shared" si="13"/>
        <v>-</v>
      </c>
      <c r="EB6" s="21" t="str">
        <f t="shared" si="13"/>
        <v>-</v>
      </c>
      <c r="EC6" s="21" t="str">
        <f t="shared" si="13"/>
        <v>-</v>
      </c>
      <c r="ED6" s="20" t="str">
        <f>IF(ED7="","",IF(ED7="-","【-】","【"&amp;SUBSTITUTE(TEXT(ED7,"#,##0.00"),"-","△")&amp;"】"))</f>
        <v>【-】</v>
      </c>
      <c r="EE6" s="21" t="str">
        <f>IF(EE7="",NA(),EE7)</f>
        <v>-</v>
      </c>
      <c r="EF6" s="21" t="str">
        <f t="shared" ref="EF6:EN6" si="14">IF(EF7="",NA(),EF7)</f>
        <v>-</v>
      </c>
      <c r="EG6" s="21" t="str">
        <f t="shared" si="14"/>
        <v>-</v>
      </c>
      <c r="EH6" s="21" t="str">
        <f t="shared" si="14"/>
        <v>-</v>
      </c>
      <c r="EI6" s="21" t="str">
        <f t="shared" si="14"/>
        <v>-</v>
      </c>
      <c r="EJ6" s="21" t="str">
        <f t="shared" si="14"/>
        <v>-</v>
      </c>
      <c r="EK6" s="21" t="str">
        <f t="shared" si="14"/>
        <v>-</v>
      </c>
      <c r="EL6" s="21" t="str">
        <f t="shared" si="14"/>
        <v>-</v>
      </c>
      <c r="EM6" s="21" t="str">
        <f t="shared" si="14"/>
        <v>-</v>
      </c>
      <c r="EN6" s="21" t="str">
        <f t="shared" si="14"/>
        <v>-</v>
      </c>
      <c r="EO6" s="20" t="str">
        <f>IF(EO7="","",IF(EO7="-","【-】","【"&amp;SUBSTITUTE(TEXT(EO7,"#,##0.00"),"-","△")&amp;"】"))</f>
        <v>【-】</v>
      </c>
    </row>
    <row r="7" spans="1:148" s="22" customFormat="1" x14ac:dyDescent="0.15">
      <c r="A7" s="14"/>
      <c r="B7" s="23">
        <v>2021</v>
      </c>
      <c r="C7" s="23">
        <v>42129</v>
      </c>
      <c r="D7" s="23">
        <v>46</v>
      </c>
      <c r="E7" s="23">
        <v>18</v>
      </c>
      <c r="F7" s="23">
        <v>0</v>
      </c>
      <c r="G7" s="23">
        <v>0</v>
      </c>
      <c r="H7" s="23" t="s">
        <v>96</v>
      </c>
      <c r="I7" s="23" t="s">
        <v>97</v>
      </c>
      <c r="J7" s="23" t="s">
        <v>98</v>
      </c>
      <c r="K7" s="23" t="s">
        <v>99</v>
      </c>
      <c r="L7" s="23" t="s">
        <v>100</v>
      </c>
      <c r="M7" s="23" t="s">
        <v>101</v>
      </c>
      <c r="N7" s="24" t="s">
        <v>102</v>
      </c>
      <c r="O7" s="24">
        <v>36.270000000000003</v>
      </c>
      <c r="P7" s="24">
        <v>9.02</v>
      </c>
      <c r="Q7" s="24">
        <v>100</v>
      </c>
      <c r="R7" s="24">
        <v>3141</v>
      </c>
      <c r="S7" s="24">
        <v>76120</v>
      </c>
      <c r="T7" s="24">
        <v>536.12</v>
      </c>
      <c r="U7" s="24">
        <v>141.97999999999999</v>
      </c>
      <c r="V7" s="24">
        <v>6820</v>
      </c>
      <c r="W7" s="24">
        <v>1.86</v>
      </c>
      <c r="X7" s="24">
        <v>3666.67</v>
      </c>
      <c r="Y7" s="24" t="s">
        <v>102</v>
      </c>
      <c r="Z7" s="24" t="s">
        <v>102</v>
      </c>
      <c r="AA7" s="24" t="s">
        <v>102</v>
      </c>
      <c r="AB7" s="24">
        <v>104.2</v>
      </c>
      <c r="AC7" s="24">
        <v>106.12</v>
      </c>
      <c r="AD7" s="24" t="s">
        <v>102</v>
      </c>
      <c r="AE7" s="24" t="s">
        <v>102</v>
      </c>
      <c r="AF7" s="24" t="s">
        <v>102</v>
      </c>
      <c r="AG7" s="24">
        <v>99.03</v>
      </c>
      <c r="AH7" s="24">
        <v>100.41</v>
      </c>
      <c r="AI7" s="24">
        <v>98.81</v>
      </c>
      <c r="AJ7" s="24" t="s">
        <v>102</v>
      </c>
      <c r="AK7" s="24" t="s">
        <v>102</v>
      </c>
      <c r="AL7" s="24" t="s">
        <v>102</v>
      </c>
      <c r="AM7" s="24">
        <v>0</v>
      </c>
      <c r="AN7" s="24">
        <v>0</v>
      </c>
      <c r="AO7" s="24" t="s">
        <v>102</v>
      </c>
      <c r="AP7" s="24" t="s">
        <v>102</v>
      </c>
      <c r="AQ7" s="24" t="s">
        <v>102</v>
      </c>
      <c r="AR7" s="24">
        <v>74.239999999999995</v>
      </c>
      <c r="AS7" s="24">
        <v>83.92</v>
      </c>
      <c r="AT7" s="24">
        <v>102.81</v>
      </c>
      <c r="AU7" s="24" t="s">
        <v>102</v>
      </c>
      <c r="AV7" s="24" t="s">
        <v>102</v>
      </c>
      <c r="AW7" s="24" t="s">
        <v>102</v>
      </c>
      <c r="AX7" s="24">
        <v>119.47</v>
      </c>
      <c r="AY7" s="24">
        <v>150.41</v>
      </c>
      <c r="AZ7" s="24" t="s">
        <v>102</v>
      </c>
      <c r="BA7" s="24" t="s">
        <v>102</v>
      </c>
      <c r="BB7" s="24" t="s">
        <v>102</v>
      </c>
      <c r="BC7" s="24">
        <v>100.47</v>
      </c>
      <c r="BD7" s="24">
        <v>122.71</v>
      </c>
      <c r="BE7" s="24">
        <v>112.2</v>
      </c>
      <c r="BF7" s="24" t="s">
        <v>102</v>
      </c>
      <c r="BG7" s="24" t="s">
        <v>102</v>
      </c>
      <c r="BH7" s="24" t="s">
        <v>102</v>
      </c>
      <c r="BI7" s="24">
        <v>1327.87</v>
      </c>
      <c r="BJ7" s="24">
        <v>1315.41</v>
      </c>
      <c r="BK7" s="24" t="s">
        <v>102</v>
      </c>
      <c r="BL7" s="24" t="s">
        <v>102</v>
      </c>
      <c r="BM7" s="24" t="s">
        <v>102</v>
      </c>
      <c r="BN7" s="24">
        <v>294.27</v>
      </c>
      <c r="BO7" s="24">
        <v>294.08999999999997</v>
      </c>
      <c r="BP7" s="24">
        <v>310.14</v>
      </c>
      <c r="BQ7" s="24" t="s">
        <v>102</v>
      </c>
      <c r="BR7" s="24" t="s">
        <v>102</v>
      </c>
      <c r="BS7" s="24" t="s">
        <v>102</v>
      </c>
      <c r="BT7" s="24">
        <v>47.72</v>
      </c>
      <c r="BU7" s="24">
        <v>47.1</v>
      </c>
      <c r="BV7" s="24" t="s">
        <v>102</v>
      </c>
      <c r="BW7" s="24" t="s">
        <v>102</v>
      </c>
      <c r="BX7" s="24" t="s">
        <v>102</v>
      </c>
      <c r="BY7" s="24">
        <v>60.59</v>
      </c>
      <c r="BZ7" s="24">
        <v>60</v>
      </c>
      <c r="CA7" s="24">
        <v>57.71</v>
      </c>
      <c r="CB7" s="24" t="s">
        <v>102</v>
      </c>
      <c r="CC7" s="24" t="s">
        <v>102</v>
      </c>
      <c r="CD7" s="24" t="s">
        <v>102</v>
      </c>
      <c r="CE7" s="24">
        <v>314.23</v>
      </c>
      <c r="CF7" s="24">
        <v>318.86</v>
      </c>
      <c r="CG7" s="24" t="s">
        <v>102</v>
      </c>
      <c r="CH7" s="24" t="s">
        <v>102</v>
      </c>
      <c r="CI7" s="24" t="s">
        <v>102</v>
      </c>
      <c r="CJ7" s="24">
        <v>280.23</v>
      </c>
      <c r="CK7" s="24">
        <v>282.70999999999998</v>
      </c>
      <c r="CL7" s="24">
        <v>286.17</v>
      </c>
      <c r="CM7" s="24" t="s">
        <v>102</v>
      </c>
      <c r="CN7" s="24" t="s">
        <v>102</v>
      </c>
      <c r="CO7" s="24" t="s">
        <v>102</v>
      </c>
      <c r="CP7" s="24">
        <v>51.45</v>
      </c>
      <c r="CQ7" s="24">
        <v>50.95</v>
      </c>
      <c r="CR7" s="24" t="s">
        <v>102</v>
      </c>
      <c r="CS7" s="24" t="s">
        <v>102</v>
      </c>
      <c r="CT7" s="24" t="s">
        <v>102</v>
      </c>
      <c r="CU7" s="24">
        <v>58.19</v>
      </c>
      <c r="CV7" s="24">
        <v>56.52</v>
      </c>
      <c r="CW7" s="24">
        <v>56.8</v>
      </c>
      <c r="CX7" s="24" t="s">
        <v>102</v>
      </c>
      <c r="CY7" s="24" t="s">
        <v>102</v>
      </c>
      <c r="CZ7" s="24" t="s">
        <v>102</v>
      </c>
      <c r="DA7" s="24">
        <v>100</v>
      </c>
      <c r="DB7" s="24">
        <v>100</v>
      </c>
      <c r="DC7" s="24" t="s">
        <v>102</v>
      </c>
      <c r="DD7" s="24" t="s">
        <v>102</v>
      </c>
      <c r="DE7" s="24" t="s">
        <v>102</v>
      </c>
      <c r="DF7" s="24">
        <v>87.8</v>
      </c>
      <c r="DG7" s="24">
        <v>88.43</v>
      </c>
      <c r="DH7" s="24">
        <v>83.38</v>
      </c>
      <c r="DI7" s="24" t="s">
        <v>102</v>
      </c>
      <c r="DJ7" s="24" t="s">
        <v>102</v>
      </c>
      <c r="DK7" s="24" t="s">
        <v>102</v>
      </c>
      <c r="DL7" s="24">
        <v>4.3</v>
      </c>
      <c r="DM7" s="24">
        <v>8.27</v>
      </c>
      <c r="DN7" s="24" t="s">
        <v>102</v>
      </c>
      <c r="DO7" s="24" t="s">
        <v>102</v>
      </c>
      <c r="DP7" s="24" t="s">
        <v>102</v>
      </c>
      <c r="DQ7" s="24">
        <v>15.74</v>
      </c>
      <c r="DR7" s="24">
        <v>21.02</v>
      </c>
      <c r="DS7" s="24">
        <v>19.84</v>
      </c>
      <c r="DT7" s="24" t="s">
        <v>102</v>
      </c>
      <c r="DU7" s="24" t="s">
        <v>102</v>
      </c>
      <c r="DV7" s="24" t="s">
        <v>102</v>
      </c>
      <c r="DW7" s="24" t="s">
        <v>102</v>
      </c>
      <c r="DX7" s="24" t="s">
        <v>102</v>
      </c>
      <c r="DY7" s="24" t="s">
        <v>102</v>
      </c>
      <c r="DZ7" s="24" t="s">
        <v>102</v>
      </c>
      <c r="EA7" s="24" t="s">
        <v>102</v>
      </c>
      <c r="EB7" s="24" t="s">
        <v>102</v>
      </c>
      <c r="EC7" s="24" t="s">
        <v>102</v>
      </c>
      <c r="ED7" s="24" t="s">
        <v>102</v>
      </c>
      <c r="EE7" s="24" t="s">
        <v>102</v>
      </c>
      <c r="EF7" s="24" t="s">
        <v>102</v>
      </c>
      <c r="EG7" s="24" t="s">
        <v>102</v>
      </c>
      <c r="EH7" s="24" t="s">
        <v>102</v>
      </c>
      <c r="EI7" s="24" t="s">
        <v>102</v>
      </c>
      <c r="EJ7" s="24" t="s">
        <v>102</v>
      </c>
      <c r="EK7" s="24" t="s">
        <v>102</v>
      </c>
      <c r="EL7" s="24" t="s">
        <v>102</v>
      </c>
      <c r="EM7" s="24" t="s">
        <v>102</v>
      </c>
      <c r="EN7" s="24" t="s">
        <v>102</v>
      </c>
      <c r="EO7" s="24" t="s">
        <v>102</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47119</v>
      </c>
      <c r="C10" s="27">
        <f t="shared" si="15"/>
        <v>47484</v>
      </c>
      <c r="D10" s="28">
        <f>DATEVALUE($B7+12-D11&amp;"/1/"&amp;D12)</f>
        <v>47849</v>
      </c>
      <c r="E10" s="28">
        <f>DATEVALUE($B7+12-E11&amp;"/1/"&amp;E12)</f>
        <v>48215</v>
      </c>
      <c r="F10" s="28">
        <f>DATEVALUE($B7+12-F11&amp;"/1/"&amp;F12)</f>
        <v>48582</v>
      </c>
    </row>
    <row r="11" spans="1:148" x14ac:dyDescent="0.15">
      <c r="B11">
        <v>4</v>
      </c>
      <c r="C11">
        <v>3</v>
      </c>
      <c r="D11">
        <v>2</v>
      </c>
      <c r="E11">
        <v>1</v>
      </c>
      <c r="F11">
        <v>0</v>
      </c>
      <c r="G11" t="s">
        <v>108</v>
      </c>
    </row>
    <row r="12" spans="1:148" x14ac:dyDescent="0.15">
      <c r="B12">
        <v>1</v>
      </c>
      <c r="C12">
        <v>1</v>
      </c>
      <c r="D12">
        <v>1</v>
      </c>
      <c r="E12">
        <v>2</v>
      </c>
      <c r="F12">
        <v>3</v>
      </c>
      <c r="G12" t="s">
        <v>109</v>
      </c>
    </row>
    <row r="13" spans="1:148" x14ac:dyDescent="0.15">
      <c r="B13" t="s">
        <v>110</v>
      </c>
      <c r="C13" t="s">
        <v>110</v>
      </c>
      <c r="D13" t="s">
        <v>111</v>
      </c>
      <c r="E13" t="s">
        <v>112</v>
      </c>
      <c r="F13" t="s">
        <v>111</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2023-02-13T00:19:58Z</cp:lastPrinted>
  <dcterms:created xsi:type="dcterms:W3CDTF">2022-12-01T01:40:28Z</dcterms:created>
  <dcterms:modified xsi:type="dcterms:W3CDTF">2023-02-13T00:20:00Z</dcterms:modified>
  <cp:category/>
</cp:coreProperties>
</file>