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9.20\k\★★02記録用フォルダ\R3\02_調整班\17_交通アクセス充実支援事業\03_交付要綱\"/>
    </mc:Choice>
  </mc:AlternateContent>
  <bookViews>
    <workbookView xWindow="0" yWindow="0" windowWidth="20490" windowHeight="7155"/>
  </bookViews>
  <sheets>
    <sheet name="様式" sheetId="3" r:id="rId1"/>
    <sheet name="記入例" sheetId="2" r:id="rId2"/>
  </sheets>
  <definedNames>
    <definedName name="_xlnm.Print_Area" localSheetId="1">記入例!$A$1:$O$37</definedName>
    <definedName name="_xlnm.Print_Area" localSheetId="0">様式!$A$1:$O$38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3" l="1"/>
  <c r="F13" i="3"/>
  <c r="B26" i="3" s="1"/>
  <c r="I26" i="3" s="1"/>
  <c r="B29" i="3" s="1"/>
  <c r="I29" i="3" s="1"/>
  <c r="F13" i="2"/>
  <c r="F37" i="2"/>
  <c r="B33" i="3" l="1"/>
  <c r="I33" i="3" s="1"/>
  <c r="B38" i="3" s="1"/>
  <c r="J38" i="3" s="1"/>
  <c r="I31" i="3"/>
  <c r="B26" i="2"/>
  <c r="I26" i="2" s="1"/>
  <c r="B29" i="2" s="1"/>
  <c r="I29" i="2" l="1"/>
  <c r="I31" i="2" s="1"/>
  <c r="B33" i="2" l="1"/>
  <c r="I33" i="2" s="1"/>
  <c r="B37" i="2" s="1"/>
  <c r="J37" i="2" s="1"/>
</calcChain>
</file>

<file path=xl/sharedStrings.xml><?xml version="1.0" encoding="utf-8"?>
<sst xmlns="http://schemas.openxmlformats.org/spreadsheetml/2006/main" count="132" uniqueCount="55">
  <si>
    <t>×</t>
    <phoneticPr fontId="2"/>
  </si>
  <si>
    <t>円</t>
    <rPh sb="0" eb="1">
      <t>エン</t>
    </rPh>
    <phoneticPr fontId="2"/>
  </si>
  <si>
    <t>・・・③</t>
    <phoneticPr fontId="2"/>
  </si>
  <si>
    <t>（１）</t>
    <phoneticPr fontId="2"/>
  </si>
  <si>
    <t>運行経費</t>
    <rPh sb="0" eb="2">
      <t>ウンコウ</t>
    </rPh>
    <rPh sb="2" eb="4">
      <t>ケイヒ</t>
    </rPh>
    <phoneticPr fontId="2"/>
  </si>
  <si>
    <t>（２）</t>
    <phoneticPr fontId="2"/>
  </si>
  <si>
    <t>往復</t>
    <rPh sb="0" eb="2">
      <t>オウフク</t>
    </rPh>
    <phoneticPr fontId="2"/>
  </si>
  <si>
    <t>項目</t>
    <rPh sb="0" eb="2">
      <t>コウモク</t>
    </rPh>
    <phoneticPr fontId="2"/>
  </si>
  <si>
    <t>乗務員等人件費</t>
    <rPh sb="0" eb="3">
      <t>ジョウムイン</t>
    </rPh>
    <rPh sb="3" eb="4">
      <t>ナド</t>
    </rPh>
    <rPh sb="4" eb="7">
      <t>ジンケンヒ</t>
    </rPh>
    <phoneticPr fontId="2"/>
  </si>
  <si>
    <t>燃料代</t>
    <rPh sb="0" eb="3">
      <t>ネンリョウダイ</t>
    </rPh>
    <phoneticPr fontId="2"/>
  </si>
  <si>
    <t>高速料金</t>
    <rPh sb="0" eb="2">
      <t>コウソク</t>
    </rPh>
    <rPh sb="2" eb="4">
      <t>リョウキン</t>
    </rPh>
    <phoneticPr fontId="2"/>
  </si>
  <si>
    <t>車両の維持に要する経費</t>
    <rPh sb="0" eb="2">
      <t>シャリョウ</t>
    </rPh>
    <rPh sb="3" eb="5">
      <t>イジ</t>
    </rPh>
    <rPh sb="6" eb="7">
      <t>ヨウ</t>
    </rPh>
    <rPh sb="9" eb="11">
      <t>ケイヒ</t>
    </rPh>
    <phoneticPr fontId="2"/>
  </si>
  <si>
    <t>その他運行に要する経費</t>
    <rPh sb="2" eb="3">
      <t>タ</t>
    </rPh>
    <rPh sb="3" eb="5">
      <t>ウンコウ</t>
    </rPh>
    <rPh sb="6" eb="7">
      <t>ヨウ</t>
    </rPh>
    <rPh sb="9" eb="11">
      <t>ケイヒ</t>
    </rPh>
    <phoneticPr fontId="2"/>
  </si>
  <si>
    <t>計</t>
    <rPh sb="0" eb="1">
      <t>ケイ</t>
    </rPh>
    <phoneticPr fontId="2"/>
  </si>
  <si>
    <t>積算内訳</t>
    <rPh sb="0" eb="2">
      <t>セキサン</t>
    </rPh>
    <rPh sb="2" eb="4">
      <t>ウチワケ</t>
    </rPh>
    <phoneticPr fontId="2"/>
  </si>
  <si>
    <t>1　補助対象経費</t>
    <rPh sb="2" eb="4">
      <t>ホジョ</t>
    </rPh>
    <rPh sb="4" eb="6">
      <t>タイショウ</t>
    </rPh>
    <rPh sb="6" eb="8">
      <t>ケイヒ</t>
    </rPh>
    <phoneticPr fontId="2"/>
  </si>
  <si>
    <t>別紙</t>
    <rPh sb="0" eb="2">
      <t>ベッシ</t>
    </rPh>
    <phoneticPr fontId="2"/>
  </si>
  <si>
    <t>乗務員（350,000円×2人）</t>
    <rPh sb="0" eb="3">
      <t>ジョウムイン</t>
    </rPh>
    <rPh sb="11" eb="12">
      <t>エン</t>
    </rPh>
    <rPh sb="14" eb="15">
      <t>ニン</t>
    </rPh>
    <phoneticPr fontId="2"/>
  </si>
  <si>
    <t>・月間走行距離1600km÷4km/l=400l（月間必要燃料）
・400l×130円（軽油単価）＝52,000円</t>
    <rPh sb="1" eb="3">
      <t>ゲッカン</t>
    </rPh>
    <rPh sb="3" eb="5">
      <t>ソウコウ</t>
    </rPh>
    <rPh sb="5" eb="7">
      <t>キョリ</t>
    </rPh>
    <rPh sb="25" eb="27">
      <t>ゲッカン</t>
    </rPh>
    <rPh sb="27" eb="29">
      <t>ヒツヨウ</t>
    </rPh>
    <rPh sb="29" eb="31">
      <t>ネンリョウ</t>
    </rPh>
    <rPh sb="42" eb="43">
      <t>エン</t>
    </rPh>
    <rPh sb="44" eb="46">
      <t>ケイユ</t>
    </rPh>
    <rPh sb="46" eb="48">
      <t>タンカ</t>
    </rPh>
    <rPh sb="56" eb="57">
      <t>エン</t>
    </rPh>
    <phoneticPr fontId="2"/>
  </si>
  <si>
    <t>1260円×2回×30日</t>
    <rPh sb="4" eb="5">
      <t>エン</t>
    </rPh>
    <rPh sb="7" eb="8">
      <t>カイ</t>
    </rPh>
    <rPh sb="11" eb="12">
      <t>ニチ</t>
    </rPh>
    <phoneticPr fontId="2"/>
  </si>
  <si>
    <t>油脂類（３,000円）、タイヤ（80,000円）</t>
    <rPh sb="0" eb="3">
      <t>ユシルイ</t>
    </rPh>
    <rPh sb="9" eb="10">
      <t>エン</t>
    </rPh>
    <rPh sb="22" eb="23">
      <t>エン</t>
    </rPh>
    <phoneticPr fontId="2"/>
  </si>
  <si>
    <t>自賠責保険（5,000円）、任意保険料（15,000円）、車検費用（42,000円）、その他経費（20,000円）</t>
    <rPh sb="14" eb="16">
      <t>ニンイ</t>
    </rPh>
    <rPh sb="16" eb="19">
      <t>ホケンリョウ</t>
    </rPh>
    <rPh sb="26" eb="27">
      <t>エン</t>
    </rPh>
    <rPh sb="29" eb="31">
      <t>シャケン</t>
    </rPh>
    <rPh sb="31" eb="33">
      <t>ヒヨウ</t>
    </rPh>
    <rPh sb="40" eb="41">
      <t>エン</t>
    </rPh>
    <rPh sb="45" eb="46">
      <t>タ</t>
    </rPh>
    <rPh sb="46" eb="48">
      <t>ケイヒ</t>
    </rPh>
    <rPh sb="55" eb="56">
      <t>エン</t>
    </rPh>
    <phoneticPr fontId="2"/>
  </si>
  <si>
    <t>初期経費（定額）</t>
    <rPh sb="0" eb="2">
      <t>ショキ</t>
    </rPh>
    <rPh sb="2" eb="4">
      <t>ケイヒ</t>
    </rPh>
    <rPh sb="5" eb="7">
      <t>テイガク</t>
    </rPh>
    <phoneticPr fontId="2"/>
  </si>
  <si>
    <t>※消耗品等については、交換サイクルを基に１月分に割り戻して算出</t>
    <rPh sb="1" eb="4">
      <t>ショウモウヒン</t>
    </rPh>
    <rPh sb="4" eb="5">
      <t>ナド</t>
    </rPh>
    <rPh sb="11" eb="13">
      <t>コウカン</t>
    </rPh>
    <rPh sb="18" eb="19">
      <t>モト</t>
    </rPh>
    <rPh sb="21" eb="22">
      <t>ガツ</t>
    </rPh>
    <rPh sb="22" eb="23">
      <t>ブン</t>
    </rPh>
    <rPh sb="24" eb="25">
      <t>ワ</t>
    </rPh>
    <rPh sb="26" eb="27">
      <t>モド</t>
    </rPh>
    <rPh sb="29" eb="31">
      <t>サンシュツ</t>
    </rPh>
    <phoneticPr fontId="2"/>
  </si>
  <si>
    <t>×</t>
    <phoneticPr fontId="2"/>
  </si>
  <si>
    <t>＝</t>
    <phoneticPr fontId="2"/>
  </si>
  <si>
    <t>ヶ月</t>
    <rPh sb="1" eb="2">
      <t>ゲツ</t>
    </rPh>
    <phoneticPr fontId="2"/>
  </si>
  <si>
    <t>円</t>
    <rPh sb="0" eb="1">
      <t>エン</t>
    </rPh>
    <phoneticPr fontId="2"/>
  </si>
  <si>
    <t>・・・②</t>
    <phoneticPr fontId="2"/>
  </si>
  <si>
    <t>1/2</t>
    <phoneticPr fontId="2"/>
  </si>
  <si>
    <t>=</t>
    <phoneticPr fontId="2"/>
  </si>
  <si>
    <t>２　補助金申請額</t>
    <rPh sb="4" eb="5">
      <t>キン</t>
    </rPh>
    <rPh sb="5" eb="8">
      <t>シンセイガク</t>
    </rPh>
    <phoneticPr fontId="2"/>
  </si>
  <si>
    <t>（３）</t>
    <phoneticPr fontId="2"/>
  </si>
  <si>
    <t>＋</t>
    <phoneticPr fontId="2"/>
  </si>
  <si>
    <t>（1ヶ月の運行経費）</t>
    <rPh sb="3" eb="4">
      <t>ゲツ</t>
    </rPh>
    <rPh sb="5" eb="7">
      <t>ウンコウ</t>
    </rPh>
    <rPh sb="7" eb="9">
      <t>ケイヒ</t>
    </rPh>
    <phoneticPr fontId="2"/>
  </si>
  <si>
    <t>（補助率）</t>
    <rPh sb="1" eb="4">
      <t>ホジョリツ</t>
    </rPh>
    <phoneticPr fontId="2"/>
  </si>
  <si>
    <t>（３ヶ月）</t>
    <rPh sb="3" eb="4">
      <t>ゲツ</t>
    </rPh>
    <phoneticPr fontId="2"/>
  </si>
  <si>
    <t>・・・①</t>
    <phoneticPr fontId="2"/>
  </si>
  <si>
    <t>（※往復の運行本数のみ入力してください。）</t>
    <rPh sb="2" eb="4">
      <t>オウフク</t>
    </rPh>
    <rPh sb="5" eb="7">
      <t>ウンコウ</t>
    </rPh>
    <rPh sb="7" eb="9">
      <t>ホンスウ</t>
    </rPh>
    <rPh sb="11" eb="13">
      <t>ニュウリョク</t>
    </rPh>
    <phoneticPr fontId="2"/>
  </si>
  <si>
    <t>※太枠内のみ記入してください。補助金申請額の算出は自動計算になっております。</t>
    <phoneticPr fontId="2"/>
  </si>
  <si>
    <t>①と1,500,000円でいずれか低い金額</t>
    <rPh sb="11" eb="12">
      <t>エン</t>
    </rPh>
    <rPh sb="17" eb="18">
      <t>ヒク</t>
    </rPh>
    <rPh sb="19" eb="21">
      <t>キンガク</t>
    </rPh>
    <phoneticPr fontId="2"/>
  </si>
  <si>
    <t>補助金申請額（②＋③）</t>
    <rPh sb="0" eb="3">
      <t>ホジョキン</t>
    </rPh>
    <rPh sb="3" eb="6">
      <t>シンセイガク</t>
    </rPh>
    <phoneticPr fontId="2"/>
  </si>
  <si>
    <t>所要額(円)</t>
    <rPh sb="0" eb="3">
      <t>ショヨウガク</t>
    </rPh>
    <rPh sb="4" eb="5">
      <t>エン</t>
    </rPh>
    <phoneticPr fontId="2"/>
  </si>
  <si>
    <t>※欄が不足する場合は、適宜、欄を追加してください。</t>
    <rPh sb="1" eb="2">
      <t>ラン</t>
    </rPh>
    <rPh sb="3" eb="5">
      <t>フソク</t>
    </rPh>
    <rPh sb="7" eb="9">
      <t>バアイ</t>
    </rPh>
    <rPh sb="11" eb="13">
      <t>テキギ</t>
    </rPh>
    <rPh sb="14" eb="15">
      <t>ラン</t>
    </rPh>
    <rPh sb="16" eb="18">
      <t>ツイカ</t>
    </rPh>
    <phoneticPr fontId="2"/>
  </si>
  <si>
    <t>1ヶ月間の運行経費</t>
    <rPh sb="2" eb="4">
      <t>ゲツカン</t>
    </rPh>
    <rPh sb="5" eb="7">
      <t>ウンコウ</t>
    </rPh>
    <rPh sb="7" eb="9">
      <t>ケイヒ</t>
    </rPh>
    <phoneticPr fontId="2"/>
  </si>
  <si>
    <t>・ポスター作成、掲出（掲出場所：仙台空港、仙台駅　掲出期間●月●日～●月●日）</t>
    <rPh sb="5" eb="7">
      <t>サクセイ</t>
    </rPh>
    <rPh sb="8" eb="10">
      <t>ケイシュツ</t>
    </rPh>
    <rPh sb="11" eb="13">
      <t>ケイシュツ</t>
    </rPh>
    <rPh sb="13" eb="15">
      <t>バショ</t>
    </rPh>
    <rPh sb="16" eb="18">
      <t>センダイ</t>
    </rPh>
    <rPh sb="18" eb="20">
      <t>クウコウ</t>
    </rPh>
    <rPh sb="21" eb="23">
      <t>センダイ</t>
    </rPh>
    <rPh sb="23" eb="24">
      <t>エキ</t>
    </rPh>
    <rPh sb="25" eb="27">
      <t>ケイシュツ</t>
    </rPh>
    <rPh sb="27" eb="29">
      <t>キカン</t>
    </rPh>
    <rPh sb="30" eb="31">
      <t>ガツ</t>
    </rPh>
    <rPh sb="32" eb="33">
      <t>ニチ</t>
    </rPh>
    <rPh sb="35" eb="36">
      <t>ガツ</t>
    </rPh>
    <rPh sb="37" eb="38">
      <t>ニチ</t>
    </rPh>
    <phoneticPr fontId="2"/>
  </si>
  <si>
    <t>補助対象経費等について（計画・実績）</t>
    <rPh sb="0" eb="2">
      <t>ホジョ</t>
    </rPh>
    <rPh sb="2" eb="4">
      <t>タイショウ</t>
    </rPh>
    <rPh sb="4" eb="6">
      <t>ケイヒ</t>
    </rPh>
    <rPh sb="6" eb="7">
      <t>ナド</t>
    </rPh>
    <rPh sb="12" eb="14">
      <t>ケイカク</t>
    </rPh>
    <rPh sb="15" eb="17">
      <t>ジッセキ</t>
    </rPh>
    <phoneticPr fontId="2"/>
  </si>
  <si>
    <r>
      <t>補助対象経費等について（計画</t>
    </r>
    <r>
      <rPr>
        <strike/>
        <sz val="14"/>
        <color theme="1"/>
        <rFont val="游ゴシック"/>
        <family val="3"/>
        <charset val="128"/>
        <scheme val="minor"/>
      </rPr>
      <t>・実績</t>
    </r>
    <r>
      <rPr>
        <sz val="14"/>
        <color theme="1"/>
        <rFont val="游ゴシック"/>
        <family val="2"/>
        <charset val="128"/>
        <scheme val="minor"/>
      </rPr>
      <t>）（記入例）</t>
    </r>
    <rPh sb="0" eb="2">
      <t>ホジョ</t>
    </rPh>
    <rPh sb="2" eb="4">
      <t>タイショウ</t>
    </rPh>
    <rPh sb="4" eb="6">
      <t>ケイヒ</t>
    </rPh>
    <rPh sb="6" eb="7">
      <t>ナド</t>
    </rPh>
    <rPh sb="19" eb="21">
      <t>キニュウ</t>
    </rPh>
    <rPh sb="21" eb="22">
      <t>レイ</t>
    </rPh>
    <phoneticPr fontId="2"/>
  </si>
  <si>
    <r>
      <t>再開・新規運行に係る初期費用（広報費用等）（実施予定</t>
    </r>
    <r>
      <rPr>
        <strike/>
        <sz val="11"/>
        <color theme="1"/>
        <rFont val="游ゴシック"/>
        <family val="3"/>
        <charset val="128"/>
        <scheme val="minor"/>
      </rPr>
      <t>・実績</t>
    </r>
    <r>
      <rPr>
        <sz val="11"/>
        <color theme="1"/>
        <rFont val="游ゴシック"/>
        <family val="2"/>
        <charset val="128"/>
        <scheme val="minor"/>
      </rPr>
      <t>）</t>
    </r>
    <rPh sb="0" eb="2">
      <t>サイカイ</t>
    </rPh>
    <rPh sb="3" eb="5">
      <t>シンキ</t>
    </rPh>
    <rPh sb="5" eb="7">
      <t>ウンコウ</t>
    </rPh>
    <rPh sb="8" eb="9">
      <t>カカ</t>
    </rPh>
    <rPh sb="10" eb="12">
      <t>ショキ</t>
    </rPh>
    <rPh sb="12" eb="14">
      <t>ヒヨウ</t>
    </rPh>
    <rPh sb="15" eb="17">
      <t>コウホウ</t>
    </rPh>
    <rPh sb="17" eb="19">
      <t>ヒヨウ</t>
    </rPh>
    <rPh sb="19" eb="20">
      <t>ナド</t>
    </rPh>
    <rPh sb="22" eb="24">
      <t>ジッシ</t>
    </rPh>
    <rPh sb="24" eb="26">
      <t>ヨテイ</t>
    </rPh>
    <rPh sb="27" eb="29">
      <t>ジッセキ</t>
    </rPh>
    <phoneticPr fontId="2"/>
  </si>
  <si>
    <t>・停留場の改修等（バス停の新設、改修）</t>
    <rPh sb="1" eb="4">
      <t>テイリュウジョウ</t>
    </rPh>
    <rPh sb="5" eb="7">
      <t>カイシュウ</t>
    </rPh>
    <rPh sb="7" eb="8">
      <t>ナド</t>
    </rPh>
    <rPh sb="11" eb="12">
      <t>テイ</t>
    </rPh>
    <rPh sb="13" eb="15">
      <t>シンセツ</t>
    </rPh>
    <rPh sb="16" eb="18">
      <t>カイシュウ</t>
    </rPh>
    <phoneticPr fontId="2"/>
  </si>
  <si>
    <t>・HPの作成、SNSによる発信、新聞広告の実施（●月●日、●●新聞に広告掲載）</t>
    <rPh sb="4" eb="6">
      <t>サクセイ</t>
    </rPh>
    <rPh sb="13" eb="15">
      <t>ハッシン</t>
    </rPh>
    <phoneticPr fontId="2"/>
  </si>
  <si>
    <t>再開・新規運行に係る初期費用（広報費用等）（実施予定・実績）</t>
    <rPh sb="0" eb="2">
      <t>サイカイ</t>
    </rPh>
    <rPh sb="3" eb="5">
      <t>シンキ</t>
    </rPh>
    <rPh sb="5" eb="7">
      <t>ウンコウ</t>
    </rPh>
    <rPh sb="8" eb="9">
      <t>カカワ</t>
    </rPh>
    <rPh sb="10" eb="12">
      <t>ショキ</t>
    </rPh>
    <rPh sb="12" eb="14">
      <t>ヒヨウ</t>
    </rPh>
    <rPh sb="15" eb="17">
      <t>コウホウ</t>
    </rPh>
    <rPh sb="17" eb="19">
      <t>ヒヨウ</t>
    </rPh>
    <rPh sb="19" eb="20">
      <t>ナド</t>
    </rPh>
    <rPh sb="22" eb="24">
      <t>ジッシ</t>
    </rPh>
    <rPh sb="24" eb="26">
      <t>ヨテイ</t>
    </rPh>
    <rPh sb="27" eb="29">
      <t>ジッセキ</t>
    </rPh>
    <phoneticPr fontId="2"/>
  </si>
  <si>
    <t>・チラシ、時刻表の作成、配布（作成枚数●枚、配布場所：仙台駅、仙台空港ほか）</t>
    <rPh sb="5" eb="8">
      <t>ジコクヒョウ</t>
    </rPh>
    <rPh sb="9" eb="11">
      <t>サクセイ</t>
    </rPh>
    <rPh sb="12" eb="14">
      <t>ハイフ</t>
    </rPh>
    <rPh sb="15" eb="17">
      <t>サクセイ</t>
    </rPh>
    <rPh sb="17" eb="19">
      <t>マイスウ</t>
    </rPh>
    <rPh sb="20" eb="21">
      <t>マイ</t>
    </rPh>
    <rPh sb="22" eb="24">
      <t>ハイフ</t>
    </rPh>
    <rPh sb="24" eb="26">
      <t>バショ</t>
    </rPh>
    <rPh sb="27" eb="29">
      <t>センダイ</t>
    </rPh>
    <rPh sb="29" eb="30">
      <t>エキ</t>
    </rPh>
    <rPh sb="31" eb="33">
      <t>センダイ</t>
    </rPh>
    <rPh sb="33" eb="35">
      <t>クウコウ</t>
    </rPh>
    <phoneticPr fontId="2"/>
  </si>
  <si>
    <t>・バス車内への新型コロナ対策（シートの抗菌施工）</t>
    <rPh sb="3" eb="5">
      <t>シャナイ</t>
    </rPh>
    <rPh sb="7" eb="9">
      <t>シンガタ</t>
    </rPh>
    <rPh sb="12" eb="14">
      <t>タイサク</t>
    </rPh>
    <rPh sb="19" eb="21">
      <t>コウキン</t>
    </rPh>
    <rPh sb="21" eb="23">
      <t>セコウ</t>
    </rPh>
    <phoneticPr fontId="2"/>
  </si>
  <si>
    <t>（補助対象経費）</t>
    <rPh sb="1" eb="3">
      <t>ホジョ</t>
    </rPh>
    <rPh sb="3" eb="5">
      <t>タイショウ</t>
    </rPh>
    <rPh sb="5" eb="7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</si>
</sst>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trike/>
      <sz val="14"/>
      <color theme="1"/>
      <name val="游ゴシック"/>
      <family val="3"/>
      <charset val="128"/>
      <scheme val="minor"/>
    </font>
    <font>
      <strike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56" fontId="0" fillId="0" borderId="0" xfId="0" quotePrefix="1" applyNumberFormat="1" applyAlignment="1">
      <alignment horizontal="center" vertical="center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 applyBorder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0" xfId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56" fontId="0" fillId="0" borderId="0" xfId="0" quotePrefix="1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38" fontId="0" fillId="0" borderId="25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56" fontId="0" fillId="0" borderId="0" xfId="0" quotePrefix="1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8" fontId="0" fillId="0" borderId="14" xfId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38" fontId="0" fillId="0" borderId="7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0" fontId="0" fillId="0" borderId="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8" fontId="0" fillId="0" borderId="3" xfId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38" fontId="0" fillId="0" borderId="9" xfId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tabSelected="1" view="pageBreakPreview" topLeftCell="A22" zoomScaleNormal="100" zoomScaleSheetLayoutView="100" workbookViewId="0">
      <selection activeCell="B29" sqref="B29:C29"/>
    </sheetView>
  </sheetViews>
  <sheetFormatPr defaultRowHeight="18.75" x14ac:dyDescent="0.4"/>
  <cols>
    <col min="1" max="15" width="5.625" customWidth="1"/>
  </cols>
  <sheetData>
    <row r="2" spans="1:15" x14ac:dyDescent="0.4">
      <c r="M2" s="40" t="s">
        <v>16</v>
      </c>
      <c r="N2" s="40"/>
      <c r="O2" s="40"/>
    </row>
    <row r="3" spans="1:15" ht="24" x14ac:dyDescent="0.4">
      <c r="A3" s="65" t="s">
        <v>46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x14ac:dyDescent="0.4">
      <c r="A4" t="s">
        <v>15</v>
      </c>
    </row>
    <row r="5" spans="1:15" x14ac:dyDescent="0.4">
      <c r="A5" s="3" t="s">
        <v>3</v>
      </c>
      <c r="B5" s="4" t="s">
        <v>44</v>
      </c>
    </row>
    <row r="6" spans="1:15" ht="19.5" thickBot="1" x14ac:dyDescent="0.45">
      <c r="A6" s="3"/>
      <c r="B6" s="67" t="s">
        <v>7</v>
      </c>
      <c r="C6" s="67"/>
      <c r="D6" s="67"/>
      <c r="E6" s="67"/>
      <c r="F6" s="68" t="s">
        <v>42</v>
      </c>
      <c r="G6" s="68"/>
      <c r="H6" s="67" t="s">
        <v>14</v>
      </c>
      <c r="I6" s="67"/>
      <c r="J6" s="67"/>
      <c r="K6" s="67"/>
      <c r="L6" s="67"/>
      <c r="M6" s="67"/>
      <c r="N6" s="67"/>
      <c r="O6" s="67"/>
    </row>
    <row r="7" spans="1:15" ht="36" customHeight="1" x14ac:dyDescent="0.4">
      <c r="A7" s="3"/>
      <c r="B7" s="60" t="s">
        <v>8</v>
      </c>
      <c r="C7" s="61"/>
      <c r="D7" s="61"/>
      <c r="E7" s="61"/>
      <c r="F7" s="62"/>
      <c r="G7" s="62"/>
      <c r="H7" s="63"/>
      <c r="I7" s="63"/>
      <c r="J7" s="63"/>
      <c r="K7" s="63"/>
      <c r="L7" s="63"/>
      <c r="M7" s="63"/>
      <c r="N7" s="63"/>
      <c r="O7" s="64"/>
    </row>
    <row r="8" spans="1:15" ht="36" customHeight="1" x14ac:dyDescent="0.4">
      <c r="A8" s="3"/>
      <c r="B8" s="52" t="s">
        <v>9</v>
      </c>
      <c r="C8" s="53"/>
      <c r="D8" s="53"/>
      <c r="E8" s="53"/>
      <c r="F8" s="54"/>
      <c r="G8" s="54"/>
      <c r="H8" s="57"/>
      <c r="I8" s="58"/>
      <c r="J8" s="58"/>
      <c r="K8" s="58"/>
      <c r="L8" s="58"/>
      <c r="M8" s="58"/>
      <c r="N8" s="58"/>
      <c r="O8" s="59"/>
    </row>
    <row r="9" spans="1:15" ht="36" customHeight="1" x14ac:dyDescent="0.4">
      <c r="B9" s="52" t="s">
        <v>10</v>
      </c>
      <c r="C9" s="53"/>
      <c r="D9" s="53"/>
      <c r="E9" s="53"/>
      <c r="F9" s="54"/>
      <c r="G9" s="54"/>
      <c r="H9" s="55"/>
      <c r="I9" s="55"/>
      <c r="J9" s="55"/>
      <c r="K9" s="55"/>
      <c r="L9" s="55"/>
      <c r="M9" s="55"/>
      <c r="N9" s="55"/>
      <c r="O9" s="56"/>
    </row>
    <row r="10" spans="1:15" ht="36" customHeight="1" x14ac:dyDescent="0.4">
      <c r="B10" s="52" t="s">
        <v>11</v>
      </c>
      <c r="C10" s="53"/>
      <c r="D10" s="53"/>
      <c r="E10" s="53"/>
      <c r="F10" s="54"/>
      <c r="G10" s="54"/>
      <c r="H10" s="55"/>
      <c r="I10" s="55"/>
      <c r="J10" s="55"/>
      <c r="K10" s="55"/>
      <c r="L10" s="55"/>
      <c r="M10" s="55"/>
      <c r="N10" s="55"/>
      <c r="O10" s="56"/>
    </row>
    <row r="11" spans="1:15" ht="36" customHeight="1" thickBot="1" x14ac:dyDescent="0.45">
      <c r="B11" s="41" t="s">
        <v>12</v>
      </c>
      <c r="C11" s="42"/>
      <c r="D11" s="42"/>
      <c r="E11" s="42"/>
      <c r="F11" s="43"/>
      <c r="G11" s="43"/>
      <c r="H11" s="44"/>
      <c r="I11" s="44"/>
      <c r="J11" s="44"/>
      <c r="K11" s="44"/>
      <c r="L11" s="44"/>
      <c r="M11" s="44"/>
      <c r="N11" s="44"/>
      <c r="O11" s="45"/>
    </row>
    <row r="12" spans="1:15" ht="36" hidden="1" customHeight="1" thickBot="1" x14ac:dyDescent="0.45">
      <c r="B12" s="41"/>
      <c r="C12" s="42"/>
      <c r="D12" s="42"/>
      <c r="E12" s="42"/>
      <c r="F12" s="43"/>
      <c r="G12" s="43"/>
      <c r="H12" s="44"/>
      <c r="I12" s="44"/>
      <c r="J12" s="44"/>
      <c r="K12" s="44"/>
      <c r="L12" s="44"/>
      <c r="M12" s="44"/>
      <c r="N12" s="44"/>
      <c r="O12" s="45"/>
    </row>
    <row r="13" spans="1:15" ht="19.5" thickBot="1" x14ac:dyDescent="0.45">
      <c r="B13" s="46" t="s">
        <v>13</v>
      </c>
      <c r="C13" s="46"/>
      <c r="D13" s="46"/>
      <c r="E13" s="46"/>
      <c r="F13" s="47">
        <f>SUM(F7:G12)</f>
        <v>0</v>
      </c>
      <c r="G13" s="48"/>
      <c r="H13" s="49"/>
      <c r="I13" s="50"/>
      <c r="J13" s="50"/>
      <c r="K13" s="50"/>
      <c r="L13" s="50"/>
      <c r="M13" s="50"/>
      <c r="N13" s="50"/>
      <c r="O13" s="51"/>
    </row>
    <row r="14" spans="1:15" x14ac:dyDescent="0.4">
      <c r="B14" s="21" t="s">
        <v>43</v>
      </c>
      <c r="C14" s="9"/>
      <c r="D14" s="9"/>
      <c r="E14" s="9"/>
      <c r="F14" s="15"/>
      <c r="G14" s="15"/>
      <c r="H14" s="28"/>
      <c r="I14" s="28"/>
      <c r="J14" s="28"/>
      <c r="K14" s="28"/>
      <c r="L14" s="28"/>
      <c r="M14" s="28"/>
      <c r="N14" s="28"/>
      <c r="O14" s="28"/>
    </row>
    <row r="15" spans="1:15" x14ac:dyDescent="0.4">
      <c r="B15" s="12"/>
    </row>
    <row r="16" spans="1:15" ht="19.5" thickBot="1" x14ac:dyDescent="0.45">
      <c r="A16" s="3" t="s">
        <v>5</v>
      </c>
      <c r="B16" s="4" t="s">
        <v>51</v>
      </c>
    </row>
    <row r="17" spans="1:15" x14ac:dyDescent="0.4">
      <c r="A17" s="3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</row>
    <row r="18" spans="1:15" x14ac:dyDescent="0.4">
      <c r="A18" s="3"/>
      <c r="B18" s="2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1:15" x14ac:dyDescent="0.4">
      <c r="A19" s="3"/>
      <c r="B19" s="2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x14ac:dyDescent="0.4">
      <c r="A20" s="3"/>
      <c r="B20" s="2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19.5" thickBot="1" x14ac:dyDescent="0.4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</row>
    <row r="22" spans="1:15" x14ac:dyDescent="0.4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4">
      <c r="A23" s="29" t="s">
        <v>31</v>
      </c>
      <c r="D23" t="s">
        <v>38</v>
      </c>
    </row>
    <row r="24" spans="1:15" x14ac:dyDescent="0.4">
      <c r="A24" s="3" t="s">
        <v>3</v>
      </c>
      <c r="B24" s="4" t="s">
        <v>4</v>
      </c>
      <c r="C24" s="12"/>
      <c r="D24" s="2"/>
    </row>
    <row r="25" spans="1:15" x14ac:dyDescent="0.4">
      <c r="A25" s="3"/>
      <c r="B25" s="40" t="s">
        <v>34</v>
      </c>
      <c r="C25" s="40"/>
      <c r="D25" s="40"/>
      <c r="E25" s="12" t="s">
        <v>24</v>
      </c>
      <c r="F25" s="40" t="s">
        <v>36</v>
      </c>
      <c r="G25" s="40"/>
      <c r="H25" s="12" t="s">
        <v>25</v>
      </c>
      <c r="I25" s="40" t="s">
        <v>54</v>
      </c>
      <c r="J25" s="40"/>
      <c r="K25" s="40"/>
    </row>
    <row r="26" spans="1:15" ht="19.5" customHeight="1" x14ac:dyDescent="0.4">
      <c r="B26" s="34">
        <f>F13</f>
        <v>0</v>
      </c>
      <c r="C26" s="34"/>
      <c r="D26" s="21" t="s">
        <v>1</v>
      </c>
      <c r="E26" s="9" t="s">
        <v>0</v>
      </c>
      <c r="F26" s="13">
        <v>3</v>
      </c>
      <c r="G26" s="6" t="s">
        <v>26</v>
      </c>
      <c r="H26" s="17" t="s">
        <v>25</v>
      </c>
      <c r="I26" s="34">
        <f>B26*F26</f>
        <v>0</v>
      </c>
      <c r="J26" s="34"/>
      <c r="K26" s="10" t="s">
        <v>27</v>
      </c>
      <c r="L26" s="10"/>
      <c r="M26" s="6"/>
      <c r="N26" s="6"/>
      <c r="O26" s="6"/>
    </row>
    <row r="27" spans="1:15" ht="8.25" customHeight="1" x14ac:dyDescent="0.4">
      <c r="B27" s="18"/>
      <c r="C27" s="19"/>
      <c r="D27" s="6"/>
      <c r="E27" s="14"/>
      <c r="F27" s="22"/>
      <c r="G27" s="22"/>
      <c r="H27" s="14"/>
      <c r="I27" s="16"/>
      <c r="J27" s="16"/>
    </row>
    <row r="28" spans="1:15" x14ac:dyDescent="0.4">
      <c r="B28" s="38" t="s">
        <v>54</v>
      </c>
      <c r="C28" s="38"/>
      <c r="D28" s="38"/>
      <c r="E28" s="9" t="s">
        <v>24</v>
      </c>
      <c r="F28" s="38" t="s">
        <v>35</v>
      </c>
      <c r="G28" s="38"/>
      <c r="H28" s="9" t="s">
        <v>25</v>
      </c>
      <c r="I28" s="38"/>
      <c r="J28" s="38"/>
    </row>
    <row r="29" spans="1:15" x14ac:dyDescent="0.4">
      <c r="B29" s="35">
        <f>I26</f>
        <v>0</v>
      </c>
      <c r="C29" s="36"/>
      <c r="D29" s="6" t="s">
        <v>27</v>
      </c>
      <c r="E29" s="9" t="s">
        <v>24</v>
      </c>
      <c r="F29" s="39" t="s">
        <v>29</v>
      </c>
      <c r="G29" s="39"/>
      <c r="H29" s="9" t="s">
        <v>30</v>
      </c>
      <c r="I29" s="34">
        <f>B29*0.5</f>
        <v>0</v>
      </c>
      <c r="J29" s="34"/>
      <c r="K29" t="s">
        <v>27</v>
      </c>
      <c r="L29" t="s">
        <v>37</v>
      </c>
    </row>
    <row r="30" spans="1:15" ht="8.25" customHeight="1" x14ac:dyDescent="0.4">
      <c r="B30" s="18"/>
      <c r="C30" s="19"/>
      <c r="D30" s="6"/>
      <c r="E30" s="14"/>
      <c r="F30" s="22"/>
      <c r="G30" s="22"/>
      <c r="H30" s="14"/>
      <c r="I30" s="16"/>
      <c r="J30" s="16"/>
    </row>
    <row r="31" spans="1:15" x14ac:dyDescent="0.4">
      <c r="B31" s="6" t="s">
        <v>40</v>
      </c>
      <c r="C31" s="6"/>
      <c r="D31" s="6"/>
      <c r="E31" s="6"/>
      <c r="F31" s="6"/>
      <c r="G31" s="6"/>
      <c r="H31" s="10"/>
      <c r="I31" s="34">
        <f>IF(I29&lt;1500000,I29,1500000)</f>
        <v>0</v>
      </c>
      <c r="J31" s="34"/>
      <c r="K31" t="s">
        <v>27</v>
      </c>
    </row>
    <row r="32" spans="1:15" ht="8.25" customHeight="1" thickBot="1" x14ac:dyDescent="0.45">
      <c r="B32" s="18"/>
      <c r="C32" s="19"/>
      <c r="D32" s="6"/>
      <c r="E32" s="14"/>
      <c r="F32" s="22"/>
      <c r="G32" s="22"/>
      <c r="H32" s="14"/>
      <c r="I32" s="16"/>
      <c r="J32" s="16"/>
    </row>
    <row r="33" spans="1:14" ht="19.5" thickBot="1" x14ac:dyDescent="0.45">
      <c r="B33" s="35">
        <f>I29</f>
        <v>0</v>
      </c>
      <c r="C33" s="36"/>
      <c r="D33" t="s">
        <v>27</v>
      </c>
      <c r="E33" s="12" t="s">
        <v>24</v>
      </c>
      <c r="F33" s="11"/>
      <c r="G33" s="10" t="s">
        <v>6</v>
      </c>
      <c r="H33" s="17" t="s">
        <v>25</v>
      </c>
      <c r="I33" s="34">
        <f>B33*F33</f>
        <v>0</v>
      </c>
      <c r="J33" s="34"/>
      <c r="K33" t="s">
        <v>27</v>
      </c>
      <c r="L33" t="s">
        <v>28</v>
      </c>
    </row>
    <row r="34" spans="1:14" ht="8.25" customHeight="1" x14ac:dyDescent="0.4">
      <c r="B34" s="18"/>
      <c r="C34" s="19"/>
      <c r="D34" s="6"/>
      <c r="E34" s="14"/>
      <c r="F34" s="22"/>
      <c r="G34" s="22"/>
      <c r="H34" s="14"/>
      <c r="I34" s="16"/>
      <c r="J34" s="16"/>
    </row>
    <row r="35" spans="1:14" x14ac:dyDescent="0.4">
      <c r="A35" s="3" t="s">
        <v>5</v>
      </c>
      <c r="B35" s="4" t="s">
        <v>22</v>
      </c>
      <c r="G35" s="8"/>
      <c r="H35" s="10"/>
      <c r="I35" s="34">
        <v>500000</v>
      </c>
      <c r="J35" s="34"/>
      <c r="K35" t="s">
        <v>27</v>
      </c>
      <c r="L35" t="s">
        <v>2</v>
      </c>
    </row>
    <row r="36" spans="1:14" ht="8.25" customHeight="1" x14ac:dyDescent="0.4">
      <c r="B36" s="18"/>
      <c r="C36" s="19"/>
      <c r="D36" s="6"/>
      <c r="E36" s="14"/>
      <c r="F36" s="22"/>
      <c r="G36" s="22"/>
      <c r="H36" s="14"/>
      <c r="I36" s="16"/>
      <c r="J36" s="16"/>
    </row>
    <row r="37" spans="1:14" x14ac:dyDescent="0.4">
      <c r="A37" s="3" t="s">
        <v>32</v>
      </c>
      <c r="B37" t="s">
        <v>41</v>
      </c>
    </row>
    <row r="38" spans="1:14" ht="19.5" thickBot="1" x14ac:dyDescent="0.45">
      <c r="A38" s="5"/>
      <c r="B38" s="34">
        <f>I33</f>
        <v>0</v>
      </c>
      <c r="C38" s="34"/>
      <c r="D38" s="6" t="s">
        <v>27</v>
      </c>
      <c r="E38" s="9" t="s">
        <v>33</v>
      </c>
      <c r="F38" s="35">
        <f>I35</f>
        <v>500000</v>
      </c>
      <c r="G38" s="36"/>
      <c r="H38" s="21" t="s">
        <v>27</v>
      </c>
      <c r="I38" s="17" t="s">
        <v>25</v>
      </c>
      <c r="J38" s="37">
        <f>B38+F38</f>
        <v>500000</v>
      </c>
      <c r="K38" s="37"/>
      <c r="L38" s="30" t="s">
        <v>27</v>
      </c>
      <c r="M38" s="20"/>
      <c r="N38" s="10"/>
    </row>
    <row r="39" spans="1:14" ht="19.5" thickTop="1" x14ac:dyDescent="0.4"/>
  </sheetData>
  <mergeCells count="44">
    <mergeCell ref="B7:E7"/>
    <mergeCell ref="F7:G7"/>
    <mergeCell ref="H7:O7"/>
    <mergeCell ref="M2:O2"/>
    <mergeCell ref="A3:O3"/>
    <mergeCell ref="B6:E6"/>
    <mergeCell ref="F6:G6"/>
    <mergeCell ref="H6:O6"/>
    <mergeCell ref="B8:E8"/>
    <mergeCell ref="F8:G8"/>
    <mergeCell ref="H8:O8"/>
    <mergeCell ref="B9:E9"/>
    <mergeCell ref="F9:G9"/>
    <mergeCell ref="H9:O9"/>
    <mergeCell ref="B10:E10"/>
    <mergeCell ref="F10:G10"/>
    <mergeCell ref="H10:O10"/>
    <mergeCell ref="B11:E11"/>
    <mergeCell ref="F11:G11"/>
    <mergeCell ref="H11:O11"/>
    <mergeCell ref="B12:E12"/>
    <mergeCell ref="F12:G12"/>
    <mergeCell ref="H12:O12"/>
    <mergeCell ref="B13:E13"/>
    <mergeCell ref="F13:G13"/>
    <mergeCell ref="H13:O13"/>
    <mergeCell ref="B25:D25"/>
    <mergeCell ref="F25:G25"/>
    <mergeCell ref="I25:K25"/>
    <mergeCell ref="B26:C26"/>
    <mergeCell ref="I26:J26"/>
    <mergeCell ref="B28:D28"/>
    <mergeCell ref="F28:G28"/>
    <mergeCell ref="I28:J28"/>
    <mergeCell ref="B29:C29"/>
    <mergeCell ref="F29:G29"/>
    <mergeCell ref="I29:J29"/>
    <mergeCell ref="I31:J31"/>
    <mergeCell ref="B33:C33"/>
    <mergeCell ref="I33:J33"/>
    <mergeCell ref="I35:J35"/>
    <mergeCell ref="B38:C38"/>
    <mergeCell ref="F38:G38"/>
    <mergeCell ref="J38:K38"/>
  </mergeCells>
  <phoneticPr fontId="2"/>
  <pageMargins left="0.51181102362204722" right="0.31496062992125984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view="pageBreakPreview" zoomScaleNormal="100" zoomScaleSheetLayoutView="100" workbookViewId="0">
      <selection activeCell="B29" sqref="B29:C29"/>
    </sheetView>
  </sheetViews>
  <sheetFormatPr defaultRowHeight="18.75" x14ac:dyDescent="0.4"/>
  <cols>
    <col min="1" max="15" width="5.625" customWidth="1"/>
  </cols>
  <sheetData>
    <row r="1" spans="1:15" x14ac:dyDescent="0.4">
      <c r="A1" t="s">
        <v>39</v>
      </c>
    </row>
    <row r="2" spans="1:15" x14ac:dyDescent="0.4">
      <c r="M2" s="40" t="s">
        <v>16</v>
      </c>
      <c r="N2" s="40"/>
      <c r="O2" s="40"/>
    </row>
    <row r="3" spans="1:15" ht="24" x14ac:dyDescent="0.4">
      <c r="A3" s="65" t="s">
        <v>47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x14ac:dyDescent="0.4">
      <c r="A4" t="s">
        <v>15</v>
      </c>
    </row>
    <row r="5" spans="1:15" x14ac:dyDescent="0.4">
      <c r="A5" s="3" t="s">
        <v>3</v>
      </c>
      <c r="B5" s="4" t="s">
        <v>44</v>
      </c>
    </row>
    <row r="6" spans="1:15" ht="19.5" thickBot="1" x14ac:dyDescent="0.45">
      <c r="A6" s="3"/>
      <c r="B6" s="67" t="s">
        <v>7</v>
      </c>
      <c r="C6" s="67"/>
      <c r="D6" s="67"/>
      <c r="E6" s="67"/>
      <c r="F6" s="68" t="s">
        <v>42</v>
      </c>
      <c r="G6" s="68"/>
      <c r="H6" s="67" t="s">
        <v>14</v>
      </c>
      <c r="I6" s="67"/>
      <c r="J6" s="67"/>
      <c r="K6" s="67"/>
      <c r="L6" s="67"/>
      <c r="M6" s="67"/>
      <c r="N6" s="67"/>
      <c r="O6" s="67"/>
    </row>
    <row r="7" spans="1:15" ht="36" customHeight="1" x14ac:dyDescent="0.4">
      <c r="A7" s="3"/>
      <c r="B7" s="60" t="s">
        <v>8</v>
      </c>
      <c r="C7" s="61"/>
      <c r="D7" s="61"/>
      <c r="E7" s="61"/>
      <c r="F7" s="62">
        <v>700000</v>
      </c>
      <c r="G7" s="62"/>
      <c r="H7" s="63" t="s">
        <v>17</v>
      </c>
      <c r="I7" s="63"/>
      <c r="J7" s="63"/>
      <c r="K7" s="63"/>
      <c r="L7" s="63"/>
      <c r="M7" s="63"/>
      <c r="N7" s="63"/>
      <c r="O7" s="64"/>
    </row>
    <row r="8" spans="1:15" ht="36" customHeight="1" x14ac:dyDescent="0.4">
      <c r="A8" s="3"/>
      <c r="B8" s="52" t="s">
        <v>9</v>
      </c>
      <c r="C8" s="53"/>
      <c r="D8" s="53"/>
      <c r="E8" s="53"/>
      <c r="F8" s="54">
        <v>52000</v>
      </c>
      <c r="G8" s="54"/>
      <c r="H8" s="57" t="s">
        <v>18</v>
      </c>
      <c r="I8" s="58"/>
      <c r="J8" s="58"/>
      <c r="K8" s="58"/>
      <c r="L8" s="58"/>
      <c r="M8" s="58"/>
      <c r="N8" s="58"/>
      <c r="O8" s="59"/>
    </row>
    <row r="9" spans="1:15" ht="36" customHeight="1" x14ac:dyDescent="0.4">
      <c r="B9" s="52" t="s">
        <v>10</v>
      </c>
      <c r="C9" s="53"/>
      <c r="D9" s="53"/>
      <c r="E9" s="53"/>
      <c r="F9" s="54">
        <v>75600</v>
      </c>
      <c r="G9" s="54"/>
      <c r="H9" s="55" t="s">
        <v>19</v>
      </c>
      <c r="I9" s="55"/>
      <c r="J9" s="55"/>
      <c r="K9" s="55"/>
      <c r="L9" s="55"/>
      <c r="M9" s="55"/>
      <c r="N9" s="55"/>
      <c r="O9" s="56"/>
    </row>
    <row r="10" spans="1:15" ht="36" customHeight="1" x14ac:dyDescent="0.4">
      <c r="B10" s="52" t="s">
        <v>11</v>
      </c>
      <c r="C10" s="53"/>
      <c r="D10" s="53"/>
      <c r="E10" s="53"/>
      <c r="F10" s="54">
        <v>83000</v>
      </c>
      <c r="G10" s="54"/>
      <c r="H10" s="55" t="s">
        <v>20</v>
      </c>
      <c r="I10" s="55"/>
      <c r="J10" s="55"/>
      <c r="K10" s="55"/>
      <c r="L10" s="55"/>
      <c r="M10" s="55"/>
      <c r="N10" s="55"/>
      <c r="O10" s="56"/>
    </row>
    <row r="11" spans="1:15" ht="36" customHeight="1" thickBot="1" x14ac:dyDescent="0.45">
      <c r="B11" s="41" t="s">
        <v>12</v>
      </c>
      <c r="C11" s="42"/>
      <c r="D11" s="42"/>
      <c r="E11" s="42"/>
      <c r="F11" s="43">
        <v>82000</v>
      </c>
      <c r="G11" s="43"/>
      <c r="H11" s="44" t="s">
        <v>21</v>
      </c>
      <c r="I11" s="44"/>
      <c r="J11" s="44"/>
      <c r="K11" s="44"/>
      <c r="L11" s="44"/>
      <c r="M11" s="44"/>
      <c r="N11" s="44"/>
      <c r="O11" s="45"/>
    </row>
    <row r="12" spans="1:15" ht="36" hidden="1" customHeight="1" thickBot="1" x14ac:dyDescent="0.45">
      <c r="B12" s="41"/>
      <c r="C12" s="42"/>
      <c r="D12" s="42"/>
      <c r="E12" s="42"/>
      <c r="F12" s="43"/>
      <c r="G12" s="43"/>
      <c r="H12" s="44"/>
      <c r="I12" s="44"/>
      <c r="J12" s="44"/>
      <c r="K12" s="44"/>
      <c r="L12" s="44"/>
      <c r="M12" s="44"/>
      <c r="N12" s="44"/>
      <c r="O12" s="45"/>
    </row>
    <row r="13" spans="1:15" ht="19.5" thickBot="1" x14ac:dyDescent="0.45">
      <c r="B13" s="46" t="s">
        <v>13</v>
      </c>
      <c r="C13" s="46"/>
      <c r="D13" s="46"/>
      <c r="E13" s="46"/>
      <c r="F13" s="47">
        <f>SUM(F7:G12)</f>
        <v>992600</v>
      </c>
      <c r="G13" s="48"/>
      <c r="H13" s="49" t="s">
        <v>23</v>
      </c>
      <c r="I13" s="50"/>
      <c r="J13" s="50"/>
      <c r="K13" s="50"/>
      <c r="L13" s="50"/>
      <c r="M13" s="50"/>
      <c r="N13" s="50"/>
      <c r="O13" s="51"/>
    </row>
    <row r="14" spans="1:15" x14ac:dyDescent="0.4">
      <c r="B14" s="21" t="s">
        <v>43</v>
      </c>
      <c r="C14" s="9"/>
      <c r="D14" s="9"/>
      <c r="E14" s="9"/>
      <c r="F14" s="15"/>
      <c r="G14" s="15"/>
      <c r="H14" s="28"/>
      <c r="I14" s="28"/>
      <c r="J14" s="28"/>
      <c r="K14" s="28"/>
      <c r="L14" s="28"/>
      <c r="M14" s="28"/>
      <c r="N14" s="28"/>
      <c r="O14" s="28"/>
    </row>
    <row r="15" spans="1:15" x14ac:dyDescent="0.4">
      <c r="B15" s="1"/>
    </row>
    <row r="16" spans="1:15" ht="19.5" thickBot="1" x14ac:dyDescent="0.45">
      <c r="A16" s="3" t="s">
        <v>5</v>
      </c>
      <c r="B16" s="4" t="s">
        <v>48</v>
      </c>
    </row>
    <row r="17" spans="1:15" x14ac:dyDescent="0.4">
      <c r="A17" s="3"/>
      <c r="B17" s="69" t="s">
        <v>45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</row>
    <row r="18" spans="1:15" x14ac:dyDescent="0.4">
      <c r="A18" s="3"/>
      <c r="B18" s="27" t="s">
        <v>52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1:15" x14ac:dyDescent="0.4">
      <c r="A19" s="3"/>
      <c r="B19" s="23" t="s">
        <v>50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x14ac:dyDescent="0.4">
      <c r="A20" s="3"/>
      <c r="B20" s="23" t="s">
        <v>53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19.5" thickBot="1" x14ac:dyDescent="0.45">
      <c r="B21" s="24" t="s">
        <v>49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</row>
    <row r="22" spans="1:15" x14ac:dyDescent="0.4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4">
      <c r="A23" s="29" t="s">
        <v>31</v>
      </c>
      <c r="D23" t="s">
        <v>38</v>
      </c>
    </row>
    <row r="24" spans="1:15" x14ac:dyDescent="0.4">
      <c r="A24" s="3" t="s">
        <v>3</v>
      </c>
      <c r="B24" s="4" t="s">
        <v>4</v>
      </c>
      <c r="C24" s="1"/>
      <c r="D24" s="2"/>
    </row>
    <row r="25" spans="1:15" x14ac:dyDescent="0.4">
      <c r="A25" s="3"/>
      <c r="B25" s="40" t="s">
        <v>34</v>
      </c>
      <c r="C25" s="40"/>
      <c r="D25" s="40"/>
      <c r="E25" s="12" t="s">
        <v>24</v>
      </c>
      <c r="F25" s="40" t="s">
        <v>36</v>
      </c>
      <c r="G25" s="40"/>
      <c r="H25" s="12" t="s">
        <v>25</v>
      </c>
      <c r="I25" s="40" t="s">
        <v>54</v>
      </c>
      <c r="J25" s="40"/>
      <c r="K25" s="40"/>
    </row>
    <row r="26" spans="1:15" ht="19.5" customHeight="1" x14ac:dyDescent="0.4">
      <c r="B26" s="34">
        <f>F13</f>
        <v>992600</v>
      </c>
      <c r="C26" s="34"/>
      <c r="D26" s="21" t="s">
        <v>1</v>
      </c>
      <c r="E26" s="9" t="s">
        <v>0</v>
      </c>
      <c r="F26" s="13">
        <v>3</v>
      </c>
      <c r="G26" s="6" t="s">
        <v>26</v>
      </c>
      <c r="H26" s="17" t="s">
        <v>25</v>
      </c>
      <c r="I26" s="34">
        <f>B26*F26</f>
        <v>2977800</v>
      </c>
      <c r="J26" s="34"/>
      <c r="K26" s="10" t="s">
        <v>27</v>
      </c>
      <c r="L26" s="10"/>
      <c r="M26" s="6"/>
      <c r="N26" s="6"/>
      <c r="O26" s="6"/>
    </row>
    <row r="27" spans="1:15" ht="8.25" customHeight="1" x14ac:dyDescent="0.4">
      <c r="B27" s="16"/>
      <c r="C27" s="16"/>
      <c r="D27" s="21"/>
      <c r="E27" s="14"/>
      <c r="F27" s="13"/>
      <c r="G27" s="6"/>
      <c r="H27" s="17"/>
      <c r="I27" s="16"/>
      <c r="J27" s="16"/>
      <c r="K27" s="10"/>
      <c r="L27" s="10"/>
      <c r="M27" s="6"/>
      <c r="N27" s="6"/>
      <c r="O27" s="6"/>
    </row>
    <row r="28" spans="1:15" x14ac:dyDescent="0.4">
      <c r="B28" s="38" t="s">
        <v>54</v>
      </c>
      <c r="C28" s="38"/>
      <c r="D28" s="38"/>
      <c r="E28" s="9" t="s">
        <v>24</v>
      </c>
      <c r="F28" s="38" t="s">
        <v>35</v>
      </c>
      <c r="G28" s="38"/>
      <c r="H28" s="9" t="s">
        <v>25</v>
      </c>
      <c r="I28" s="38"/>
      <c r="J28" s="38"/>
    </row>
    <row r="29" spans="1:15" x14ac:dyDescent="0.4">
      <c r="B29" s="35">
        <f>I26</f>
        <v>2977800</v>
      </c>
      <c r="C29" s="36"/>
      <c r="D29" s="6" t="s">
        <v>27</v>
      </c>
      <c r="E29" s="9" t="s">
        <v>24</v>
      </c>
      <c r="F29" s="39" t="s">
        <v>29</v>
      </c>
      <c r="G29" s="39"/>
      <c r="H29" s="9" t="s">
        <v>30</v>
      </c>
      <c r="I29" s="34">
        <f>ROUNDDOWN(B29*0.5,-3)</f>
        <v>1488000</v>
      </c>
      <c r="J29" s="34"/>
      <c r="K29" t="s">
        <v>27</v>
      </c>
      <c r="L29" t="s">
        <v>37</v>
      </c>
    </row>
    <row r="30" spans="1:15" ht="8.25" customHeight="1" x14ac:dyDescent="0.4">
      <c r="B30" s="18"/>
      <c r="C30" s="19"/>
      <c r="D30" s="6"/>
      <c r="E30" s="14"/>
      <c r="F30" s="22"/>
      <c r="G30" s="22"/>
      <c r="H30" s="14"/>
      <c r="I30" s="16"/>
      <c r="J30" s="16"/>
    </row>
    <row r="31" spans="1:15" x14ac:dyDescent="0.4">
      <c r="B31" s="6" t="s">
        <v>40</v>
      </c>
      <c r="C31" s="6"/>
      <c r="D31" s="6"/>
      <c r="E31" s="6"/>
      <c r="F31" s="6"/>
      <c r="G31" s="6"/>
      <c r="H31" s="10"/>
      <c r="I31" s="34">
        <f>IF(I29&lt;1500000,I29,1500000)</f>
        <v>1488000</v>
      </c>
      <c r="J31" s="34"/>
      <c r="K31" t="s">
        <v>27</v>
      </c>
    </row>
    <row r="32" spans="1:15" ht="8.25" customHeight="1" thickBot="1" x14ac:dyDescent="0.45">
      <c r="B32" s="18"/>
      <c r="C32" s="19"/>
      <c r="D32" s="6"/>
      <c r="E32" s="14"/>
      <c r="F32" s="22"/>
      <c r="G32" s="22"/>
      <c r="H32" s="14"/>
      <c r="I32" s="16"/>
      <c r="J32" s="16"/>
    </row>
    <row r="33" spans="1:14" ht="19.5" thickBot="1" x14ac:dyDescent="0.45">
      <c r="B33" s="35">
        <f>I29</f>
        <v>1488000</v>
      </c>
      <c r="C33" s="36"/>
      <c r="D33" t="s">
        <v>27</v>
      </c>
      <c r="E33" s="12" t="s">
        <v>24</v>
      </c>
      <c r="F33" s="11">
        <v>1</v>
      </c>
      <c r="G33" s="10" t="s">
        <v>6</v>
      </c>
      <c r="H33" s="17" t="s">
        <v>25</v>
      </c>
      <c r="I33" s="34">
        <f>B33*F33</f>
        <v>1488000</v>
      </c>
      <c r="J33" s="34"/>
      <c r="K33" t="s">
        <v>27</v>
      </c>
      <c r="L33" t="s">
        <v>28</v>
      </c>
    </row>
    <row r="34" spans="1:14" x14ac:dyDescent="0.4">
      <c r="A34" s="3" t="s">
        <v>5</v>
      </c>
      <c r="B34" s="4" t="s">
        <v>22</v>
      </c>
      <c r="G34" s="8"/>
      <c r="H34" s="10"/>
      <c r="I34" s="34">
        <v>500000</v>
      </c>
      <c r="J34" s="34"/>
      <c r="K34" t="s">
        <v>27</v>
      </c>
      <c r="L34" t="s">
        <v>2</v>
      </c>
    </row>
    <row r="35" spans="1:14" ht="8.25" customHeight="1" x14ac:dyDescent="0.4">
      <c r="B35" s="18"/>
      <c r="C35" s="19"/>
      <c r="D35" s="6"/>
      <c r="E35" s="14"/>
      <c r="F35" s="22"/>
      <c r="G35" s="22"/>
      <c r="H35" s="14"/>
      <c r="I35" s="16"/>
      <c r="J35" s="16"/>
    </row>
    <row r="36" spans="1:14" x14ac:dyDescent="0.4">
      <c r="A36" s="3" t="s">
        <v>32</v>
      </c>
      <c r="B36" t="s">
        <v>41</v>
      </c>
    </row>
    <row r="37" spans="1:14" ht="19.5" thickBot="1" x14ac:dyDescent="0.45">
      <c r="A37" s="5"/>
      <c r="B37" s="34">
        <f>I33</f>
        <v>1488000</v>
      </c>
      <c r="C37" s="34"/>
      <c r="D37" s="6" t="s">
        <v>27</v>
      </c>
      <c r="E37" s="9" t="s">
        <v>33</v>
      </c>
      <c r="F37" s="35">
        <f>I34</f>
        <v>500000</v>
      </c>
      <c r="G37" s="36"/>
      <c r="H37" s="21" t="s">
        <v>27</v>
      </c>
      <c r="I37" s="17" t="s">
        <v>25</v>
      </c>
      <c r="J37" s="37">
        <f>B37+F37</f>
        <v>1988000</v>
      </c>
      <c r="K37" s="37"/>
      <c r="L37" s="30" t="s">
        <v>27</v>
      </c>
      <c r="M37" s="20"/>
      <c r="N37" s="10"/>
    </row>
    <row r="38" spans="1:14" ht="19.5" thickTop="1" x14ac:dyDescent="0.4"/>
  </sheetData>
  <mergeCells count="45">
    <mergeCell ref="B7:E7"/>
    <mergeCell ref="F7:G7"/>
    <mergeCell ref="H7:O7"/>
    <mergeCell ref="M2:O2"/>
    <mergeCell ref="A3:O3"/>
    <mergeCell ref="B6:E6"/>
    <mergeCell ref="F6:G6"/>
    <mergeCell ref="H6:O6"/>
    <mergeCell ref="B8:E8"/>
    <mergeCell ref="F8:G8"/>
    <mergeCell ref="H8:O8"/>
    <mergeCell ref="B9:E9"/>
    <mergeCell ref="F9:G9"/>
    <mergeCell ref="H9:O9"/>
    <mergeCell ref="B10:E10"/>
    <mergeCell ref="F10:G10"/>
    <mergeCell ref="H10:O10"/>
    <mergeCell ref="B12:E12"/>
    <mergeCell ref="F12:G12"/>
    <mergeCell ref="H12:O12"/>
    <mergeCell ref="F37:G37"/>
    <mergeCell ref="J37:K37"/>
    <mergeCell ref="B25:D25"/>
    <mergeCell ref="F28:G28"/>
    <mergeCell ref="F25:G25"/>
    <mergeCell ref="I25:K25"/>
    <mergeCell ref="B28:D28"/>
    <mergeCell ref="I28:J28"/>
    <mergeCell ref="B37:C37"/>
    <mergeCell ref="B26:C26"/>
    <mergeCell ref="I26:J26"/>
    <mergeCell ref="B29:C29"/>
    <mergeCell ref="F29:G29"/>
    <mergeCell ref="I29:J29"/>
    <mergeCell ref="B17:O17"/>
    <mergeCell ref="I31:J31"/>
    <mergeCell ref="I34:J34"/>
    <mergeCell ref="B11:E11"/>
    <mergeCell ref="F11:G11"/>
    <mergeCell ref="H11:O11"/>
    <mergeCell ref="B33:C33"/>
    <mergeCell ref="I33:J33"/>
    <mergeCell ref="B13:E13"/>
    <mergeCell ref="F13:G13"/>
    <mergeCell ref="H13:O13"/>
  </mergeCells>
  <phoneticPr fontId="2"/>
  <pageMargins left="0.51181102362204722" right="0.31496062992125984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2022-03-28T06:59:07Z</cp:lastPrinted>
  <dcterms:created xsi:type="dcterms:W3CDTF">2022-01-12T04:53:06Z</dcterms:created>
  <dcterms:modified xsi:type="dcterms:W3CDTF">2022-03-28T07:10:09Z</dcterms:modified>
</cp:coreProperties>
</file>