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20.33.29\課共通nas\60税務\03地方税関係\0306徴収関係\●徴収実績調\徴収実績（R元～R5）\徴収実績（R4）\04_R5.5末\09_HP更新\HP用データ\"/>
    </mc:Choice>
  </mc:AlternateContent>
  <bookViews>
    <workbookView xWindow="0" yWindow="0" windowWidth="13875" windowHeight="9840"/>
  </bookViews>
  <sheets>
    <sheet name="国保" sheetId="1" r:id="rId1"/>
  </sheets>
  <externalReferences>
    <externalReference r:id="rId2"/>
  </externalReferences>
  <definedNames>
    <definedName name="_xlnm.Print_Area" localSheetId="0">国保!$B$1:$AA$52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50" i="1" l="1"/>
  <c r="Q50" i="1"/>
  <c r="K50" i="1"/>
  <c r="F50" i="1"/>
  <c r="V49" i="1"/>
  <c r="R49" i="1"/>
  <c r="Q49" i="1"/>
  <c r="K49" i="1"/>
  <c r="F49" i="1"/>
  <c r="F44" i="1" s="1"/>
  <c r="F42" i="1" s="1"/>
  <c r="W48" i="1"/>
  <c r="R48" i="1"/>
  <c r="Q48" i="1"/>
  <c r="K48" i="1"/>
  <c r="F48" i="1"/>
  <c r="R47" i="1"/>
  <c r="Q47" i="1"/>
  <c r="K47" i="1"/>
  <c r="H47" i="1"/>
  <c r="F47" i="1"/>
  <c r="R46" i="1"/>
  <c r="Q46" i="1"/>
  <c r="Q44" i="1" s="1"/>
  <c r="Q42" i="1" s="1"/>
  <c r="K46" i="1"/>
  <c r="I46" i="1"/>
  <c r="F46" i="1"/>
  <c r="R45" i="1"/>
  <c r="Q45" i="1"/>
  <c r="K45" i="1"/>
  <c r="F45" i="1"/>
  <c r="R44" i="1"/>
  <c r="K44" i="1"/>
  <c r="R43" i="1"/>
  <c r="Q43" i="1"/>
  <c r="K43" i="1"/>
  <c r="K42" i="1" s="1"/>
  <c r="F43" i="1"/>
  <c r="R42" i="1"/>
  <c r="W41" i="1"/>
  <c r="W50" i="1" s="1"/>
  <c r="V41" i="1"/>
  <c r="T41" i="1"/>
  <c r="T50" i="1" s="1"/>
  <c r="S41" i="1"/>
  <c r="S50" i="1" s="1"/>
  <c r="J41" i="1"/>
  <c r="I41" i="1"/>
  <c r="I50" i="1" s="1"/>
  <c r="H41" i="1"/>
  <c r="H50" i="1" s="1"/>
  <c r="M50" i="1" s="1"/>
  <c r="P50" i="1" s="1"/>
  <c r="D41" i="1"/>
  <c r="Z41" i="1" s="1"/>
  <c r="Z50" i="1" s="1"/>
  <c r="C41" i="1"/>
  <c r="C50" i="1" s="1"/>
  <c r="Z40" i="1"/>
  <c r="Z49" i="1" s="1"/>
  <c r="X40" i="1"/>
  <c r="X49" i="1" s="1"/>
  <c r="W40" i="1"/>
  <c r="W49" i="1" s="1"/>
  <c r="V40" i="1"/>
  <c r="T40" i="1"/>
  <c r="T49" i="1" s="1"/>
  <c r="S40" i="1"/>
  <c r="S49" i="1" s="1"/>
  <c r="I40" i="1"/>
  <c r="I49" i="1" s="1"/>
  <c r="N49" i="1" s="1"/>
  <c r="H40" i="1"/>
  <c r="J40" i="1" s="1"/>
  <c r="O40" i="1" s="1"/>
  <c r="E40" i="1"/>
  <c r="D40" i="1"/>
  <c r="D49" i="1" s="1"/>
  <c r="C40" i="1"/>
  <c r="M40" i="1" s="1"/>
  <c r="W39" i="1"/>
  <c r="V39" i="1"/>
  <c r="X39" i="1" s="1"/>
  <c r="T39" i="1"/>
  <c r="U39" i="1" s="1"/>
  <c r="S39" i="1"/>
  <c r="J39" i="1"/>
  <c r="I39" i="1"/>
  <c r="N39" i="1" s="1"/>
  <c r="H39" i="1"/>
  <c r="M39" i="1" s="1"/>
  <c r="D39" i="1"/>
  <c r="Z39" i="1" s="1"/>
  <c r="C39" i="1"/>
  <c r="E39" i="1" s="1"/>
  <c r="G39" i="1" s="1"/>
  <c r="Z38" i="1"/>
  <c r="X38" i="1"/>
  <c r="W38" i="1"/>
  <c r="V38" i="1"/>
  <c r="T38" i="1"/>
  <c r="S38" i="1"/>
  <c r="U38" i="1" s="1"/>
  <c r="I38" i="1"/>
  <c r="N38" i="1" s="1"/>
  <c r="H38" i="1"/>
  <c r="J38" i="1" s="1"/>
  <c r="L38" i="1" s="1"/>
  <c r="E38" i="1"/>
  <c r="G38" i="1" s="1"/>
  <c r="D38" i="1"/>
  <c r="C38" i="1"/>
  <c r="M38" i="1" s="1"/>
  <c r="W37" i="1"/>
  <c r="V37" i="1"/>
  <c r="X37" i="1" s="1"/>
  <c r="T37" i="1"/>
  <c r="U37" i="1" s="1"/>
  <c r="S37" i="1"/>
  <c r="J37" i="1"/>
  <c r="I37" i="1"/>
  <c r="N37" i="1" s="1"/>
  <c r="H37" i="1"/>
  <c r="M37" i="1" s="1"/>
  <c r="D37" i="1"/>
  <c r="Z37" i="1" s="1"/>
  <c r="C37" i="1"/>
  <c r="E37" i="1" s="1"/>
  <c r="G37" i="1" s="1"/>
  <c r="Z36" i="1"/>
  <c r="X36" i="1"/>
  <c r="W36" i="1"/>
  <c r="V36" i="1"/>
  <c r="V48" i="1" s="1"/>
  <c r="T36" i="1"/>
  <c r="T48" i="1" s="1"/>
  <c r="S36" i="1"/>
  <c r="S48" i="1" s="1"/>
  <c r="I36" i="1"/>
  <c r="I48" i="1" s="1"/>
  <c r="H36" i="1"/>
  <c r="M36" i="1" s="1"/>
  <c r="E36" i="1"/>
  <c r="D36" i="1"/>
  <c r="D48" i="1" s="1"/>
  <c r="C36" i="1"/>
  <c r="C48" i="1" s="1"/>
  <c r="W35" i="1"/>
  <c r="V35" i="1"/>
  <c r="X35" i="1" s="1"/>
  <c r="T35" i="1"/>
  <c r="U35" i="1" s="1"/>
  <c r="S35" i="1"/>
  <c r="J35" i="1"/>
  <c r="I35" i="1"/>
  <c r="N35" i="1" s="1"/>
  <c r="H35" i="1"/>
  <c r="M35" i="1" s="1"/>
  <c r="D35" i="1"/>
  <c r="Z35" i="1" s="1"/>
  <c r="C35" i="1"/>
  <c r="E35" i="1" s="1"/>
  <c r="G35" i="1" s="1"/>
  <c r="Z34" i="1"/>
  <c r="X34" i="1"/>
  <c r="W34" i="1"/>
  <c r="V34" i="1"/>
  <c r="T34" i="1"/>
  <c r="S34" i="1"/>
  <c r="U34" i="1" s="1"/>
  <c r="I34" i="1"/>
  <c r="N34" i="1" s="1"/>
  <c r="H34" i="1"/>
  <c r="M34" i="1" s="1"/>
  <c r="E34" i="1"/>
  <c r="G34" i="1" s="1"/>
  <c r="D34" i="1"/>
  <c r="C34" i="1"/>
  <c r="Y34" i="1" s="1"/>
  <c r="W33" i="1"/>
  <c r="V33" i="1"/>
  <c r="X33" i="1" s="1"/>
  <c r="X47" i="1" s="1"/>
  <c r="T33" i="1"/>
  <c r="U33" i="1" s="1"/>
  <c r="S33" i="1"/>
  <c r="J33" i="1"/>
  <c r="I33" i="1"/>
  <c r="H33" i="1"/>
  <c r="M33" i="1" s="1"/>
  <c r="D33" i="1"/>
  <c r="Z33" i="1" s="1"/>
  <c r="C33" i="1"/>
  <c r="E33" i="1" s="1"/>
  <c r="G33" i="1" s="1"/>
  <c r="Z32" i="1"/>
  <c r="X32" i="1"/>
  <c r="W32" i="1"/>
  <c r="V32" i="1"/>
  <c r="T32" i="1"/>
  <c r="S32" i="1"/>
  <c r="U32" i="1" s="1"/>
  <c r="I32" i="1"/>
  <c r="N32" i="1" s="1"/>
  <c r="H32" i="1"/>
  <c r="M32" i="1" s="1"/>
  <c r="E32" i="1"/>
  <c r="G32" i="1" s="1"/>
  <c r="D32" i="1"/>
  <c r="C32" i="1"/>
  <c r="Y32" i="1" s="1"/>
  <c r="AA32" i="1" s="1"/>
  <c r="W31" i="1"/>
  <c r="V31" i="1"/>
  <c r="X31" i="1" s="1"/>
  <c r="T31" i="1"/>
  <c r="U31" i="1" s="1"/>
  <c r="S31" i="1"/>
  <c r="J31" i="1"/>
  <c r="I31" i="1"/>
  <c r="H31" i="1"/>
  <c r="M31" i="1" s="1"/>
  <c r="D31" i="1"/>
  <c r="Z31" i="1" s="1"/>
  <c r="C31" i="1"/>
  <c r="E31" i="1" s="1"/>
  <c r="G31" i="1" s="1"/>
  <c r="Z30" i="1"/>
  <c r="X30" i="1"/>
  <c r="W30" i="1"/>
  <c r="V30" i="1"/>
  <c r="T30" i="1"/>
  <c r="S30" i="1"/>
  <c r="U30" i="1" s="1"/>
  <c r="O30" i="1"/>
  <c r="I30" i="1"/>
  <c r="N30" i="1" s="1"/>
  <c r="H30" i="1"/>
  <c r="J30" i="1" s="1"/>
  <c r="L30" i="1" s="1"/>
  <c r="E30" i="1"/>
  <c r="G30" i="1" s="1"/>
  <c r="D30" i="1"/>
  <c r="C30" i="1"/>
  <c r="M30" i="1" s="1"/>
  <c r="W29" i="1"/>
  <c r="V29" i="1"/>
  <c r="X29" i="1" s="1"/>
  <c r="T29" i="1"/>
  <c r="U29" i="1" s="1"/>
  <c r="S29" i="1"/>
  <c r="J29" i="1"/>
  <c r="I29" i="1"/>
  <c r="H29" i="1"/>
  <c r="M29" i="1" s="1"/>
  <c r="D29" i="1"/>
  <c r="Z29" i="1" s="1"/>
  <c r="C29" i="1"/>
  <c r="E29" i="1" s="1"/>
  <c r="G29" i="1" s="1"/>
  <c r="Z28" i="1"/>
  <c r="X28" i="1"/>
  <c r="W28" i="1"/>
  <c r="W47" i="1" s="1"/>
  <c r="V28" i="1"/>
  <c r="T28" i="1"/>
  <c r="T47" i="1" s="1"/>
  <c r="S28" i="1"/>
  <c r="S47" i="1" s="1"/>
  <c r="I28" i="1"/>
  <c r="I47" i="1" s="1"/>
  <c r="H28" i="1"/>
  <c r="J28" i="1" s="1"/>
  <c r="E28" i="1"/>
  <c r="O28" i="1" s="1"/>
  <c r="D28" i="1"/>
  <c r="D47" i="1" s="1"/>
  <c r="C28" i="1"/>
  <c r="M28" i="1" s="1"/>
  <c r="W27" i="1"/>
  <c r="V27" i="1"/>
  <c r="X27" i="1" s="1"/>
  <c r="T27" i="1"/>
  <c r="U27" i="1" s="1"/>
  <c r="S27" i="1"/>
  <c r="J27" i="1"/>
  <c r="I27" i="1"/>
  <c r="H27" i="1"/>
  <c r="M27" i="1" s="1"/>
  <c r="D27" i="1"/>
  <c r="Z27" i="1" s="1"/>
  <c r="C27" i="1"/>
  <c r="E27" i="1" s="1"/>
  <c r="G27" i="1" s="1"/>
  <c r="Z26" i="1"/>
  <c r="X26" i="1"/>
  <c r="W26" i="1"/>
  <c r="V26" i="1"/>
  <c r="T26" i="1"/>
  <c r="S26" i="1"/>
  <c r="U26" i="1" s="1"/>
  <c r="I26" i="1"/>
  <c r="N26" i="1" s="1"/>
  <c r="H26" i="1"/>
  <c r="J26" i="1" s="1"/>
  <c r="L26" i="1" s="1"/>
  <c r="E26" i="1"/>
  <c r="G26" i="1" s="1"/>
  <c r="D26" i="1"/>
  <c r="C26" i="1"/>
  <c r="M26" i="1" s="1"/>
  <c r="W25" i="1"/>
  <c r="V25" i="1"/>
  <c r="X25" i="1" s="1"/>
  <c r="T25" i="1"/>
  <c r="U25" i="1" s="1"/>
  <c r="S25" i="1"/>
  <c r="J25" i="1"/>
  <c r="I25" i="1"/>
  <c r="H25" i="1"/>
  <c r="M25" i="1" s="1"/>
  <c r="D25" i="1"/>
  <c r="Z25" i="1" s="1"/>
  <c r="C25" i="1"/>
  <c r="E25" i="1" s="1"/>
  <c r="G25" i="1" s="1"/>
  <c r="Z24" i="1"/>
  <c r="X24" i="1"/>
  <c r="W24" i="1"/>
  <c r="V24" i="1"/>
  <c r="T24" i="1"/>
  <c r="S24" i="1"/>
  <c r="U24" i="1" s="1"/>
  <c r="I24" i="1"/>
  <c r="N24" i="1" s="1"/>
  <c r="H24" i="1"/>
  <c r="J24" i="1" s="1"/>
  <c r="L24" i="1" s="1"/>
  <c r="E24" i="1"/>
  <c r="G24" i="1" s="1"/>
  <c r="D24" i="1"/>
  <c r="C24" i="1"/>
  <c r="M24" i="1" s="1"/>
  <c r="W23" i="1"/>
  <c r="V23" i="1"/>
  <c r="X23" i="1" s="1"/>
  <c r="T23" i="1"/>
  <c r="U23" i="1" s="1"/>
  <c r="S23" i="1"/>
  <c r="J23" i="1"/>
  <c r="I23" i="1"/>
  <c r="H23" i="1"/>
  <c r="M23" i="1" s="1"/>
  <c r="D23" i="1"/>
  <c r="Z23" i="1" s="1"/>
  <c r="C23" i="1"/>
  <c r="E23" i="1" s="1"/>
  <c r="G23" i="1" s="1"/>
  <c r="Z22" i="1"/>
  <c r="X22" i="1"/>
  <c r="W22" i="1"/>
  <c r="V22" i="1"/>
  <c r="T22" i="1"/>
  <c r="S22" i="1"/>
  <c r="U22" i="1" s="1"/>
  <c r="I22" i="1"/>
  <c r="N22" i="1" s="1"/>
  <c r="H22" i="1"/>
  <c r="J22" i="1" s="1"/>
  <c r="L22" i="1" s="1"/>
  <c r="E22" i="1"/>
  <c r="G22" i="1" s="1"/>
  <c r="D22" i="1"/>
  <c r="C22" i="1"/>
  <c r="M22" i="1" s="1"/>
  <c r="W21" i="1"/>
  <c r="W46" i="1" s="1"/>
  <c r="V21" i="1"/>
  <c r="T21" i="1"/>
  <c r="T46" i="1" s="1"/>
  <c r="S21" i="1"/>
  <c r="S46" i="1" s="1"/>
  <c r="S44" i="1" s="1"/>
  <c r="J21" i="1"/>
  <c r="I21" i="1"/>
  <c r="H21" i="1"/>
  <c r="M21" i="1" s="1"/>
  <c r="D21" i="1"/>
  <c r="Z21" i="1" s="1"/>
  <c r="Z46" i="1" s="1"/>
  <c r="C21" i="1"/>
  <c r="E21" i="1" s="1"/>
  <c r="Z20" i="1"/>
  <c r="X20" i="1"/>
  <c r="W20" i="1"/>
  <c r="V20" i="1"/>
  <c r="T20" i="1"/>
  <c r="S20" i="1"/>
  <c r="U20" i="1" s="1"/>
  <c r="I20" i="1"/>
  <c r="N20" i="1" s="1"/>
  <c r="H20" i="1"/>
  <c r="M20" i="1" s="1"/>
  <c r="E20" i="1"/>
  <c r="G20" i="1" s="1"/>
  <c r="D20" i="1"/>
  <c r="C20" i="1"/>
  <c r="Y20" i="1" s="1"/>
  <c r="AA20" i="1" s="1"/>
  <c r="W19" i="1"/>
  <c r="V19" i="1"/>
  <c r="X19" i="1" s="1"/>
  <c r="T19" i="1"/>
  <c r="U19" i="1" s="1"/>
  <c r="S19" i="1"/>
  <c r="J19" i="1"/>
  <c r="I19" i="1"/>
  <c r="H19" i="1"/>
  <c r="M19" i="1" s="1"/>
  <c r="D19" i="1"/>
  <c r="Z19" i="1" s="1"/>
  <c r="C19" i="1"/>
  <c r="E19" i="1" s="1"/>
  <c r="G19" i="1" s="1"/>
  <c r="Z18" i="1"/>
  <c r="X18" i="1"/>
  <c r="W18" i="1"/>
  <c r="V18" i="1"/>
  <c r="T18" i="1"/>
  <c r="S18" i="1"/>
  <c r="U18" i="1" s="1"/>
  <c r="I18" i="1"/>
  <c r="N18" i="1" s="1"/>
  <c r="H18" i="1"/>
  <c r="M18" i="1" s="1"/>
  <c r="E18" i="1"/>
  <c r="G18" i="1" s="1"/>
  <c r="D18" i="1"/>
  <c r="C18" i="1"/>
  <c r="Y18" i="1" s="1"/>
  <c r="W17" i="1"/>
  <c r="V17" i="1"/>
  <c r="X17" i="1" s="1"/>
  <c r="T17" i="1"/>
  <c r="S17" i="1"/>
  <c r="U17" i="1" s="1"/>
  <c r="J17" i="1"/>
  <c r="I17" i="1"/>
  <c r="H17" i="1"/>
  <c r="D17" i="1"/>
  <c r="Z17" i="1" s="1"/>
  <c r="C17" i="1"/>
  <c r="E17" i="1" s="1"/>
  <c r="G17" i="1" s="1"/>
  <c r="Z16" i="1"/>
  <c r="X16" i="1"/>
  <c r="W16" i="1"/>
  <c r="V16" i="1"/>
  <c r="T16" i="1"/>
  <c r="S16" i="1"/>
  <c r="U16" i="1" s="1"/>
  <c r="I16" i="1"/>
  <c r="N16" i="1" s="1"/>
  <c r="H16" i="1"/>
  <c r="M16" i="1" s="1"/>
  <c r="E16" i="1"/>
  <c r="G16" i="1" s="1"/>
  <c r="D16" i="1"/>
  <c r="C16" i="1"/>
  <c r="Y16" i="1" s="1"/>
  <c r="AA16" i="1" s="1"/>
  <c r="W15" i="1"/>
  <c r="V15" i="1"/>
  <c r="X15" i="1" s="1"/>
  <c r="T15" i="1"/>
  <c r="S15" i="1"/>
  <c r="U15" i="1" s="1"/>
  <c r="J15" i="1"/>
  <c r="I15" i="1"/>
  <c r="H15" i="1"/>
  <c r="D15" i="1"/>
  <c r="Z15" i="1" s="1"/>
  <c r="C15" i="1"/>
  <c r="X14" i="1"/>
  <c r="W14" i="1"/>
  <c r="V14" i="1"/>
  <c r="T14" i="1"/>
  <c r="Z14" i="1" s="1"/>
  <c r="S14" i="1"/>
  <c r="U14" i="1" s="1"/>
  <c r="I14" i="1"/>
  <c r="N14" i="1" s="1"/>
  <c r="H14" i="1"/>
  <c r="G14" i="1"/>
  <c r="E14" i="1"/>
  <c r="D14" i="1"/>
  <c r="C14" i="1"/>
  <c r="W13" i="1"/>
  <c r="V13" i="1"/>
  <c r="X13" i="1" s="1"/>
  <c r="T13" i="1"/>
  <c r="S13" i="1"/>
  <c r="U13" i="1" s="1"/>
  <c r="I13" i="1"/>
  <c r="N13" i="1" s="1"/>
  <c r="H13" i="1"/>
  <c r="M13" i="1" s="1"/>
  <c r="D13" i="1"/>
  <c r="Z13" i="1" s="1"/>
  <c r="C13" i="1"/>
  <c r="X12" i="1"/>
  <c r="W12" i="1"/>
  <c r="V12" i="1"/>
  <c r="T12" i="1"/>
  <c r="U12" i="1" s="1"/>
  <c r="S12" i="1"/>
  <c r="M12" i="1"/>
  <c r="I12" i="1"/>
  <c r="N12" i="1" s="1"/>
  <c r="H12" i="1"/>
  <c r="J12" i="1" s="1"/>
  <c r="L12" i="1" s="1"/>
  <c r="E12" i="1"/>
  <c r="G12" i="1" s="1"/>
  <c r="D12" i="1"/>
  <c r="Z12" i="1" s="1"/>
  <c r="C12" i="1"/>
  <c r="W11" i="1"/>
  <c r="V11" i="1"/>
  <c r="Y11" i="1" s="1"/>
  <c r="U11" i="1"/>
  <c r="T11" i="1"/>
  <c r="S11" i="1"/>
  <c r="I11" i="1"/>
  <c r="N11" i="1" s="1"/>
  <c r="H11" i="1"/>
  <c r="D11" i="1"/>
  <c r="C11" i="1"/>
  <c r="E11" i="1" s="1"/>
  <c r="G11" i="1" s="1"/>
  <c r="Y10" i="1"/>
  <c r="W10" i="1"/>
  <c r="X10" i="1" s="1"/>
  <c r="V10" i="1"/>
  <c r="U10" i="1"/>
  <c r="T10" i="1"/>
  <c r="S10" i="1"/>
  <c r="I10" i="1"/>
  <c r="H10" i="1"/>
  <c r="M10" i="1" s="1"/>
  <c r="D10" i="1"/>
  <c r="N10" i="1" s="1"/>
  <c r="C10" i="1"/>
  <c r="W9" i="1"/>
  <c r="V9" i="1"/>
  <c r="Y9" i="1" s="1"/>
  <c r="U9" i="1"/>
  <c r="T9" i="1"/>
  <c r="S9" i="1"/>
  <c r="I9" i="1"/>
  <c r="J9" i="1" s="1"/>
  <c r="H9" i="1"/>
  <c r="D9" i="1"/>
  <c r="Z9" i="1" s="1"/>
  <c r="C9" i="1"/>
  <c r="E9" i="1" s="1"/>
  <c r="G9" i="1" s="1"/>
  <c r="Y8" i="1"/>
  <c r="W8" i="1"/>
  <c r="V8" i="1"/>
  <c r="U8" i="1"/>
  <c r="T8" i="1"/>
  <c r="S8" i="1"/>
  <c r="S45" i="1" s="1"/>
  <c r="I8" i="1"/>
  <c r="H8" i="1"/>
  <c r="D8" i="1"/>
  <c r="D45" i="1" s="1"/>
  <c r="C8" i="1"/>
  <c r="W7" i="1"/>
  <c r="V7" i="1"/>
  <c r="U7" i="1"/>
  <c r="T7" i="1"/>
  <c r="S7" i="1"/>
  <c r="I7" i="1"/>
  <c r="I43" i="1" s="1"/>
  <c r="H7" i="1"/>
  <c r="D7" i="1"/>
  <c r="D43" i="1" s="1"/>
  <c r="C7" i="1"/>
  <c r="B1" i="1"/>
  <c r="O9" i="1" l="1"/>
  <c r="L9" i="1"/>
  <c r="AA9" i="1"/>
  <c r="AA11" i="1"/>
  <c r="E8" i="1"/>
  <c r="O17" i="1"/>
  <c r="L17" i="1"/>
  <c r="I44" i="1"/>
  <c r="W43" i="1"/>
  <c r="O24" i="1"/>
  <c r="O27" i="1"/>
  <c r="L27" i="1"/>
  <c r="L28" i="1"/>
  <c r="Z47" i="1"/>
  <c r="V43" i="1"/>
  <c r="E10" i="1"/>
  <c r="G10" i="1" s="1"/>
  <c r="C43" i="1"/>
  <c r="M7" i="1"/>
  <c r="X7" i="1"/>
  <c r="H45" i="1"/>
  <c r="T45" i="1"/>
  <c r="M9" i="1"/>
  <c r="X9" i="1"/>
  <c r="M11" i="1"/>
  <c r="X11" i="1"/>
  <c r="J13" i="1"/>
  <c r="Y14" i="1"/>
  <c r="AA14" i="1" s="1"/>
  <c r="O21" i="1"/>
  <c r="J46" i="1"/>
  <c r="L21" i="1"/>
  <c r="N47" i="1"/>
  <c r="O37" i="1"/>
  <c r="L37" i="1"/>
  <c r="N7" i="1"/>
  <c r="Z11" i="1"/>
  <c r="E15" i="1"/>
  <c r="G15" i="1" s="1"/>
  <c r="Y15" i="1"/>
  <c r="AA15" i="1" s="1"/>
  <c r="M15" i="1"/>
  <c r="J7" i="1"/>
  <c r="Z8" i="1"/>
  <c r="Z10" i="1"/>
  <c r="AA10" i="1" s="1"/>
  <c r="I45" i="1"/>
  <c r="N45" i="1" s="1"/>
  <c r="N9" i="1"/>
  <c r="T43" i="1"/>
  <c r="T42" i="1" s="1"/>
  <c r="E7" i="1"/>
  <c r="Z7" i="1"/>
  <c r="J8" i="1"/>
  <c r="V45" i="1"/>
  <c r="J10" i="1"/>
  <c r="T44" i="1"/>
  <c r="O22" i="1"/>
  <c r="O25" i="1"/>
  <c r="L25" i="1"/>
  <c r="E48" i="1"/>
  <c r="G36" i="1"/>
  <c r="G48" i="1" s="1"/>
  <c r="X48" i="1"/>
  <c r="O38" i="1"/>
  <c r="J50" i="1"/>
  <c r="L41" i="1"/>
  <c r="L50" i="1" s="1"/>
  <c r="I42" i="1"/>
  <c r="N43" i="1"/>
  <c r="N8" i="1"/>
  <c r="J11" i="1"/>
  <c r="U45" i="1"/>
  <c r="O31" i="1"/>
  <c r="L31" i="1"/>
  <c r="S43" i="1"/>
  <c r="S42" i="1" s="1"/>
  <c r="W45" i="1"/>
  <c r="Y12" i="1"/>
  <c r="AA12" i="1" s="1"/>
  <c r="O12" i="1"/>
  <c r="AA18" i="1"/>
  <c r="O19" i="1"/>
  <c r="L19" i="1"/>
  <c r="V46" i="1"/>
  <c r="X21" i="1"/>
  <c r="X46" i="1" s="1"/>
  <c r="AA34" i="1"/>
  <c r="O35" i="1"/>
  <c r="L35" i="1"/>
  <c r="Z48" i="1"/>
  <c r="Z44" i="1" s="1"/>
  <c r="P44" i="1"/>
  <c r="U43" i="1"/>
  <c r="E47" i="1"/>
  <c r="G28" i="1"/>
  <c r="G47" i="1" s="1"/>
  <c r="O33" i="1"/>
  <c r="L33" i="1"/>
  <c r="Y7" i="1"/>
  <c r="O15" i="1"/>
  <c r="L15" i="1"/>
  <c r="H43" i="1"/>
  <c r="C45" i="1"/>
  <c r="M8" i="1"/>
  <c r="X8" i="1"/>
  <c r="X45" i="1" s="1"/>
  <c r="E13" i="1"/>
  <c r="G13" i="1" s="1"/>
  <c r="Y13" i="1"/>
  <c r="AA13" i="1" s="1"/>
  <c r="M14" i="1"/>
  <c r="J14" i="1"/>
  <c r="G21" i="1"/>
  <c r="G46" i="1" s="1"/>
  <c r="E46" i="1"/>
  <c r="W44" i="1"/>
  <c r="O26" i="1"/>
  <c r="V47" i="1"/>
  <c r="O29" i="1"/>
  <c r="L29" i="1"/>
  <c r="N48" i="1"/>
  <c r="G40" i="1"/>
  <c r="G49" i="1" s="1"/>
  <c r="E49" i="1"/>
  <c r="O23" i="1"/>
  <c r="L23" i="1"/>
  <c r="O39" i="1"/>
  <c r="L39" i="1"/>
  <c r="L40" i="1"/>
  <c r="J49" i="1"/>
  <c r="X41" i="1"/>
  <c r="X50" i="1" s="1"/>
  <c r="V50" i="1"/>
  <c r="P42" i="1"/>
  <c r="U21" i="1"/>
  <c r="U46" i="1" s="1"/>
  <c r="Y22" i="1"/>
  <c r="AA22" i="1" s="1"/>
  <c r="Y24" i="1"/>
  <c r="AA24" i="1" s="1"/>
  <c r="Y26" i="1"/>
  <c r="AA26" i="1" s="1"/>
  <c r="N28" i="1"/>
  <c r="Y28" i="1"/>
  <c r="Y30" i="1"/>
  <c r="AA30" i="1" s="1"/>
  <c r="N36" i="1"/>
  <c r="Y36" i="1"/>
  <c r="Y38" i="1"/>
  <c r="AA38" i="1" s="1"/>
  <c r="N40" i="1"/>
  <c r="Y40" i="1"/>
  <c r="U41" i="1"/>
  <c r="U50" i="1" s="1"/>
  <c r="H46" i="1"/>
  <c r="D50" i="1"/>
  <c r="N50" i="1" s="1"/>
  <c r="H48" i="1"/>
  <c r="M48" i="1" s="1"/>
  <c r="P48" i="1" s="1"/>
  <c r="M17" i="1"/>
  <c r="M41" i="1"/>
  <c r="C46" i="1"/>
  <c r="C44" i="1" s="1"/>
  <c r="H49" i="1"/>
  <c r="N15" i="1"/>
  <c r="N17" i="1"/>
  <c r="Y17" i="1"/>
  <c r="AA17" i="1" s="1"/>
  <c r="N19" i="1"/>
  <c r="Y19" i="1"/>
  <c r="AA19" i="1" s="1"/>
  <c r="N21" i="1"/>
  <c r="Y21" i="1"/>
  <c r="N23" i="1"/>
  <c r="Y23" i="1"/>
  <c r="AA23" i="1" s="1"/>
  <c r="N25" i="1"/>
  <c r="Y25" i="1"/>
  <c r="AA25" i="1" s="1"/>
  <c r="N27" i="1"/>
  <c r="Y27" i="1"/>
  <c r="AA27" i="1" s="1"/>
  <c r="U28" i="1"/>
  <c r="U47" i="1" s="1"/>
  <c r="N29" i="1"/>
  <c r="Y29" i="1"/>
  <c r="AA29" i="1" s="1"/>
  <c r="N31" i="1"/>
  <c r="Y31" i="1"/>
  <c r="AA31" i="1" s="1"/>
  <c r="N33" i="1"/>
  <c r="Y33" i="1"/>
  <c r="AA33" i="1" s="1"/>
  <c r="Y35" i="1"/>
  <c r="AA35" i="1" s="1"/>
  <c r="U36" i="1"/>
  <c r="U48" i="1" s="1"/>
  <c r="Y37" i="1"/>
  <c r="AA37" i="1" s="1"/>
  <c r="Y39" i="1"/>
  <c r="AA39" i="1" s="1"/>
  <c r="U40" i="1"/>
  <c r="U49" i="1" s="1"/>
  <c r="N41" i="1"/>
  <c r="Y41" i="1"/>
  <c r="D46" i="1"/>
  <c r="D44" i="1" s="1"/>
  <c r="D42" i="1" s="1"/>
  <c r="C47" i="1"/>
  <c r="M47" i="1" s="1"/>
  <c r="P47" i="1" s="1"/>
  <c r="J16" i="1"/>
  <c r="J18" i="1"/>
  <c r="J20" i="1"/>
  <c r="J32" i="1"/>
  <c r="J47" i="1" s="1"/>
  <c r="J34" i="1"/>
  <c r="J36" i="1"/>
  <c r="E41" i="1"/>
  <c r="P43" i="1"/>
  <c r="C49" i="1"/>
  <c r="L47" i="1" l="1"/>
  <c r="O47" i="1"/>
  <c r="AA21" i="1"/>
  <c r="AA46" i="1" s="1"/>
  <c r="Y46" i="1"/>
  <c r="E45" i="1"/>
  <c r="G8" i="1"/>
  <c r="G45" i="1" s="1"/>
  <c r="L16" i="1"/>
  <c r="O16" i="1"/>
  <c r="O11" i="1"/>
  <c r="L11" i="1"/>
  <c r="Z45" i="1"/>
  <c r="C42" i="1"/>
  <c r="Y45" i="1"/>
  <c r="L18" i="1"/>
  <c r="O18" i="1"/>
  <c r="L14" i="1"/>
  <c r="O14" i="1"/>
  <c r="Y48" i="1"/>
  <c r="AA36" i="1"/>
  <c r="AA48" i="1" s="1"/>
  <c r="U44" i="1"/>
  <c r="Y43" i="1"/>
  <c r="AA7" i="1"/>
  <c r="AA43" i="1" s="1"/>
  <c r="L8" i="1"/>
  <c r="O8" i="1"/>
  <c r="J45" i="1"/>
  <c r="J43" i="1"/>
  <c r="O7" i="1"/>
  <c r="L7" i="1"/>
  <c r="AA8" i="1"/>
  <c r="AA45" i="1" s="1"/>
  <c r="G41" i="1"/>
  <c r="G50" i="1" s="1"/>
  <c r="E50" i="1"/>
  <c r="O50" i="1" s="1"/>
  <c r="Z43" i="1"/>
  <c r="Z42" i="1" s="1"/>
  <c r="W42" i="1"/>
  <c r="L36" i="1"/>
  <c r="J48" i="1"/>
  <c r="O36" i="1"/>
  <c r="AA41" i="1"/>
  <c r="AA50" i="1" s="1"/>
  <c r="Y50" i="1"/>
  <c r="N42" i="1"/>
  <c r="E43" i="1"/>
  <c r="G7" i="1"/>
  <c r="N46" i="1"/>
  <c r="O13" i="1"/>
  <c r="L13" i="1"/>
  <c r="L34" i="1"/>
  <c r="O34" i="1"/>
  <c r="H44" i="1"/>
  <c r="M44" i="1" s="1"/>
  <c r="M46" i="1"/>
  <c r="P46" i="1" s="1"/>
  <c r="Y47" i="1"/>
  <c r="AA28" i="1"/>
  <c r="AA47" i="1" s="1"/>
  <c r="X44" i="1"/>
  <c r="O46" i="1"/>
  <c r="L46" i="1"/>
  <c r="J44" i="1"/>
  <c r="N44" i="1"/>
  <c r="L10" i="1"/>
  <c r="O10" i="1"/>
  <c r="L32" i="1"/>
  <c r="O32" i="1"/>
  <c r="L49" i="1"/>
  <c r="O49" i="1"/>
  <c r="E44" i="1"/>
  <c r="G44" i="1" s="1"/>
  <c r="V44" i="1"/>
  <c r="V42" i="1" s="1"/>
  <c r="O41" i="1"/>
  <c r="M45" i="1"/>
  <c r="P45" i="1" s="1"/>
  <c r="L20" i="1"/>
  <c r="O20" i="1"/>
  <c r="M49" i="1"/>
  <c r="P49" i="1" s="1"/>
  <c r="Y49" i="1"/>
  <c r="AA40" i="1"/>
  <c r="AA49" i="1" s="1"/>
  <c r="M43" i="1"/>
  <c r="U42" i="1"/>
  <c r="X43" i="1"/>
  <c r="X42" i="1" s="1"/>
  <c r="H42" i="1" l="1"/>
  <c r="M42" i="1" s="1"/>
  <c r="O44" i="1"/>
  <c r="L44" i="1"/>
  <c r="AA42" i="1"/>
  <c r="L48" i="1"/>
  <c r="O48" i="1"/>
  <c r="Y44" i="1"/>
  <c r="Y42" i="1" s="1"/>
  <c r="AA44" i="1"/>
  <c r="J42" i="1"/>
  <c r="O43" i="1"/>
  <c r="L43" i="1"/>
  <c r="G43" i="1"/>
  <c r="E42" i="1"/>
  <c r="G42" i="1" s="1"/>
  <c r="O45" i="1"/>
  <c r="L45" i="1"/>
  <c r="O42" i="1" l="1"/>
  <c r="L42" i="1"/>
</calcChain>
</file>

<file path=xl/sharedStrings.xml><?xml version="1.0" encoding="utf-8"?>
<sst xmlns="http://schemas.openxmlformats.org/spreadsheetml/2006/main" count="96" uniqueCount="78">
  <si>
    <t>国民健康保険税（料）</t>
    <rPh sb="0" eb="2">
      <t>コクミン</t>
    </rPh>
    <rPh sb="2" eb="4">
      <t>ケンコウ</t>
    </rPh>
    <rPh sb="4" eb="6">
      <t>ホケン</t>
    </rPh>
    <rPh sb="6" eb="7">
      <t>ゼイ</t>
    </rPh>
    <rPh sb="8" eb="9">
      <t>リョウ</t>
    </rPh>
    <phoneticPr fontId="7"/>
  </si>
  <si>
    <t>【主な税目別集計】</t>
    <rPh sb="1" eb="2">
      <t>オモ</t>
    </rPh>
    <rPh sb="3" eb="5">
      <t>ゼイモク</t>
    </rPh>
    <rPh sb="5" eb="6">
      <t>ベツ</t>
    </rPh>
    <rPh sb="6" eb="8">
      <t>シュウケイ</t>
    </rPh>
    <phoneticPr fontId="10"/>
  </si>
  <si>
    <t>（単位</t>
    <rPh sb="1" eb="3">
      <t>タンイ</t>
    </rPh>
    <phoneticPr fontId="7"/>
  </si>
  <si>
    <t>：千円）</t>
    <rPh sb="1" eb="3">
      <t>センエン</t>
    </rPh>
    <phoneticPr fontId="10"/>
  </si>
  <si>
    <t>調　　定　　済　　額</t>
    <rPh sb="0" eb="1">
      <t>チョウ</t>
    </rPh>
    <rPh sb="3" eb="4">
      <t>サダム</t>
    </rPh>
    <rPh sb="6" eb="7">
      <t>ズミ</t>
    </rPh>
    <rPh sb="9" eb="10">
      <t>ガク</t>
    </rPh>
    <phoneticPr fontId="7"/>
  </si>
  <si>
    <t>収　　入　　済　　額</t>
    <rPh sb="0" eb="1">
      <t>オサム</t>
    </rPh>
    <rPh sb="3" eb="4">
      <t>イリ</t>
    </rPh>
    <rPh sb="6" eb="7">
      <t>ズミ</t>
    </rPh>
    <rPh sb="9" eb="10">
      <t>ガク</t>
    </rPh>
    <phoneticPr fontId="7"/>
  </si>
  <si>
    <t>収　　入　　率</t>
    <rPh sb="0" eb="1">
      <t>シュウ</t>
    </rPh>
    <rPh sb="3" eb="4">
      <t>ニュウ</t>
    </rPh>
    <rPh sb="6" eb="7">
      <t>リツ</t>
    </rPh>
    <phoneticPr fontId="7"/>
  </si>
  <si>
    <t>標準税率超過課税</t>
    <rPh sb="0" eb="2">
      <t>ヒョウジュン</t>
    </rPh>
    <rPh sb="2" eb="4">
      <t>ゼイリツ</t>
    </rPh>
    <rPh sb="4" eb="6">
      <t>チョウカ</t>
    </rPh>
    <rPh sb="6" eb="8">
      <t>カゼイ</t>
    </rPh>
    <phoneticPr fontId="7"/>
  </si>
  <si>
    <t>過誤納金還付未済額</t>
    <rPh sb="0" eb="2">
      <t>カゴ</t>
    </rPh>
    <rPh sb="2" eb="4">
      <t>ノウキン</t>
    </rPh>
    <rPh sb="4" eb="6">
      <t>カンプ</t>
    </rPh>
    <rPh sb="6" eb="8">
      <t>ミサイ</t>
    </rPh>
    <rPh sb="8" eb="9">
      <t>ガク</t>
    </rPh>
    <phoneticPr fontId="7"/>
  </si>
  <si>
    <t>本年度中不納欠損額</t>
    <rPh sb="0" eb="2">
      <t>ホンネン</t>
    </rPh>
    <rPh sb="2" eb="3">
      <t>ド</t>
    </rPh>
    <rPh sb="3" eb="4">
      <t>チュウ</t>
    </rPh>
    <rPh sb="4" eb="6">
      <t>フノウ</t>
    </rPh>
    <rPh sb="6" eb="8">
      <t>ケッソン</t>
    </rPh>
    <rPh sb="8" eb="9">
      <t>ガク</t>
    </rPh>
    <phoneticPr fontId="7"/>
  </si>
  <si>
    <t>収入未済額</t>
    <rPh sb="0" eb="2">
      <t>シュウニュウ</t>
    </rPh>
    <rPh sb="2" eb="4">
      <t>ミサイ</t>
    </rPh>
    <rPh sb="4" eb="5">
      <t>ガク</t>
    </rPh>
    <phoneticPr fontId="7"/>
  </si>
  <si>
    <t>市町村名</t>
    <rPh sb="0" eb="3">
      <t>シチョウソン</t>
    </rPh>
    <rPh sb="3" eb="4">
      <t>ナ</t>
    </rPh>
    <phoneticPr fontId="10"/>
  </si>
  <si>
    <t>現年課税分</t>
    <rPh sb="0" eb="1">
      <t>ゲン</t>
    </rPh>
    <rPh sb="1" eb="2">
      <t>ネン</t>
    </rPh>
    <rPh sb="2" eb="4">
      <t>カゼイ</t>
    </rPh>
    <rPh sb="4" eb="5">
      <t>ブン</t>
    </rPh>
    <phoneticPr fontId="7"/>
  </si>
  <si>
    <t>滞納繰越分</t>
    <rPh sb="0" eb="2">
      <t>タイノウ</t>
    </rPh>
    <rPh sb="2" eb="3">
      <t>クリ</t>
    </rPh>
    <rPh sb="3" eb="4">
      <t>コシ</t>
    </rPh>
    <rPh sb="4" eb="5">
      <t>ブン</t>
    </rPh>
    <phoneticPr fontId="7"/>
  </si>
  <si>
    <t>計</t>
    <rPh sb="0" eb="1">
      <t>ケイ</t>
    </rPh>
    <phoneticPr fontId="7"/>
  </si>
  <si>
    <t>【参考】</t>
    <rPh sb="1" eb="3">
      <t>サンコウ</t>
    </rPh>
    <phoneticPr fontId="10"/>
  </si>
  <si>
    <t>現年</t>
    <rPh sb="0" eb="1">
      <t>ゲン</t>
    </rPh>
    <rPh sb="1" eb="2">
      <t>ネン</t>
    </rPh>
    <phoneticPr fontId="7"/>
  </si>
  <si>
    <t>滞繰</t>
    <rPh sb="0" eb="1">
      <t>タイ</t>
    </rPh>
    <rPh sb="1" eb="2">
      <t>クリ</t>
    </rPh>
    <phoneticPr fontId="7"/>
  </si>
  <si>
    <t>現年
課税分</t>
    <rPh sb="0" eb="1">
      <t>ゲン</t>
    </rPh>
    <rPh sb="1" eb="2">
      <t>ネン</t>
    </rPh>
    <rPh sb="3" eb="5">
      <t>カゼイ</t>
    </rPh>
    <rPh sb="5" eb="6">
      <t>ブン</t>
    </rPh>
    <phoneticPr fontId="7"/>
  </si>
  <si>
    <t>滞納
繰越分</t>
    <rPh sb="0" eb="2">
      <t>タイノウ</t>
    </rPh>
    <rPh sb="3" eb="5">
      <t>クリコシ</t>
    </rPh>
    <rPh sb="5" eb="6">
      <t>ブン</t>
    </rPh>
    <phoneticPr fontId="7"/>
  </si>
  <si>
    <t>イ</t>
  </si>
  <si>
    <t>ロ</t>
  </si>
  <si>
    <t>ハ</t>
  </si>
  <si>
    <t>前年度</t>
    <rPh sb="0" eb="2">
      <t>ゼンネン</t>
    </rPh>
    <rPh sb="2" eb="3">
      <t>ド</t>
    </rPh>
    <phoneticPr fontId="10"/>
  </si>
  <si>
    <t>前年比</t>
    <rPh sb="0" eb="3">
      <t>ゼンネンヒ</t>
    </rPh>
    <phoneticPr fontId="10"/>
  </si>
  <si>
    <t>ニ</t>
  </si>
  <si>
    <t>ホ</t>
  </si>
  <si>
    <t>ヘ</t>
  </si>
  <si>
    <t>ニ/イ</t>
  </si>
  <si>
    <t>ホ/ロ</t>
  </si>
  <si>
    <t>ヘ/ハ</t>
  </si>
  <si>
    <t>前年度</t>
    <rPh sb="0" eb="3">
      <t>ゼンネンド</t>
    </rPh>
    <phoneticPr fontId="10"/>
  </si>
  <si>
    <t>調定済額</t>
    <rPh sb="0" eb="2">
      <t>チョウテイ</t>
    </rPh>
    <rPh sb="2" eb="3">
      <t>ズミ</t>
    </rPh>
    <rPh sb="3" eb="4">
      <t>ガク</t>
    </rPh>
    <phoneticPr fontId="7"/>
  </si>
  <si>
    <t>収入済額</t>
    <rPh sb="0" eb="2">
      <t>シュウニュウ</t>
    </rPh>
    <rPh sb="2" eb="3">
      <t>ズミ</t>
    </rPh>
    <rPh sb="3" eb="4">
      <t>ガク</t>
    </rPh>
    <phoneticPr fontId="7"/>
  </si>
  <si>
    <t>仙台市</t>
    <rPh sb="0" eb="3">
      <t>センダイシ</t>
    </rPh>
    <phoneticPr fontId="7"/>
  </si>
  <si>
    <t>石巻市</t>
    <rPh sb="0" eb="3">
      <t>イシノマキシ</t>
    </rPh>
    <phoneticPr fontId="7"/>
  </si>
  <si>
    <t>塩竈市</t>
    <rPh sb="0" eb="3">
      <t>シオガマシ</t>
    </rPh>
    <phoneticPr fontId="7"/>
  </si>
  <si>
    <t>気仙沼市</t>
    <rPh sb="0" eb="4">
      <t>ケセンヌマシ</t>
    </rPh>
    <phoneticPr fontId="7"/>
  </si>
  <si>
    <t>白石市</t>
    <rPh sb="0" eb="3">
      <t>シロイシシ</t>
    </rPh>
    <phoneticPr fontId="7"/>
  </si>
  <si>
    <t>名取市</t>
    <rPh sb="0" eb="3">
      <t>ナトリシ</t>
    </rPh>
    <phoneticPr fontId="7"/>
  </si>
  <si>
    <t>角田市</t>
    <rPh sb="0" eb="3">
      <t>カクダシ</t>
    </rPh>
    <phoneticPr fontId="7"/>
  </si>
  <si>
    <t>多賀城市</t>
    <rPh sb="0" eb="4">
      <t>タガジョウシ</t>
    </rPh>
    <phoneticPr fontId="7"/>
  </si>
  <si>
    <t>岩沼市</t>
    <rPh sb="0" eb="3">
      <t>イワヌマシ</t>
    </rPh>
    <phoneticPr fontId="7"/>
  </si>
  <si>
    <t>登米市</t>
    <rPh sb="0" eb="3">
      <t>トメシ</t>
    </rPh>
    <phoneticPr fontId="7"/>
  </si>
  <si>
    <t>栗原市</t>
    <rPh sb="0" eb="2">
      <t>クリハラ</t>
    </rPh>
    <rPh sb="2" eb="3">
      <t>シ</t>
    </rPh>
    <phoneticPr fontId="7"/>
  </si>
  <si>
    <t>東松島市</t>
    <rPh sb="0" eb="1">
      <t>ヒガシ</t>
    </rPh>
    <rPh sb="1" eb="3">
      <t>マツシマ</t>
    </rPh>
    <rPh sb="3" eb="4">
      <t>シ</t>
    </rPh>
    <phoneticPr fontId="7"/>
  </si>
  <si>
    <t>大崎市</t>
    <phoneticPr fontId="7"/>
  </si>
  <si>
    <t>富谷市</t>
    <rPh sb="0" eb="2">
      <t>トミヤ</t>
    </rPh>
    <rPh sb="2" eb="3">
      <t>シ</t>
    </rPh>
    <phoneticPr fontId="7"/>
  </si>
  <si>
    <t>蔵王町</t>
    <rPh sb="0" eb="3">
      <t>ザオウチョウ</t>
    </rPh>
    <phoneticPr fontId="7"/>
  </si>
  <si>
    <t>七ヶ宿町</t>
    <rPh sb="0" eb="3">
      <t>シチガシュク</t>
    </rPh>
    <rPh sb="3" eb="4">
      <t>チョウ</t>
    </rPh>
    <phoneticPr fontId="7"/>
  </si>
  <si>
    <t>大河原町</t>
    <rPh sb="0" eb="3">
      <t>オオガワラ</t>
    </rPh>
    <rPh sb="3" eb="4">
      <t>チョウ</t>
    </rPh>
    <phoneticPr fontId="7"/>
  </si>
  <si>
    <t>村田町</t>
    <rPh sb="0" eb="2">
      <t>ムラタ</t>
    </rPh>
    <rPh sb="2" eb="3">
      <t>チョウ</t>
    </rPh>
    <phoneticPr fontId="7"/>
  </si>
  <si>
    <t>柴田町</t>
    <rPh sb="0" eb="2">
      <t>シバタ</t>
    </rPh>
    <rPh sb="2" eb="3">
      <t>チョウ</t>
    </rPh>
    <phoneticPr fontId="7"/>
  </si>
  <si>
    <t>川崎町</t>
    <rPh sb="0" eb="3">
      <t>カワサキチョウ</t>
    </rPh>
    <phoneticPr fontId="7"/>
  </si>
  <si>
    <t>丸森町</t>
    <rPh sb="0" eb="2">
      <t>マルモリ</t>
    </rPh>
    <rPh sb="2" eb="3">
      <t>チョウ</t>
    </rPh>
    <phoneticPr fontId="7"/>
  </si>
  <si>
    <t>亘理町</t>
    <rPh sb="0" eb="3">
      <t>ワタリチョウ</t>
    </rPh>
    <phoneticPr fontId="7"/>
  </si>
  <si>
    <t>山元町</t>
    <rPh sb="0" eb="2">
      <t>ヤマモト</t>
    </rPh>
    <rPh sb="2" eb="3">
      <t>チョウ</t>
    </rPh>
    <phoneticPr fontId="7"/>
  </si>
  <si>
    <t>松島町</t>
    <rPh sb="0" eb="3">
      <t>マツシマチョウ</t>
    </rPh>
    <phoneticPr fontId="7"/>
  </si>
  <si>
    <t>七ヶ浜町</t>
    <rPh sb="0" eb="3">
      <t>シチガハマ</t>
    </rPh>
    <rPh sb="3" eb="4">
      <t>チョウ</t>
    </rPh>
    <phoneticPr fontId="7"/>
  </si>
  <si>
    <t>利府町</t>
    <rPh sb="0" eb="3">
      <t>リフチョウ</t>
    </rPh>
    <phoneticPr fontId="7"/>
  </si>
  <si>
    <t>大和町</t>
    <rPh sb="0" eb="3">
      <t>タイワチョウ</t>
    </rPh>
    <phoneticPr fontId="7"/>
  </si>
  <si>
    <t>大郷町</t>
    <rPh sb="0" eb="2">
      <t>オオサト</t>
    </rPh>
    <rPh sb="2" eb="3">
      <t>チョウ</t>
    </rPh>
    <phoneticPr fontId="7"/>
  </si>
  <si>
    <t>大衡村</t>
    <rPh sb="0" eb="3">
      <t>オオヒラムラ</t>
    </rPh>
    <phoneticPr fontId="7"/>
  </si>
  <si>
    <t>色麻町</t>
    <rPh sb="0" eb="3">
      <t>シカマチョウ</t>
    </rPh>
    <phoneticPr fontId="7"/>
  </si>
  <si>
    <t>加美町</t>
    <rPh sb="0" eb="2">
      <t>カミ</t>
    </rPh>
    <rPh sb="2" eb="3">
      <t>チョウ</t>
    </rPh>
    <phoneticPr fontId="7"/>
  </si>
  <si>
    <t>涌谷町</t>
    <rPh sb="0" eb="3">
      <t>ワクヤチョウ</t>
    </rPh>
    <phoneticPr fontId="7"/>
  </si>
  <si>
    <t>美里町</t>
    <rPh sb="0" eb="3">
      <t>ミサトチョウ</t>
    </rPh>
    <phoneticPr fontId="7"/>
  </si>
  <si>
    <t>女川町</t>
    <rPh sb="0" eb="3">
      <t>オナガワチョウ</t>
    </rPh>
    <phoneticPr fontId="7"/>
  </si>
  <si>
    <t>南三陸町</t>
    <rPh sb="0" eb="1">
      <t>ミナミ</t>
    </rPh>
    <rPh sb="1" eb="3">
      <t>サンリク</t>
    </rPh>
    <rPh sb="3" eb="4">
      <t>チョウ</t>
    </rPh>
    <phoneticPr fontId="7"/>
  </si>
  <si>
    <t>県計</t>
    <rPh sb="0" eb="1">
      <t>ケン</t>
    </rPh>
    <rPh sb="1" eb="2">
      <t>ケイ</t>
    </rPh>
    <phoneticPr fontId="7"/>
  </si>
  <si>
    <t>市部計</t>
    <rPh sb="0" eb="2">
      <t>シブ</t>
    </rPh>
    <rPh sb="2" eb="3">
      <t>ケイ</t>
    </rPh>
    <phoneticPr fontId="7"/>
  </si>
  <si>
    <t>町村計</t>
    <rPh sb="0" eb="2">
      <t>チョウソン</t>
    </rPh>
    <rPh sb="2" eb="3">
      <t>ケイ</t>
    </rPh>
    <phoneticPr fontId="7"/>
  </si>
  <si>
    <t>大都市除く</t>
    <rPh sb="0" eb="3">
      <t>ダイトシ</t>
    </rPh>
    <rPh sb="3" eb="4">
      <t>ノゾ</t>
    </rPh>
    <phoneticPr fontId="7"/>
  </si>
  <si>
    <t>仙南地域計</t>
    <rPh sb="0" eb="2">
      <t>センナン</t>
    </rPh>
    <rPh sb="2" eb="4">
      <t>チイキ</t>
    </rPh>
    <rPh sb="4" eb="5">
      <t>ケイ</t>
    </rPh>
    <phoneticPr fontId="7"/>
  </si>
  <si>
    <t>仙台地域計</t>
    <rPh sb="0" eb="2">
      <t>センダイ</t>
    </rPh>
    <rPh sb="2" eb="4">
      <t>チイキ</t>
    </rPh>
    <rPh sb="4" eb="5">
      <t>ケイ</t>
    </rPh>
    <phoneticPr fontId="7"/>
  </si>
  <si>
    <t>大崎地域計</t>
    <rPh sb="0" eb="2">
      <t>オオサキ</t>
    </rPh>
    <rPh sb="2" eb="4">
      <t>チイキ</t>
    </rPh>
    <rPh sb="4" eb="5">
      <t>ケイ</t>
    </rPh>
    <phoneticPr fontId="7"/>
  </si>
  <si>
    <t>石巻地域計</t>
    <rPh sb="0" eb="2">
      <t>イシノマキ</t>
    </rPh>
    <rPh sb="2" eb="4">
      <t>チイキ</t>
    </rPh>
    <rPh sb="4" eb="5">
      <t>ケイ</t>
    </rPh>
    <phoneticPr fontId="7"/>
  </si>
  <si>
    <t>本吉地域計</t>
    <rPh sb="0" eb="2">
      <t>モトヨシ</t>
    </rPh>
    <rPh sb="2" eb="4">
      <t>チイキ</t>
    </rPh>
    <rPh sb="4" eb="5">
      <t>ケイ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</si>
</sst>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;&quot;△ &quot;#,##0.0"/>
    <numFmt numFmtId="177" formatCode="0.0_ "/>
  </numFmts>
  <fonts count="12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HGPｺﾞｼｯｸM"/>
      <family val="3"/>
      <charset val="128"/>
    </font>
    <font>
      <sz val="6"/>
      <name val="游ゴシック"/>
      <family val="2"/>
      <charset val="128"/>
      <scheme val="minor"/>
    </font>
    <font>
      <sz val="12"/>
      <color indexed="8"/>
      <name val="HGPｺﾞｼｯｸM"/>
      <family val="3"/>
      <charset val="128"/>
    </font>
    <font>
      <b/>
      <sz val="9"/>
      <name val="HGPｺﾞｼｯｸM"/>
      <family val="3"/>
      <charset val="128"/>
    </font>
    <font>
      <b/>
      <u/>
      <sz val="12"/>
      <name val="HGPｺﾞｼｯｸM"/>
      <family val="3"/>
      <charset val="128"/>
    </font>
    <font>
      <sz val="6"/>
      <name val="ＭＳ Ｐゴシック"/>
      <family val="3"/>
      <charset val="128"/>
    </font>
    <font>
      <b/>
      <sz val="12"/>
      <color indexed="8"/>
      <name val="HGPｺﾞｼｯｸM"/>
      <family val="3"/>
      <charset val="128"/>
    </font>
    <font>
      <b/>
      <sz val="12"/>
      <name val="HGPｺﾞｼｯｸM"/>
      <family val="3"/>
      <charset val="128"/>
    </font>
    <font>
      <sz val="6"/>
      <name val="游ゴシック"/>
      <family val="3"/>
      <charset val="128"/>
      <scheme val="minor"/>
    </font>
    <font>
      <sz val="12"/>
      <name val="HGPｺﾞｼｯｸM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CCFFFF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</cellStyleXfs>
  <cellXfs count="178">
    <xf numFmtId="0" fontId="0" fillId="0" borderId="0" xfId="0">
      <alignment vertical="center"/>
    </xf>
    <xf numFmtId="0" fontId="2" fillId="0" borderId="0" xfId="1" applyFont="1">
      <alignment vertical="center"/>
    </xf>
    <xf numFmtId="38" fontId="4" fillId="0" borderId="0" xfId="2" applyFont="1" applyFill="1" applyBorder="1" applyAlignment="1" applyProtection="1">
      <alignment horizontal="left" vertical="center"/>
    </xf>
    <xf numFmtId="0" fontId="5" fillId="0" borderId="0" xfId="1" applyFont="1" applyAlignment="1">
      <alignment horizontal="centerContinuous" vertical="center"/>
    </xf>
    <xf numFmtId="0" fontId="5" fillId="0" borderId="0" xfId="1" applyFont="1" applyAlignment="1">
      <alignment horizontal="center" vertical="center"/>
    </xf>
    <xf numFmtId="0" fontId="6" fillId="0" borderId="0" xfId="1" applyFont="1" applyAlignment="1">
      <alignment horizontal="left"/>
    </xf>
    <xf numFmtId="0" fontId="8" fillId="0" borderId="0" xfId="1" applyFont="1">
      <alignment vertical="center"/>
    </xf>
    <xf numFmtId="0" fontId="9" fillId="0" borderId="0" xfId="1" applyFont="1" applyAlignment="1">
      <alignment horizontal="left" vertical="center" indent="1"/>
    </xf>
    <xf numFmtId="0" fontId="2" fillId="0" borderId="0" xfId="1" applyFont="1" applyAlignment="1">
      <alignment horizontal="center" vertical="center"/>
    </xf>
    <xf numFmtId="0" fontId="6" fillId="0" borderId="0" xfId="1" applyFont="1" applyAlignment="1">
      <alignment horizontal="left"/>
    </xf>
    <xf numFmtId="0" fontId="2" fillId="0" borderId="0" xfId="1" applyFont="1" applyAlignment="1">
      <alignment vertical="center"/>
    </xf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horizontal="right" vertical="center" justifyLastLine="1"/>
    </xf>
    <xf numFmtId="0" fontId="2" fillId="0" borderId="0" xfId="1" applyFont="1" applyAlignment="1">
      <alignment horizontal="left" vertical="center" justifyLastLine="1"/>
    </xf>
    <xf numFmtId="0" fontId="2" fillId="2" borderId="1" xfId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/>
    </xf>
    <xf numFmtId="0" fontId="2" fillId="2" borderId="4" xfId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Continuous" vertical="center"/>
    </xf>
    <xf numFmtId="0" fontId="2" fillId="2" borderId="5" xfId="1" applyFont="1" applyFill="1" applyBorder="1" applyAlignment="1">
      <alignment horizontal="center" vertical="center"/>
    </xf>
    <xf numFmtId="0" fontId="2" fillId="2" borderId="6" xfId="1" applyFont="1" applyFill="1" applyBorder="1" applyAlignment="1">
      <alignment horizontal="center" vertical="center"/>
    </xf>
    <xf numFmtId="0" fontId="2" fillId="2" borderId="7" xfId="1" applyFont="1" applyFill="1" applyBorder="1" applyAlignment="1">
      <alignment horizontal="center" vertical="center"/>
    </xf>
    <xf numFmtId="0" fontId="2" fillId="2" borderId="8" xfId="1" applyFont="1" applyFill="1" applyBorder="1" applyAlignment="1">
      <alignment horizontal="center" vertical="center"/>
    </xf>
    <xf numFmtId="0" fontId="2" fillId="2" borderId="9" xfId="1" applyFont="1" applyFill="1" applyBorder="1" applyAlignment="1">
      <alignment horizontal="center" vertical="center"/>
    </xf>
    <xf numFmtId="0" fontId="2" fillId="2" borderId="10" xfId="1" applyFont="1" applyFill="1" applyBorder="1" applyAlignment="1">
      <alignment horizontal="center" vertical="center"/>
    </xf>
    <xf numFmtId="0" fontId="2" fillId="2" borderId="11" xfId="1" applyFont="1" applyFill="1" applyBorder="1" applyAlignment="1">
      <alignment horizontal="center" vertical="center"/>
    </xf>
    <xf numFmtId="0" fontId="5" fillId="2" borderId="12" xfId="1" applyFont="1" applyFill="1" applyBorder="1" applyAlignment="1">
      <alignment horizontal="center" vertical="center"/>
    </xf>
    <xf numFmtId="0" fontId="2" fillId="2" borderId="12" xfId="1" applyFont="1" applyFill="1" applyBorder="1" applyAlignment="1">
      <alignment horizontal="center" vertical="center"/>
    </xf>
    <xf numFmtId="0" fontId="2" fillId="2" borderId="13" xfId="1" applyFont="1" applyFill="1" applyBorder="1" applyAlignment="1">
      <alignment horizontal="center" vertical="center"/>
    </xf>
    <xf numFmtId="0" fontId="2" fillId="2" borderId="14" xfId="1" applyFont="1" applyFill="1" applyBorder="1" applyAlignment="1">
      <alignment horizontal="center" vertical="center"/>
    </xf>
    <xf numFmtId="0" fontId="2" fillId="2" borderId="15" xfId="1" applyFont="1" applyFill="1" applyBorder="1" applyAlignment="1">
      <alignment horizontal="center" vertical="center"/>
    </xf>
    <xf numFmtId="0" fontId="2" fillId="2" borderId="16" xfId="1" applyFont="1" applyFill="1" applyBorder="1" applyAlignment="1">
      <alignment horizontal="centerContinuous" vertical="center"/>
    </xf>
    <xf numFmtId="0" fontId="2" fillId="2" borderId="10" xfId="1" applyFont="1" applyFill="1" applyBorder="1" applyAlignment="1">
      <alignment horizontal="center" vertical="center" wrapText="1"/>
    </xf>
    <xf numFmtId="0" fontId="2" fillId="2" borderId="11" xfId="1" applyFont="1" applyFill="1" applyBorder="1" applyAlignment="1">
      <alignment horizontal="center" vertical="center" wrapText="1"/>
    </xf>
    <xf numFmtId="0" fontId="2" fillId="2" borderId="14" xfId="1" applyFont="1" applyFill="1" applyBorder="1" applyAlignment="1">
      <alignment horizontal="center" vertical="center"/>
    </xf>
    <xf numFmtId="0" fontId="2" fillId="2" borderId="13" xfId="1" applyFont="1" applyFill="1" applyBorder="1" applyAlignment="1">
      <alignment horizontal="center" vertical="center" wrapText="1"/>
    </xf>
    <xf numFmtId="0" fontId="2" fillId="2" borderId="17" xfId="1" applyFont="1" applyFill="1" applyBorder="1" applyAlignment="1">
      <alignment horizontal="center" vertical="center"/>
    </xf>
    <xf numFmtId="0" fontId="2" fillId="2" borderId="18" xfId="1" applyFont="1" applyFill="1" applyBorder="1" applyAlignment="1">
      <alignment horizontal="center" vertical="center"/>
    </xf>
    <xf numFmtId="0" fontId="5" fillId="2" borderId="19" xfId="1" applyFont="1" applyFill="1" applyBorder="1" applyAlignment="1">
      <alignment horizontal="center" vertical="center"/>
    </xf>
    <xf numFmtId="0" fontId="2" fillId="2" borderId="19" xfId="1" applyFont="1" applyFill="1" applyBorder="1" applyAlignment="1">
      <alignment horizontal="center" vertical="center"/>
    </xf>
    <xf numFmtId="0" fontId="2" fillId="2" borderId="20" xfId="1" applyFont="1" applyFill="1" applyBorder="1" applyAlignment="1">
      <alignment horizontal="center" vertical="center"/>
    </xf>
    <xf numFmtId="0" fontId="2" fillId="2" borderId="21" xfId="1" applyFont="1" applyFill="1" applyBorder="1" applyAlignment="1">
      <alignment horizontal="center" vertical="center"/>
    </xf>
    <xf numFmtId="0" fontId="2" fillId="2" borderId="22" xfId="1" applyFont="1" applyFill="1" applyBorder="1" applyAlignment="1">
      <alignment horizontal="center" vertical="center"/>
    </xf>
    <xf numFmtId="0" fontId="2" fillId="2" borderId="23" xfId="1" applyFont="1" applyFill="1" applyBorder="1" applyAlignment="1">
      <alignment horizontal="center" vertical="center"/>
    </xf>
    <xf numFmtId="0" fontId="2" fillId="2" borderId="17" xfId="1" applyFont="1" applyFill="1" applyBorder="1" applyAlignment="1">
      <alignment horizontal="center" vertical="center"/>
    </xf>
    <xf numFmtId="0" fontId="2" fillId="2" borderId="18" xfId="1" applyFont="1" applyFill="1" applyBorder="1" applyAlignment="1">
      <alignment horizontal="center" vertical="center"/>
    </xf>
    <xf numFmtId="0" fontId="2" fillId="2" borderId="24" xfId="1" applyFont="1" applyFill="1" applyBorder="1" applyAlignment="1">
      <alignment horizontal="center" vertical="center"/>
    </xf>
    <xf numFmtId="0" fontId="2" fillId="2" borderId="20" xfId="1" applyFont="1" applyFill="1" applyBorder="1" applyAlignment="1">
      <alignment horizontal="center" vertical="center"/>
    </xf>
    <xf numFmtId="0" fontId="11" fillId="0" borderId="0" xfId="1" applyFont="1">
      <alignment vertical="center"/>
    </xf>
    <xf numFmtId="0" fontId="2" fillId="2" borderId="25" xfId="1" applyFont="1" applyFill="1" applyBorder="1" applyAlignment="1">
      <alignment horizontal="left" vertical="center" justifyLastLine="1"/>
    </xf>
    <xf numFmtId="38" fontId="2" fillId="0" borderId="2" xfId="3" applyFont="1" applyBorder="1" applyAlignment="1"/>
    <xf numFmtId="38" fontId="2" fillId="0" borderId="6" xfId="3" applyFont="1" applyBorder="1" applyAlignment="1"/>
    <xf numFmtId="38" fontId="5" fillId="2" borderId="4" xfId="3" applyFont="1" applyFill="1" applyBorder="1" applyAlignment="1"/>
    <xf numFmtId="38" fontId="5" fillId="3" borderId="6" xfId="3" applyFont="1" applyFill="1" applyBorder="1" applyAlignment="1"/>
    <xf numFmtId="176" fontId="5" fillId="2" borderId="4" xfId="3" applyNumberFormat="1" applyFont="1" applyFill="1" applyBorder="1" applyAlignment="1"/>
    <xf numFmtId="177" fontId="2" fillId="0" borderId="8" xfId="1" applyNumberFormat="1" applyFont="1" applyBorder="1" applyAlignment="1">
      <alignment horizontal="right"/>
    </xf>
    <xf numFmtId="177" fontId="2" fillId="0" borderId="6" xfId="1" applyNumberFormat="1" applyFont="1" applyBorder="1" applyAlignment="1">
      <alignment horizontal="right"/>
    </xf>
    <xf numFmtId="177" fontId="5" fillId="2" borderId="7" xfId="1" applyNumberFormat="1" applyFont="1" applyFill="1" applyBorder="1" applyAlignment="1">
      <alignment horizontal="right"/>
    </xf>
    <xf numFmtId="177" fontId="5" fillId="3" borderId="7" xfId="1" applyNumberFormat="1" applyFont="1" applyFill="1" applyBorder="1" applyAlignment="1"/>
    <xf numFmtId="38" fontId="2" fillId="0" borderId="25" xfId="3" applyFont="1" applyBorder="1" applyAlignment="1"/>
    <xf numFmtId="38" fontId="2" fillId="0" borderId="3" xfId="3" applyFont="1" applyBorder="1" applyAlignment="1"/>
    <xf numFmtId="38" fontId="2" fillId="2" borderId="7" xfId="1" applyNumberFormat="1" applyFont="1" applyFill="1" applyBorder="1" applyAlignment="1"/>
    <xf numFmtId="38" fontId="2" fillId="0" borderId="5" xfId="3" applyFont="1" applyBorder="1" applyAlignment="1"/>
    <xf numFmtId="0" fontId="2" fillId="2" borderId="26" xfId="1" applyFont="1" applyFill="1" applyBorder="1" applyAlignment="1">
      <alignment horizontal="left" vertical="center" justifyLastLine="1"/>
    </xf>
    <xf numFmtId="38" fontId="2" fillId="0" borderId="27" xfId="3" applyFont="1" applyBorder="1" applyAlignment="1"/>
    <xf numFmtId="38" fontId="2" fillId="0" borderId="28" xfId="3" applyFont="1" applyBorder="1" applyAlignment="1"/>
    <xf numFmtId="38" fontId="5" fillId="2" borderId="29" xfId="3" applyFont="1" applyFill="1" applyBorder="1" applyAlignment="1"/>
    <xf numFmtId="38" fontId="5" fillId="3" borderId="28" xfId="3" applyFont="1" applyFill="1" applyBorder="1" applyAlignment="1"/>
    <xf numFmtId="176" fontId="5" fillId="2" borderId="29" xfId="3" applyNumberFormat="1" applyFont="1" applyFill="1" applyBorder="1" applyAlignment="1"/>
    <xf numFmtId="177" fontId="2" fillId="0" borderId="30" xfId="1" applyNumberFormat="1" applyFont="1" applyBorder="1" applyAlignment="1">
      <alignment horizontal="right"/>
    </xf>
    <xf numFmtId="177" fontId="2" fillId="0" borderId="28" xfId="1" applyNumberFormat="1" applyFont="1" applyBorder="1" applyAlignment="1">
      <alignment horizontal="right"/>
    </xf>
    <xf numFmtId="177" fontId="5" fillId="2" borderId="31" xfId="1" applyNumberFormat="1" applyFont="1" applyFill="1" applyBorder="1" applyAlignment="1">
      <alignment horizontal="right"/>
    </xf>
    <xf numFmtId="177" fontId="5" fillId="3" borderId="31" xfId="1" applyNumberFormat="1" applyFont="1" applyFill="1" applyBorder="1" applyAlignment="1"/>
    <xf numFmtId="38" fontId="2" fillId="0" borderId="26" xfId="3" applyFont="1" applyBorder="1" applyAlignment="1"/>
    <xf numFmtId="38" fontId="2" fillId="0" borderId="32" xfId="3" applyFont="1" applyBorder="1" applyAlignment="1"/>
    <xf numFmtId="38" fontId="2" fillId="2" borderId="31" xfId="1" applyNumberFormat="1" applyFont="1" applyFill="1" applyBorder="1" applyAlignment="1"/>
    <xf numFmtId="38" fontId="2" fillId="0" borderId="33" xfId="3" applyFont="1" applyBorder="1" applyAlignment="1"/>
    <xf numFmtId="177" fontId="5" fillId="3" borderId="31" xfId="1" applyNumberFormat="1" applyFont="1" applyFill="1" applyBorder="1" applyAlignment="1">
      <alignment horizontal="right"/>
    </xf>
    <xf numFmtId="0" fontId="11" fillId="0" borderId="0" xfId="1" applyFont="1" applyBorder="1">
      <alignment vertical="center"/>
    </xf>
    <xf numFmtId="0" fontId="2" fillId="0" borderId="0" xfId="1" applyFont="1" applyBorder="1">
      <alignment vertical="center"/>
    </xf>
    <xf numFmtId="0" fontId="2" fillId="2" borderId="16" xfId="1" applyFont="1" applyFill="1" applyBorder="1" applyAlignment="1">
      <alignment horizontal="left" vertical="center" justifyLastLine="1"/>
    </xf>
    <xf numFmtId="38" fontId="2" fillId="0" borderId="34" xfId="3" applyFont="1" applyBorder="1" applyAlignment="1"/>
    <xf numFmtId="38" fontId="2" fillId="0" borderId="11" xfId="3" applyFont="1" applyBorder="1" applyAlignment="1"/>
    <xf numFmtId="38" fontId="5" fillId="2" borderId="15" xfId="3" applyFont="1" applyFill="1" applyBorder="1" applyAlignment="1"/>
    <xf numFmtId="38" fontId="5" fillId="3" borderId="35" xfId="3" applyFont="1" applyFill="1" applyBorder="1" applyAlignment="1"/>
    <xf numFmtId="176" fontId="5" fillId="2" borderId="15" xfId="3" applyNumberFormat="1" applyFont="1" applyFill="1" applyBorder="1" applyAlignment="1"/>
    <xf numFmtId="177" fontId="2" fillId="0" borderId="36" xfId="1" applyNumberFormat="1" applyFont="1" applyBorder="1" applyAlignment="1">
      <alignment horizontal="right"/>
    </xf>
    <xf numFmtId="177" fontId="2" fillId="0" borderId="21" xfId="1" applyNumberFormat="1" applyFont="1" applyBorder="1" applyAlignment="1">
      <alignment horizontal="right"/>
    </xf>
    <xf numFmtId="177" fontId="5" fillId="2" borderId="22" xfId="1" applyNumberFormat="1" applyFont="1" applyFill="1" applyBorder="1" applyAlignment="1">
      <alignment horizontal="right"/>
    </xf>
    <xf numFmtId="177" fontId="5" fillId="3" borderId="22" xfId="1" applyNumberFormat="1" applyFont="1" applyFill="1" applyBorder="1" applyAlignment="1">
      <alignment horizontal="right"/>
    </xf>
    <xf numFmtId="38" fontId="2" fillId="0" borderId="16" xfId="3" applyFont="1" applyBorder="1" applyAlignment="1"/>
    <xf numFmtId="38" fontId="2" fillId="0" borderId="37" xfId="3" applyFont="1" applyBorder="1" applyAlignment="1"/>
    <xf numFmtId="38" fontId="2" fillId="0" borderId="21" xfId="3" applyFont="1" applyBorder="1" applyAlignment="1"/>
    <xf numFmtId="38" fontId="2" fillId="2" borderId="22" xfId="1" applyNumberFormat="1" applyFont="1" applyFill="1" applyBorder="1" applyAlignment="1"/>
    <xf numFmtId="38" fontId="2" fillId="0" borderId="38" xfId="3" applyFont="1" applyBorder="1" applyAlignment="1"/>
    <xf numFmtId="0" fontId="2" fillId="2" borderId="39" xfId="1" applyFont="1" applyFill="1" applyBorder="1" applyAlignment="1">
      <alignment horizontal="left" vertical="center" justifyLastLine="1"/>
    </xf>
    <xf numFmtId="38" fontId="5" fillId="3" borderId="5" xfId="3" applyFont="1" applyFill="1" applyBorder="1" applyAlignment="1"/>
    <xf numFmtId="177" fontId="2" fillId="0" borderId="40" xfId="1" applyNumberFormat="1" applyFont="1" applyBorder="1" applyAlignment="1">
      <alignment horizontal="right"/>
    </xf>
    <xf numFmtId="177" fontId="2" fillId="0" borderId="41" xfId="1" applyNumberFormat="1" applyFont="1" applyBorder="1" applyAlignment="1">
      <alignment horizontal="right"/>
    </xf>
    <xf numFmtId="177" fontId="5" fillId="2" borderId="42" xfId="1" applyNumberFormat="1" applyFont="1" applyFill="1" applyBorder="1" applyAlignment="1">
      <alignment horizontal="right"/>
    </xf>
    <xf numFmtId="177" fontId="5" fillId="3" borderId="42" xfId="1" applyNumberFormat="1" applyFont="1" applyFill="1" applyBorder="1" applyAlignment="1">
      <alignment horizontal="right"/>
    </xf>
    <xf numFmtId="38" fontId="2" fillId="0" borderId="39" xfId="3" applyFont="1" applyBorder="1" applyAlignment="1"/>
    <xf numFmtId="38" fontId="2" fillId="0" borderId="43" xfId="3" applyFont="1" applyBorder="1" applyAlignment="1"/>
    <xf numFmtId="38" fontId="2" fillId="0" borderId="41" xfId="3" applyFont="1" applyBorder="1" applyAlignment="1"/>
    <xf numFmtId="38" fontId="2" fillId="2" borderId="42" xfId="1" applyNumberFormat="1" applyFont="1" applyFill="1" applyBorder="1" applyAlignment="1"/>
    <xf numFmtId="38" fontId="2" fillId="0" borderId="44" xfId="3" applyFont="1" applyBorder="1" applyAlignment="1"/>
    <xf numFmtId="38" fontId="5" fillId="3" borderId="33" xfId="3" applyFont="1" applyFill="1" applyBorder="1" applyAlignment="1"/>
    <xf numFmtId="177" fontId="5" fillId="3" borderId="42" xfId="1" applyNumberFormat="1" applyFont="1" applyFill="1" applyBorder="1" applyAlignment="1"/>
    <xf numFmtId="0" fontId="2" fillId="2" borderId="45" xfId="1" applyFont="1" applyFill="1" applyBorder="1" applyAlignment="1">
      <alignment horizontal="left" vertical="center" justifyLastLine="1"/>
    </xf>
    <xf numFmtId="38" fontId="2" fillId="0" borderId="46" xfId="3" applyFont="1" applyBorder="1" applyAlignment="1"/>
    <xf numFmtId="38" fontId="2" fillId="0" borderId="35" xfId="3" applyFont="1" applyBorder="1" applyAlignment="1"/>
    <xf numFmtId="38" fontId="5" fillId="2" borderId="47" xfId="3" applyFont="1" applyFill="1" applyBorder="1" applyAlignment="1"/>
    <xf numFmtId="38" fontId="5" fillId="3" borderId="48" xfId="3" applyFont="1" applyFill="1" applyBorder="1" applyAlignment="1"/>
    <xf numFmtId="176" fontId="5" fillId="2" borderId="47" xfId="3" applyNumberFormat="1" applyFont="1" applyFill="1" applyBorder="1" applyAlignment="1"/>
    <xf numFmtId="177" fontId="2" fillId="0" borderId="48" xfId="1" applyNumberFormat="1" applyFont="1" applyBorder="1" applyAlignment="1">
      <alignment horizontal="right"/>
    </xf>
    <xf numFmtId="177" fontId="2" fillId="0" borderId="35" xfId="1" applyNumberFormat="1" applyFont="1" applyBorder="1" applyAlignment="1">
      <alignment horizontal="right"/>
    </xf>
    <xf numFmtId="177" fontId="5" fillId="2" borderId="49" xfId="1" applyNumberFormat="1" applyFont="1" applyFill="1" applyBorder="1" applyAlignment="1">
      <alignment horizontal="right"/>
    </xf>
    <xf numFmtId="177" fontId="5" fillId="3" borderId="49" xfId="1" applyNumberFormat="1" applyFont="1" applyFill="1" applyBorder="1" applyAlignment="1">
      <alignment horizontal="right"/>
    </xf>
    <xf numFmtId="38" fontId="2" fillId="0" borderId="45" xfId="3" applyFont="1" applyBorder="1" applyAlignment="1"/>
    <xf numFmtId="38" fontId="2" fillId="0" borderId="50" xfId="3" applyFont="1" applyBorder="1" applyAlignment="1"/>
    <xf numFmtId="38" fontId="2" fillId="2" borderId="49" xfId="1" applyNumberFormat="1" applyFont="1" applyFill="1" applyBorder="1" applyAlignment="1"/>
    <xf numFmtId="177" fontId="2" fillId="0" borderId="5" xfId="1" applyNumberFormat="1" applyFont="1" applyBorder="1" applyAlignment="1">
      <alignment horizontal="right"/>
    </xf>
    <xf numFmtId="38" fontId="5" fillId="2" borderId="51" xfId="3" applyFont="1" applyFill="1" applyBorder="1" applyAlignment="1"/>
    <xf numFmtId="38" fontId="5" fillId="3" borderId="40" xfId="3" applyFont="1" applyFill="1" applyBorder="1" applyAlignment="1"/>
    <xf numFmtId="176" fontId="5" fillId="2" borderId="51" xfId="3" applyNumberFormat="1" applyFont="1" applyFill="1" applyBorder="1" applyAlignment="1"/>
    <xf numFmtId="177" fontId="5" fillId="3" borderId="7" xfId="1" applyNumberFormat="1" applyFont="1" applyFill="1" applyBorder="1" applyAlignment="1">
      <alignment horizontal="right"/>
    </xf>
    <xf numFmtId="0" fontId="2" fillId="2" borderId="52" xfId="1" applyFont="1" applyFill="1" applyBorder="1" applyAlignment="1">
      <alignment horizontal="left" vertical="center" justifyLastLine="1"/>
    </xf>
    <xf numFmtId="177" fontId="2" fillId="0" borderId="17" xfId="1" applyNumberFormat="1" applyFont="1" applyBorder="1" applyAlignment="1">
      <alignment horizontal="right"/>
    </xf>
    <xf numFmtId="177" fontId="2" fillId="0" borderId="18" xfId="1" applyNumberFormat="1" applyFont="1" applyBorder="1" applyAlignment="1">
      <alignment horizontal="right"/>
    </xf>
    <xf numFmtId="177" fontId="5" fillId="2" borderId="24" xfId="1" applyNumberFormat="1" applyFont="1" applyFill="1" applyBorder="1" applyAlignment="1">
      <alignment horizontal="right"/>
    </xf>
    <xf numFmtId="177" fontId="5" fillId="3" borderId="24" xfId="1" applyNumberFormat="1" applyFont="1" applyFill="1" applyBorder="1" applyAlignment="1"/>
    <xf numFmtId="38" fontId="2" fillId="0" borderId="52" xfId="3" applyFont="1" applyBorder="1" applyAlignment="1"/>
    <xf numFmtId="38" fontId="2" fillId="0" borderId="53" xfId="3" applyFont="1" applyBorder="1" applyAlignment="1"/>
    <xf numFmtId="38" fontId="2" fillId="2" borderId="24" xfId="1" applyNumberFormat="1" applyFont="1" applyFill="1" applyBorder="1" applyAlignment="1"/>
    <xf numFmtId="0" fontId="2" fillId="2" borderId="54" xfId="1" applyFont="1" applyFill="1" applyBorder="1" applyAlignment="1">
      <alignment horizontal="left" vertical="center" justifyLastLine="1"/>
    </xf>
    <xf numFmtId="177" fontId="2" fillId="0" borderId="55" xfId="1" applyNumberFormat="1" applyFont="1" applyBorder="1" applyAlignment="1">
      <alignment horizontal="right"/>
    </xf>
    <xf numFmtId="177" fontId="2" fillId="0" borderId="56" xfId="1" applyNumberFormat="1" applyFont="1" applyBorder="1" applyAlignment="1">
      <alignment horizontal="right"/>
    </xf>
    <xf numFmtId="177" fontId="5" fillId="2" borderId="57" xfId="1" applyNumberFormat="1" applyFont="1" applyFill="1" applyBorder="1" applyAlignment="1">
      <alignment horizontal="right"/>
    </xf>
    <xf numFmtId="177" fontId="5" fillId="3" borderId="57" xfId="1" applyNumberFormat="1" applyFont="1" applyFill="1" applyBorder="1" applyAlignment="1">
      <alignment horizontal="right"/>
    </xf>
    <xf numFmtId="38" fontId="2" fillId="0" borderId="54" xfId="3" applyFont="1" applyBorder="1" applyAlignment="1"/>
    <xf numFmtId="38" fontId="2" fillId="0" borderId="58" xfId="3" applyFont="1" applyBorder="1" applyAlignment="1"/>
    <xf numFmtId="38" fontId="2" fillId="0" borderId="56" xfId="3" applyFont="1" applyBorder="1" applyAlignment="1"/>
    <xf numFmtId="38" fontId="2" fillId="2" borderId="57" xfId="1" applyNumberFormat="1" applyFont="1" applyFill="1" applyBorder="1" applyAlignment="1"/>
    <xf numFmtId="38" fontId="2" fillId="0" borderId="59" xfId="3" applyFont="1" applyBorder="1" applyAlignment="1"/>
    <xf numFmtId="0" fontId="5" fillId="2" borderId="54" xfId="1" applyFont="1" applyFill="1" applyBorder="1" applyAlignment="1">
      <alignment horizontal="center" vertical="center" justifyLastLine="1"/>
    </xf>
    <xf numFmtId="38" fontId="2" fillId="2" borderId="58" xfId="3" applyFont="1" applyFill="1" applyBorder="1" applyAlignment="1"/>
    <xf numFmtId="38" fontId="2" fillId="2" borderId="56" xfId="3" applyFont="1" applyFill="1" applyBorder="1" applyAlignment="1"/>
    <xf numFmtId="38" fontId="5" fillId="2" borderId="60" xfId="3" applyFont="1" applyFill="1" applyBorder="1" applyAlignment="1"/>
    <xf numFmtId="38" fontId="5" fillId="2" borderId="56" xfId="3" applyFont="1" applyFill="1" applyBorder="1" applyAlignment="1"/>
    <xf numFmtId="176" fontId="5" fillId="2" borderId="56" xfId="3" applyNumberFormat="1" applyFont="1" applyFill="1" applyBorder="1" applyAlignment="1"/>
    <xf numFmtId="38" fontId="2" fillId="2" borderId="59" xfId="3" applyFont="1" applyFill="1" applyBorder="1" applyAlignment="1"/>
    <xf numFmtId="177" fontId="2" fillId="2" borderId="55" xfId="1" applyNumberFormat="1" applyFont="1" applyFill="1" applyBorder="1" applyAlignment="1">
      <alignment horizontal="right"/>
    </xf>
    <xf numFmtId="177" fontId="2" fillId="2" borderId="56" xfId="1" applyNumberFormat="1" applyFont="1" applyFill="1" applyBorder="1" applyAlignment="1">
      <alignment horizontal="right"/>
    </xf>
    <xf numFmtId="38" fontId="2" fillId="2" borderId="54" xfId="3" applyFont="1" applyFill="1" applyBorder="1" applyAlignment="1"/>
    <xf numFmtId="38" fontId="2" fillId="2" borderId="57" xfId="3" applyFont="1" applyFill="1" applyBorder="1" applyAlignment="1"/>
    <xf numFmtId="38" fontId="2" fillId="2" borderId="58" xfId="3" applyFont="1" applyFill="1" applyBorder="1" applyAlignment="1">
      <alignment shrinkToFit="1"/>
    </xf>
    <xf numFmtId="38" fontId="2" fillId="2" borderId="56" xfId="3" applyFont="1" applyFill="1" applyBorder="1" applyAlignment="1">
      <alignment shrinkToFit="1"/>
    </xf>
    <xf numFmtId="38" fontId="2" fillId="2" borderId="57" xfId="3" applyFont="1" applyFill="1" applyBorder="1" applyAlignment="1">
      <alignment shrinkToFit="1"/>
    </xf>
    <xf numFmtId="0" fontId="2" fillId="2" borderId="9" xfId="1" applyFont="1" applyFill="1" applyBorder="1" applyAlignment="1">
      <alignment horizontal="center" vertical="center" justifyLastLine="1"/>
    </xf>
    <xf numFmtId="38" fontId="2" fillId="2" borderId="0" xfId="3" applyFont="1" applyFill="1" applyBorder="1" applyAlignment="1"/>
    <xf numFmtId="38" fontId="2" fillId="2" borderId="18" xfId="3" applyFont="1" applyFill="1" applyBorder="1" applyAlignment="1"/>
    <xf numFmtId="38" fontId="2" fillId="2" borderId="61" xfId="3" applyFont="1" applyFill="1" applyBorder="1" applyAlignment="1"/>
    <xf numFmtId="176" fontId="2" fillId="2" borderId="18" xfId="3" applyNumberFormat="1" applyFont="1" applyFill="1" applyBorder="1" applyAlignment="1"/>
    <xf numFmtId="38" fontId="2" fillId="2" borderId="62" xfId="3" applyFont="1" applyFill="1" applyBorder="1" applyAlignment="1"/>
    <xf numFmtId="177" fontId="2" fillId="2" borderId="17" xfId="1" applyNumberFormat="1" applyFont="1" applyFill="1" applyBorder="1" applyAlignment="1">
      <alignment horizontal="right"/>
    </xf>
    <xf numFmtId="177" fontId="2" fillId="2" borderId="18" xfId="1" applyNumberFormat="1" applyFont="1" applyFill="1" applyBorder="1" applyAlignment="1">
      <alignment horizontal="right"/>
    </xf>
    <xf numFmtId="177" fontId="2" fillId="2" borderId="24" xfId="1" applyNumberFormat="1" applyFont="1" applyFill="1" applyBorder="1" applyAlignment="1">
      <alignment horizontal="right"/>
    </xf>
    <xf numFmtId="38" fontId="2" fillId="2" borderId="9" xfId="3" applyFont="1" applyFill="1" applyBorder="1" applyAlignment="1"/>
    <xf numFmtId="38" fontId="2" fillId="2" borderId="19" xfId="1" applyNumberFormat="1" applyFont="1" applyFill="1" applyBorder="1" applyAlignment="1"/>
    <xf numFmtId="38" fontId="2" fillId="2" borderId="20" xfId="3" applyFont="1" applyFill="1" applyBorder="1" applyAlignment="1"/>
    <xf numFmtId="0" fontId="2" fillId="2" borderId="54" xfId="1" applyFont="1" applyFill="1" applyBorder="1" applyAlignment="1">
      <alignment horizontal="center" vertical="center" justifyLastLine="1"/>
    </xf>
    <xf numFmtId="38" fontId="2" fillId="2" borderId="60" xfId="3" applyFont="1" applyFill="1" applyBorder="1" applyAlignment="1"/>
    <xf numFmtId="176" fontId="2" fillId="2" borderId="56" xfId="3" applyNumberFormat="1" applyFont="1" applyFill="1" applyBorder="1" applyAlignment="1"/>
    <xf numFmtId="177" fontId="2" fillId="2" borderId="57" xfId="1" applyNumberFormat="1" applyFont="1" applyFill="1" applyBorder="1" applyAlignment="1">
      <alignment horizontal="right"/>
    </xf>
    <xf numFmtId="177" fontId="2" fillId="2" borderId="55" xfId="1" applyNumberFormat="1" applyFont="1" applyFill="1" applyBorder="1" applyAlignment="1"/>
    <xf numFmtId="177" fontId="2" fillId="2" borderId="56" xfId="1" applyNumberFormat="1" applyFont="1" applyFill="1" applyBorder="1" applyAlignment="1"/>
    <xf numFmtId="177" fontId="5" fillId="2" borderId="57" xfId="1" applyNumberFormat="1" applyFont="1" applyFill="1" applyBorder="1" applyAlignment="1"/>
    <xf numFmtId="0" fontId="2" fillId="2" borderId="54" xfId="1" applyFont="1" applyFill="1" applyBorder="1" applyAlignment="1">
      <alignment horizontal="right" vertical="center" justifyLastLine="1"/>
    </xf>
  </cellXfs>
  <cellStyles count="4">
    <cellStyle name="桁区切り 2" xfId="2"/>
    <cellStyle name="桁区切り 3" xfId="3"/>
    <cellStyle name="標準" xfId="0" builtinId="0"/>
    <cellStyle name="標準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60&#31246;&#21209;/03&#22320;&#26041;&#31246;&#38306;&#20418;/0306&#24500;&#21454;&#38306;&#20418;/&#9679;&#24500;&#21454;&#23455;&#32318;&#35519;/&#24500;&#21454;&#23455;&#32318;&#65288;R&#20803;&#65374;R5&#65289;/&#24500;&#21454;&#23455;&#32318;&#65288;R4&#65289;/04_R5.5&#26411;/90_&#38598;&#35336;&#32080;&#26524;/&#9314;&#31246;&#30446;&#21029;&#38598;&#35336;&#65292;&#24066;&#30010;&#26449;&#21029;&#65292;&#65299;&#24180;&#23550;&#2760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①集計"/>
      <sheetName val="②税目別（計）"/>
      <sheetName val="住民税"/>
      <sheetName val="固定"/>
      <sheetName val="（土地）"/>
      <sheetName val="（家屋）"/>
      <sheetName val="（償却資産）"/>
      <sheetName val="軽自"/>
      <sheetName val="たばこ"/>
      <sheetName val="入湯"/>
      <sheetName val="都市計画"/>
      <sheetName val="国保"/>
      <sheetName val="③市町村別 前年比"/>
      <sheetName val="④前年比【国保】"/>
      <sheetName val="⑤３年比【調定】"/>
      <sheetName val="⑤３年比【収入】 "/>
      <sheetName val="一覧(今年度)"/>
      <sheetName val="一覧(前年度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">
          <cell r="B1" t="str">
            <v>令和４年度　市町村税の徴収実績に関する調（令和５年５月末現在）</v>
          </cell>
        </row>
        <row r="6">
          <cell r="DU6">
            <v>17171454.899999999</v>
          </cell>
          <cell r="DV6">
            <v>826927.3</v>
          </cell>
          <cell r="DX6">
            <v>16515943</v>
          </cell>
          <cell r="DY6">
            <v>295824</v>
          </cell>
          <cell r="FT6">
            <v>28130</v>
          </cell>
          <cell r="FU6">
            <v>1299</v>
          </cell>
          <cell r="IB6">
            <v>30001</v>
          </cell>
          <cell r="IC6">
            <v>341565</v>
          </cell>
        </row>
        <row r="7">
          <cell r="DO7">
            <v>2493197</v>
          </cell>
          <cell r="DP7">
            <v>457305</v>
          </cell>
          <cell r="DR7">
            <v>2361626</v>
          </cell>
          <cell r="DS7">
            <v>105081</v>
          </cell>
          <cell r="FR7">
            <v>9466</v>
          </cell>
          <cell r="FS7">
            <v>44</v>
          </cell>
          <cell r="HY7">
            <v>0</v>
          </cell>
          <cell r="HZ7">
            <v>101985</v>
          </cell>
        </row>
        <row r="8">
          <cell r="DO8">
            <v>863452</v>
          </cell>
          <cell r="DP8">
            <v>251093</v>
          </cell>
          <cell r="DR8">
            <v>815886</v>
          </cell>
          <cell r="DS8">
            <v>38976</v>
          </cell>
          <cell r="FR8">
            <v>21</v>
          </cell>
          <cell r="FS8">
            <v>2570</v>
          </cell>
          <cell r="HY8">
            <v>16355</v>
          </cell>
          <cell r="HZ8">
            <v>0</v>
          </cell>
        </row>
        <row r="9">
          <cell r="DO9">
            <v>1088105</v>
          </cell>
          <cell r="DP9">
            <v>382312</v>
          </cell>
          <cell r="DR9">
            <v>1038664</v>
          </cell>
          <cell r="DS9">
            <v>63265</v>
          </cell>
          <cell r="FR9">
            <v>1987</v>
          </cell>
          <cell r="FS9">
            <v>17</v>
          </cell>
          <cell r="HY9">
            <v>0</v>
          </cell>
          <cell r="HZ9">
            <v>54076</v>
          </cell>
        </row>
        <row r="10">
          <cell r="DO10">
            <v>529605</v>
          </cell>
          <cell r="DP10">
            <v>186580</v>
          </cell>
          <cell r="DR10">
            <v>499186</v>
          </cell>
          <cell r="DS10">
            <v>28937</v>
          </cell>
          <cell r="FR10">
            <v>101</v>
          </cell>
          <cell r="FS10">
            <v>0</v>
          </cell>
          <cell r="HY10">
            <v>0</v>
          </cell>
          <cell r="HZ10">
            <v>27987</v>
          </cell>
        </row>
        <row r="11">
          <cell r="DO11">
            <v>1269457</v>
          </cell>
          <cell r="DP11">
            <v>262491</v>
          </cell>
          <cell r="DR11">
            <v>1205854</v>
          </cell>
          <cell r="DS11">
            <v>53668</v>
          </cell>
          <cell r="FR11">
            <v>1817</v>
          </cell>
          <cell r="FS11">
            <v>84</v>
          </cell>
          <cell r="HY11">
            <v>0</v>
          </cell>
          <cell r="HZ11">
            <v>38507</v>
          </cell>
        </row>
        <row r="12">
          <cell r="DO12">
            <v>482619</v>
          </cell>
          <cell r="DP12">
            <v>198362</v>
          </cell>
          <cell r="DR12">
            <v>455766</v>
          </cell>
          <cell r="DS12">
            <v>27122</v>
          </cell>
          <cell r="FR12">
            <v>636</v>
          </cell>
          <cell r="FS12">
            <v>7</v>
          </cell>
          <cell r="HY12">
            <v>18</v>
          </cell>
          <cell r="HZ12">
            <v>12152</v>
          </cell>
        </row>
        <row r="13">
          <cell r="DO13">
            <v>962850</v>
          </cell>
          <cell r="DP13">
            <v>194693</v>
          </cell>
          <cell r="DR13">
            <v>907096</v>
          </cell>
          <cell r="DS13">
            <v>37170</v>
          </cell>
          <cell r="FR13">
            <v>1538</v>
          </cell>
          <cell r="FS13">
            <v>75</v>
          </cell>
          <cell r="HY13">
            <v>35</v>
          </cell>
          <cell r="HZ13">
            <v>21915</v>
          </cell>
        </row>
        <row r="14">
          <cell r="DO14">
            <v>686868</v>
          </cell>
          <cell r="DP14">
            <v>125371</v>
          </cell>
          <cell r="DR14">
            <v>650920</v>
          </cell>
          <cell r="DS14">
            <v>27690</v>
          </cell>
          <cell r="FR14">
            <v>1969</v>
          </cell>
          <cell r="FS14">
            <v>99</v>
          </cell>
          <cell r="HY14">
            <v>0</v>
          </cell>
          <cell r="HZ14">
            <v>9270</v>
          </cell>
        </row>
        <row r="15">
          <cell r="DO15">
            <v>1370208</v>
          </cell>
          <cell r="DP15">
            <v>310628</v>
          </cell>
          <cell r="DR15">
            <v>1299101</v>
          </cell>
          <cell r="DS15">
            <v>59680</v>
          </cell>
          <cell r="FR15">
            <v>3666</v>
          </cell>
          <cell r="FS15">
            <v>240</v>
          </cell>
          <cell r="HY15">
            <v>0</v>
          </cell>
          <cell r="HZ15">
            <v>53890</v>
          </cell>
        </row>
        <row r="16">
          <cell r="DO16">
            <v>1124287</v>
          </cell>
          <cell r="DP16">
            <v>218950</v>
          </cell>
          <cell r="DR16">
            <v>1084838</v>
          </cell>
          <cell r="DS16">
            <v>44635</v>
          </cell>
          <cell r="FR16">
            <v>2300</v>
          </cell>
          <cell r="FS16">
            <v>63</v>
          </cell>
          <cell r="HY16">
            <v>0</v>
          </cell>
          <cell r="HZ16">
            <v>23140</v>
          </cell>
        </row>
        <row r="17">
          <cell r="DO17">
            <v>629420</v>
          </cell>
          <cell r="DP17">
            <v>218854</v>
          </cell>
          <cell r="DR17">
            <v>589454</v>
          </cell>
          <cell r="DS17">
            <v>32222</v>
          </cell>
          <cell r="FR17">
            <v>1336</v>
          </cell>
          <cell r="FS17">
            <v>108</v>
          </cell>
          <cell r="HY17">
            <v>98</v>
          </cell>
          <cell r="HZ17">
            <v>49929</v>
          </cell>
        </row>
        <row r="18">
          <cell r="DO18">
            <v>2026894</v>
          </cell>
          <cell r="DP18">
            <v>595066</v>
          </cell>
          <cell r="DR18">
            <v>1893343</v>
          </cell>
          <cell r="DS18">
            <v>64729</v>
          </cell>
          <cell r="FR18">
            <v>4416</v>
          </cell>
          <cell r="FS18">
            <v>125</v>
          </cell>
          <cell r="HY18">
            <v>190</v>
          </cell>
          <cell r="HZ18">
            <v>85749</v>
          </cell>
        </row>
        <row r="19">
          <cell r="DO19">
            <v>660741</v>
          </cell>
          <cell r="DP19">
            <v>73063</v>
          </cell>
          <cell r="DR19">
            <v>642658</v>
          </cell>
          <cell r="DS19">
            <v>23814</v>
          </cell>
          <cell r="FR19">
            <v>1068</v>
          </cell>
          <cell r="FS19">
            <v>30</v>
          </cell>
          <cell r="HY19">
            <v>1</v>
          </cell>
          <cell r="HZ19">
            <v>4938</v>
          </cell>
        </row>
        <row r="20">
          <cell r="DO20">
            <v>161978</v>
          </cell>
          <cell r="DP20">
            <v>50365</v>
          </cell>
          <cell r="DR20">
            <v>154581</v>
          </cell>
          <cell r="DS20">
            <v>10853</v>
          </cell>
          <cell r="FR20">
            <v>0</v>
          </cell>
          <cell r="FS20">
            <v>0</v>
          </cell>
          <cell r="HY20">
            <v>1</v>
          </cell>
          <cell r="HZ20">
            <v>1110</v>
          </cell>
        </row>
        <row r="21">
          <cell r="DO21">
            <v>21285</v>
          </cell>
          <cell r="DP21">
            <v>3394</v>
          </cell>
          <cell r="DR21">
            <v>20805</v>
          </cell>
          <cell r="DS21">
            <v>699</v>
          </cell>
          <cell r="FR21">
            <v>0</v>
          </cell>
          <cell r="FS21">
            <v>0</v>
          </cell>
          <cell r="HY21">
            <v>0</v>
          </cell>
          <cell r="HZ21">
            <v>0</v>
          </cell>
        </row>
        <row r="22">
          <cell r="DO22">
            <v>366398</v>
          </cell>
          <cell r="DP22">
            <v>102037</v>
          </cell>
          <cell r="DR22">
            <v>346138</v>
          </cell>
          <cell r="DS22">
            <v>19849</v>
          </cell>
          <cell r="FR22">
            <v>1097</v>
          </cell>
          <cell r="FS22">
            <v>0</v>
          </cell>
          <cell r="HY22">
            <v>0</v>
          </cell>
          <cell r="HZ22">
            <v>17068</v>
          </cell>
        </row>
        <row r="23">
          <cell r="DO23">
            <v>182931</v>
          </cell>
          <cell r="DP23">
            <v>36030</v>
          </cell>
          <cell r="DR23">
            <v>177358</v>
          </cell>
          <cell r="DS23">
            <v>5934</v>
          </cell>
          <cell r="FR23">
            <v>164</v>
          </cell>
          <cell r="FS23">
            <v>0</v>
          </cell>
          <cell r="HY23">
            <v>0</v>
          </cell>
          <cell r="HZ23">
            <v>921</v>
          </cell>
        </row>
        <row r="24">
          <cell r="DO24">
            <v>574818</v>
          </cell>
          <cell r="DP24">
            <v>181725</v>
          </cell>
          <cell r="DR24">
            <v>543724</v>
          </cell>
          <cell r="DS24">
            <v>32808</v>
          </cell>
          <cell r="FR24">
            <v>635</v>
          </cell>
          <cell r="FS24">
            <v>0</v>
          </cell>
          <cell r="HY24">
            <v>0</v>
          </cell>
          <cell r="HZ24">
            <v>14501</v>
          </cell>
        </row>
        <row r="25">
          <cell r="DO25">
            <v>182979</v>
          </cell>
          <cell r="DP25">
            <v>49979</v>
          </cell>
          <cell r="DR25">
            <v>170498</v>
          </cell>
          <cell r="DS25">
            <v>8997</v>
          </cell>
          <cell r="FR25">
            <v>2</v>
          </cell>
          <cell r="FS25">
            <v>8</v>
          </cell>
          <cell r="HY25">
            <v>0</v>
          </cell>
          <cell r="HZ25">
            <v>849</v>
          </cell>
        </row>
        <row r="26">
          <cell r="DO26">
            <v>243473</v>
          </cell>
          <cell r="DP26">
            <v>41948</v>
          </cell>
          <cell r="DR26">
            <v>238163</v>
          </cell>
          <cell r="DS26">
            <v>8144</v>
          </cell>
          <cell r="FR26">
            <v>286</v>
          </cell>
          <cell r="FS26">
            <v>8</v>
          </cell>
          <cell r="HY26">
            <v>0</v>
          </cell>
          <cell r="HZ26">
            <v>2078</v>
          </cell>
        </row>
        <row r="27">
          <cell r="DO27">
            <v>670453</v>
          </cell>
          <cell r="DP27">
            <v>98674</v>
          </cell>
          <cell r="DR27">
            <v>648240</v>
          </cell>
          <cell r="DS27">
            <v>27427</v>
          </cell>
          <cell r="FR27">
            <v>1542</v>
          </cell>
          <cell r="FS27">
            <v>0</v>
          </cell>
          <cell r="HY27">
            <v>0</v>
          </cell>
          <cell r="HZ27">
            <v>5091</v>
          </cell>
        </row>
        <row r="28">
          <cell r="DO28">
            <v>238345</v>
          </cell>
          <cell r="DP28">
            <v>26706</v>
          </cell>
          <cell r="DR28">
            <v>228420</v>
          </cell>
          <cell r="DS28">
            <v>7963</v>
          </cell>
          <cell r="FR28">
            <v>107</v>
          </cell>
          <cell r="FS28">
            <v>1</v>
          </cell>
          <cell r="HY28">
            <v>2</v>
          </cell>
          <cell r="HZ28">
            <v>3392</v>
          </cell>
        </row>
        <row r="29">
          <cell r="DO29">
            <v>208167</v>
          </cell>
          <cell r="DP29">
            <v>34023</v>
          </cell>
          <cell r="DR29">
            <v>201943</v>
          </cell>
          <cell r="DS29">
            <v>4300</v>
          </cell>
          <cell r="FR29">
            <v>0</v>
          </cell>
          <cell r="FS29">
            <v>0</v>
          </cell>
          <cell r="HY29">
            <v>0</v>
          </cell>
          <cell r="HZ29">
            <v>5302</v>
          </cell>
        </row>
        <row r="30">
          <cell r="DO30">
            <v>335985</v>
          </cell>
          <cell r="DP30">
            <v>65129</v>
          </cell>
          <cell r="DR30">
            <v>324747</v>
          </cell>
          <cell r="DS30">
            <v>15924</v>
          </cell>
          <cell r="FR30">
            <v>434</v>
          </cell>
          <cell r="FS30">
            <v>0</v>
          </cell>
          <cell r="HY30">
            <v>0</v>
          </cell>
          <cell r="HZ30">
            <v>1921</v>
          </cell>
        </row>
        <row r="31">
          <cell r="DO31">
            <v>566017</v>
          </cell>
          <cell r="DP31">
            <v>104553</v>
          </cell>
          <cell r="DR31">
            <v>541322</v>
          </cell>
          <cell r="DS31">
            <v>22625</v>
          </cell>
          <cell r="FR31">
            <v>1291</v>
          </cell>
          <cell r="FS31">
            <v>4</v>
          </cell>
          <cell r="HY31">
            <v>0</v>
          </cell>
          <cell r="HZ31">
            <v>7557</v>
          </cell>
        </row>
        <row r="32">
          <cell r="DO32">
            <v>418993</v>
          </cell>
          <cell r="DP32">
            <v>55870</v>
          </cell>
          <cell r="DR32">
            <v>403484</v>
          </cell>
          <cell r="DS32">
            <v>15904</v>
          </cell>
          <cell r="FR32">
            <v>1555</v>
          </cell>
          <cell r="FS32">
            <v>0</v>
          </cell>
          <cell r="HY32">
            <v>102</v>
          </cell>
          <cell r="HZ32">
            <v>2812</v>
          </cell>
        </row>
        <row r="33">
          <cell r="DO33">
            <v>133360</v>
          </cell>
          <cell r="DP33">
            <v>16700</v>
          </cell>
          <cell r="DR33">
            <v>130730</v>
          </cell>
          <cell r="DS33">
            <v>3047</v>
          </cell>
          <cell r="FR33">
            <v>105</v>
          </cell>
          <cell r="FS33">
            <v>0</v>
          </cell>
          <cell r="HY33">
            <v>0</v>
          </cell>
          <cell r="HZ33">
            <v>4226</v>
          </cell>
        </row>
        <row r="34">
          <cell r="DO34">
            <v>84610</v>
          </cell>
          <cell r="DP34">
            <v>22952</v>
          </cell>
          <cell r="DR34">
            <v>80958</v>
          </cell>
          <cell r="DS34">
            <v>4992</v>
          </cell>
          <cell r="FR34">
            <v>0</v>
          </cell>
          <cell r="FS34">
            <v>0</v>
          </cell>
          <cell r="HY34">
            <v>0</v>
          </cell>
          <cell r="HZ34">
            <v>4590</v>
          </cell>
        </row>
        <row r="35">
          <cell r="DO35">
            <v>112396</v>
          </cell>
          <cell r="DP35">
            <v>16922</v>
          </cell>
          <cell r="DR35">
            <v>110955</v>
          </cell>
          <cell r="DS35">
            <v>4642</v>
          </cell>
          <cell r="FR35">
            <v>39</v>
          </cell>
          <cell r="FS35">
            <v>0</v>
          </cell>
          <cell r="HY35">
            <v>0</v>
          </cell>
          <cell r="HZ35">
            <v>3841</v>
          </cell>
        </row>
        <row r="36">
          <cell r="DO36">
            <v>453922</v>
          </cell>
          <cell r="DP36">
            <v>17874</v>
          </cell>
          <cell r="DR36">
            <v>442984</v>
          </cell>
          <cell r="DS36">
            <v>9683</v>
          </cell>
          <cell r="FR36">
            <v>296</v>
          </cell>
          <cell r="FS36">
            <v>0</v>
          </cell>
          <cell r="HY36">
            <v>142</v>
          </cell>
          <cell r="HZ36">
            <v>1449</v>
          </cell>
        </row>
        <row r="37">
          <cell r="DO37">
            <v>315584</v>
          </cell>
          <cell r="DP37">
            <v>49187</v>
          </cell>
          <cell r="DR37">
            <v>299687</v>
          </cell>
          <cell r="DS37">
            <v>13072</v>
          </cell>
          <cell r="FR37">
            <v>543</v>
          </cell>
          <cell r="FS37">
            <v>16</v>
          </cell>
          <cell r="HY37">
            <v>0</v>
          </cell>
          <cell r="HZ37">
            <v>3137</v>
          </cell>
        </row>
        <row r="38">
          <cell r="DO38">
            <v>428292</v>
          </cell>
          <cell r="DP38">
            <v>55271</v>
          </cell>
          <cell r="DR38">
            <v>409332</v>
          </cell>
          <cell r="DS38">
            <v>14322</v>
          </cell>
          <cell r="FR38">
            <v>880</v>
          </cell>
          <cell r="FS38">
            <v>19</v>
          </cell>
          <cell r="HY38">
            <v>0</v>
          </cell>
          <cell r="HZ38">
            <v>4401</v>
          </cell>
        </row>
        <row r="39">
          <cell r="DO39">
            <v>149975</v>
          </cell>
          <cell r="DP39">
            <v>17839</v>
          </cell>
          <cell r="DR39">
            <v>145342</v>
          </cell>
          <cell r="DS39">
            <v>3381</v>
          </cell>
          <cell r="FR39">
            <v>129</v>
          </cell>
          <cell r="FS39">
            <v>0</v>
          </cell>
          <cell r="HY39">
            <v>0</v>
          </cell>
          <cell r="HZ39">
            <v>896</v>
          </cell>
        </row>
        <row r="40">
          <cell r="DO40">
            <v>312026</v>
          </cell>
          <cell r="DP40">
            <v>11612</v>
          </cell>
          <cell r="DR40">
            <v>306915</v>
          </cell>
          <cell r="DS40">
            <v>4478</v>
          </cell>
          <cell r="FR40">
            <v>1146</v>
          </cell>
          <cell r="FS40">
            <v>0</v>
          </cell>
          <cell r="HY40">
            <v>0</v>
          </cell>
          <cell r="HZ40">
            <v>664</v>
          </cell>
        </row>
      </sheetData>
      <sheetData sheetId="1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8"/>
    <pageSetUpPr fitToPage="1"/>
  </sheetPr>
  <dimension ref="A1:AA50"/>
  <sheetViews>
    <sheetView showGridLines="0" tabSelected="1" zoomScaleNormal="100" zoomScaleSheetLayoutView="100" workbookViewId="0">
      <selection activeCell="P3" sqref="P1:P1048576"/>
    </sheetView>
  </sheetViews>
  <sheetFormatPr defaultColWidth="8.875" defaultRowHeight="11.25" x14ac:dyDescent="0.4"/>
  <cols>
    <col min="1" max="1" width="1.625" style="1" customWidth="1"/>
    <col min="2" max="2" width="8.125" style="11" customWidth="1"/>
    <col min="3" max="3" width="9.875" style="1" bestFit="1" customWidth="1"/>
    <col min="4" max="4" width="9" style="1" bestFit="1" customWidth="1"/>
    <col min="5" max="5" width="11.375" style="1" bestFit="1" customWidth="1"/>
    <col min="6" max="6" width="11.375" style="1" hidden="1" customWidth="1"/>
    <col min="7" max="7" width="7.125" style="1" hidden="1" customWidth="1"/>
    <col min="8" max="8" width="9.875" style="1" bestFit="1" customWidth="1"/>
    <col min="9" max="9" width="9" style="1" bestFit="1" customWidth="1"/>
    <col min="10" max="10" width="11.375" style="1" bestFit="1" customWidth="1"/>
    <col min="11" max="11" width="11.375" style="1" hidden="1" customWidth="1"/>
    <col min="12" max="12" width="7.125" style="1" hidden="1" customWidth="1"/>
    <col min="13" max="15" width="6.625" style="1" customWidth="1"/>
    <col min="16" max="16" width="6.5" style="1" hidden="1" customWidth="1"/>
    <col min="17" max="18" width="7.5" style="1" hidden="1" customWidth="1"/>
    <col min="19" max="19" width="6.125" style="1" bestFit="1" customWidth="1"/>
    <col min="20" max="20" width="6" style="1" bestFit="1" customWidth="1"/>
    <col min="21" max="22" width="6.125" style="1" bestFit="1" customWidth="1"/>
    <col min="23" max="24" width="8.375" style="1" bestFit="1" customWidth="1"/>
    <col min="25" max="27" width="8.125" style="1" bestFit="1" customWidth="1"/>
    <col min="28" max="16384" width="8.875" style="1"/>
  </cols>
  <sheetData>
    <row r="1" spans="1:27" ht="14.25" x14ac:dyDescent="0.4">
      <c r="B1" s="2" t="str">
        <f>'[1]一覧(今年度)'!B1</f>
        <v>令和４年度　市町村税の徴収実績に関する調（令和５年５月末現在）</v>
      </c>
      <c r="C1" s="3"/>
      <c r="D1" s="3"/>
      <c r="E1" s="3"/>
      <c r="F1" s="3"/>
      <c r="G1" s="3"/>
      <c r="H1" s="3"/>
      <c r="I1" s="3"/>
      <c r="J1" s="3"/>
      <c r="K1" s="4"/>
      <c r="L1" s="4"/>
      <c r="M1" s="5" t="s">
        <v>0</v>
      </c>
      <c r="N1" s="5"/>
      <c r="O1" s="5"/>
      <c r="P1" s="5"/>
      <c r="Q1" s="5"/>
      <c r="R1" s="5"/>
      <c r="S1" s="3"/>
      <c r="T1" s="3"/>
      <c r="U1" s="3"/>
      <c r="V1" s="3"/>
      <c r="W1" s="3"/>
      <c r="X1" s="3"/>
      <c r="Y1" s="3"/>
    </row>
    <row r="2" spans="1:27" ht="14.25" x14ac:dyDescent="0.15">
      <c r="A2" s="6"/>
      <c r="B2" s="7" t="s">
        <v>1</v>
      </c>
      <c r="C2" s="8"/>
      <c r="D2" s="8"/>
      <c r="E2" s="8"/>
      <c r="F2" s="8"/>
      <c r="G2" s="8"/>
      <c r="H2" s="8"/>
      <c r="I2" s="8"/>
      <c r="K2" s="9"/>
      <c r="L2" s="9"/>
      <c r="M2" s="5"/>
      <c r="N2" s="5"/>
      <c r="O2" s="5"/>
      <c r="P2" s="5"/>
      <c r="Q2" s="5"/>
      <c r="R2" s="5"/>
      <c r="S2" s="10"/>
      <c r="T2" s="10"/>
      <c r="U2" s="10"/>
      <c r="V2" s="10"/>
      <c r="W2" s="10"/>
      <c r="X2" s="10"/>
    </row>
    <row r="3" spans="1:27" ht="14.25" x14ac:dyDescent="0.15">
      <c r="K3" s="9"/>
      <c r="L3" s="9"/>
      <c r="P3" s="9"/>
      <c r="Z3" s="12" t="s">
        <v>2</v>
      </c>
      <c r="AA3" s="13" t="s">
        <v>3</v>
      </c>
    </row>
    <row r="4" spans="1:27" ht="18.75" customHeight="1" x14ac:dyDescent="0.4">
      <c r="B4" s="14"/>
      <c r="C4" s="15" t="s">
        <v>4</v>
      </c>
      <c r="D4" s="16"/>
      <c r="E4" s="16"/>
      <c r="F4" s="16"/>
      <c r="G4" s="17"/>
      <c r="H4" s="15" t="s">
        <v>5</v>
      </c>
      <c r="I4" s="16"/>
      <c r="J4" s="16"/>
      <c r="K4" s="16"/>
      <c r="L4" s="16"/>
      <c r="M4" s="15" t="s">
        <v>6</v>
      </c>
      <c r="N4" s="16"/>
      <c r="O4" s="16"/>
      <c r="P4" s="17"/>
      <c r="Q4" s="18" t="s">
        <v>7</v>
      </c>
      <c r="R4" s="18"/>
      <c r="S4" s="19" t="s">
        <v>8</v>
      </c>
      <c r="T4" s="20"/>
      <c r="U4" s="21"/>
      <c r="V4" s="22" t="s">
        <v>9</v>
      </c>
      <c r="W4" s="20"/>
      <c r="X4" s="21"/>
      <c r="Y4" s="19" t="s">
        <v>10</v>
      </c>
      <c r="Z4" s="20"/>
      <c r="AA4" s="21"/>
    </row>
    <row r="5" spans="1:27" ht="11.25" customHeight="1" x14ac:dyDescent="0.4">
      <c r="B5" s="23" t="s">
        <v>11</v>
      </c>
      <c r="C5" s="24" t="s">
        <v>12</v>
      </c>
      <c r="D5" s="25" t="s">
        <v>13</v>
      </c>
      <c r="E5" s="26" t="s">
        <v>14</v>
      </c>
      <c r="F5" s="27" t="s">
        <v>15</v>
      </c>
      <c r="G5" s="27" t="s">
        <v>15</v>
      </c>
      <c r="H5" s="28" t="s">
        <v>12</v>
      </c>
      <c r="I5" s="25" t="s">
        <v>13</v>
      </c>
      <c r="J5" s="26" t="s">
        <v>14</v>
      </c>
      <c r="K5" s="25" t="s">
        <v>15</v>
      </c>
      <c r="L5" s="29" t="s">
        <v>15</v>
      </c>
      <c r="M5" s="24" t="s">
        <v>16</v>
      </c>
      <c r="N5" s="25" t="s">
        <v>17</v>
      </c>
      <c r="O5" s="25" t="s">
        <v>14</v>
      </c>
      <c r="P5" s="30" t="s">
        <v>15</v>
      </c>
      <c r="Q5" s="31" t="s">
        <v>12</v>
      </c>
      <c r="R5" s="31"/>
      <c r="S5" s="32" t="s">
        <v>18</v>
      </c>
      <c r="T5" s="33" t="s">
        <v>19</v>
      </c>
      <c r="U5" s="34" t="s">
        <v>14</v>
      </c>
      <c r="V5" s="35" t="s">
        <v>18</v>
      </c>
      <c r="W5" s="33" t="s">
        <v>19</v>
      </c>
      <c r="X5" s="34" t="s">
        <v>14</v>
      </c>
      <c r="Y5" s="32" t="s">
        <v>18</v>
      </c>
      <c r="Z5" s="33" t="s">
        <v>19</v>
      </c>
      <c r="AA5" s="34" t="s">
        <v>14</v>
      </c>
    </row>
    <row r="6" spans="1:27" x14ac:dyDescent="0.4">
      <c r="B6" s="23"/>
      <c r="C6" s="36" t="s">
        <v>20</v>
      </c>
      <c r="D6" s="37" t="s">
        <v>21</v>
      </c>
      <c r="E6" s="38" t="s">
        <v>22</v>
      </c>
      <c r="F6" s="39" t="s">
        <v>23</v>
      </c>
      <c r="G6" s="39" t="s">
        <v>24</v>
      </c>
      <c r="H6" s="40" t="s">
        <v>25</v>
      </c>
      <c r="I6" s="37" t="s">
        <v>26</v>
      </c>
      <c r="J6" s="38" t="s">
        <v>27</v>
      </c>
      <c r="K6" s="41" t="s">
        <v>23</v>
      </c>
      <c r="L6" s="42" t="s">
        <v>24</v>
      </c>
      <c r="M6" s="36" t="s">
        <v>28</v>
      </c>
      <c r="N6" s="37" t="s">
        <v>29</v>
      </c>
      <c r="O6" s="41" t="s">
        <v>30</v>
      </c>
      <c r="P6" s="43" t="s">
        <v>31</v>
      </c>
      <c r="Q6" s="23" t="s">
        <v>32</v>
      </c>
      <c r="R6" s="23" t="s">
        <v>33</v>
      </c>
      <c r="S6" s="44"/>
      <c r="T6" s="45"/>
      <c r="U6" s="46"/>
      <c r="V6" s="47"/>
      <c r="W6" s="45"/>
      <c r="X6" s="46"/>
      <c r="Y6" s="44"/>
      <c r="Z6" s="45"/>
      <c r="AA6" s="46"/>
    </row>
    <row r="7" spans="1:27" ht="14.25" x14ac:dyDescent="0.15">
      <c r="A7" s="48"/>
      <c r="B7" s="49" t="s">
        <v>34</v>
      </c>
      <c r="C7" s="50">
        <f>'[1]一覧(今年度)'!DU6</f>
        <v>17171454.899999999</v>
      </c>
      <c r="D7" s="51">
        <f>'[1]一覧(今年度)'!DV6</f>
        <v>826927.3</v>
      </c>
      <c r="E7" s="52">
        <f>SUM(C7:D7)</f>
        <v>17998382.199999999</v>
      </c>
      <c r="F7" s="53">
        <v>18110924</v>
      </c>
      <c r="G7" s="54">
        <f>(E7-F7)/F7*100</f>
        <v>-0.6214028616099363</v>
      </c>
      <c r="H7" s="50">
        <f>'[1]一覧(今年度)'!DX6</f>
        <v>16515943</v>
      </c>
      <c r="I7" s="51">
        <f>'[1]一覧(今年度)'!DY6</f>
        <v>295824</v>
      </c>
      <c r="J7" s="52">
        <f>SUM(H7:I7)</f>
        <v>16811767</v>
      </c>
      <c r="K7" s="53">
        <v>16861373</v>
      </c>
      <c r="L7" s="54">
        <f>(J7-K7)/K7*100</f>
        <v>-0.29419905484565229</v>
      </c>
      <c r="M7" s="55">
        <f>IFERROR(H7/C7*100,"-")</f>
        <v>96.182548864860607</v>
      </c>
      <c r="N7" s="56">
        <f>IFERROR(I7/D7*100,"-")</f>
        <v>35.773882419893496</v>
      </c>
      <c r="O7" s="57">
        <f>IFERROR(J7/E7*100,"-")</f>
        <v>93.407100778202164</v>
      </c>
      <c r="P7" s="58">
        <v>93.100567370278839</v>
      </c>
      <c r="Q7" s="59"/>
      <c r="R7" s="59"/>
      <c r="S7" s="60">
        <f>'[1]一覧(今年度)'!FT6</f>
        <v>28130</v>
      </c>
      <c r="T7" s="51">
        <f>'[1]一覧(今年度)'!FU6</f>
        <v>1299</v>
      </c>
      <c r="U7" s="61">
        <f t="shared" ref="U7:U41" si="0">SUM(S7:T7)</f>
        <v>29429</v>
      </c>
      <c r="V7" s="50">
        <f>'[1]一覧(今年度)'!IB6</f>
        <v>30001</v>
      </c>
      <c r="W7" s="51">
        <f>'[1]一覧(今年度)'!IC6</f>
        <v>341565</v>
      </c>
      <c r="X7" s="61">
        <f>SUM(V7:W7)</f>
        <v>371566</v>
      </c>
      <c r="Y7" s="62">
        <f t="shared" ref="Y7:Z41" si="1">C7-H7+S7-V7</f>
        <v>653640.89999999851</v>
      </c>
      <c r="Z7" s="51">
        <f t="shared" si="1"/>
        <v>190837.30000000005</v>
      </c>
      <c r="AA7" s="61">
        <f>SUM(Y7:Z7)</f>
        <v>844478.19999999856</v>
      </c>
    </row>
    <row r="8" spans="1:27" ht="14.25" x14ac:dyDescent="0.15">
      <c r="A8" s="48"/>
      <c r="B8" s="63" t="s">
        <v>35</v>
      </c>
      <c r="C8" s="64">
        <f>'[1]一覧(今年度)'!DO7</f>
        <v>2493197</v>
      </c>
      <c r="D8" s="65">
        <f>'[1]一覧(今年度)'!DP7</f>
        <v>457305</v>
      </c>
      <c r="E8" s="66">
        <f t="shared" ref="E8:E41" si="2">SUM(C8:D8)</f>
        <v>2950502</v>
      </c>
      <c r="F8" s="67">
        <v>3170091</v>
      </c>
      <c r="G8" s="68">
        <f t="shared" ref="G8:G44" si="3">(E8-F8)/F8*100</f>
        <v>-6.9268989439104436</v>
      </c>
      <c r="H8" s="64">
        <f>'[1]一覧(今年度)'!DR7</f>
        <v>2361626</v>
      </c>
      <c r="I8" s="65">
        <f>'[1]一覧(今年度)'!DS7</f>
        <v>105081</v>
      </c>
      <c r="J8" s="66">
        <f t="shared" ref="J8:J41" si="4">SUM(H8:I8)</f>
        <v>2466707</v>
      </c>
      <c r="K8" s="67">
        <v>2642124</v>
      </c>
      <c r="L8" s="68">
        <f t="shared" ref="L8:L49" si="5">(J8-K8)/K8*100</f>
        <v>-6.6392417615524471</v>
      </c>
      <c r="M8" s="69">
        <f t="shared" ref="M8:O44" si="6">IFERROR(H8/C8*100,"-")</f>
        <v>94.722799682496003</v>
      </c>
      <c r="N8" s="70">
        <f t="shared" si="6"/>
        <v>22.978318627611767</v>
      </c>
      <c r="O8" s="71">
        <f t="shared" si="6"/>
        <v>83.602959767524311</v>
      </c>
      <c r="P8" s="72">
        <v>83.345367688183075</v>
      </c>
      <c r="Q8" s="73"/>
      <c r="R8" s="73"/>
      <c r="S8" s="74">
        <f>'[1]一覧(今年度)'!FR7</f>
        <v>9466</v>
      </c>
      <c r="T8" s="65">
        <f>'[1]一覧(今年度)'!FS7</f>
        <v>44</v>
      </c>
      <c r="U8" s="75">
        <f t="shared" si="0"/>
        <v>9510</v>
      </c>
      <c r="V8" s="64">
        <f>'[1]一覧(今年度)'!HY7</f>
        <v>0</v>
      </c>
      <c r="W8" s="65">
        <f>'[1]一覧(今年度)'!HZ7</f>
        <v>101985</v>
      </c>
      <c r="X8" s="75">
        <f t="shared" ref="X8:X19" si="7">SUM(V8:W8)</f>
        <v>101985</v>
      </c>
      <c r="Y8" s="76">
        <f t="shared" si="1"/>
        <v>141037</v>
      </c>
      <c r="Z8" s="65">
        <f t="shared" si="1"/>
        <v>250283</v>
      </c>
      <c r="AA8" s="75">
        <f t="shared" ref="AA8:AA41" si="8">SUM(Y8:Z8)</f>
        <v>391320</v>
      </c>
    </row>
    <row r="9" spans="1:27" ht="14.25" x14ac:dyDescent="0.15">
      <c r="A9" s="48"/>
      <c r="B9" s="63" t="s">
        <v>36</v>
      </c>
      <c r="C9" s="64">
        <f>'[1]一覧(今年度)'!DO8</f>
        <v>863452</v>
      </c>
      <c r="D9" s="65">
        <f>'[1]一覧(今年度)'!DP8</f>
        <v>251093</v>
      </c>
      <c r="E9" s="66">
        <f t="shared" si="2"/>
        <v>1114545</v>
      </c>
      <c r="F9" s="67">
        <v>1142738</v>
      </c>
      <c r="G9" s="68">
        <f t="shared" si="3"/>
        <v>-2.4671446998349578</v>
      </c>
      <c r="H9" s="64">
        <f>'[1]一覧(今年度)'!DR8</f>
        <v>815886</v>
      </c>
      <c r="I9" s="65">
        <f>'[1]一覧(今年度)'!DS8</f>
        <v>38976</v>
      </c>
      <c r="J9" s="66">
        <f t="shared" si="4"/>
        <v>854862</v>
      </c>
      <c r="K9" s="67">
        <v>870231</v>
      </c>
      <c r="L9" s="68">
        <f t="shared" si="5"/>
        <v>-1.7660827987051715</v>
      </c>
      <c r="M9" s="69">
        <f t="shared" si="6"/>
        <v>94.4911819070429</v>
      </c>
      <c r="N9" s="70">
        <f t="shared" si="6"/>
        <v>15.522535474903719</v>
      </c>
      <c r="O9" s="71">
        <f t="shared" si="6"/>
        <v>76.700536990431061</v>
      </c>
      <c r="P9" s="77">
        <v>76.153151466040342</v>
      </c>
      <c r="Q9" s="73"/>
      <c r="R9" s="73"/>
      <c r="S9" s="74">
        <f>'[1]一覧(今年度)'!FR8</f>
        <v>21</v>
      </c>
      <c r="T9" s="65">
        <f>'[1]一覧(今年度)'!FS8</f>
        <v>2570</v>
      </c>
      <c r="U9" s="75">
        <f t="shared" si="0"/>
        <v>2591</v>
      </c>
      <c r="V9" s="64">
        <f>'[1]一覧(今年度)'!HY8</f>
        <v>16355</v>
      </c>
      <c r="W9" s="65">
        <f>'[1]一覧(今年度)'!HZ8</f>
        <v>0</v>
      </c>
      <c r="X9" s="75">
        <f t="shared" si="7"/>
        <v>16355</v>
      </c>
      <c r="Y9" s="76">
        <f t="shared" si="1"/>
        <v>31232</v>
      </c>
      <c r="Z9" s="65">
        <f t="shared" si="1"/>
        <v>214687</v>
      </c>
      <c r="AA9" s="75">
        <f t="shared" si="8"/>
        <v>245919</v>
      </c>
    </row>
    <row r="10" spans="1:27" ht="14.25" x14ac:dyDescent="0.15">
      <c r="A10" s="48"/>
      <c r="B10" s="63" t="s">
        <v>37</v>
      </c>
      <c r="C10" s="64">
        <f>'[1]一覧(今年度)'!DO9</f>
        <v>1088105</v>
      </c>
      <c r="D10" s="65">
        <f>'[1]一覧(今年度)'!DP9</f>
        <v>382312</v>
      </c>
      <c r="E10" s="66">
        <f t="shared" si="2"/>
        <v>1470417</v>
      </c>
      <c r="F10" s="67">
        <v>1617953</v>
      </c>
      <c r="G10" s="68">
        <f t="shared" si="3"/>
        <v>-9.118682681140923</v>
      </c>
      <c r="H10" s="64">
        <f>'[1]一覧(今年度)'!DR9</f>
        <v>1038664</v>
      </c>
      <c r="I10" s="65">
        <f>'[1]一覧(今年度)'!DS9</f>
        <v>63265</v>
      </c>
      <c r="J10" s="66">
        <f t="shared" si="4"/>
        <v>1101929</v>
      </c>
      <c r="K10" s="67">
        <v>1186769</v>
      </c>
      <c r="L10" s="68">
        <f t="shared" si="5"/>
        <v>-7.1488217167789179</v>
      </c>
      <c r="M10" s="69">
        <f t="shared" si="6"/>
        <v>95.45622894849302</v>
      </c>
      <c r="N10" s="70">
        <f t="shared" si="6"/>
        <v>16.548002678440646</v>
      </c>
      <c r="O10" s="71">
        <f t="shared" si="6"/>
        <v>74.939898001723321</v>
      </c>
      <c r="P10" s="72">
        <v>73.350029327180692</v>
      </c>
      <c r="Q10" s="73"/>
      <c r="R10" s="73"/>
      <c r="S10" s="74">
        <f>'[1]一覧(今年度)'!FR9</f>
        <v>1987</v>
      </c>
      <c r="T10" s="65">
        <f>'[1]一覧(今年度)'!FS9</f>
        <v>17</v>
      </c>
      <c r="U10" s="75">
        <f t="shared" si="0"/>
        <v>2004</v>
      </c>
      <c r="V10" s="64">
        <f>'[1]一覧(今年度)'!HY9</f>
        <v>0</v>
      </c>
      <c r="W10" s="65">
        <f>'[1]一覧(今年度)'!HZ9</f>
        <v>54076</v>
      </c>
      <c r="X10" s="75">
        <f t="shared" si="7"/>
        <v>54076</v>
      </c>
      <c r="Y10" s="76">
        <f t="shared" si="1"/>
        <v>51428</v>
      </c>
      <c r="Z10" s="65">
        <f t="shared" si="1"/>
        <v>264988</v>
      </c>
      <c r="AA10" s="75">
        <f t="shared" si="8"/>
        <v>316416</v>
      </c>
    </row>
    <row r="11" spans="1:27" ht="14.25" x14ac:dyDescent="0.15">
      <c r="A11" s="48"/>
      <c r="B11" s="63" t="s">
        <v>38</v>
      </c>
      <c r="C11" s="64">
        <f>'[1]一覧(今年度)'!DO10</f>
        <v>529605</v>
      </c>
      <c r="D11" s="65">
        <f>'[1]一覧(今年度)'!DP10</f>
        <v>186580</v>
      </c>
      <c r="E11" s="66">
        <f t="shared" si="2"/>
        <v>716185</v>
      </c>
      <c r="F11" s="67">
        <v>784490</v>
      </c>
      <c r="G11" s="68">
        <f t="shared" si="3"/>
        <v>-8.7069306173437511</v>
      </c>
      <c r="H11" s="64">
        <f>'[1]一覧(今年度)'!DR10</f>
        <v>499186</v>
      </c>
      <c r="I11" s="65">
        <f>'[1]一覧(今年度)'!DS10</f>
        <v>28937</v>
      </c>
      <c r="J11" s="66">
        <f t="shared" si="4"/>
        <v>528123</v>
      </c>
      <c r="K11" s="67">
        <v>554725</v>
      </c>
      <c r="L11" s="68">
        <f t="shared" si="5"/>
        <v>-4.7955293163279098</v>
      </c>
      <c r="M11" s="69">
        <f t="shared" si="6"/>
        <v>94.25628534473806</v>
      </c>
      <c r="N11" s="70">
        <f t="shared" si="6"/>
        <v>15.509164969450101</v>
      </c>
      <c r="O11" s="71">
        <f t="shared" si="6"/>
        <v>73.741142302617334</v>
      </c>
      <c r="P11" s="72">
        <v>70.711545080243212</v>
      </c>
      <c r="Q11" s="73"/>
      <c r="R11" s="73"/>
      <c r="S11" s="74">
        <f>'[1]一覧(今年度)'!FR10</f>
        <v>101</v>
      </c>
      <c r="T11" s="65">
        <f>'[1]一覧(今年度)'!FS10</f>
        <v>0</v>
      </c>
      <c r="U11" s="75">
        <f t="shared" si="0"/>
        <v>101</v>
      </c>
      <c r="V11" s="64">
        <f>'[1]一覧(今年度)'!HY10</f>
        <v>0</v>
      </c>
      <c r="W11" s="65">
        <f>'[1]一覧(今年度)'!HZ10</f>
        <v>27987</v>
      </c>
      <c r="X11" s="75">
        <f t="shared" si="7"/>
        <v>27987</v>
      </c>
      <c r="Y11" s="76">
        <f t="shared" si="1"/>
        <v>30520</v>
      </c>
      <c r="Z11" s="65">
        <f t="shared" si="1"/>
        <v>129656</v>
      </c>
      <c r="AA11" s="75">
        <f t="shared" si="8"/>
        <v>160176</v>
      </c>
    </row>
    <row r="12" spans="1:27" ht="14.25" x14ac:dyDescent="0.15">
      <c r="A12" s="48"/>
      <c r="B12" s="63" t="s">
        <v>39</v>
      </c>
      <c r="C12" s="64">
        <f>'[1]一覧(今年度)'!DO11</f>
        <v>1269457</v>
      </c>
      <c r="D12" s="65">
        <f>'[1]一覧(今年度)'!DP11</f>
        <v>262491</v>
      </c>
      <c r="E12" s="66">
        <f t="shared" si="2"/>
        <v>1531948</v>
      </c>
      <c r="F12" s="67">
        <v>1619678</v>
      </c>
      <c r="G12" s="68">
        <f t="shared" si="3"/>
        <v>-5.4165087134603294</v>
      </c>
      <c r="H12" s="64">
        <f>'[1]一覧(今年度)'!DR11</f>
        <v>1205854</v>
      </c>
      <c r="I12" s="65">
        <f>'[1]一覧(今年度)'!DS11</f>
        <v>53668</v>
      </c>
      <c r="J12" s="66">
        <f t="shared" si="4"/>
        <v>1259522</v>
      </c>
      <c r="K12" s="67">
        <v>1340433</v>
      </c>
      <c r="L12" s="68">
        <f t="shared" si="5"/>
        <v>-6.0361838301504065</v>
      </c>
      <c r="M12" s="69">
        <f t="shared" si="6"/>
        <v>94.989747584991051</v>
      </c>
      <c r="N12" s="70">
        <f t="shared" si="6"/>
        <v>20.445653374782374</v>
      </c>
      <c r="O12" s="71">
        <f t="shared" si="6"/>
        <v>82.217020421058677</v>
      </c>
      <c r="P12" s="72">
        <v>82.759227451382316</v>
      </c>
      <c r="Q12" s="73"/>
      <c r="R12" s="73"/>
      <c r="S12" s="74">
        <f>'[1]一覧(今年度)'!FR11</f>
        <v>1817</v>
      </c>
      <c r="T12" s="65">
        <f>'[1]一覧(今年度)'!FS11</f>
        <v>84</v>
      </c>
      <c r="U12" s="75">
        <f t="shared" si="0"/>
        <v>1901</v>
      </c>
      <c r="V12" s="64">
        <f>'[1]一覧(今年度)'!HY11</f>
        <v>0</v>
      </c>
      <c r="W12" s="65">
        <f>'[1]一覧(今年度)'!HZ11</f>
        <v>38507</v>
      </c>
      <c r="X12" s="75">
        <f t="shared" si="7"/>
        <v>38507</v>
      </c>
      <c r="Y12" s="76">
        <f t="shared" si="1"/>
        <v>65420</v>
      </c>
      <c r="Z12" s="65">
        <f t="shared" si="1"/>
        <v>170400</v>
      </c>
      <c r="AA12" s="75">
        <f t="shared" si="8"/>
        <v>235820</v>
      </c>
    </row>
    <row r="13" spans="1:27" ht="14.25" x14ac:dyDescent="0.15">
      <c r="A13" s="48"/>
      <c r="B13" s="63" t="s">
        <v>40</v>
      </c>
      <c r="C13" s="64">
        <f>'[1]一覧(今年度)'!DO12</f>
        <v>482619</v>
      </c>
      <c r="D13" s="65">
        <f>'[1]一覧(今年度)'!DP12</f>
        <v>198362</v>
      </c>
      <c r="E13" s="66">
        <f t="shared" si="2"/>
        <v>680981</v>
      </c>
      <c r="F13" s="67">
        <v>719265</v>
      </c>
      <c r="G13" s="68">
        <f t="shared" si="3"/>
        <v>-5.3226557666506782</v>
      </c>
      <c r="H13" s="64">
        <f>'[1]一覧(今年度)'!DR12</f>
        <v>455766</v>
      </c>
      <c r="I13" s="65">
        <f>'[1]一覧(今年度)'!DS12</f>
        <v>27122</v>
      </c>
      <c r="J13" s="66">
        <f t="shared" si="4"/>
        <v>482888</v>
      </c>
      <c r="K13" s="67">
        <v>506713</v>
      </c>
      <c r="L13" s="68">
        <f t="shared" si="5"/>
        <v>-4.7018726576977494</v>
      </c>
      <c r="M13" s="69">
        <f t="shared" si="6"/>
        <v>94.435983664132578</v>
      </c>
      <c r="N13" s="70">
        <f t="shared" si="6"/>
        <v>13.672981720289169</v>
      </c>
      <c r="O13" s="71">
        <f t="shared" si="6"/>
        <v>70.910642147137736</v>
      </c>
      <c r="P13" s="77">
        <v>70.448721959222254</v>
      </c>
      <c r="Q13" s="73"/>
      <c r="R13" s="73"/>
      <c r="S13" s="74">
        <f>'[1]一覧(今年度)'!FR12</f>
        <v>636</v>
      </c>
      <c r="T13" s="65">
        <f>'[1]一覧(今年度)'!FS12</f>
        <v>7</v>
      </c>
      <c r="U13" s="75">
        <f t="shared" si="0"/>
        <v>643</v>
      </c>
      <c r="V13" s="64">
        <f>'[1]一覧(今年度)'!HY12</f>
        <v>18</v>
      </c>
      <c r="W13" s="65">
        <f>'[1]一覧(今年度)'!HZ12</f>
        <v>12152</v>
      </c>
      <c r="X13" s="75">
        <f t="shared" si="7"/>
        <v>12170</v>
      </c>
      <c r="Y13" s="76">
        <f t="shared" si="1"/>
        <v>27471</v>
      </c>
      <c r="Z13" s="65">
        <f t="shared" si="1"/>
        <v>159095</v>
      </c>
      <c r="AA13" s="75">
        <f t="shared" si="8"/>
        <v>186566</v>
      </c>
    </row>
    <row r="14" spans="1:27" s="79" customFormat="1" ht="14.25" x14ac:dyDescent="0.15">
      <c r="A14" s="78"/>
      <c r="B14" s="63" t="s">
        <v>41</v>
      </c>
      <c r="C14" s="64">
        <f>'[1]一覧(今年度)'!DO13</f>
        <v>962850</v>
      </c>
      <c r="D14" s="65">
        <f>'[1]一覧(今年度)'!DP13</f>
        <v>194693</v>
      </c>
      <c r="E14" s="66">
        <f t="shared" si="2"/>
        <v>1157543</v>
      </c>
      <c r="F14" s="67">
        <v>1194309</v>
      </c>
      <c r="G14" s="68">
        <f t="shared" si="3"/>
        <v>-3.0784328008915613</v>
      </c>
      <c r="H14" s="64">
        <f>'[1]一覧(今年度)'!DR13</f>
        <v>907096</v>
      </c>
      <c r="I14" s="65">
        <f>'[1]一覧(今年度)'!DS13</f>
        <v>37170</v>
      </c>
      <c r="J14" s="66">
        <f t="shared" si="4"/>
        <v>944266</v>
      </c>
      <c r="K14" s="67">
        <v>978852</v>
      </c>
      <c r="L14" s="68">
        <f t="shared" si="5"/>
        <v>-3.5333227086423689</v>
      </c>
      <c r="M14" s="69">
        <f t="shared" si="6"/>
        <v>94.209482266188914</v>
      </c>
      <c r="N14" s="70">
        <f t="shared" si="6"/>
        <v>19.091595486227035</v>
      </c>
      <c r="O14" s="71">
        <f t="shared" si="6"/>
        <v>81.575025722586545</v>
      </c>
      <c r="P14" s="77">
        <v>81.959693848074494</v>
      </c>
      <c r="Q14" s="73"/>
      <c r="R14" s="73"/>
      <c r="S14" s="74">
        <f>'[1]一覧(今年度)'!FR13</f>
        <v>1538</v>
      </c>
      <c r="T14" s="65">
        <f>'[1]一覧(今年度)'!FS13</f>
        <v>75</v>
      </c>
      <c r="U14" s="75">
        <f t="shared" si="0"/>
        <v>1613</v>
      </c>
      <c r="V14" s="64">
        <f>'[1]一覧(今年度)'!HY13</f>
        <v>35</v>
      </c>
      <c r="W14" s="65">
        <f>'[1]一覧(今年度)'!HZ13</f>
        <v>21915</v>
      </c>
      <c r="X14" s="75">
        <f t="shared" si="7"/>
        <v>21950</v>
      </c>
      <c r="Y14" s="76">
        <f t="shared" si="1"/>
        <v>57257</v>
      </c>
      <c r="Z14" s="65">
        <f t="shared" si="1"/>
        <v>135683</v>
      </c>
      <c r="AA14" s="75">
        <f t="shared" si="8"/>
        <v>192940</v>
      </c>
    </row>
    <row r="15" spans="1:27" s="79" customFormat="1" ht="14.25" x14ac:dyDescent="0.15">
      <c r="A15" s="78"/>
      <c r="B15" s="63" t="s">
        <v>42</v>
      </c>
      <c r="C15" s="64">
        <f>'[1]一覧(今年度)'!DO14</f>
        <v>686868</v>
      </c>
      <c r="D15" s="65">
        <f>'[1]一覧(今年度)'!DP14</f>
        <v>125371</v>
      </c>
      <c r="E15" s="66">
        <f t="shared" si="2"/>
        <v>812239</v>
      </c>
      <c r="F15" s="67">
        <v>851406</v>
      </c>
      <c r="G15" s="68">
        <f t="shared" si="3"/>
        <v>-4.600272960256329</v>
      </c>
      <c r="H15" s="64">
        <f>'[1]一覧(今年度)'!DR14</f>
        <v>650920</v>
      </c>
      <c r="I15" s="65">
        <f>'[1]一覧(今年度)'!DS14</f>
        <v>27690</v>
      </c>
      <c r="J15" s="66">
        <f t="shared" si="4"/>
        <v>678610</v>
      </c>
      <c r="K15" s="67">
        <v>717004</v>
      </c>
      <c r="L15" s="68">
        <f t="shared" si="5"/>
        <v>-5.354781842221243</v>
      </c>
      <c r="M15" s="69">
        <f t="shared" si="6"/>
        <v>94.766388884035948</v>
      </c>
      <c r="N15" s="70">
        <f t="shared" si="6"/>
        <v>22.086447424045431</v>
      </c>
      <c r="O15" s="71">
        <f t="shared" si="6"/>
        <v>83.548068979696865</v>
      </c>
      <c r="P15" s="77">
        <v>84.214111716384437</v>
      </c>
      <c r="Q15" s="73"/>
      <c r="R15" s="73"/>
      <c r="S15" s="74">
        <f>'[1]一覧(今年度)'!FR14</f>
        <v>1969</v>
      </c>
      <c r="T15" s="65">
        <f>'[1]一覧(今年度)'!FS14</f>
        <v>99</v>
      </c>
      <c r="U15" s="75">
        <f t="shared" si="0"/>
        <v>2068</v>
      </c>
      <c r="V15" s="64">
        <f>'[1]一覧(今年度)'!HY14</f>
        <v>0</v>
      </c>
      <c r="W15" s="65">
        <f>'[1]一覧(今年度)'!HZ14</f>
        <v>9270</v>
      </c>
      <c r="X15" s="75">
        <f t="shared" si="7"/>
        <v>9270</v>
      </c>
      <c r="Y15" s="76">
        <f t="shared" si="1"/>
        <v>37917</v>
      </c>
      <c r="Z15" s="65">
        <f t="shared" si="1"/>
        <v>88510</v>
      </c>
      <c r="AA15" s="75">
        <f t="shared" si="8"/>
        <v>126427</v>
      </c>
    </row>
    <row r="16" spans="1:27" s="79" customFormat="1" ht="14.25" x14ac:dyDescent="0.15">
      <c r="A16" s="78"/>
      <c r="B16" s="63" t="s">
        <v>43</v>
      </c>
      <c r="C16" s="64">
        <f>'[1]一覧(今年度)'!DO15</f>
        <v>1370208</v>
      </c>
      <c r="D16" s="65">
        <f>'[1]一覧(今年度)'!DP15</f>
        <v>310628</v>
      </c>
      <c r="E16" s="66">
        <f t="shared" si="2"/>
        <v>1680836</v>
      </c>
      <c r="F16" s="67">
        <v>1910966</v>
      </c>
      <c r="G16" s="68">
        <f t="shared" si="3"/>
        <v>-12.042600443963943</v>
      </c>
      <c r="H16" s="64">
        <f>'[1]一覧(今年度)'!DR15</f>
        <v>1299101</v>
      </c>
      <c r="I16" s="65">
        <f>'[1]一覧(今年度)'!DS15</f>
        <v>59680</v>
      </c>
      <c r="J16" s="66">
        <f t="shared" si="4"/>
        <v>1358781</v>
      </c>
      <c r="K16" s="67">
        <v>1573608</v>
      </c>
      <c r="L16" s="68">
        <f t="shared" si="5"/>
        <v>-13.65187518111245</v>
      </c>
      <c r="M16" s="69">
        <f t="shared" si="6"/>
        <v>94.810495924706316</v>
      </c>
      <c r="N16" s="70">
        <f t="shared" si="6"/>
        <v>19.212691708410059</v>
      </c>
      <c r="O16" s="71">
        <f t="shared" si="6"/>
        <v>80.839594106742112</v>
      </c>
      <c r="P16" s="77">
        <v>82.346206054948127</v>
      </c>
      <c r="Q16" s="73"/>
      <c r="R16" s="73"/>
      <c r="S16" s="74">
        <f>'[1]一覧(今年度)'!FR15</f>
        <v>3666</v>
      </c>
      <c r="T16" s="65">
        <f>'[1]一覧(今年度)'!FS15</f>
        <v>240</v>
      </c>
      <c r="U16" s="75">
        <f t="shared" si="0"/>
        <v>3906</v>
      </c>
      <c r="V16" s="64">
        <f>'[1]一覧(今年度)'!HY15</f>
        <v>0</v>
      </c>
      <c r="W16" s="65">
        <f>'[1]一覧(今年度)'!HZ15</f>
        <v>53890</v>
      </c>
      <c r="X16" s="75">
        <f t="shared" si="7"/>
        <v>53890</v>
      </c>
      <c r="Y16" s="76">
        <f t="shared" si="1"/>
        <v>74773</v>
      </c>
      <c r="Z16" s="65">
        <f t="shared" si="1"/>
        <v>197298</v>
      </c>
      <c r="AA16" s="75">
        <f t="shared" si="8"/>
        <v>272071</v>
      </c>
    </row>
    <row r="17" spans="1:27" s="79" customFormat="1" ht="14.25" x14ac:dyDescent="0.15">
      <c r="A17" s="78"/>
      <c r="B17" s="63" t="s">
        <v>44</v>
      </c>
      <c r="C17" s="64">
        <f>'[1]一覧(今年度)'!DO16</f>
        <v>1124287</v>
      </c>
      <c r="D17" s="65">
        <f>'[1]一覧(今年度)'!DP16</f>
        <v>218950</v>
      </c>
      <c r="E17" s="66">
        <f t="shared" si="2"/>
        <v>1343237</v>
      </c>
      <c r="F17" s="67">
        <v>1511335</v>
      </c>
      <c r="G17" s="68">
        <f t="shared" si="3"/>
        <v>-11.122484426020703</v>
      </c>
      <c r="H17" s="64">
        <f>'[1]一覧(今年度)'!DR16</f>
        <v>1084838</v>
      </c>
      <c r="I17" s="65">
        <f>'[1]一覧(今年度)'!DS16</f>
        <v>44635</v>
      </c>
      <c r="J17" s="66">
        <f t="shared" si="4"/>
        <v>1129473</v>
      </c>
      <c r="K17" s="67">
        <v>1263847</v>
      </c>
      <c r="L17" s="68">
        <f t="shared" si="5"/>
        <v>-10.63214139053224</v>
      </c>
      <c r="M17" s="69">
        <f t="shared" si="6"/>
        <v>96.4911984217553</v>
      </c>
      <c r="N17" s="70">
        <f t="shared" si="6"/>
        <v>20.385932861383875</v>
      </c>
      <c r="O17" s="71">
        <f t="shared" si="6"/>
        <v>84.085905912359465</v>
      </c>
      <c r="P17" s="77">
        <v>83.624543863537866</v>
      </c>
      <c r="Q17" s="73"/>
      <c r="R17" s="73"/>
      <c r="S17" s="74">
        <f>'[1]一覧(今年度)'!FR16</f>
        <v>2300</v>
      </c>
      <c r="T17" s="65">
        <f>'[1]一覧(今年度)'!FS16</f>
        <v>63</v>
      </c>
      <c r="U17" s="75">
        <f t="shared" si="0"/>
        <v>2363</v>
      </c>
      <c r="V17" s="64">
        <f>'[1]一覧(今年度)'!HY16</f>
        <v>0</v>
      </c>
      <c r="W17" s="65">
        <f>'[1]一覧(今年度)'!HZ16</f>
        <v>23140</v>
      </c>
      <c r="X17" s="75">
        <f t="shared" si="7"/>
        <v>23140</v>
      </c>
      <c r="Y17" s="76">
        <f t="shared" si="1"/>
        <v>41749</v>
      </c>
      <c r="Z17" s="65">
        <f t="shared" si="1"/>
        <v>151238</v>
      </c>
      <c r="AA17" s="75">
        <f t="shared" si="8"/>
        <v>192987</v>
      </c>
    </row>
    <row r="18" spans="1:27" s="79" customFormat="1" ht="14.25" x14ac:dyDescent="0.15">
      <c r="A18" s="78"/>
      <c r="B18" s="63" t="s">
        <v>45</v>
      </c>
      <c r="C18" s="64">
        <f>'[1]一覧(今年度)'!DO17</f>
        <v>629420</v>
      </c>
      <c r="D18" s="65">
        <f>'[1]一覧(今年度)'!DP17</f>
        <v>218854</v>
      </c>
      <c r="E18" s="66">
        <f t="shared" si="2"/>
        <v>848274</v>
      </c>
      <c r="F18" s="67">
        <v>909452</v>
      </c>
      <c r="G18" s="68">
        <f t="shared" si="3"/>
        <v>-6.7269080721137557</v>
      </c>
      <c r="H18" s="64">
        <f>'[1]一覧(今年度)'!DR17</f>
        <v>589454</v>
      </c>
      <c r="I18" s="65">
        <f>'[1]一覧(今年度)'!DS17</f>
        <v>32222</v>
      </c>
      <c r="J18" s="66">
        <f t="shared" si="4"/>
        <v>621676</v>
      </c>
      <c r="K18" s="67">
        <v>672379</v>
      </c>
      <c r="L18" s="68">
        <f t="shared" si="5"/>
        <v>-7.54083634378825</v>
      </c>
      <c r="M18" s="69">
        <f t="shared" si="6"/>
        <v>93.650344761844238</v>
      </c>
      <c r="N18" s="70">
        <f t="shared" si="6"/>
        <v>14.723057380719567</v>
      </c>
      <c r="O18" s="71">
        <f t="shared" si="6"/>
        <v>73.287169004354723</v>
      </c>
      <c r="P18" s="77">
        <v>73.932324080875077</v>
      </c>
      <c r="Q18" s="73"/>
      <c r="R18" s="73"/>
      <c r="S18" s="74">
        <f>'[1]一覧(今年度)'!FR17</f>
        <v>1336</v>
      </c>
      <c r="T18" s="65">
        <f>'[1]一覧(今年度)'!FS17</f>
        <v>108</v>
      </c>
      <c r="U18" s="75">
        <f t="shared" si="0"/>
        <v>1444</v>
      </c>
      <c r="V18" s="64">
        <f>'[1]一覧(今年度)'!HY17</f>
        <v>98</v>
      </c>
      <c r="W18" s="65">
        <f>'[1]一覧(今年度)'!HZ17</f>
        <v>49929</v>
      </c>
      <c r="X18" s="75">
        <f t="shared" si="7"/>
        <v>50027</v>
      </c>
      <c r="Y18" s="76">
        <f t="shared" si="1"/>
        <v>41204</v>
      </c>
      <c r="Z18" s="65">
        <f t="shared" si="1"/>
        <v>136811</v>
      </c>
      <c r="AA18" s="75">
        <f t="shared" si="8"/>
        <v>178015</v>
      </c>
    </row>
    <row r="19" spans="1:27" ht="14.25" x14ac:dyDescent="0.15">
      <c r="A19" s="48"/>
      <c r="B19" s="63" t="s">
        <v>46</v>
      </c>
      <c r="C19" s="64">
        <f>'[1]一覧(今年度)'!DO18</f>
        <v>2026894</v>
      </c>
      <c r="D19" s="65">
        <f>'[1]一覧(今年度)'!DP18</f>
        <v>595066</v>
      </c>
      <c r="E19" s="66">
        <f t="shared" si="2"/>
        <v>2621960</v>
      </c>
      <c r="F19" s="67">
        <v>2896530</v>
      </c>
      <c r="G19" s="68">
        <f t="shared" si="3"/>
        <v>-9.4792734755034473</v>
      </c>
      <c r="H19" s="64">
        <f>'[1]一覧(今年度)'!DR18</f>
        <v>1893343</v>
      </c>
      <c r="I19" s="65">
        <f>'[1]一覧(今年度)'!DS18</f>
        <v>64729</v>
      </c>
      <c r="J19" s="66">
        <f t="shared" si="4"/>
        <v>1958072</v>
      </c>
      <c r="K19" s="67">
        <v>2205908</v>
      </c>
      <c r="L19" s="68">
        <f t="shared" si="5"/>
        <v>-11.235101373221369</v>
      </c>
      <c r="M19" s="69">
        <f t="shared" si="6"/>
        <v>93.411051589278969</v>
      </c>
      <c r="N19" s="70">
        <f t="shared" si="6"/>
        <v>10.877616936608712</v>
      </c>
      <c r="O19" s="71">
        <f t="shared" si="6"/>
        <v>74.679705258661457</v>
      </c>
      <c r="P19" s="72">
        <v>76.156918795938594</v>
      </c>
      <c r="Q19" s="73"/>
      <c r="R19" s="73"/>
      <c r="S19" s="74">
        <f>'[1]一覧(今年度)'!FR18</f>
        <v>4416</v>
      </c>
      <c r="T19" s="65">
        <f>'[1]一覧(今年度)'!FS18</f>
        <v>125</v>
      </c>
      <c r="U19" s="75">
        <f t="shared" si="0"/>
        <v>4541</v>
      </c>
      <c r="V19" s="64">
        <f>'[1]一覧(今年度)'!HY18</f>
        <v>190</v>
      </c>
      <c r="W19" s="65">
        <f>'[1]一覧(今年度)'!HZ18</f>
        <v>85749</v>
      </c>
      <c r="X19" s="75">
        <f t="shared" si="7"/>
        <v>85939</v>
      </c>
      <c r="Y19" s="76">
        <f t="shared" si="1"/>
        <v>137777</v>
      </c>
      <c r="Z19" s="65">
        <f t="shared" si="1"/>
        <v>444713</v>
      </c>
      <c r="AA19" s="75">
        <f t="shared" si="8"/>
        <v>582490</v>
      </c>
    </row>
    <row r="20" spans="1:27" ht="14.25" x14ac:dyDescent="0.15">
      <c r="A20" s="48"/>
      <c r="B20" s="80" t="s">
        <v>47</v>
      </c>
      <c r="C20" s="81">
        <f>'[1]一覧(今年度)'!DO19</f>
        <v>660741</v>
      </c>
      <c r="D20" s="82">
        <f>'[1]一覧(今年度)'!DP19</f>
        <v>73063</v>
      </c>
      <c r="E20" s="83">
        <f t="shared" si="2"/>
        <v>733804</v>
      </c>
      <c r="F20" s="84">
        <v>772233</v>
      </c>
      <c r="G20" s="85">
        <f t="shared" si="3"/>
        <v>-4.976347812124061</v>
      </c>
      <c r="H20" s="81">
        <f>'[1]一覧(今年度)'!DR19</f>
        <v>642658</v>
      </c>
      <c r="I20" s="82">
        <f>'[1]一覧(今年度)'!DS19</f>
        <v>23814</v>
      </c>
      <c r="J20" s="83">
        <f t="shared" si="4"/>
        <v>666472</v>
      </c>
      <c r="K20" s="84">
        <v>693213</v>
      </c>
      <c r="L20" s="85">
        <f t="shared" si="5"/>
        <v>-3.8575445065225265</v>
      </c>
      <c r="M20" s="86">
        <f t="shared" si="6"/>
        <v>97.26322416801743</v>
      </c>
      <c r="N20" s="87">
        <f t="shared" si="6"/>
        <v>32.593788921889328</v>
      </c>
      <c r="O20" s="88">
        <f t="shared" si="6"/>
        <v>90.824252797749807</v>
      </c>
      <c r="P20" s="89">
        <v>89.767337060187785</v>
      </c>
      <c r="Q20" s="90"/>
      <c r="R20" s="90"/>
      <c r="S20" s="91">
        <f>'[1]一覧(今年度)'!FR19</f>
        <v>1068</v>
      </c>
      <c r="T20" s="92">
        <f>'[1]一覧(今年度)'!FS19</f>
        <v>30</v>
      </c>
      <c r="U20" s="93">
        <f t="shared" si="0"/>
        <v>1098</v>
      </c>
      <c r="V20" s="94">
        <f>'[1]一覧(今年度)'!HY19</f>
        <v>1</v>
      </c>
      <c r="W20" s="92">
        <f>'[1]一覧(今年度)'!HZ19</f>
        <v>4938</v>
      </c>
      <c r="X20" s="93">
        <f>SUM(V20:W20)</f>
        <v>4939</v>
      </c>
      <c r="Y20" s="91">
        <f t="shared" si="1"/>
        <v>19150</v>
      </c>
      <c r="Z20" s="92">
        <f t="shared" si="1"/>
        <v>44341</v>
      </c>
      <c r="AA20" s="93">
        <f t="shared" si="8"/>
        <v>63491</v>
      </c>
    </row>
    <row r="21" spans="1:27" ht="14.25" x14ac:dyDescent="0.15">
      <c r="A21" s="48"/>
      <c r="B21" s="95" t="s">
        <v>48</v>
      </c>
      <c r="C21" s="50">
        <f>'[1]一覧(今年度)'!DO20</f>
        <v>161978</v>
      </c>
      <c r="D21" s="51">
        <f>'[1]一覧(今年度)'!DP20</f>
        <v>50365</v>
      </c>
      <c r="E21" s="52">
        <f t="shared" si="2"/>
        <v>212343</v>
      </c>
      <c r="F21" s="96">
        <v>260945</v>
      </c>
      <c r="G21" s="54">
        <f t="shared" si="3"/>
        <v>-18.625380827377416</v>
      </c>
      <c r="H21" s="50">
        <f>'[1]一覧(今年度)'!DR20</f>
        <v>154581</v>
      </c>
      <c r="I21" s="51">
        <f>'[1]一覧(今年度)'!DS20</f>
        <v>10853</v>
      </c>
      <c r="J21" s="52">
        <f t="shared" si="4"/>
        <v>165434</v>
      </c>
      <c r="K21" s="96">
        <v>210217</v>
      </c>
      <c r="L21" s="54">
        <f t="shared" si="5"/>
        <v>-21.303224762983014</v>
      </c>
      <c r="M21" s="97">
        <f t="shared" si="6"/>
        <v>95.433330452283656</v>
      </c>
      <c r="N21" s="98">
        <f t="shared" si="6"/>
        <v>21.548694529931499</v>
      </c>
      <c r="O21" s="99">
        <f t="shared" si="6"/>
        <v>77.90885501288011</v>
      </c>
      <c r="P21" s="100">
        <v>80.559888099024704</v>
      </c>
      <c r="Q21" s="101"/>
      <c r="R21" s="101"/>
      <c r="S21" s="102">
        <f>'[1]一覧(今年度)'!FR20</f>
        <v>0</v>
      </c>
      <c r="T21" s="103">
        <f>'[1]一覧(今年度)'!FS20</f>
        <v>0</v>
      </c>
      <c r="U21" s="104">
        <f t="shared" si="0"/>
        <v>0</v>
      </c>
      <c r="V21" s="105">
        <f>'[1]一覧(今年度)'!HY20</f>
        <v>1</v>
      </c>
      <c r="W21" s="103">
        <f>'[1]一覧(今年度)'!HZ20</f>
        <v>1110</v>
      </c>
      <c r="X21" s="104">
        <f t="shared" ref="X21:X41" si="9">SUM(V21:W21)</f>
        <v>1111</v>
      </c>
      <c r="Y21" s="102">
        <f t="shared" si="1"/>
        <v>7396</v>
      </c>
      <c r="Z21" s="103">
        <f t="shared" si="1"/>
        <v>38402</v>
      </c>
      <c r="AA21" s="104">
        <f t="shared" si="8"/>
        <v>45798</v>
      </c>
    </row>
    <row r="22" spans="1:27" ht="14.25" x14ac:dyDescent="0.15">
      <c r="A22" s="48"/>
      <c r="B22" s="63" t="s">
        <v>49</v>
      </c>
      <c r="C22" s="64">
        <f>'[1]一覧(今年度)'!DO21</f>
        <v>21285</v>
      </c>
      <c r="D22" s="65">
        <f>'[1]一覧(今年度)'!DP21</f>
        <v>3394</v>
      </c>
      <c r="E22" s="66">
        <f t="shared" si="2"/>
        <v>24679</v>
      </c>
      <c r="F22" s="106">
        <v>28239</v>
      </c>
      <c r="G22" s="68">
        <f t="shared" si="3"/>
        <v>-12.606678706753073</v>
      </c>
      <c r="H22" s="64">
        <f>'[1]一覧(今年度)'!DR21</f>
        <v>20805</v>
      </c>
      <c r="I22" s="65">
        <f>'[1]一覧(今年度)'!DS21</f>
        <v>699</v>
      </c>
      <c r="J22" s="66">
        <f t="shared" si="4"/>
        <v>21504</v>
      </c>
      <c r="K22" s="106">
        <v>24846</v>
      </c>
      <c r="L22" s="68">
        <f t="shared" si="5"/>
        <v>-13.450857280850038</v>
      </c>
      <c r="M22" s="97">
        <f t="shared" si="6"/>
        <v>97.74489076814659</v>
      </c>
      <c r="N22" s="98">
        <f t="shared" si="6"/>
        <v>20.595167943429583</v>
      </c>
      <c r="O22" s="99">
        <f t="shared" si="6"/>
        <v>87.134810972891927</v>
      </c>
      <c r="P22" s="100">
        <v>87.984702007861472</v>
      </c>
      <c r="Q22" s="73"/>
      <c r="R22" s="73"/>
      <c r="S22" s="74">
        <f>'[1]一覧(今年度)'!FR21</f>
        <v>0</v>
      </c>
      <c r="T22" s="65">
        <f>'[1]一覧(今年度)'!FS21</f>
        <v>0</v>
      </c>
      <c r="U22" s="104">
        <f t="shared" si="0"/>
        <v>0</v>
      </c>
      <c r="V22" s="64">
        <f>'[1]一覧(今年度)'!HY21</f>
        <v>0</v>
      </c>
      <c r="W22" s="65">
        <f>'[1]一覧(今年度)'!HZ21</f>
        <v>0</v>
      </c>
      <c r="X22" s="104">
        <f t="shared" si="9"/>
        <v>0</v>
      </c>
      <c r="Y22" s="74">
        <f t="shared" si="1"/>
        <v>480</v>
      </c>
      <c r="Z22" s="65">
        <f t="shared" si="1"/>
        <v>2695</v>
      </c>
      <c r="AA22" s="104">
        <f t="shared" si="8"/>
        <v>3175</v>
      </c>
    </row>
    <row r="23" spans="1:27" ht="14.25" x14ac:dyDescent="0.15">
      <c r="A23" s="48"/>
      <c r="B23" s="63" t="s">
        <v>50</v>
      </c>
      <c r="C23" s="64">
        <f>'[1]一覧(今年度)'!DO22</f>
        <v>366398</v>
      </c>
      <c r="D23" s="65">
        <f>'[1]一覧(今年度)'!DP22</f>
        <v>102037</v>
      </c>
      <c r="E23" s="66">
        <f>SUM(C23:D23)</f>
        <v>468435</v>
      </c>
      <c r="F23" s="106">
        <v>489437</v>
      </c>
      <c r="G23" s="68">
        <f t="shared" si="3"/>
        <v>-4.2910527810525156</v>
      </c>
      <c r="H23" s="64">
        <f>'[1]一覧(今年度)'!DR22</f>
        <v>346138</v>
      </c>
      <c r="I23" s="65">
        <f>'[1]一覧(今年度)'!DS22</f>
        <v>19849</v>
      </c>
      <c r="J23" s="66">
        <f t="shared" si="4"/>
        <v>365987</v>
      </c>
      <c r="K23" s="106">
        <v>378833</v>
      </c>
      <c r="L23" s="68">
        <f t="shared" si="5"/>
        <v>-3.3909400712187163</v>
      </c>
      <c r="M23" s="97">
        <f t="shared" si="6"/>
        <v>94.470493834573332</v>
      </c>
      <c r="N23" s="98">
        <f t="shared" si="6"/>
        <v>19.452747532757726</v>
      </c>
      <c r="O23" s="99">
        <f t="shared" si="6"/>
        <v>78.129729845122583</v>
      </c>
      <c r="P23" s="107">
        <v>77.401790220191771</v>
      </c>
      <c r="Q23" s="73"/>
      <c r="R23" s="73"/>
      <c r="S23" s="74">
        <f>'[1]一覧(今年度)'!FR22</f>
        <v>1097</v>
      </c>
      <c r="T23" s="65">
        <f>'[1]一覧(今年度)'!FS22</f>
        <v>0</v>
      </c>
      <c r="U23" s="104">
        <f t="shared" si="0"/>
        <v>1097</v>
      </c>
      <c r="V23" s="64">
        <f>'[1]一覧(今年度)'!HY22</f>
        <v>0</v>
      </c>
      <c r="W23" s="65">
        <f>'[1]一覧(今年度)'!HZ22</f>
        <v>17068</v>
      </c>
      <c r="X23" s="104">
        <f t="shared" si="9"/>
        <v>17068</v>
      </c>
      <c r="Y23" s="74">
        <f t="shared" si="1"/>
        <v>21357</v>
      </c>
      <c r="Z23" s="65">
        <f t="shared" si="1"/>
        <v>65120</v>
      </c>
      <c r="AA23" s="104">
        <f t="shared" si="8"/>
        <v>86477</v>
      </c>
    </row>
    <row r="24" spans="1:27" ht="14.25" x14ac:dyDescent="0.15">
      <c r="A24" s="48"/>
      <c r="B24" s="63" t="s">
        <v>51</v>
      </c>
      <c r="C24" s="64">
        <f>'[1]一覧(今年度)'!DO23</f>
        <v>182931</v>
      </c>
      <c r="D24" s="65">
        <f>'[1]一覧(今年度)'!DP23</f>
        <v>36030</v>
      </c>
      <c r="E24" s="66">
        <f t="shared" si="2"/>
        <v>218961</v>
      </c>
      <c r="F24" s="106">
        <v>230380</v>
      </c>
      <c r="G24" s="68">
        <f t="shared" si="3"/>
        <v>-4.956593454292908</v>
      </c>
      <c r="H24" s="64">
        <f>'[1]一覧(今年度)'!DR23</f>
        <v>177358</v>
      </c>
      <c r="I24" s="65">
        <f>'[1]一覧(今年度)'!DS23</f>
        <v>5934</v>
      </c>
      <c r="J24" s="66">
        <f t="shared" si="4"/>
        <v>183292</v>
      </c>
      <c r="K24" s="106">
        <v>193795</v>
      </c>
      <c r="L24" s="68">
        <f t="shared" si="5"/>
        <v>-5.4196444696715602</v>
      </c>
      <c r="M24" s="97">
        <f t="shared" si="6"/>
        <v>96.953496126954974</v>
      </c>
      <c r="N24" s="98">
        <f t="shared" si="6"/>
        <v>16.469608659450458</v>
      </c>
      <c r="O24" s="99">
        <f t="shared" si="6"/>
        <v>83.709884408638985</v>
      </c>
      <c r="P24" s="100">
        <v>84.11971525306015</v>
      </c>
      <c r="Q24" s="73"/>
      <c r="R24" s="73"/>
      <c r="S24" s="74">
        <f>'[1]一覧(今年度)'!FR23</f>
        <v>164</v>
      </c>
      <c r="T24" s="65">
        <f>'[1]一覧(今年度)'!FS23</f>
        <v>0</v>
      </c>
      <c r="U24" s="104">
        <f t="shared" si="0"/>
        <v>164</v>
      </c>
      <c r="V24" s="64">
        <f>'[1]一覧(今年度)'!HY23</f>
        <v>0</v>
      </c>
      <c r="W24" s="65">
        <f>'[1]一覧(今年度)'!HZ23</f>
        <v>921</v>
      </c>
      <c r="X24" s="104">
        <f t="shared" si="9"/>
        <v>921</v>
      </c>
      <c r="Y24" s="74">
        <f t="shared" si="1"/>
        <v>5737</v>
      </c>
      <c r="Z24" s="65">
        <f t="shared" si="1"/>
        <v>29175</v>
      </c>
      <c r="AA24" s="104">
        <f t="shared" si="8"/>
        <v>34912</v>
      </c>
    </row>
    <row r="25" spans="1:27" ht="14.25" x14ac:dyDescent="0.15">
      <c r="A25" s="48"/>
      <c r="B25" s="63" t="s">
        <v>52</v>
      </c>
      <c r="C25" s="64">
        <f>'[1]一覧(今年度)'!DO24</f>
        <v>574818</v>
      </c>
      <c r="D25" s="65">
        <f>'[1]一覧(今年度)'!DP24</f>
        <v>181725</v>
      </c>
      <c r="E25" s="66">
        <f t="shared" si="2"/>
        <v>756543</v>
      </c>
      <c r="F25" s="106">
        <v>795861</v>
      </c>
      <c r="G25" s="68">
        <f t="shared" si="3"/>
        <v>-4.940309928492538</v>
      </c>
      <c r="H25" s="64">
        <f>'[1]一覧(今年度)'!DR24</f>
        <v>543724</v>
      </c>
      <c r="I25" s="65">
        <f>'[1]一覧(今年度)'!DS24</f>
        <v>32808</v>
      </c>
      <c r="J25" s="66">
        <f t="shared" si="4"/>
        <v>576532</v>
      </c>
      <c r="K25" s="106">
        <v>600084</v>
      </c>
      <c r="L25" s="68">
        <f t="shared" si="5"/>
        <v>-3.9247838635924306</v>
      </c>
      <c r="M25" s="97">
        <f t="shared" si="6"/>
        <v>94.590635644673611</v>
      </c>
      <c r="N25" s="98">
        <f t="shared" si="6"/>
        <v>18.053652496904661</v>
      </c>
      <c r="O25" s="99">
        <f t="shared" si="6"/>
        <v>76.206111219058272</v>
      </c>
      <c r="P25" s="100">
        <v>75.400603874294632</v>
      </c>
      <c r="Q25" s="73"/>
      <c r="R25" s="73"/>
      <c r="S25" s="74">
        <f>'[1]一覧(今年度)'!FR24</f>
        <v>635</v>
      </c>
      <c r="T25" s="65">
        <f>'[1]一覧(今年度)'!FS24</f>
        <v>0</v>
      </c>
      <c r="U25" s="104">
        <f t="shared" si="0"/>
        <v>635</v>
      </c>
      <c r="V25" s="64">
        <f>'[1]一覧(今年度)'!HY24</f>
        <v>0</v>
      </c>
      <c r="W25" s="65">
        <f>'[1]一覧(今年度)'!HZ24</f>
        <v>14501</v>
      </c>
      <c r="X25" s="104">
        <f t="shared" si="9"/>
        <v>14501</v>
      </c>
      <c r="Y25" s="74">
        <f t="shared" si="1"/>
        <v>31729</v>
      </c>
      <c r="Z25" s="65">
        <f t="shared" si="1"/>
        <v>134416</v>
      </c>
      <c r="AA25" s="104">
        <f t="shared" si="8"/>
        <v>166145</v>
      </c>
    </row>
    <row r="26" spans="1:27" ht="14.25" x14ac:dyDescent="0.15">
      <c r="A26" s="48"/>
      <c r="B26" s="63" t="s">
        <v>53</v>
      </c>
      <c r="C26" s="64">
        <f>'[1]一覧(今年度)'!DO25</f>
        <v>182979</v>
      </c>
      <c r="D26" s="65">
        <f>'[1]一覧(今年度)'!DP25</f>
        <v>49979</v>
      </c>
      <c r="E26" s="66">
        <f t="shared" si="2"/>
        <v>232958</v>
      </c>
      <c r="F26" s="106">
        <v>239301</v>
      </c>
      <c r="G26" s="68">
        <f t="shared" si="3"/>
        <v>-2.6506366458978441</v>
      </c>
      <c r="H26" s="64">
        <f>'[1]一覧(今年度)'!DR25</f>
        <v>170498</v>
      </c>
      <c r="I26" s="65">
        <f>'[1]一覧(今年度)'!DS25</f>
        <v>8997</v>
      </c>
      <c r="J26" s="66">
        <f t="shared" si="4"/>
        <v>179495</v>
      </c>
      <c r="K26" s="106">
        <v>185297</v>
      </c>
      <c r="L26" s="68">
        <f t="shared" si="5"/>
        <v>-3.1311893878476176</v>
      </c>
      <c r="M26" s="97">
        <f t="shared" si="6"/>
        <v>93.178998682908968</v>
      </c>
      <c r="N26" s="98">
        <f t="shared" si="6"/>
        <v>18.001560655475298</v>
      </c>
      <c r="O26" s="99">
        <f t="shared" si="6"/>
        <v>77.050369594519182</v>
      </c>
      <c r="P26" s="100">
        <v>77.432605797719191</v>
      </c>
      <c r="Q26" s="73"/>
      <c r="R26" s="73"/>
      <c r="S26" s="74">
        <f>'[1]一覧(今年度)'!FR25</f>
        <v>2</v>
      </c>
      <c r="T26" s="65">
        <f>'[1]一覧(今年度)'!FS25</f>
        <v>8</v>
      </c>
      <c r="U26" s="104">
        <f t="shared" si="0"/>
        <v>10</v>
      </c>
      <c r="V26" s="64">
        <f>'[1]一覧(今年度)'!HY25</f>
        <v>0</v>
      </c>
      <c r="W26" s="65">
        <f>'[1]一覧(今年度)'!HZ25</f>
        <v>849</v>
      </c>
      <c r="X26" s="104">
        <f t="shared" si="9"/>
        <v>849</v>
      </c>
      <c r="Y26" s="74">
        <f t="shared" si="1"/>
        <v>12483</v>
      </c>
      <c r="Z26" s="65">
        <f t="shared" si="1"/>
        <v>40141</v>
      </c>
      <c r="AA26" s="104">
        <f t="shared" si="8"/>
        <v>52624</v>
      </c>
    </row>
    <row r="27" spans="1:27" ht="14.25" x14ac:dyDescent="0.15">
      <c r="A27" s="48"/>
      <c r="B27" s="108" t="s">
        <v>54</v>
      </c>
      <c r="C27" s="109">
        <f>'[1]一覧(今年度)'!DO26</f>
        <v>243473</v>
      </c>
      <c r="D27" s="110">
        <f>'[1]一覧(今年度)'!DP26</f>
        <v>41948</v>
      </c>
      <c r="E27" s="111">
        <f t="shared" si="2"/>
        <v>285421</v>
      </c>
      <c r="F27" s="112">
        <v>310556</v>
      </c>
      <c r="G27" s="113">
        <f t="shared" si="3"/>
        <v>-8.0935483455479851</v>
      </c>
      <c r="H27" s="109">
        <f>'[1]一覧(今年度)'!DR26</f>
        <v>238163</v>
      </c>
      <c r="I27" s="110">
        <f>'[1]一覧(今年度)'!DS26</f>
        <v>8144</v>
      </c>
      <c r="J27" s="111">
        <f t="shared" si="4"/>
        <v>246307</v>
      </c>
      <c r="K27" s="112">
        <v>265766</v>
      </c>
      <c r="L27" s="113">
        <f t="shared" si="5"/>
        <v>-7.3218545637891985</v>
      </c>
      <c r="M27" s="114">
        <f t="shared" si="6"/>
        <v>97.819060018975406</v>
      </c>
      <c r="N27" s="115">
        <f t="shared" si="6"/>
        <v>19.4145132068275</v>
      </c>
      <c r="O27" s="116">
        <f t="shared" si="6"/>
        <v>86.296032877749013</v>
      </c>
      <c r="P27" s="117">
        <v>85.57748039001018</v>
      </c>
      <c r="Q27" s="118"/>
      <c r="R27" s="118"/>
      <c r="S27" s="119">
        <f>'[1]一覧(今年度)'!FR26</f>
        <v>286</v>
      </c>
      <c r="T27" s="110">
        <f>'[1]一覧(今年度)'!FS26</f>
        <v>8</v>
      </c>
      <c r="U27" s="120">
        <f t="shared" si="0"/>
        <v>294</v>
      </c>
      <c r="V27" s="109">
        <f>'[1]一覧(今年度)'!HY26</f>
        <v>0</v>
      </c>
      <c r="W27" s="110">
        <f>'[1]一覧(今年度)'!HZ26</f>
        <v>2078</v>
      </c>
      <c r="X27" s="120">
        <f t="shared" si="9"/>
        <v>2078</v>
      </c>
      <c r="Y27" s="119">
        <f t="shared" si="1"/>
        <v>5596</v>
      </c>
      <c r="Z27" s="110">
        <f t="shared" si="1"/>
        <v>31734</v>
      </c>
      <c r="AA27" s="120">
        <f t="shared" si="8"/>
        <v>37330</v>
      </c>
    </row>
    <row r="28" spans="1:27" ht="14.25" x14ac:dyDescent="0.15">
      <c r="A28" s="48"/>
      <c r="B28" s="49" t="s">
        <v>55</v>
      </c>
      <c r="C28" s="50">
        <f>'[1]一覧(今年度)'!DO27</f>
        <v>670453</v>
      </c>
      <c r="D28" s="51">
        <f>'[1]一覧(今年度)'!DP27</f>
        <v>98674</v>
      </c>
      <c r="E28" s="52">
        <f t="shared" si="2"/>
        <v>769127</v>
      </c>
      <c r="F28" s="96">
        <v>796020</v>
      </c>
      <c r="G28" s="54">
        <f t="shared" si="3"/>
        <v>-3.3784327026959118</v>
      </c>
      <c r="H28" s="50">
        <f>'[1]一覧(今年度)'!DR27</f>
        <v>648240</v>
      </c>
      <c r="I28" s="51">
        <f>'[1]一覧(今年度)'!DS27</f>
        <v>27427</v>
      </c>
      <c r="J28" s="52">
        <f t="shared" si="4"/>
        <v>675667</v>
      </c>
      <c r="K28" s="96">
        <v>691592</v>
      </c>
      <c r="L28" s="54">
        <f t="shared" si="5"/>
        <v>-2.302658214669921</v>
      </c>
      <c r="M28" s="121">
        <f t="shared" si="6"/>
        <v>96.686866939218703</v>
      </c>
      <c r="N28" s="56">
        <f t="shared" si="6"/>
        <v>27.795569248231551</v>
      </c>
      <c r="O28" s="57">
        <f t="shared" si="6"/>
        <v>87.848560770847982</v>
      </c>
      <c r="P28" s="58">
        <v>86.881234139845731</v>
      </c>
      <c r="Q28" s="59"/>
      <c r="R28" s="59"/>
      <c r="S28" s="60">
        <f>'[1]一覧(今年度)'!FR27</f>
        <v>1542</v>
      </c>
      <c r="T28" s="51">
        <f>'[1]一覧(今年度)'!FS27</f>
        <v>0</v>
      </c>
      <c r="U28" s="61">
        <f t="shared" si="0"/>
        <v>1542</v>
      </c>
      <c r="V28" s="50">
        <f>'[1]一覧(今年度)'!HY27</f>
        <v>0</v>
      </c>
      <c r="W28" s="51">
        <f>'[1]一覧(今年度)'!HZ27</f>
        <v>5091</v>
      </c>
      <c r="X28" s="61">
        <f t="shared" si="9"/>
        <v>5091</v>
      </c>
      <c r="Y28" s="60">
        <f t="shared" si="1"/>
        <v>23755</v>
      </c>
      <c r="Z28" s="51">
        <f t="shared" si="1"/>
        <v>66156</v>
      </c>
      <c r="AA28" s="61">
        <f t="shared" si="8"/>
        <v>89911</v>
      </c>
    </row>
    <row r="29" spans="1:27" ht="14.25" x14ac:dyDescent="0.15">
      <c r="A29" s="48"/>
      <c r="B29" s="63" t="s">
        <v>56</v>
      </c>
      <c r="C29" s="64">
        <f>'[1]一覧(今年度)'!DO28</f>
        <v>238345</v>
      </c>
      <c r="D29" s="65">
        <f>'[1]一覧(今年度)'!DP28</f>
        <v>26706</v>
      </c>
      <c r="E29" s="66">
        <f t="shared" si="2"/>
        <v>265051</v>
      </c>
      <c r="F29" s="106">
        <v>287088</v>
      </c>
      <c r="G29" s="68">
        <f t="shared" si="3"/>
        <v>-7.676043582455554</v>
      </c>
      <c r="H29" s="64">
        <f>'[1]一覧(今年度)'!DR28</f>
        <v>228420</v>
      </c>
      <c r="I29" s="65">
        <f>'[1]一覧(今年度)'!DS28</f>
        <v>7963</v>
      </c>
      <c r="J29" s="66">
        <f t="shared" si="4"/>
        <v>236383</v>
      </c>
      <c r="K29" s="106">
        <v>256446</v>
      </c>
      <c r="L29" s="68">
        <f t="shared" si="5"/>
        <v>-7.8234794069706677</v>
      </c>
      <c r="M29" s="97">
        <f t="shared" si="6"/>
        <v>95.835868174285181</v>
      </c>
      <c r="N29" s="98">
        <f t="shared" si="6"/>
        <v>29.817269527447017</v>
      </c>
      <c r="O29" s="99">
        <f t="shared" si="6"/>
        <v>89.183968368351756</v>
      </c>
      <c r="P29" s="100">
        <v>89.326617622471161</v>
      </c>
      <c r="Q29" s="73"/>
      <c r="R29" s="73"/>
      <c r="S29" s="74">
        <f>'[1]一覧(今年度)'!FR28</f>
        <v>107</v>
      </c>
      <c r="T29" s="65">
        <f>'[1]一覧(今年度)'!FS28</f>
        <v>1</v>
      </c>
      <c r="U29" s="104">
        <f t="shared" si="0"/>
        <v>108</v>
      </c>
      <c r="V29" s="64">
        <f>'[1]一覧(今年度)'!HY28</f>
        <v>2</v>
      </c>
      <c r="W29" s="65">
        <f>'[1]一覧(今年度)'!HZ28</f>
        <v>3392</v>
      </c>
      <c r="X29" s="104">
        <f t="shared" si="9"/>
        <v>3394</v>
      </c>
      <c r="Y29" s="74">
        <f t="shared" si="1"/>
        <v>10030</v>
      </c>
      <c r="Z29" s="65">
        <f t="shared" si="1"/>
        <v>15352</v>
      </c>
      <c r="AA29" s="104">
        <f t="shared" si="8"/>
        <v>25382</v>
      </c>
    </row>
    <row r="30" spans="1:27" ht="14.25" x14ac:dyDescent="0.15">
      <c r="A30" s="48"/>
      <c r="B30" s="63" t="s">
        <v>57</v>
      </c>
      <c r="C30" s="64">
        <f>'[1]一覧(今年度)'!DO29</f>
        <v>208167</v>
      </c>
      <c r="D30" s="65">
        <f>'[1]一覧(今年度)'!DP29</f>
        <v>34023</v>
      </c>
      <c r="E30" s="66">
        <f t="shared" si="2"/>
        <v>242190</v>
      </c>
      <c r="F30" s="106">
        <v>252614</v>
      </c>
      <c r="G30" s="68">
        <f t="shared" si="3"/>
        <v>-4.1264537990768524</v>
      </c>
      <c r="H30" s="64">
        <f>'[1]一覧(今年度)'!DR29</f>
        <v>201943</v>
      </c>
      <c r="I30" s="65">
        <f>'[1]一覧(今年度)'!DS29</f>
        <v>4300</v>
      </c>
      <c r="J30" s="66">
        <f t="shared" si="4"/>
        <v>206243</v>
      </c>
      <c r="K30" s="106">
        <v>214582</v>
      </c>
      <c r="L30" s="68">
        <f t="shared" si="5"/>
        <v>-3.8861600693441205</v>
      </c>
      <c r="M30" s="97">
        <f t="shared" si="6"/>
        <v>97.010092858137938</v>
      </c>
      <c r="N30" s="98">
        <f t="shared" si="6"/>
        <v>12.638509243746876</v>
      </c>
      <c r="O30" s="99">
        <f t="shared" si="6"/>
        <v>85.157520954622399</v>
      </c>
      <c r="P30" s="107">
        <v>84.944619063076473</v>
      </c>
      <c r="Q30" s="73"/>
      <c r="R30" s="73"/>
      <c r="S30" s="74">
        <f>'[1]一覧(今年度)'!FR29</f>
        <v>0</v>
      </c>
      <c r="T30" s="65">
        <f>'[1]一覧(今年度)'!FS29</f>
        <v>0</v>
      </c>
      <c r="U30" s="104">
        <f t="shared" si="0"/>
        <v>0</v>
      </c>
      <c r="V30" s="64">
        <f>'[1]一覧(今年度)'!HY29</f>
        <v>0</v>
      </c>
      <c r="W30" s="65">
        <f>'[1]一覧(今年度)'!HZ29</f>
        <v>5302</v>
      </c>
      <c r="X30" s="104">
        <f t="shared" si="9"/>
        <v>5302</v>
      </c>
      <c r="Y30" s="74">
        <f t="shared" si="1"/>
        <v>6224</v>
      </c>
      <c r="Z30" s="65">
        <f t="shared" si="1"/>
        <v>24421</v>
      </c>
      <c r="AA30" s="104">
        <f t="shared" si="8"/>
        <v>30645</v>
      </c>
    </row>
    <row r="31" spans="1:27" ht="14.25" x14ac:dyDescent="0.15">
      <c r="A31" s="48"/>
      <c r="B31" s="63" t="s">
        <v>58</v>
      </c>
      <c r="C31" s="64">
        <f>'[1]一覧(今年度)'!DO30</f>
        <v>335985</v>
      </c>
      <c r="D31" s="65">
        <f>'[1]一覧(今年度)'!DP30</f>
        <v>65129</v>
      </c>
      <c r="E31" s="66">
        <f t="shared" si="2"/>
        <v>401114</v>
      </c>
      <c r="F31" s="106">
        <v>435525</v>
      </c>
      <c r="G31" s="68">
        <f t="shared" si="3"/>
        <v>-7.901038975948568</v>
      </c>
      <c r="H31" s="64">
        <f>'[1]一覧(今年度)'!DR30</f>
        <v>324747</v>
      </c>
      <c r="I31" s="65">
        <f>'[1]一覧(今年度)'!DS30</f>
        <v>15924</v>
      </c>
      <c r="J31" s="66">
        <f t="shared" si="4"/>
        <v>340671</v>
      </c>
      <c r="K31" s="106">
        <v>367130</v>
      </c>
      <c r="L31" s="68">
        <f t="shared" si="5"/>
        <v>-7.2069839021599984</v>
      </c>
      <c r="M31" s="97">
        <f t="shared" si="6"/>
        <v>96.655207821777751</v>
      </c>
      <c r="N31" s="98">
        <f t="shared" si="6"/>
        <v>24.449937815719572</v>
      </c>
      <c r="O31" s="99">
        <f t="shared" si="6"/>
        <v>84.931216561875175</v>
      </c>
      <c r="P31" s="100">
        <v>84.295964640376553</v>
      </c>
      <c r="Q31" s="73"/>
      <c r="R31" s="73"/>
      <c r="S31" s="74">
        <f>'[1]一覧(今年度)'!FR30</f>
        <v>434</v>
      </c>
      <c r="T31" s="65">
        <f>'[1]一覧(今年度)'!FS30</f>
        <v>0</v>
      </c>
      <c r="U31" s="104">
        <f t="shared" si="0"/>
        <v>434</v>
      </c>
      <c r="V31" s="64">
        <f>'[1]一覧(今年度)'!HY30</f>
        <v>0</v>
      </c>
      <c r="W31" s="65">
        <f>'[1]一覧(今年度)'!HZ30</f>
        <v>1921</v>
      </c>
      <c r="X31" s="104">
        <f t="shared" si="9"/>
        <v>1921</v>
      </c>
      <c r="Y31" s="74">
        <f t="shared" si="1"/>
        <v>11672</v>
      </c>
      <c r="Z31" s="65">
        <f t="shared" si="1"/>
        <v>47284</v>
      </c>
      <c r="AA31" s="104">
        <f t="shared" si="8"/>
        <v>58956</v>
      </c>
    </row>
    <row r="32" spans="1:27" ht="14.25" x14ac:dyDescent="0.15">
      <c r="A32" s="48"/>
      <c r="B32" s="63" t="s">
        <v>59</v>
      </c>
      <c r="C32" s="64">
        <f>'[1]一覧(今年度)'!DO31</f>
        <v>566017</v>
      </c>
      <c r="D32" s="65">
        <f>'[1]一覧(今年度)'!DP31</f>
        <v>104553</v>
      </c>
      <c r="E32" s="66">
        <f t="shared" si="2"/>
        <v>670570</v>
      </c>
      <c r="F32" s="106">
        <v>689159</v>
      </c>
      <c r="G32" s="68">
        <f t="shared" si="3"/>
        <v>-2.6973456052957303</v>
      </c>
      <c r="H32" s="64">
        <f>'[1]一覧(今年度)'!DR31</f>
        <v>541322</v>
      </c>
      <c r="I32" s="65">
        <f>'[1]一覧(今年度)'!DS31</f>
        <v>22625</v>
      </c>
      <c r="J32" s="66">
        <f t="shared" si="4"/>
        <v>563947</v>
      </c>
      <c r="K32" s="106">
        <v>576106</v>
      </c>
      <c r="L32" s="68">
        <f t="shared" si="5"/>
        <v>-2.1105491003391736</v>
      </c>
      <c r="M32" s="97">
        <f t="shared" si="6"/>
        <v>95.637056837515473</v>
      </c>
      <c r="N32" s="98">
        <f t="shared" si="6"/>
        <v>21.639742522930955</v>
      </c>
      <c r="O32" s="99">
        <f t="shared" si="6"/>
        <v>84.099646569336542</v>
      </c>
      <c r="P32" s="100">
        <v>83.595512791677976</v>
      </c>
      <c r="Q32" s="73"/>
      <c r="R32" s="73"/>
      <c r="S32" s="74">
        <f>'[1]一覧(今年度)'!FR31</f>
        <v>1291</v>
      </c>
      <c r="T32" s="65">
        <f>'[1]一覧(今年度)'!FS31</f>
        <v>4</v>
      </c>
      <c r="U32" s="104">
        <f t="shared" si="0"/>
        <v>1295</v>
      </c>
      <c r="V32" s="64">
        <f>'[1]一覧(今年度)'!HY31</f>
        <v>0</v>
      </c>
      <c r="W32" s="65">
        <f>'[1]一覧(今年度)'!HZ31</f>
        <v>7557</v>
      </c>
      <c r="X32" s="104">
        <f t="shared" si="9"/>
        <v>7557</v>
      </c>
      <c r="Y32" s="74">
        <f t="shared" si="1"/>
        <v>25986</v>
      </c>
      <c r="Z32" s="65">
        <f t="shared" si="1"/>
        <v>74375</v>
      </c>
      <c r="AA32" s="104">
        <f t="shared" si="8"/>
        <v>100361</v>
      </c>
    </row>
    <row r="33" spans="1:27" ht="14.25" x14ac:dyDescent="0.15">
      <c r="A33" s="48"/>
      <c r="B33" s="63" t="s">
        <v>60</v>
      </c>
      <c r="C33" s="64">
        <f>'[1]一覧(今年度)'!DO32</f>
        <v>418993</v>
      </c>
      <c r="D33" s="65">
        <f>'[1]一覧(今年度)'!DP32</f>
        <v>55870</v>
      </c>
      <c r="E33" s="66">
        <f t="shared" si="2"/>
        <v>474863</v>
      </c>
      <c r="F33" s="106">
        <v>507102</v>
      </c>
      <c r="G33" s="68">
        <f t="shared" si="3"/>
        <v>-6.3574980970297883</v>
      </c>
      <c r="H33" s="64">
        <f>'[1]一覧(今年度)'!DR32</f>
        <v>403484</v>
      </c>
      <c r="I33" s="65">
        <f>'[1]一覧(今年度)'!DS32</f>
        <v>15904</v>
      </c>
      <c r="J33" s="66">
        <f t="shared" si="4"/>
        <v>419388</v>
      </c>
      <c r="K33" s="106">
        <v>444831</v>
      </c>
      <c r="L33" s="68">
        <f t="shared" si="5"/>
        <v>-5.7197002906721881</v>
      </c>
      <c r="M33" s="97">
        <f t="shared" si="6"/>
        <v>96.298506180294183</v>
      </c>
      <c r="N33" s="98">
        <f t="shared" si="6"/>
        <v>28.466081976015751</v>
      </c>
      <c r="O33" s="99">
        <f t="shared" si="6"/>
        <v>88.317683205471894</v>
      </c>
      <c r="P33" s="107">
        <v>87.720221967178205</v>
      </c>
      <c r="Q33" s="73"/>
      <c r="R33" s="73"/>
      <c r="S33" s="74">
        <f>'[1]一覧(今年度)'!FR32</f>
        <v>1555</v>
      </c>
      <c r="T33" s="65">
        <f>'[1]一覧(今年度)'!FS32</f>
        <v>0</v>
      </c>
      <c r="U33" s="104">
        <f t="shared" si="0"/>
        <v>1555</v>
      </c>
      <c r="V33" s="64">
        <f>'[1]一覧(今年度)'!HY32</f>
        <v>102</v>
      </c>
      <c r="W33" s="65">
        <f>'[1]一覧(今年度)'!HZ32</f>
        <v>2812</v>
      </c>
      <c r="X33" s="104">
        <f t="shared" si="9"/>
        <v>2914</v>
      </c>
      <c r="Y33" s="74">
        <f t="shared" si="1"/>
        <v>16962</v>
      </c>
      <c r="Z33" s="65">
        <f t="shared" si="1"/>
        <v>37154</v>
      </c>
      <c r="AA33" s="104">
        <f t="shared" si="8"/>
        <v>54116</v>
      </c>
    </row>
    <row r="34" spans="1:27" ht="14.25" x14ac:dyDescent="0.15">
      <c r="A34" s="48"/>
      <c r="B34" s="63" t="s">
        <v>61</v>
      </c>
      <c r="C34" s="64">
        <f>'[1]一覧(今年度)'!DO33</f>
        <v>133360</v>
      </c>
      <c r="D34" s="65">
        <f>'[1]一覧(今年度)'!DP33</f>
        <v>16700</v>
      </c>
      <c r="E34" s="66">
        <f t="shared" si="2"/>
        <v>150060</v>
      </c>
      <c r="F34" s="106">
        <v>164345</v>
      </c>
      <c r="G34" s="68">
        <f t="shared" si="3"/>
        <v>-8.6920806839271041</v>
      </c>
      <c r="H34" s="64">
        <f>'[1]一覧(今年度)'!DR33</f>
        <v>130730</v>
      </c>
      <c r="I34" s="65">
        <f>'[1]一覧(今年度)'!DS33</f>
        <v>3047</v>
      </c>
      <c r="J34" s="66">
        <f t="shared" si="4"/>
        <v>133777</v>
      </c>
      <c r="K34" s="106">
        <v>145307</v>
      </c>
      <c r="L34" s="68">
        <f t="shared" si="5"/>
        <v>-7.9349239885208558</v>
      </c>
      <c r="M34" s="97">
        <f t="shared" si="6"/>
        <v>98.027894421115775</v>
      </c>
      <c r="N34" s="98">
        <f t="shared" si="6"/>
        <v>18.245508982035929</v>
      </c>
      <c r="O34" s="99">
        <f t="shared" si="6"/>
        <v>89.14900706384114</v>
      </c>
      <c r="P34" s="100">
        <v>88.415832547385079</v>
      </c>
      <c r="Q34" s="73"/>
      <c r="R34" s="73"/>
      <c r="S34" s="74">
        <f>'[1]一覧(今年度)'!FR33</f>
        <v>105</v>
      </c>
      <c r="T34" s="65">
        <f>'[1]一覧(今年度)'!FS33</f>
        <v>0</v>
      </c>
      <c r="U34" s="104">
        <f t="shared" si="0"/>
        <v>105</v>
      </c>
      <c r="V34" s="64">
        <f>'[1]一覧(今年度)'!HY33</f>
        <v>0</v>
      </c>
      <c r="W34" s="65">
        <f>'[1]一覧(今年度)'!HZ33</f>
        <v>4226</v>
      </c>
      <c r="X34" s="104">
        <f t="shared" si="9"/>
        <v>4226</v>
      </c>
      <c r="Y34" s="74">
        <f t="shared" si="1"/>
        <v>2735</v>
      </c>
      <c r="Z34" s="65">
        <f t="shared" si="1"/>
        <v>9427</v>
      </c>
      <c r="AA34" s="104">
        <f t="shared" si="8"/>
        <v>12162</v>
      </c>
    </row>
    <row r="35" spans="1:27" ht="14.25" x14ac:dyDescent="0.15">
      <c r="A35" s="48"/>
      <c r="B35" s="108" t="s">
        <v>62</v>
      </c>
      <c r="C35" s="109">
        <f>'[1]一覧(今年度)'!DO34</f>
        <v>84610</v>
      </c>
      <c r="D35" s="110">
        <f>'[1]一覧(今年度)'!DP34</f>
        <v>22952</v>
      </c>
      <c r="E35" s="111">
        <f t="shared" si="2"/>
        <v>107562</v>
      </c>
      <c r="F35" s="112">
        <v>111245</v>
      </c>
      <c r="G35" s="113">
        <f t="shared" si="3"/>
        <v>-3.3107105937345498</v>
      </c>
      <c r="H35" s="109">
        <f>'[1]一覧(今年度)'!DR34</f>
        <v>80958</v>
      </c>
      <c r="I35" s="110">
        <f>'[1]一覧(今年度)'!DS34</f>
        <v>4992</v>
      </c>
      <c r="J35" s="111">
        <f t="shared" si="4"/>
        <v>85950</v>
      </c>
      <c r="K35" s="112">
        <v>87082</v>
      </c>
      <c r="L35" s="113">
        <f t="shared" si="5"/>
        <v>-1.2999242093658852</v>
      </c>
      <c r="M35" s="114">
        <f t="shared" si="6"/>
        <v>95.683725327975424</v>
      </c>
      <c r="N35" s="115">
        <f t="shared" si="6"/>
        <v>21.749738584872777</v>
      </c>
      <c r="O35" s="116">
        <f t="shared" si="6"/>
        <v>79.907402242427622</v>
      </c>
      <c r="P35" s="117">
        <v>78.279473234752132</v>
      </c>
      <c r="Q35" s="118"/>
      <c r="R35" s="118"/>
      <c r="S35" s="119">
        <f>'[1]一覧(今年度)'!FR34</f>
        <v>0</v>
      </c>
      <c r="T35" s="110">
        <f>'[1]一覧(今年度)'!FS34</f>
        <v>0</v>
      </c>
      <c r="U35" s="120">
        <f t="shared" si="0"/>
        <v>0</v>
      </c>
      <c r="V35" s="109">
        <f>'[1]一覧(今年度)'!HY34</f>
        <v>0</v>
      </c>
      <c r="W35" s="110">
        <f>'[1]一覧(今年度)'!HZ34</f>
        <v>4590</v>
      </c>
      <c r="X35" s="120">
        <f t="shared" si="9"/>
        <v>4590</v>
      </c>
      <c r="Y35" s="119">
        <f t="shared" si="1"/>
        <v>3652</v>
      </c>
      <c r="Z35" s="110">
        <f t="shared" si="1"/>
        <v>13370</v>
      </c>
      <c r="AA35" s="120">
        <f t="shared" si="8"/>
        <v>17022</v>
      </c>
    </row>
    <row r="36" spans="1:27" ht="14.25" x14ac:dyDescent="0.15">
      <c r="A36" s="48"/>
      <c r="B36" s="49" t="s">
        <v>63</v>
      </c>
      <c r="C36" s="105">
        <f>'[1]一覧(今年度)'!DO35</f>
        <v>112396</v>
      </c>
      <c r="D36" s="103">
        <f>'[1]一覧(今年度)'!DP35</f>
        <v>16922</v>
      </c>
      <c r="E36" s="122">
        <f t="shared" si="2"/>
        <v>129318</v>
      </c>
      <c r="F36" s="123">
        <v>147330</v>
      </c>
      <c r="G36" s="124">
        <f t="shared" si="3"/>
        <v>-12.225615964162087</v>
      </c>
      <c r="H36" s="105">
        <f>'[1]一覧(今年度)'!DR35</f>
        <v>110955</v>
      </c>
      <c r="I36" s="103">
        <f>'[1]一覧(今年度)'!DS35</f>
        <v>4642</v>
      </c>
      <c r="J36" s="122">
        <f t="shared" si="4"/>
        <v>115597</v>
      </c>
      <c r="K36" s="123">
        <v>128493</v>
      </c>
      <c r="L36" s="124">
        <f t="shared" si="5"/>
        <v>-10.036344392301526</v>
      </c>
      <c r="M36" s="121">
        <f t="shared" si="6"/>
        <v>98.717925904836463</v>
      </c>
      <c r="N36" s="56">
        <f t="shared" si="6"/>
        <v>27.431745656541779</v>
      </c>
      <c r="O36" s="57">
        <f t="shared" si="6"/>
        <v>89.389721461822788</v>
      </c>
      <c r="P36" s="125">
        <v>87.214416615760541</v>
      </c>
      <c r="Q36" s="59"/>
      <c r="R36" s="59"/>
      <c r="S36" s="60">
        <f>'[1]一覧(今年度)'!FR35</f>
        <v>39</v>
      </c>
      <c r="T36" s="51">
        <f>'[1]一覧(今年度)'!FS35</f>
        <v>0</v>
      </c>
      <c r="U36" s="61">
        <f t="shared" si="0"/>
        <v>39</v>
      </c>
      <c r="V36" s="50">
        <f>'[1]一覧(今年度)'!HY35</f>
        <v>0</v>
      </c>
      <c r="W36" s="51">
        <f>'[1]一覧(今年度)'!HZ35</f>
        <v>3841</v>
      </c>
      <c r="X36" s="61">
        <f t="shared" si="9"/>
        <v>3841</v>
      </c>
      <c r="Y36" s="60">
        <f t="shared" si="1"/>
        <v>1480</v>
      </c>
      <c r="Z36" s="51">
        <f t="shared" si="1"/>
        <v>8439</v>
      </c>
      <c r="AA36" s="61">
        <f t="shared" si="8"/>
        <v>9919</v>
      </c>
    </row>
    <row r="37" spans="1:27" ht="14.25" x14ac:dyDescent="0.15">
      <c r="A37" s="48"/>
      <c r="B37" s="63" t="s">
        <v>64</v>
      </c>
      <c r="C37" s="64">
        <f>'[1]一覧(今年度)'!DO36</f>
        <v>453922</v>
      </c>
      <c r="D37" s="65">
        <f>'[1]一覧(今年度)'!DP36</f>
        <v>17874</v>
      </c>
      <c r="E37" s="66">
        <f t="shared" si="2"/>
        <v>471796</v>
      </c>
      <c r="F37" s="106">
        <v>542409</v>
      </c>
      <c r="G37" s="68">
        <f t="shared" si="3"/>
        <v>-13.018404930596652</v>
      </c>
      <c r="H37" s="64">
        <f>'[1]一覧(今年度)'!DR36</f>
        <v>442984</v>
      </c>
      <c r="I37" s="65">
        <f>'[1]一覧(今年度)'!DS36</f>
        <v>9683</v>
      </c>
      <c r="J37" s="66">
        <f t="shared" si="4"/>
        <v>452667</v>
      </c>
      <c r="K37" s="106">
        <v>523324</v>
      </c>
      <c r="L37" s="68">
        <f t="shared" si="5"/>
        <v>-13.501578372098354</v>
      </c>
      <c r="M37" s="97">
        <f t="shared" si="6"/>
        <v>97.590334903353437</v>
      </c>
      <c r="N37" s="98">
        <f t="shared" si="6"/>
        <v>54.173660064898733</v>
      </c>
      <c r="O37" s="99">
        <f t="shared" si="6"/>
        <v>95.945493391211457</v>
      </c>
      <c r="P37" s="100">
        <v>96.481437439275524</v>
      </c>
      <c r="Q37" s="73"/>
      <c r="R37" s="73"/>
      <c r="S37" s="74">
        <f>'[1]一覧(今年度)'!FR36</f>
        <v>296</v>
      </c>
      <c r="T37" s="65">
        <f>'[1]一覧(今年度)'!FS36</f>
        <v>0</v>
      </c>
      <c r="U37" s="104">
        <f t="shared" si="0"/>
        <v>296</v>
      </c>
      <c r="V37" s="64">
        <f>'[1]一覧(今年度)'!HY36</f>
        <v>142</v>
      </c>
      <c r="W37" s="65">
        <f>'[1]一覧(今年度)'!HZ36</f>
        <v>1449</v>
      </c>
      <c r="X37" s="104">
        <f t="shared" si="9"/>
        <v>1591</v>
      </c>
      <c r="Y37" s="74">
        <f t="shared" si="1"/>
        <v>11092</v>
      </c>
      <c r="Z37" s="65">
        <f t="shared" si="1"/>
        <v>6742</v>
      </c>
      <c r="AA37" s="104">
        <f t="shared" si="8"/>
        <v>17834</v>
      </c>
    </row>
    <row r="38" spans="1:27" ht="14.25" x14ac:dyDescent="0.15">
      <c r="A38" s="48"/>
      <c r="B38" s="63" t="s">
        <v>65</v>
      </c>
      <c r="C38" s="64">
        <f>'[1]一覧(今年度)'!DO37</f>
        <v>315584</v>
      </c>
      <c r="D38" s="65">
        <f>'[1]一覧(今年度)'!DP37</f>
        <v>49187</v>
      </c>
      <c r="E38" s="66">
        <f t="shared" si="2"/>
        <v>364771</v>
      </c>
      <c r="F38" s="106">
        <v>372218</v>
      </c>
      <c r="G38" s="68">
        <f t="shared" si="3"/>
        <v>-2.0007092617767008</v>
      </c>
      <c r="H38" s="64">
        <f>'[1]一覧(今年度)'!DR37</f>
        <v>299687</v>
      </c>
      <c r="I38" s="65">
        <f>'[1]一覧(今年度)'!DS37</f>
        <v>13072</v>
      </c>
      <c r="J38" s="66">
        <f t="shared" si="4"/>
        <v>312759</v>
      </c>
      <c r="K38" s="106">
        <v>318029</v>
      </c>
      <c r="L38" s="68">
        <f t="shared" si="5"/>
        <v>-1.6570815868993078</v>
      </c>
      <c r="M38" s="97">
        <f t="shared" si="6"/>
        <v>94.962672378827833</v>
      </c>
      <c r="N38" s="98">
        <f t="shared" si="6"/>
        <v>26.576127838656554</v>
      </c>
      <c r="O38" s="99">
        <f t="shared" si="6"/>
        <v>85.741191048630512</v>
      </c>
      <c r="P38" s="100">
        <v>85.44159605392538</v>
      </c>
      <c r="Q38" s="73"/>
      <c r="R38" s="73"/>
      <c r="S38" s="74">
        <f>'[1]一覧(今年度)'!FR37</f>
        <v>543</v>
      </c>
      <c r="T38" s="65">
        <f>'[1]一覧(今年度)'!FS37</f>
        <v>16</v>
      </c>
      <c r="U38" s="104">
        <f t="shared" si="0"/>
        <v>559</v>
      </c>
      <c r="V38" s="64">
        <f>'[1]一覧(今年度)'!HY37</f>
        <v>0</v>
      </c>
      <c r="W38" s="65">
        <f>'[1]一覧(今年度)'!HZ37</f>
        <v>3137</v>
      </c>
      <c r="X38" s="104">
        <f t="shared" si="9"/>
        <v>3137</v>
      </c>
      <c r="Y38" s="74">
        <f t="shared" si="1"/>
        <v>16440</v>
      </c>
      <c r="Z38" s="65">
        <f t="shared" si="1"/>
        <v>32994</v>
      </c>
      <c r="AA38" s="104">
        <f t="shared" si="8"/>
        <v>49434</v>
      </c>
    </row>
    <row r="39" spans="1:27" ht="14.25" x14ac:dyDescent="0.15">
      <c r="A39" s="48"/>
      <c r="B39" s="126" t="s">
        <v>66</v>
      </c>
      <c r="C39" s="109">
        <f>'[1]一覧(今年度)'!DO38</f>
        <v>428292</v>
      </c>
      <c r="D39" s="110">
        <f>'[1]一覧(今年度)'!DP38</f>
        <v>55271</v>
      </c>
      <c r="E39" s="111">
        <f t="shared" si="2"/>
        <v>483563</v>
      </c>
      <c r="F39" s="112">
        <v>518047</v>
      </c>
      <c r="G39" s="113">
        <f t="shared" si="3"/>
        <v>-6.6565388854679206</v>
      </c>
      <c r="H39" s="109">
        <f>'[1]一覧(今年度)'!DR38</f>
        <v>409332</v>
      </c>
      <c r="I39" s="110">
        <f>'[1]一覧(今年度)'!DS38</f>
        <v>14322</v>
      </c>
      <c r="J39" s="111">
        <f t="shared" si="4"/>
        <v>423654</v>
      </c>
      <c r="K39" s="112">
        <v>455354</v>
      </c>
      <c r="L39" s="113">
        <f t="shared" si="5"/>
        <v>-6.9616166762562752</v>
      </c>
      <c r="M39" s="127">
        <f t="shared" si="6"/>
        <v>95.573113670112917</v>
      </c>
      <c r="N39" s="128">
        <f t="shared" si="6"/>
        <v>25.912322917985925</v>
      </c>
      <c r="O39" s="129">
        <f t="shared" si="6"/>
        <v>87.610921431126869</v>
      </c>
      <c r="P39" s="130">
        <v>87.898202286665111</v>
      </c>
      <c r="Q39" s="131"/>
      <c r="R39" s="131"/>
      <c r="S39" s="132">
        <f>'[1]一覧(今年度)'!FR38</f>
        <v>880</v>
      </c>
      <c r="T39" s="82">
        <f>'[1]一覧(今年度)'!FS38</f>
        <v>19</v>
      </c>
      <c r="U39" s="133">
        <f t="shared" si="0"/>
        <v>899</v>
      </c>
      <c r="V39" s="81">
        <f>'[1]一覧(今年度)'!HY38</f>
        <v>0</v>
      </c>
      <c r="W39" s="82">
        <f>'[1]一覧(今年度)'!HZ38</f>
        <v>4401</v>
      </c>
      <c r="X39" s="133">
        <f t="shared" si="9"/>
        <v>4401</v>
      </c>
      <c r="Y39" s="132">
        <f t="shared" si="1"/>
        <v>19840</v>
      </c>
      <c r="Z39" s="82">
        <f t="shared" si="1"/>
        <v>36567</v>
      </c>
      <c r="AA39" s="133">
        <f t="shared" si="8"/>
        <v>56407</v>
      </c>
    </row>
    <row r="40" spans="1:27" ht="14.25" x14ac:dyDescent="0.15">
      <c r="A40" s="48"/>
      <c r="B40" s="134" t="s">
        <v>67</v>
      </c>
      <c r="C40" s="50">
        <f>'[1]一覧(今年度)'!DO39</f>
        <v>149975</v>
      </c>
      <c r="D40" s="51">
        <f>'[1]一覧(今年度)'!DP39</f>
        <v>17839</v>
      </c>
      <c r="E40" s="52">
        <f t="shared" si="2"/>
        <v>167814</v>
      </c>
      <c r="F40" s="96">
        <v>172554</v>
      </c>
      <c r="G40" s="54">
        <f t="shared" si="3"/>
        <v>-2.7469661671129035</v>
      </c>
      <c r="H40" s="50">
        <f>'[1]一覧(今年度)'!DR39</f>
        <v>145342</v>
      </c>
      <c r="I40" s="51">
        <f>'[1]一覧(今年度)'!DS39</f>
        <v>3381</v>
      </c>
      <c r="J40" s="52">
        <f t="shared" si="4"/>
        <v>148723</v>
      </c>
      <c r="K40" s="96">
        <v>153599</v>
      </c>
      <c r="L40" s="54">
        <f t="shared" si="5"/>
        <v>-3.1744998339832944</v>
      </c>
      <c r="M40" s="135">
        <f t="shared" si="6"/>
        <v>96.910818469744953</v>
      </c>
      <c r="N40" s="136">
        <f t="shared" si="6"/>
        <v>18.95285610179943</v>
      </c>
      <c r="O40" s="137">
        <f t="shared" si="6"/>
        <v>88.62371435041176</v>
      </c>
      <c r="P40" s="138">
        <v>89.015032975184582</v>
      </c>
      <c r="Q40" s="139"/>
      <c r="R40" s="139"/>
      <c r="S40" s="140">
        <f>'[1]一覧(今年度)'!FR39</f>
        <v>129</v>
      </c>
      <c r="T40" s="141">
        <f>'[1]一覧(今年度)'!FS39</f>
        <v>0</v>
      </c>
      <c r="U40" s="142">
        <f t="shared" si="0"/>
        <v>129</v>
      </c>
      <c r="V40" s="143">
        <f>'[1]一覧(今年度)'!HY39</f>
        <v>0</v>
      </c>
      <c r="W40" s="141">
        <f>'[1]一覧(今年度)'!HZ39</f>
        <v>896</v>
      </c>
      <c r="X40" s="142">
        <f t="shared" si="9"/>
        <v>896</v>
      </c>
      <c r="Y40" s="140">
        <f t="shared" si="1"/>
        <v>4762</v>
      </c>
      <c r="Z40" s="141">
        <f t="shared" si="1"/>
        <v>13562</v>
      </c>
      <c r="AA40" s="142">
        <f t="shared" si="8"/>
        <v>18324</v>
      </c>
    </row>
    <row r="41" spans="1:27" ht="14.25" x14ac:dyDescent="0.15">
      <c r="A41" s="48"/>
      <c r="B41" s="134" t="s">
        <v>68</v>
      </c>
      <c r="C41" s="50">
        <f>'[1]一覧(今年度)'!DO40</f>
        <v>312026</v>
      </c>
      <c r="D41" s="51">
        <f>'[1]一覧(今年度)'!DP40</f>
        <v>11612</v>
      </c>
      <c r="E41" s="52">
        <f t="shared" si="2"/>
        <v>323638</v>
      </c>
      <c r="F41" s="96">
        <v>376709</v>
      </c>
      <c r="G41" s="54">
        <f t="shared" si="3"/>
        <v>-14.088062669062856</v>
      </c>
      <c r="H41" s="50">
        <f>'[1]一覧(今年度)'!DR40</f>
        <v>306915</v>
      </c>
      <c r="I41" s="51">
        <f>'[1]一覧(今年度)'!DS40</f>
        <v>4478</v>
      </c>
      <c r="J41" s="52">
        <f t="shared" si="4"/>
        <v>311393</v>
      </c>
      <c r="K41" s="96">
        <v>363618</v>
      </c>
      <c r="L41" s="54">
        <f t="shared" si="5"/>
        <v>-14.36260031131572</v>
      </c>
      <c r="M41" s="135">
        <f t="shared" si="6"/>
        <v>98.361995474736077</v>
      </c>
      <c r="N41" s="136">
        <f t="shared" si="6"/>
        <v>38.563554943162245</v>
      </c>
      <c r="O41" s="137">
        <f t="shared" si="6"/>
        <v>96.216451714569985</v>
      </c>
      <c r="P41" s="138">
        <v>96.524903838241187</v>
      </c>
      <c r="Q41" s="139"/>
      <c r="R41" s="139"/>
      <c r="S41" s="140">
        <f>'[1]一覧(今年度)'!FR40</f>
        <v>1146</v>
      </c>
      <c r="T41" s="141">
        <f>'[1]一覧(今年度)'!FS40</f>
        <v>0</v>
      </c>
      <c r="U41" s="142">
        <f t="shared" si="0"/>
        <v>1146</v>
      </c>
      <c r="V41" s="143">
        <f>'[1]一覧(今年度)'!HY40</f>
        <v>0</v>
      </c>
      <c r="W41" s="141">
        <f>'[1]一覧(今年度)'!HZ40</f>
        <v>664</v>
      </c>
      <c r="X41" s="142">
        <f t="shared" si="9"/>
        <v>664</v>
      </c>
      <c r="Y41" s="140">
        <f t="shared" si="1"/>
        <v>6257</v>
      </c>
      <c r="Z41" s="141">
        <f t="shared" si="1"/>
        <v>6470</v>
      </c>
      <c r="AA41" s="142">
        <f t="shared" si="8"/>
        <v>12727</v>
      </c>
    </row>
    <row r="42" spans="1:27" ht="14.25" x14ac:dyDescent="0.15">
      <c r="A42" s="48"/>
      <c r="B42" s="144" t="s">
        <v>69</v>
      </c>
      <c r="C42" s="145">
        <f t="shared" ref="C42:J42" si="10">C43+C44</f>
        <v>37521144.899999999</v>
      </c>
      <c r="D42" s="146">
        <f t="shared" si="10"/>
        <v>5360485.3</v>
      </c>
      <c r="E42" s="147">
        <f t="shared" si="10"/>
        <v>42881630.200000003</v>
      </c>
      <c r="F42" s="148">
        <f>F43+F44</f>
        <v>44938454</v>
      </c>
      <c r="G42" s="149">
        <f t="shared" si="3"/>
        <v>-4.5769794394795982</v>
      </c>
      <c r="H42" s="150">
        <f t="shared" si="10"/>
        <v>35886661</v>
      </c>
      <c r="I42" s="146">
        <f t="shared" si="10"/>
        <v>1141857</v>
      </c>
      <c r="J42" s="147">
        <f t="shared" si="10"/>
        <v>37028518</v>
      </c>
      <c r="K42" s="148">
        <f>K43+K44</f>
        <v>38651510</v>
      </c>
      <c r="L42" s="149">
        <f t="shared" si="5"/>
        <v>-4.1990390543603606</v>
      </c>
      <c r="M42" s="151">
        <f t="shared" si="6"/>
        <v>95.643832552668201</v>
      </c>
      <c r="N42" s="152">
        <f t="shared" si="6"/>
        <v>21.30137359018595</v>
      </c>
      <c r="O42" s="137">
        <f t="shared" si="6"/>
        <v>86.3505371118097</v>
      </c>
      <c r="P42" s="137">
        <f>IFERROR(K42/F42*100,"-")</f>
        <v>86.009879200561727</v>
      </c>
      <c r="Q42" s="153">
        <f t="shared" ref="Q42:AA42" si="11">Q43+Q44</f>
        <v>0</v>
      </c>
      <c r="R42" s="153">
        <f t="shared" si="11"/>
        <v>0</v>
      </c>
      <c r="S42" s="145">
        <f t="shared" si="11"/>
        <v>68702</v>
      </c>
      <c r="T42" s="146">
        <f t="shared" si="11"/>
        <v>4817</v>
      </c>
      <c r="U42" s="146">
        <f t="shared" si="11"/>
        <v>73519</v>
      </c>
      <c r="V42" s="150">
        <f t="shared" si="11"/>
        <v>46945</v>
      </c>
      <c r="W42" s="146">
        <f t="shared" si="11"/>
        <v>910909</v>
      </c>
      <c r="X42" s="154">
        <f t="shared" si="11"/>
        <v>957854</v>
      </c>
      <c r="Y42" s="155">
        <f t="shared" si="11"/>
        <v>1656240.8999999985</v>
      </c>
      <c r="Z42" s="156">
        <f t="shared" si="11"/>
        <v>3312536.3</v>
      </c>
      <c r="AA42" s="157">
        <f t="shared" si="11"/>
        <v>4968777.1999999983</v>
      </c>
    </row>
    <row r="43" spans="1:27" ht="14.25" x14ac:dyDescent="0.15">
      <c r="A43" s="48"/>
      <c r="B43" s="158" t="s">
        <v>70</v>
      </c>
      <c r="C43" s="159">
        <f t="shared" ref="C43:J43" si="12">SUM(C7:C20)</f>
        <v>31359157.899999999</v>
      </c>
      <c r="D43" s="160">
        <f t="shared" si="12"/>
        <v>4301695.3</v>
      </c>
      <c r="E43" s="161">
        <f t="shared" si="12"/>
        <v>35660853.200000003</v>
      </c>
      <c r="F43" s="160">
        <f>SUM(F7:F20)</f>
        <v>37211370</v>
      </c>
      <c r="G43" s="162">
        <f t="shared" si="3"/>
        <v>-4.1667823571128855</v>
      </c>
      <c r="H43" s="163">
        <f t="shared" si="12"/>
        <v>29960335</v>
      </c>
      <c r="I43" s="160">
        <f t="shared" si="12"/>
        <v>902813</v>
      </c>
      <c r="J43" s="161">
        <f t="shared" si="12"/>
        <v>30863148</v>
      </c>
      <c r="K43" s="160">
        <f t="shared" ref="K43" si="13">SUM(K7:K20)</f>
        <v>32067179</v>
      </c>
      <c r="L43" s="162">
        <f t="shared" si="5"/>
        <v>-3.7547144387100593</v>
      </c>
      <c r="M43" s="164">
        <f t="shared" si="6"/>
        <v>95.539348012913322</v>
      </c>
      <c r="N43" s="165">
        <f t="shared" si="6"/>
        <v>20.987376767480487</v>
      </c>
      <c r="O43" s="166">
        <f t="shared" si="6"/>
        <v>86.546297215345362</v>
      </c>
      <c r="P43" s="166">
        <f>IFERROR(K43/F43*100,"-")</f>
        <v>86.17575488352081</v>
      </c>
      <c r="Q43" s="167">
        <f t="shared" ref="Q43:AA43" si="14">SUM(Q7:Q20)</f>
        <v>0</v>
      </c>
      <c r="R43" s="167">
        <f t="shared" si="14"/>
        <v>0</v>
      </c>
      <c r="S43" s="159">
        <f t="shared" si="14"/>
        <v>58451</v>
      </c>
      <c r="T43" s="160">
        <f t="shared" si="14"/>
        <v>4761</v>
      </c>
      <c r="U43" s="168">
        <f t="shared" si="14"/>
        <v>63212</v>
      </c>
      <c r="V43" s="169">
        <f t="shared" si="14"/>
        <v>46698</v>
      </c>
      <c r="W43" s="160">
        <f t="shared" si="14"/>
        <v>825103</v>
      </c>
      <c r="X43" s="133">
        <f t="shared" si="14"/>
        <v>871801</v>
      </c>
      <c r="Y43" s="159">
        <f t="shared" si="14"/>
        <v>1410575.8999999985</v>
      </c>
      <c r="Z43" s="160">
        <f t="shared" si="14"/>
        <v>2578540.2999999998</v>
      </c>
      <c r="AA43" s="133">
        <f t="shared" si="14"/>
        <v>3989116.1999999983</v>
      </c>
    </row>
    <row r="44" spans="1:27" ht="14.25" x14ac:dyDescent="0.15">
      <c r="A44" s="48"/>
      <c r="B44" s="170" t="s">
        <v>71</v>
      </c>
      <c r="C44" s="145">
        <f t="shared" ref="C44:K44" si="15">C46+C47+C48+C49+C50</f>
        <v>6161987</v>
      </c>
      <c r="D44" s="146">
        <f t="shared" si="15"/>
        <v>1058790</v>
      </c>
      <c r="E44" s="171">
        <f t="shared" si="15"/>
        <v>7220777</v>
      </c>
      <c r="F44" s="146">
        <f t="shared" si="15"/>
        <v>7727084</v>
      </c>
      <c r="G44" s="172">
        <f t="shared" si="3"/>
        <v>-6.5523682672532102</v>
      </c>
      <c r="H44" s="150">
        <f t="shared" si="15"/>
        <v>5926326</v>
      </c>
      <c r="I44" s="146">
        <f t="shared" si="15"/>
        <v>239044</v>
      </c>
      <c r="J44" s="171">
        <f t="shared" si="15"/>
        <v>6165370</v>
      </c>
      <c r="K44" s="146">
        <f t="shared" si="15"/>
        <v>6584331</v>
      </c>
      <c r="L44" s="172">
        <f t="shared" si="5"/>
        <v>-6.3630002805144512</v>
      </c>
      <c r="M44" s="151">
        <f t="shared" si="6"/>
        <v>96.175568043230214</v>
      </c>
      <c r="N44" s="152">
        <f t="shared" si="6"/>
        <v>22.577092719047215</v>
      </c>
      <c r="O44" s="173">
        <f t="shared" si="6"/>
        <v>85.383747483130961</v>
      </c>
      <c r="P44" s="173">
        <f>IFERROR(K44/F44*100,"-")</f>
        <v>85.211070566852896</v>
      </c>
      <c r="Q44" s="153">
        <f t="shared" ref="Q44:AA44" si="16">Q46+Q47+Q48+Q49+Q50</f>
        <v>0</v>
      </c>
      <c r="R44" s="153">
        <f t="shared" si="16"/>
        <v>0</v>
      </c>
      <c r="S44" s="145">
        <f t="shared" si="16"/>
        <v>10251</v>
      </c>
      <c r="T44" s="146">
        <f t="shared" si="16"/>
        <v>56</v>
      </c>
      <c r="U44" s="146">
        <f t="shared" si="16"/>
        <v>10307</v>
      </c>
      <c r="V44" s="150">
        <f t="shared" si="16"/>
        <v>247</v>
      </c>
      <c r="W44" s="146">
        <f t="shared" si="16"/>
        <v>85806</v>
      </c>
      <c r="X44" s="154">
        <f t="shared" si="16"/>
        <v>86053</v>
      </c>
      <c r="Y44" s="145">
        <f t="shared" si="16"/>
        <v>245665</v>
      </c>
      <c r="Z44" s="146">
        <f t="shared" si="16"/>
        <v>733996</v>
      </c>
      <c r="AA44" s="154">
        <f t="shared" si="16"/>
        <v>979661</v>
      </c>
    </row>
    <row r="45" spans="1:27" ht="14.25" hidden="1" x14ac:dyDescent="0.15">
      <c r="A45" s="48"/>
      <c r="B45" s="170" t="s">
        <v>72</v>
      </c>
      <c r="C45" s="145">
        <f t="shared" ref="C45:K45" si="17">SUM(C8:C20)</f>
        <v>14187703</v>
      </c>
      <c r="D45" s="146">
        <f t="shared" si="17"/>
        <v>3474768</v>
      </c>
      <c r="E45" s="147">
        <f t="shared" si="17"/>
        <v>17662471</v>
      </c>
      <c r="F45" s="147">
        <f t="shared" si="17"/>
        <v>19100446</v>
      </c>
      <c r="G45" s="147">
        <f t="shared" si="17"/>
        <v>-89.985141413214876</v>
      </c>
      <c r="H45" s="150">
        <f t="shared" si="17"/>
        <v>13444392</v>
      </c>
      <c r="I45" s="146">
        <f t="shared" si="17"/>
        <v>606989</v>
      </c>
      <c r="J45" s="147">
        <f t="shared" si="17"/>
        <v>14051381</v>
      </c>
      <c r="K45" s="147">
        <f t="shared" si="17"/>
        <v>15205806</v>
      </c>
      <c r="L45" s="147">
        <f t="shared" si="5"/>
        <v>-7.5920013710552405</v>
      </c>
      <c r="M45" s="174">
        <f t="shared" ref="M45:O50" si="18">H45/C45*100</f>
        <v>94.760878487518383</v>
      </c>
      <c r="N45" s="175">
        <f t="shared" si="18"/>
        <v>17.468475593190682</v>
      </c>
      <c r="O45" s="176">
        <f t="shared" si="18"/>
        <v>79.555012432858348</v>
      </c>
      <c r="P45" s="176">
        <f t="shared" ref="P45:P50" si="19">M45/F45*100</f>
        <v>4.9611866910080735E-4</v>
      </c>
      <c r="Q45" s="153">
        <f t="shared" ref="Q45:AA45" si="20">SUM(Q8:Q20)</f>
        <v>0</v>
      </c>
      <c r="R45" s="153">
        <f t="shared" si="20"/>
        <v>0</v>
      </c>
      <c r="S45" s="145">
        <f t="shared" si="20"/>
        <v>30321</v>
      </c>
      <c r="T45" s="146">
        <f t="shared" si="20"/>
        <v>3462</v>
      </c>
      <c r="U45" s="171">
        <f t="shared" si="20"/>
        <v>33783</v>
      </c>
      <c r="V45" s="150">
        <f t="shared" si="20"/>
        <v>16697</v>
      </c>
      <c r="W45" s="146">
        <f t="shared" si="20"/>
        <v>483538</v>
      </c>
      <c r="X45" s="171">
        <f t="shared" si="20"/>
        <v>500235</v>
      </c>
      <c r="Y45" s="145">
        <f t="shared" si="20"/>
        <v>756935</v>
      </c>
      <c r="Z45" s="146">
        <f t="shared" si="20"/>
        <v>2387703</v>
      </c>
      <c r="AA45" s="171">
        <f t="shared" si="20"/>
        <v>3144638</v>
      </c>
    </row>
    <row r="46" spans="1:27" ht="14.25" hidden="1" x14ac:dyDescent="0.15">
      <c r="A46" s="48"/>
      <c r="B46" s="177" t="s">
        <v>73</v>
      </c>
      <c r="C46" s="145">
        <f t="shared" ref="C46:K46" si="21">SUM(C21:C27)</f>
        <v>1733862</v>
      </c>
      <c r="D46" s="146">
        <f t="shared" si="21"/>
        <v>465478</v>
      </c>
      <c r="E46" s="147">
        <f t="shared" si="21"/>
        <v>2199340</v>
      </c>
      <c r="F46" s="147">
        <f t="shared" si="21"/>
        <v>2354719</v>
      </c>
      <c r="G46" s="147">
        <f t="shared" si="21"/>
        <v>-56.164200689414287</v>
      </c>
      <c r="H46" s="150">
        <f t="shared" si="21"/>
        <v>1651267</v>
      </c>
      <c r="I46" s="146">
        <f t="shared" si="21"/>
        <v>87284</v>
      </c>
      <c r="J46" s="147">
        <f t="shared" si="21"/>
        <v>1738551</v>
      </c>
      <c r="K46" s="147">
        <f t="shared" si="21"/>
        <v>1858838</v>
      </c>
      <c r="L46" s="147">
        <f t="shared" si="5"/>
        <v>-6.4710856997758821</v>
      </c>
      <c r="M46" s="174">
        <f t="shared" si="18"/>
        <v>95.236356757342861</v>
      </c>
      <c r="N46" s="175">
        <f t="shared" si="18"/>
        <v>18.751476976355487</v>
      </c>
      <c r="O46" s="176">
        <f t="shared" si="18"/>
        <v>79.048760082570226</v>
      </c>
      <c r="P46" s="176">
        <f t="shared" si="19"/>
        <v>4.0444892472240998E-3</v>
      </c>
      <c r="Q46" s="153">
        <f t="shared" ref="Q46:AA46" si="22">SUM(Q21:Q27)</f>
        <v>0</v>
      </c>
      <c r="R46" s="153">
        <f t="shared" si="22"/>
        <v>0</v>
      </c>
      <c r="S46" s="145">
        <f t="shared" si="22"/>
        <v>2184</v>
      </c>
      <c r="T46" s="146">
        <f t="shared" si="22"/>
        <v>16</v>
      </c>
      <c r="U46" s="142">
        <f t="shared" si="22"/>
        <v>2200</v>
      </c>
      <c r="V46" s="150">
        <f t="shared" si="22"/>
        <v>1</v>
      </c>
      <c r="W46" s="146">
        <f t="shared" si="22"/>
        <v>36527</v>
      </c>
      <c r="X46" s="142">
        <f t="shared" si="22"/>
        <v>36528</v>
      </c>
      <c r="Y46" s="145">
        <f t="shared" si="22"/>
        <v>84778</v>
      </c>
      <c r="Z46" s="146">
        <f t="shared" si="22"/>
        <v>341683</v>
      </c>
      <c r="AA46" s="142">
        <f t="shared" si="22"/>
        <v>426461</v>
      </c>
    </row>
    <row r="47" spans="1:27" ht="14.25" hidden="1" x14ac:dyDescent="0.15">
      <c r="A47" s="48"/>
      <c r="B47" s="177" t="s">
        <v>74</v>
      </c>
      <c r="C47" s="145">
        <f t="shared" ref="C47:K47" si="23">SUM(C28:C35)</f>
        <v>2655930</v>
      </c>
      <c r="D47" s="146">
        <f t="shared" si="23"/>
        <v>424607</v>
      </c>
      <c r="E47" s="147">
        <f t="shared" si="23"/>
        <v>3080537</v>
      </c>
      <c r="F47" s="147">
        <f t="shared" si="23"/>
        <v>3243098</v>
      </c>
      <c r="G47" s="147">
        <f t="shared" si="23"/>
        <v>-44.139604040164059</v>
      </c>
      <c r="H47" s="150">
        <f t="shared" si="23"/>
        <v>2559844</v>
      </c>
      <c r="I47" s="146">
        <f t="shared" si="23"/>
        <v>102182</v>
      </c>
      <c r="J47" s="147">
        <f t="shared" si="23"/>
        <v>2662026</v>
      </c>
      <c r="K47" s="147">
        <f t="shared" si="23"/>
        <v>2783076</v>
      </c>
      <c r="L47" s="147">
        <f t="shared" si="5"/>
        <v>-4.3495039301837251</v>
      </c>
      <c r="M47" s="174">
        <f t="shared" si="18"/>
        <v>96.382208868456615</v>
      </c>
      <c r="N47" s="175">
        <f t="shared" si="18"/>
        <v>24.065076647346842</v>
      </c>
      <c r="O47" s="176">
        <f t="shared" si="18"/>
        <v>86.414349186521704</v>
      </c>
      <c r="P47" s="176">
        <f t="shared" si="19"/>
        <v>2.9719178658325039E-3</v>
      </c>
      <c r="Q47" s="153">
        <f t="shared" ref="Q47:AA47" si="24">SUM(Q28:Q35)</f>
        <v>0</v>
      </c>
      <c r="R47" s="153">
        <f t="shared" si="24"/>
        <v>0</v>
      </c>
      <c r="S47" s="145">
        <f t="shared" si="24"/>
        <v>5034</v>
      </c>
      <c r="T47" s="146">
        <f t="shared" si="24"/>
        <v>5</v>
      </c>
      <c r="U47" s="142">
        <f t="shared" si="24"/>
        <v>5039</v>
      </c>
      <c r="V47" s="150">
        <f t="shared" si="24"/>
        <v>104</v>
      </c>
      <c r="W47" s="146">
        <f t="shared" si="24"/>
        <v>34891</v>
      </c>
      <c r="X47" s="142">
        <f t="shared" si="24"/>
        <v>34995</v>
      </c>
      <c r="Y47" s="145">
        <f t="shared" si="24"/>
        <v>101016</v>
      </c>
      <c r="Z47" s="146">
        <f t="shared" si="24"/>
        <v>287539</v>
      </c>
      <c r="AA47" s="142">
        <f t="shared" si="24"/>
        <v>388555</v>
      </c>
    </row>
    <row r="48" spans="1:27" ht="14.25" hidden="1" x14ac:dyDescent="0.15">
      <c r="A48" s="48"/>
      <c r="B48" s="177" t="s">
        <v>75</v>
      </c>
      <c r="C48" s="145">
        <f t="shared" ref="C48:K48" si="25">SUM(C36:C39)</f>
        <v>1310194</v>
      </c>
      <c r="D48" s="146">
        <f t="shared" si="25"/>
        <v>139254</v>
      </c>
      <c r="E48" s="147">
        <f t="shared" si="25"/>
        <v>1449448</v>
      </c>
      <c r="F48" s="147">
        <f t="shared" si="25"/>
        <v>1580004</v>
      </c>
      <c r="G48" s="147">
        <f t="shared" si="25"/>
        <v>-33.901269042003364</v>
      </c>
      <c r="H48" s="150">
        <f t="shared" si="25"/>
        <v>1262958</v>
      </c>
      <c r="I48" s="146">
        <f t="shared" si="25"/>
        <v>41719</v>
      </c>
      <c r="J48" s="147">
        <f t="shared" si="25"/>
        <v>1304677</v>
      </c>
      <c r="K48" s="147">
        <f t="shared" si="25"/>
        <v>1425200</v>
      </c>
      <c r="L48" s="147">
        <f t="shared" si="5"/>
        <v>-8.4565674992983446</v>
      </c>
      <c r="M48" s="174">
        <f t="shared" si="18"/>
        <v>96.39473238314325</v>
      </c>
      <c r="N48" s="175">
        <f t="shared" si="18"/>
        <v>29.958923980639696</v>
      </c>
      <c r="O48" s="176">
        <f t="shared" si="18"/>
        <v>90.011990771659285</v>
      </c>
      <c r="P48" s="176">
        <f t="shared" si="19"/>
        <v>6.1009169839534114E-3</v>
      </c>
      <c r="Q48" s="153">
        <f t="shared" ref="Q48:AA48" si="26">SUM(Q36:Q39)</f>
        <v>0</v>
      </c>
      <c r="R48" s="153">
        <f t="shared" si="26"/>
        <v>0</v>
      </c>
      <c r="S48" s="145">
        <f t="shared" si="26"/>
        <v>1758</v>
      </c>
      <c r="T48" s="146">
        <f t="shared" si="26"/>
        <v>35</v>
      </c>
      <c r="U48" s="142">
        <f t="shared" si="26"/>
        <v>1793</v>
      </c>
      <c r="V48" s="150">
        <f t="shared" si="26"/>
        <v>142</v>
      </c>
      <c r="W48" s="146">
        <f t="shared" si="26"/>
        <v>12828</v>
      </c>
      <c r="X48" s="142">
        <f t="shared" si="26"/>
        <v>12970</v>
      </c>
      <c r="Y48" s="145">
        <f t="shared" si="26"/>
        <v>48852</v>
      </c>
      <c r="Z48" s="146">
        <f t="shared" si="26"/>
        <v>84742</v>
      </c>
      <c r="AA48" s="142">
        <f t="shared" si="26"/>
        <v>133594</v>
      </c>
    </row>
    <row r="49" spans="1:27" ht="14.25" hidden="1" x14ac:dyDescent="0.15">
      <c r="A49" s="48"/>
      <c r="B49" s="177" t="s">
        <v>76</v>
      </c>
      <c r="C49" s="145">
        <f t="shared" ref="C49:L50" si="27">SUM(C40:C40)</f>
        <v>149975</v>
      </c>
      <c r="D49" s="146">
        <f t="shared" si="27"/>
        <v>17839</v>
      </c>
      <c r="E49" s="147">
        <f t="shared" si="27"/>
        <v>167814</v>
      </c>
      <c r="F49" s="147">
        <f t="shared" si="27"/>
        <v>172554</v>
      </c>
      <c r="G49" s="147">
        <f t="shared" si="27"/>
        <v>-2.7469661671129035</v>
      </c>
      <c r="H49" s="150">
        <f t="shared" si="27"/>
        <v>145342</v>
      </c>
      <c r="I49" s="146">
        <f t="shared" si="27"/>
        <v>3381</v>
      </c>
      <c r="J49" s="147">
        <f t="shared" si="27"/>
        <v>148723</v>
      </c>
      <c r="K49" s="147">
        <f t="shared" si="27"/>
        <v>153599</v>
      </c>
      <c r="L49" s="147">
        <f t="shared" si="5"/>
        <v>-3.1744998339832944</v>
      </c>
      <c r="M49" s="174">
        <f t="shared" si="18"/>
        <v>96.910818469744953</v>
      </c>
      <c r="N49" s="175">
        <f t="shared" si="18"/>
        <v>18.95285610179943</v>
      </c>
      <c r="O49" s="176">
        <f t="shared" si="18"/>
        <v>88.62371435041176</v>
      </c>
      <c r="P49" s="176">
        <f t="shared" si="19"/>
        <v>5.6162603283461968E-2</v>
      </c>
      <c r="Q49" s="153">
        <f t="shared" ref="Q49:AA50" si="28">SUM(Q40:Q40)</f>
        <v>0</v>
      </c>
      <c r="R49" s="153">
        <f t="shared" si="28"/>
        <v>0</v>
      </c>
      <c r="S49" s="145">
        <f t="shared" si="28"/>
        <v>129</v>
      </c>
      <c r="T49" s="146">
        <f t="shared" si="28"/>
        <v>0</v>
      </c>
      <c r="U49" s="142">
        <f t="shared" si="28"/>
        <v>129</v>
      </c>
      <c r="V49" s="150">
        <f t="shared" si="28"/>
        <v>0</v>
      </c>
      <c r="W49" s="146">
        <f t="shared" si="28"/>
        <v>896</v>
      </c>
      <c r="X49" s="142">
        <f t="shared" si="28"/>
        <v>896</v>
      </c>
      <c r="Y49" s="145">
        <f t="shared" si="28"/>
        <v>4762</v>
      </c>
      <c r="Z49" s="146">
        <f t="shared" si="28"/>
        <v>13562</v>
      </c>
      <c r="AA49" s="142">
        <f t="shared" si="28"/>
        <v>18324</v>
      </c>
    </row>
    <row r="50" spans="1:27" ht="14.25" hidden="1" x14ac:dyDescent="0.15">
      <c r="A50" s="48"/>
      <c r="B50" s="177" t="s">
        <v>77</v>
      </c>
      <c r="C50" s="145">
        <f>SUM(C41:C41)</f>
        <v>312026</v>
      </c>
      <c r="D50" s="146">
        <f t="shared" si="27"/>
        <v>11612</v>
      </c>
      <c r="E50" s="147">
        <f t="shared" si="27"/>
        <v>323638</v>
      </c>
      <c r="F50" s="147">
        <f t="shared" si="27"/>
        <v>376709</v>
      </c>
      <c r="G50" s="147">
        <f t="shared" si="27"/>
        <v>-14.088062669062856</v>
      </c>
      <c r="H50" s="150">
        <f t="shared" si="27"/>
        <v>306915</v>
      </c>
      <c r="I50" s="146">
        <f t="shared" si="27"/>
        <v>4478</v>
      </c>
      <c r="J50" s="147">
        <f t="shared" si="27"/>
        <v>311393</v>
      </c>
      <c r="K50" s="147">
        <f t="shared" si="27"/>
        <v>363618</v>
      </c>
      <c r="L50" s="147">
        <f t="shared" si="27"/>
        <v>-14.36260031131572</v>
      </c>
      <c r="M50" s="174">
        <f t="shared" si="18"/>
        <v>98.361995474736077</v>
      </c>
      <c r="N50" s="175">
        <f t="shared" si="18"/>
        <v>38.563554943162245</v>
      </c>
      <c r="O50" s="176">
        <f t="shared" si="18"/>
        <v>96.216451714569985</v>
      </c>
      <c r="P50" s="176">
        <f t="shared" si="19"/>
        <v>2.6110869523886096E-2</v>
      </c>
      <c r="Q50" s="153">
        <f t="shared" si="28"/>
        <v>0</v>
      </c>
      <c r="R50" s="153">
        <f t="shared" si="28"/>
        <v>0</v>
      </c>
      <c r="S50" s="145">
        <f t="shared" si="28"/>
        <v>1146</v>
      </c>
      <c r="T50" s="146">
        <f t="shared" si="28"/>
        <v>0</v>
      </c>
      <c r="U50" s="142">
        <f t="shared" si="28"/>
        <v>1146</v>
      </c>
      <c r="V50" s="150">
        <f t="shared" si="28"/>
        <v>0</v>
      </c>
      <c r="W50" s="146">
        <f t="shared" si="28"/>
        <v>664</v>
      </c>
      <c r="X50" s="142">
        <f t="shared" si="28"/>
        <v>664</v>
      </c>
      <c r="Y50" s="145">
        <f t="shared" si="28"/>
        <v>6257</v>
      </c>
      <c r="Z50" s="146">
        <f t="shared" si="28"/>
        <v>6470</v>
      </c>
      <c r="AA50" s="142">
        <f t="shared" si="28"/>
        <v>12727</v>
      </c>
    </row>
  </sheetData>
  <mergeCells count="16">
    <mergeCell ref="Y4:AA4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M1:R2"/>
    <mergeCell ref="C4:G4"/>
    <mergeCell ref="H4:L4"/>
    <mergeCell ref="M4:P4"/>
    <mergeCell ref="S4:U4"/>
    <mergeCell ref="V4:X4"/>
  </mergeCells>
  <phoneticPr fontId="3"/>
  <dataValidations count="2">
    <dataValidation imeMode="on" allowBlank="1" showInputMessage="1" showErrorMessage="1" sqref="B54:B1048576 M1 B1:B50 A2 S2:XFD6 C2:I2 D5:G6 K2 I5:L6 Q3:R6 A3:C6 D3:G3 H3:H6 I3:J3 M3:M6 N3:O3 N5:P6"/>
    <dataValidation imeMode="off" allowBlank="1" showInputMessage="1" showErrorMessage="1" sqref="S1:XFD1 A1 A54:A1048576 A7:A50 C1:L1 C54:XFD1048576 C7:XFD50"/>
  </dataValidations>
  <pageMargins left="0.39370078740157483" right="0.19685039370078741" top="0.59055118110236227" bottom="0.39370078740157483" header="0.19685039370078741" footer="0.19685039370078741"/>
  <pageSetup paperSize="9" scale="82" orientation="landscape" r:id="rId1"/>
  <headerFooter alignWithMargins="0">
    <oddFooter>&amp;R&amp;10&amp;F　&amp;A</oddFooter>
  </headerFooter>
  <colBreaks count="1" manualBreakCount="1">
    <brk id="1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国保</vt:lpstr>
      <vt:lpstr>国保!Print_Area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宮城県</dc:creator>
  <cp:lastModifiedBy>宮城県</cp:lastModifiedBy>
  <cp:lastPrinted>2023-09-01T01:49:18Z</cp:lastPrinted>
  <dcterms:created xsi:type="dcterms:W3CDTF">2023-09-01T01:48:52Z</dcterms:created>
  <dcterms:modified xsi:type="dcterms:W3CDTF">2023-09-01T01:49:21Z</dcterms:modified>
</cp:coreProperties>
</file>