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5実施・公営企業決算統計関係\17 経営比較分析表\01 公営企業に係る経営比較分析表(令和4年度決算）の分析等について\03 市町村回答\05_白石市（病院のみ未提出）\01_当初\"/>
    </mc:Choice>
  </mc:AlternateContent>
  <workbookProtection workbookAlgorithmName="SHA-512" workbookHashValue="Hg2drzaH382SB7G4f+VEUfa0M7hwG/b79j/VwjkqFcnBJg5NEG5Xk26OSzzOC1kE8eVHMrbkM+WJedf/0MXK0Q==" workbookSaltValue="h1ko0siJRgA5rJ1RD5ZsX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<sst xmlns="http://schemas.openxmlformats.org/spreadsheetml/2006/main" count="228" uniqueCount="114">
  <si>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</si>
  <si>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</si>
  <si>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</si>
  <si>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</si>
  <si>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</si>
  <si>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</si>
  <si>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</si>
  <si>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</si>
  <si>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</si>
  <si>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</si>
  <si>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</si>
  <si>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</si>
  <si>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</si>
  <si>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</si>
  <si>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</si>
  <si>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</si>
  <si>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</si>
  <si>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</si>
  <si>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</si>
  <si>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</si>
  <si>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</si>
  <si>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</si>
  <si>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</si>
  <si>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</si>
  <si>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</si>
  <si>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</si>
  <si>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</si>
  <si>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</si>
  <si>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</si>
  <si>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</si>
  <si>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</si>
  <si>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</si>
  <si>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</si>
  <si>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</si>
  <si>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</si>
  <si>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</si>
  <si>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</si>
  <si>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</si>
  <si>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</si>
  <si>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</si>
  <si>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</si>
  <si>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</si>
  <si>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</si>
  <si>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</si>
  <si>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</si>
  <si>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</si>
  <si>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</si>
  <si>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</si>
  <si>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</si>
  <si>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</si>
  <si>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</si>
  <si>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</si>
  <si>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</si>
  <si>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</si>
  <si>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</si>
  <si>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</si>
  <si>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</si>
  <si>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</si>
  <si>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</si>
  <si>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</si>
  <si>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</si>
  <si>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</si>
  <si>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</si>
  <si>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</si>
  <si>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</si>
  <si>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</si>
  <si>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</si>
  <si>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</si>
  <si>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</si>
  <si>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</si>
  <si>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</si>
  <si>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</si>
  <si>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</si>
  <si>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</si>
  <si>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</si>
  <si>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</si>
  <si>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</si>
  <si>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</si>
  <si>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</si>
  <si>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</si>
  <si>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</si>
  <si>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</si>
  <si>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</si>
  <si>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</si>
  <si>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</si>
  <si>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</si>
  <si>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</si>
  <si>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</si>
  <si>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</si>
  <si>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</si>
  <si>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</si>
  <si>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</si>
  <si>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</si>
  <si>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白石市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</si>
  <si>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</si>
  <si>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</si>
  <si>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</si>
  <si>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</si>
  <si>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</si>
  <si>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</si>
  <si>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</si>
  <si>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</si>
  <si>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</si>
  <si>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</si>
  <si>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</si>
  <si>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</si>
  <si>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</si>
  <si>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</si>
  <si>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</si>
  <si>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</si>
  <si>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</si>
  <si>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給水状況については、給水人口や有収水量の減少が続いていることから、給水収益についても減少傾向が続く見込みとなっている。
　また、施設の老朽化の状況から、計画的な管路の更新を行っていく必要がある。施設更新費用の増加が見込まれ、厳しい経営となることが予想される。
　今後も、経費削減に努めるとともに、料金改定なども視野に入れ、事業運営を行っていく必要がある。</t>
    <rPh sb="77" eb="80">
      <t>ケイカクテキ</t>
    </rPh>
    <rPh sb="81" eb="83">
      <t>カンロ</t>
    </rPh>
    <rPh sb="84" eb="86">
      <t>コウシン</t>
    </rPh>
    <rPh sb="87" eb="88">
      <t>オコナ</t>
    </rPh>
    <rPh sb="92" eb="94">
      <t>ヒツヨウ</t>
    </rPh>
    <phoneticPr fontId="4"/>
  </si>
  <si>
    <t>　令和4年度は、令和4年3月16日に発生した福島県沖地震に対する被災者支援として、全世帯の4月分水道基本料金の5割減額を実施したことなどにより、経常収支比率や料金回収率の減少となった。
　企業債残高対給水収益比率については、企業債残高の増加や給水収益の減少により令和4年度は増加となっている。令和3年3月に策定した「白石市水道ビジョン」の計画を基に、引き続き資産の更新を行っていくため、今後も増加していくと考えられる。
　施設利用率については、人口減少により一日平均配水量が年々減少しているため、配水施設の統廃合など施設規模の見直しを実施している。
　また、有収率については、令和3年度から0.35ポイントの減少となっており、当市は、近隣市や類似団体と比較すると有収率が低いため、今後も漏水調査や配水量の見直しを行い、効率的な経営を目指していく。</t>
    <rPh sb="48" eb="50">
      <t>スイドウ</t>
    </rPh>
    <rPh sb="85" eb="87">
      <t>ゲンショウ</t>
    </rPh>
    <rPh sb="118" eb="120">
      <t>ゾウカ</t>
    </rPh>
    <rPh sb="126" eb="128">
      <t>ゲンショウ</t>
    </rPh>
    <rPh sb="137" eb="139">
      <t>ゾウカ</t>
    </rPh>
    <rPh sb="172" eb="173">
      <t>モト</t>
    </rPh>
    <rPh sb="175" eb="176">
      <t>ヒ</t>
    </rPh>
    <rPh sb="177" eb="178">
      <t>ツヅ</t>
    </rPh>
    <phoneticPr fontId="4"/>
  </si>
  <si>
    <t>　有形固定資産全体としては、約6割が減価償却済となっており、管路経年化率では、類似団体と比較すると大幅に高い値となっているため、計画的な更新が必要な状況である。
　管路については、令和3年3月に策定した「白石市水道ビジョン」の計画に基づき更新を行っているが、一部工事の繰越などにより管路更新率について、前年度より0.28ポイントの減少となった。今後も更新されていない管路については、更新延長を年間約3kmとして、効率的に更新を行っていく。</t>
    <rPh sb="119" eb="121">
      <t>コウシン</t>
    </rPh>
    <rPh sb="122" eb="123">
      <t>オコナ</t>
    </rPh>
    <rPh sb="129" eb="131">
      <t>イチブ</t>
    </rPh>
    <rPh sb="131" eb="133">
      <t>コウジ</t>
    </rPh>
    <rPh sb="134" eb="136">
      <t>クリコシ</t>
    </rPh>
    <rPh sb="165" eb="167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</si>
</sst>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0.74</c:v>
                </c:pt>
                <c:pt idx="2">
                  <c:v>0.65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1-4221-BE16-BA77A67F7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11-4221-BE16-BA77A67F7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82.53</c:v>
                </c:pt>
                <c:pt idx="1">
                  <c:v>79.97</c:v>
                </c:pt>
                <c:pt idx="2">
                  <c:v>75.27</c:v>
                </c:pt>
                <c:pt idx="3">
                  <c:v>73.53</c:v>
                </c:pt>
                <c:pt idx="4">
                  <c:v>73.209999999999994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9-4E41-B51F-AFA23B437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D9-4E41-B51F-AFA23B437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73.13</c:v>
                </c:pt>
                <c:pt idx="1">
                  <c:v>73.53</c:v>
                </c:pt>
                <c:pt idx="2">
                  <c:v>77.86</c:v>
                </c:pt>
                <c:pt idx="3">
                  <c:v>77.84</c:v>
                </c:pt>
                <c:pt idx="4">
                  <c:v>77.489999999999995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3-4B40-9CA1-10617867D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83-4B40-9CA1-10617867D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96.42</c:v>
                </c:pt>
                <c:pt idx="1">
                  <c:v>95.61</c:v>
                </c:pt>
                <c:pt idx="2">
                  <c:v>108.42</c:v>
                </c:pt>
                <c:pt idx="3">
                  <c:v>111.02</c:v>
                </c:pt>
                <c:pt idx="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2-4490-98F1-3316429BE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2-4490-98F1-3316429BE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61.86</c:v>
                </c:pt>
                <c:pt idx="1">
                  <c:v>61.76</c:v>
                </c:pt>
                <c:pt idx="2">
                  <c:v>61.07</c:v>
                </c:pt>
                <c:pt idx="3">
                  <c:v>60.39</c:v>
                </c:pt>
                <c:pt idx="4">
                  <c:v>60.73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0-403A-826B-E4CD0D14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0-403A-826B-E4CD0D14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58.85</c:v>
                </c:pt>
                <c:pt idx="2">
                  <c:v>36.770000000000003</c:v>
                </c:pt>
                <c:pt idx="3">
                  <c:v>39.82</c:v>
                </c:pt>
                <c:pt idx="4">
                  <c:v>42.56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D-4DC4-902E-66E06541B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D-4DC4-902E-66E06541B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4-4FE7-97B4-75E8DE09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4-4FE7-97B4-75E8DE09D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478.05</c:v>
                </c:pt>
                <c:pt idx="1">
                  <c:v>416.88</c:v>
                </c:pt>
                <c:pt idx="2">
                  <c:v>375.88</c:v>
                </c:pt>
                <c:pt idx="3">
                  <c:v>439.34</c:v>
                </c:pt>
                <c:pt idx="4">
                  <c:v>437.96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B-4299-8F5A-193A4ECDC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2B-4299-8F5A-193A4ECDC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170.02</c:v>
                </c:pt>
                <c:pt idx="1">
                  <c:v>179.88</c:v>
                </c:pt>
                <c:pt idx="2">
                  <c:v>197.47</c:v>
                </c:pt>
                <c:pt idx="3">
                  <c:v>180.18</c:v>
                </c:pt>
                <c:pt idx="4">
                  <c:v>186.54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0-431B-B872-22B5298BD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0-431B-B872-22B5298BD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94.31</c:v>
                </c:pt>
                <c:pt idx="1">
                  <c:v>91.39</c:v>
                </c:pt>
                <c:pt idx="2">
                  <c:v>94.96</c:v>
                </c:pt>
                <c:pt idx="3">
                  <c:v>105.49</c:v>
                </c:pt>
                <c:pt idx="4">
                  <c:v>102.89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6-47F4-BE1C-81FB2A8A6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6-47F4-BE1C-81FB2A8A6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278.95</c:v>
                </c:pt>
                <c:pt idx="1">
                  <c:v>288.45</c:v>
                </c:pt>
                <c:pt idx="2">
                  <c:v>254.12</c:v>
                </c:pt>
                <c:pt idx="3">
                  <c:v>250.3</c:v>
                </c:pt>
                <c:pt idx="4">
                  <c:v>251.91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6-4CCD-973D-35368EC40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6-4CCD-973D-35368EC40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0" zoomScaleNormal="100" workbookViewId="0">
      <selection activeCell="B60" sqref="B60:BJ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宮城県　白石市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A5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31968</v>
      </c>
      <c r="AM8" s="66"/>
      <c r="AN8" s="66"/>
      <c r="AO8" s="66"/>
      <c r="AP8" s="66"/>
      <c r="AQ8" s="66"/>
      <c r="AR8" s="66"/>
      <c r="AS8" s="66"/>
      <c r="AT8" s="37">
        <f>データ!$S$6</f>
        <v>286.48</v>
      </c>
      <c r="AU8" s="38"/>
      <c r="AV8" s="38"/>
      <c r="AW8" s="38"/>
      <c r="AX8" s="38"/>
      <c r="AY8" s="38"/>
      <c r="AZ8" s="38"/>
      <c r="BA8" s="38"/>
      <c r="BB8" s="55">
        <f>データ!$T$6</f>
        <v>111.59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67.86</v>
      </c>
      <c r="J10" s="38"/>
      <c r="K10" s="38"/>
      <c r="L10" s="38"/>
      <c r="M10" s="38"/>
      <c r="N10" s="38"/>
      <c r="O10" s="65"/>
      <c r="P10" s="55">
        <f>データ!$P$6</f>
        <v>96.3</v>
      </c>
      <c r="Q10" s="55"/>
      <c r="R10" s="55"/>
      <c r="S10" s="55"/>
      <c r="T10" s="55"/>
      <c r="U10" s="55"/>
      <c r="V10" s="55"/>
      <c r="W10" s="66">
        <f>データ!$Q$6</f>
        <v>4180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30570</v>
      </c>
      <c r="AM10" s="66"/>
      <c r="AN10" s="66"/>
      <c r="AO10" s="66"/>
      <c r="AP10" s="66"/>
      <c r="AQ10" s="66"/>
      <c r="AR10" s="66"/>
      <c r="AS10" s="66"/>
      <c r="AT10" s="37">
        <f>データ!$V$6</f>
        <v>49.62</v>
      </c>
      <c r="AU10" s="38"/>
      <c r="AV10" s="38"/>
      <c r="AW10" s="38"/>
      <c r="AX10" s="38"/>
      <c r="AY10" s="38"/>
      <c r="AZ10" s="38"/>
      <c r="BA10" s="38"/>
      <c r="BB10" s="55">
        <f>データ!$W$6</f>
        <v>616.08000000000004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w8ZAAAX98QItLcHWc+6IsL7vr/VvkVOlDMtSkQWYpWd4XzZooB7PIR50jcjhIqc+55uiNBA8iFFRivhCn1uFIA==" saltValue="DFbfmNrg5HNhc00E0/wTK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42064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宮城県　白石市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67.86</v>
      </c>
      <c r="P6" s="21">
        <f t="shared" si="3"/>
        <v>96.3</v>
      </c>
      <c r="Q6" s="21">
        <f t="shared" si="3"/>
        <v>4180</v>
      </c>
      <c r="R6" s="21">
        <f t="shared" si="3"/>
        <v>31968</v>
      </c>
      <c r="S6" s="21">
        <f t="shared" si="3"/>
        <v>286.48</v>
      </c>
      <c r="T6" s="21">
        <f t="shared" si="3"/>
        <v>111.59</v>
      </c>
      <c r="U6" s="21">
        <f t="shared" si="3"/>
        <v>30570</v>
      </c>
      <c r="V6" s="21">
        <f t="shared" si="3"/>
        <v>49.62</v>
      </c>
      <c r="W6" s="21">
        <f t="shared" si="3"/>
        <v>616.08000000000004</v>
      </c>
      <c r="X6" s="22">
        <f>IF(X7="",NA(),X7)</f>
        <v>96.42</v>
      </c>
      <c r="Y6" s="22">
        <f t="shared" ref="Y6:AG6" si="4">IF(Y7="",NA(),Y7)</f>
        <v>95.61</v>
      </c>
      <c r="Z6" s="22">
        <f t="shared" si="4"/>
        <v>108.42</v>
      </c>
      <c r="AA6" s="22">
        <f t="shared" si="4"/>
        <v>111.02</v>
      </c>
      <c r="AB6" s="22">
        <f t="shared" si="4"/>
        <v>108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478.05</v>
      </c>
      <c r="AU6" s="22">
        <f t="shared" ref="AU6:BC6" si="6">IF(AU7="",NA(),AU7)</f>
        <v>416.88</v>
      </c>
      <c r="AV6" s="22">
        <f t="shared" si="6"/>
        <v>375.88</v>
      </c>
      <c r="AW6" s="22">
        <f t="shared" si="6"/>
        <v>439.34</v>
      </c>
      <c r="AX6" s="22">
        <f t="shared" si="6"/>
        <v>437.96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170.02</v>
      </c>
      <c r="BF6" s="22">
        <f t="shared" ref="BF6:BN6" si="7">IF(BF7="",NA(),BF7)</f>
        <v>179.88</v>
      </c>
      <c r="BG6" s="22">
        <f t="shared" si="7"/>
        <v>197.47</v>
      </c>
      <c r="BH6" s="22">
        <f t="shared" si="7"/>
        <v>180.18</v>
      </c>
      <c r="BI6" s="22">
        <f t="shared" si="7"/>
        <v>186.54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94.31</v>
      </c>
      <c r="BQ6" s="22">
        <f t="shared" ref="BQ6:BY6" si="8">IF(BQ7="",NA(),BQ7)</f>
        <v>91.39</v>
      </c>
      <c r="BR6" s="22">
        <f t="shared" si="8"/>
        <v>94.96</v>
      </c>
      <c r="BS6" s="22">
        <f t="shared" si="8"/>
        <v>105.49</v>
      </c>
      <c r="BT6" s="22">
        <f t="shared" si="8"/>
        <v>102.89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278.95</v>
      </c>
      <c r="CB6" s="22">
        <f t="shared" ref="CB6:CJ6" si="9">IF(CB7="",NA(),CB7)</f>
        <v>288.45</v>
      </c>
      <c r="CC6" s="22">
        <f t="shared" si="9"/>
        <v>254.12</v>
      </c>
      <c r="CD6" s="22">
        <f t="shared" si="9"/>
        <v>250.3</v>
      </c>
      <c r="CE6" s="22">
        <f t="shared" si="9"/>
        <v>251.91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82.53</v>
      </c>
      <c r="CM6" s="22">
        <f t="shared" ref="CM6:CU6" si="10">IF(CM7="",NA(),CM7)</f>
        <v>79.97</v>
      </c>
      <c r="CN6" s="22">
        <f t="shared" si="10"/>
        <v>75.27</v>
      </c>
      <c r="CO6" s="22">
        <f t="shared" si="10"/>
        <v>73.53</v>
      </c>
      <c r="CP6" s="22">
        <f t="shared" si="10"/>
        <v>73.209999999999994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73.13</v>
      </c>
      <c r="CX6" s="22">
        <f t="shared" ref="CX6:DF6" si="11">IF(CX7="",NA(),CX7)</f>
        <v>73.53</v>
      </c>
      <c r="CY6" s="22">
        <f t="shared" si="11"/>
        <v>77.86</v>
      </c>
      <c r="CZ6" s="22">
        <f t="shared" si="11"/>
        <v>77.84</v>
      </c>
      <c r="DA6" s="22">
        <f t="shared" si="11"/>
        <v>77.489999999999995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61.86</v>
      </c>
      <c r="DI6" s="22">
        <f t="shared" ref="DI6:DQ6" si="12">IF(DI7="",NA(),DI7)</f>
        <v>61.76</v>
      </c>
      <c r="DJ6" s="22">
        <f t="shared" si="12"/>
        <v>61.07</v>
      </c>
      <c r="DK6" s="22">
        <f t="shared" si="12"/>
        <v>60.39</v>
      </c>
      <c r="DL6" s="22">
        <f t="shared" si="12"/>
        <v>60.73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59.8</v>
      </c>
      <c r="DT6" s="22">
        <f t="shared" ref="DT6:EB6" si="13">IF(DT7="",NA(),DT7)</f>
        <v>58.85</v>
      </c>
      <c r="DU6" s="22">
        <f t="shared" si="13"/>
        <v>36.770000000000003</v>
      </c>
      <c r="DV6" s="22">
        <f t="shared" si="13"/>
        <v>39.82</v>
      </c>
      <c r="DW6" s="22">
        <f t="shared" si="13"/>
        <v>42.56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0.39</v>
      </c>
      <c r="EE6" s="22">
        <f t="shared" ref="EE6:EM6" si="14">IF(EE7="",NA(),EE7)</f>
        <v>0.74</v>
      </c>
      <c r="EF6" s="22">
        <f t="shared" si="14"/>
        <v>0.65</v>
      </c>
      <c r="EG6" s="22">
        <f t="shared" si="14"/>
        <v>0.8</v>
      </c>
      <c r="EH6" s="22">
        <f t="shared" si="14"/>
        <v>0.52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42064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67.86</v>
      </c>
      <c r="P7" s="25">
        <v>96.3</v>
      </c>
      <c r="Q7" s="25">
        <v>4180</v>
      </c>
      <c r="R7" s="25">
        <v>31968</v>
      </c>
      <c r="S7" s="25">
        <v>286.48</v>
      </c>
      <c r="T7" s="25">
        <v>111.59</v>
      </c>
      <c r="U7" s="25">
        <v>30570</v>
      </c>
      <c r="V7" s="25">
        <v>49.62</v>
      </c>
      <c r="W7" s="25">
        <v>616.08000000000004</v>
      </c>
      <c r="X7" s="25">
        <v>96.42</v>
      </c>
      <c r="Y7" s="25">
        <v>95.61</v>
      </c>
      <c r="Z7" s="25">
        <v>108.42</v>
      </c>
      <c r="AA7" s="25">
        <v>111.02</v>
      </c>
      <c r="AB7" s="25">
        <v>108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478.05</v>
      </c>
      <c r="AU7" s="25">
        <v>416.88</v>
      </c>
      <c r="AV7" s="25">
        <v>375.88</v>
      </c>
      <c r="AW7" s="25">
        <v>439.34</v>
      </c>
      <c r="AX7" s="25">
        <v>437.96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170.02</v>
      </c>
      <c r="BF7" s="25">
        <v>179.88</v>
      </c>
      <c r="BG7" s="25">
        <v>197.47</v>
      </c>
      <c r="BH7" s="25">
        <v>180.18</v>
      </c>
      <c r="BI7" s="25">
        <v>186.54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94.31</v>
      </c>
      <c r="BQ7" s="25">
        <v>91.39</v>
      </c>
      <c r="BR7" s="25">
        <v>94.96</v>
      </c>
      <c r="BS7" s="25">
        <v>105.49</v>
      </c>
      <c r="BT7" s="25">
        <v>102.89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278.95</v>
      </c>
      <c r="CB7" s="25">
        <v>288.45</v>
      </c>
      <c r="CC7" s="25">
        <v>254.12</v>
      </c>
      <c r="CD7" s="25">
        <v>250.3</v>
      </c>
      <c r="CE7" s="25">
        <v>251.91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82.53</v>
      </c>
      <c r="CM7" s="25">
        <v>79.97</v>
      </c>
      <c r="CN7" s="25">
        <v>75.27</v>
      </c>
      <c r="CO7" s="25">
        <v>73.53</v>
      </c>
      <c r="CP7" s="25">
        <v>73.209999999999994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73.13</v>
      </c>
      <c r="CX7" s="25">
        <v>73.53</v>
      </c>
      <c r="CY7" s="25">
        <v>77.86</v>
      </c>
      <c r="CZ7" s="25">
        <v>77.84</v>
      </c>
      <c r="DA7" s="25">
        <v>77.489999999999995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61.86</v>
      </c>
      <c r="DI7" s="25">
        <v>61.76</v>
      </c>
      <c r="DJ7" s="25">
        <v>61.07</v>
      </c>
      <c r="DK7" s="25">
        <v>60.39</v>
      </c>
      <c r="DL7" s="25">
        <v>60.73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59.8</v>
      </c>
      <c r="DT7" s="25">
        <v>58.85</v>
      </c>
      <c r="DU7" s="25">
        <v>36.770000000000003</v>
      </c>
      <c r="DV7" s="25">
        <v>39.82</v>
      </c>
      <c r="DW7" s="25">
        <v>42.56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0.39</v>
      </c>
      <c r="EE7" s="25">
        <v>0.74</v>
      </c>
      <c r="EF7" s="25">
        <v>0.65</v>
      </c>
      <c r="EG7" s="25">
        <v>0.8</v>
      </c>
      <c r="EH7" s="25">
        <v>0.52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2024-02-01T04:01:48Z</cp:lastPrinted>
  <dcterms:created xsi:type="dcterms:W3CDTF">2023-12-05T00:48:27Z</dcterms:created>
  <dcterms:modified xsi:type="dcterms:W3CDTF">2024-02-01T04:01:49Z</dcterms:modified>
  <cp:category/>
</cp:coreProperties>
</file>