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29\課共通nas\50財務\02公営企業会計\01_決算状況調査\①全般\R5実施・公営企業決算統計関係\17 経営比較分析表\01 公営企業に係る経営比較分析表(令和4年度決算）の分析等について\03 市町村回答\33_美里町★☆※団体確認中\02_修正\"/>
    </mc:Choice>
  </mc:AlternateContent>
  <workbookProtection workbookAlgorithmName="SHA-512" workbookHashValue="Hbcsxvn9Bd2y+ZaI4wdPOwBl4fjJ9T3Dus/x6o9YPGmT6qa9WbdyCsoJoT2S4PdX0OmdfWn1cWpNQAvUFV5tgA==" workbookSaltValue="Bt5uQUa4QSV9Pt4+N7g2UA==" workbookSpinCount="100000" lockStructure="1"/>
  <bookViews>
    <workbookView xWindow="0" yWindow="0" windowWidth="4575" windowHeight="3885"/>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AL10" i="4" s="1"/>
  <c r="T6" i="5"/>
  <c r="BB8" i="4" s="1"/>
  <c r="S6" i="5"/>
  <c r="R6" i="5"/>
  <c r="Q6" i="5"/>
  <c r="P6" i="5"/>
  <c r="O6" i="5"/>
  <c r="N6" i="5"/>
  <c r="M6" i="5"/>
  <c r="AD8" i="4" s="1"/>
  <c r="L6" i="5"/>
  <c r="W8" i="4" s="1"/>
  <c r="K6" i="5"/>
  <c r="J6" i="5"/>
  <c r="I6" i="5"/>
  <c r="B8" i="4" s="1"/>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J85" i="4"/>
  <c r="I85" i="4"/>
  <c r="E85" i="4"/>
  <c r="BB10" i="4"/>
  <c r="AT10" i="4"/>
  <c r="W10" i="4"/>
  <c r="P10" i="4"/>
  <c r="I10" i="4"/>
  <c r="B10" i="4"/>
  <c r="AT8" i="4"/>
  <c r="AL8" i="4"/>
  <c r="P8" i="4"/>
  <c r="I8" i="4"/>
</calcChain>
</file>

<file path=xl/sharedStrings.xml><?xml version="1.0" encoding="utf-8"?>
<sst xmlns="http://schemas.openxmlformats.org/spreadsheetml/2006/main" count="228" uniqueCount="113">
  <si>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</si>
  <si>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</si>
  <si>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</si>
  <si>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</si>
  <si>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</si>
  <si>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</si>
  <si>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</si>
  <si>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</si>
  <si>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</si>
  <si>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</si>
  <si>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</si>
  <si>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</si>
  <si>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</si>
  <si>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</si>
  <si>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</si>
  <si>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</si>
  <si>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</si>
  <si>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</si>
  <si>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</si>
  <si>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</si>
  <si>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</si>
  <si>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</si>
  <si>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</si>
  <si>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</si>
  <si>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</si>
  <si>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</si>
  <si>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</si>
  <si>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</si>
  <si>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</si>
  <si>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</si>
  <si>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</si>
  <si>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</si>
  <si>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</si>
  <si>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</si>
  <si>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</si>
  <si>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</si>
  <si>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</si>
  <si>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</si>
  <si>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</si>
  <si>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</si>
  <si>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</si>
  <si>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</si>
  <si>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</si>
  <si>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</si>
  <si>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</si>
  <si>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</si>
  <si>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</si>
  <si>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</si>
  <si>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</si>
  <si>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</si>
  <si>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</si>
  <si>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</si>
  <si>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</si>
  <si>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</si>
  <si>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</si>
  <si>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</si>
  <si>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</si>
  <si>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</si>
  <si>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</si>
  <si>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</si>
  <si>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</si>
  <si>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</si>
  <si>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</si>
  <si>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</si>
  <si>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</si>
  <si>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</si>
  <si>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</si>
  <si>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</si>
  <si>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</si>
  <si>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</si>
  <si>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</si>
  <si>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</si>
  <si>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</si>
  <si>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</si>
  <si>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</si>
  <si>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</si>
  <si>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</si>
  <si>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</si>
  <si>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</si>
  <si>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</si>
  <si>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</si>
  <si>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</si>
  <si>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</si>
  <si>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</si>
  <si>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</si>
  <si>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</si>
  <si>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</si>
  <si>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</si>
  <si>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</si>
  <si>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</si>
  <si>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</si>
  <si>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</si>
  <si>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美里町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</si>
  <si>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</si>
  <si>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</si>
  <si>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</si>
  <si>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</si>
  <si>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</si>
  <si>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</si>
  <si>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</si>
  <si>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</si>
  <si>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</si>
  <si>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</si>
  <si>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</si>
  <si>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</si>
  <si>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</si>
  <si>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</si>
  <si>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</si>
  <si>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</si>
  <si>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</si>
  <si>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xml:space="preserve"> 有形固定資産減価償却率は44.64％となった。資産額が大きい浄水施設などが比較的新しいため、類似団体平均及び全国平均と比較して低い水準にある。
　一方で管路経年化率は、26.57％と類似団体平均及び全国平均に比べて高い水準にあり、管路更新率は0.30％と昨年度から増加しているが、物価高騰の影響等により、計画していた更新延長に達していないため、老朽管の更新を引き続き推進するとともに管路以外の水道施設の更新が必要な時期を迎えることから次期投資計画の見直しに向けた取組を実施していく。</t>
    <rPh sb="74" eb="76">
      <t>イッポウ</t>
    </rPh>
    <rPh sb="77" eb="79">
      <t>カンロ</t>
    </rPh>
    <rPh sb="79" eb="83">
      <t>ケイネンカリツ</t>
    </rPh>
    <rPh sb="128" eb="131">
      <t>サクネンド</t>
    </rPh>
    <rPh sb="133" eb="135">
      <t>ゾウカ</t>
    </rPh>
    <rPh sb="141" eb="143">
      <t>ブッカ</t>
    </rPh>
    <rPh sb="143" eb="145">
      <t>コウトウ</t>
    </rPh>
    <rPh sb="153" eb="155">
      <t>ケイカク</t>
    </rPh>
    <rPh sb="159" eb="161">
      <t>コウシン</t>
    </rPh>
    <rPh sb="161" eb="163">
      <t>エンチョウ</t>
    </rPh>
    <rPh sb="164" eb="165">
      <t>タッ</t>
    </rPh>
    <rPh sb="173" eb="176">
      <t>ロウキュウカン</t>
    </rPh>
    <rPh sb="177" eb="179">
      <t>コウシン</t>
    </rPh>
    <rPh sb="180" eb="181">
      <t>ヒ</t>
    </rPh>
    <rPh sb="182" eb="183">
      <t>ツヅ</t>
    </rPh>
    <rPh sb="184" eb="186">
      <t>スイシン</t>
    </rPh>
    <rPh sb="192" eb="194">
      <t>カンロ</t>
    </rPh>
    <rPh sb="194" eb="196">
      <t>イガイ</t>
    </rPh>
    <rPh sb="197" eb="201">
      <t>スイドウシセツ</t>
    </rPh>
    <rPh sb="202" eb="204">
      <t>コウシン</t>
    </rPh>
    <rPh sb="205" eb="207">
      <t>ヒツヨウ</t>
    </rPh>
    <rPh sb="208" eb="210">
      <t>ジキ</t>
    </rPh>
    <rPh sb="211" eb="212">
      <t>ムカ</t>
    </rPh>
    <rPh sb="218" eb="220">
      <t>ジキ</t>
    </rPh>
    <rPh sb="220" eb="224">
      <t>トウシケイカク</t>
    </rPh>
    <rPh sb="225" eb="227">
      <t>ミナオ</t>
    </rPh>
    <rPh sb="229" eb="230">
      <t>ム</t>
    </rPh>
    <rPh sb="232" eb="234">
      <t>トリクミ</t>
    </rPh>
    <rPh sb="235" eb="237">
      <t>ジッシ</t>
    </rPh>
    <phoneticPr fontId="4"/>
  </si>
  <si>
    <t>　令和4年度は、令和元年度に実施した水道料金改定の成果により収益を確保することができた。その一方で災害等による特別損失の計上、物価高騰による費用の増加により、予定していた収益が確保できていないため引き続き、収益の確保、費用の抑制に取り組むとともに次期「美里町水道事業経営戦略」の見直しに向け投資計画の見直しに着手していく。
　管路更新については、令和3年度に策定した「美里町水道事業経営戦略」に基づき、施設及び老朽化した管路の更新を進め、有収率の向上と各指標の改善を図っていく。
　資産の更新の主たる財源である企業債は、令和5年度から借入額を抑制し、企業債残高の増加を抑制している。
　今後については、持続可能な経営を行うため、次期「美里町水道事業経営戦略」の見直しに必要な調査・分析を実施し、引き続き経営の健全化に努め、経営基盤の強化を図っていく。</t>
    <rPh sb="1" eb="3">
      <t>レイワ</t>
    </rPh>
    <rPh sb="4" eb="6">
      <t>ネンド</t>
    </rPh>
    <rPh sb="8" eb="10">
      <t>レイワ</t>
    </rPh>
    <rPh sb="10" eb="11">
      <t>ガン</t>
    </rPh>
    <rPh sb="11" eb="12">
      <t>ネン</t>
    </rPh>
    <rPh sb="12" eb="13">
      <t>ド</t>
    </rPh>
    <rPh sb="14" eb="16">
      <t>ジッシ</t>
    </rPh>
    <rPh sb="18" eb="20">
      <t>スイドウ</t>
    </rPh>
    <rPh sb="20" eb="22">
      <t>リョウキン</t>
    </rPh>
    <rPh sb="22" eb="24">
      <t>カイテイ</t>
    </rPh>
    <rPh sb="25" eb="27">
      <t>セイカ</t>
    </rPh>
    <rPh sb="30" eb="32">
      <t>シュウエキ</t>
    </rPh>
    <rPh sb="33" eb="35">
      <t>カクホ</t>
    </rPh>
    <rPh sb="46" eb="48">
      <t>イッポウ</t>
    </rPh>
    <rPh sb="49" eb="52">
      <t>サイガイトウ</t>
    </rPh>
    <rPh sb="55" eb="57">
      <t>トクベツ</t>
    </rPh>
    <rPh sb="57" eb="59">
      <t>ソンシツ</t>
    </rPh>
    <rPh sb="60" eb="62">
      <t>ケイジョウ</t>
    </rPh>
    <rPh sb="63" eb="65">
      <t>ブッカ</t>
    </rPh>
    <rPh sb="65" eb="67">
      <t>コウトウ</t>
    </rPh>
    <rPh sb="70" eb="72">
      <t>ヒヨウ</t>
    </rPh>
    <rPh sb="73" eb="75">
      <t>ゾウカ</t>
    </rPh>
    <rPh sb="79" eb="81">
      <t>ヨテイ</t>
    </rPh>
    <rPh sb="85" eb="87">
      <t>シュウエキ</t>
    </rPh>
    <rPh sb="88" eb="90">
      <t>カクホ</t>
    </rPh>
    <rPh sb="98" eb="99">
      <t>ヒ</t>
    </rPh>
    <rPh sb="100" eb="101">
      <t>ツヅ</t>
    </rPh>
    <rPh sb="103" eb="105">
      <t>シュウエキ</t>
    </rPh>
    <rPh sb="106" eb="108">
      <t>カクホ</t>
    </rPh>
    <rPh sb="109" eb="111">
      <t>ヒヨウ</t>
    </rPh>
    <rPh sb="123" eb="125">
      <t>ジキ</t>
    </rPh>
    <rPh sb="126" eb="129">
      <t>ミサトマチ</t>
    </rPh>
    <rPh sb="129" eb="133">
      <t>スイドウジギョウ</t>
    </rPh>
    <rPh sb="133" eb="135">
      <t>ケイエイ</t>
    </rPh>
    <rPh sb="135" eb="137">
      <t>センリャク</t>
    </rPh>
    <rPh sb="139" eb="141">
      <t>ミナオ</t>
    </rPh>
    <rPh sb="143" eb="144">
      <t>ム</t>
    </rPh>
    <rPh sb="163" eb="165">
      <t>カンロ</t>
    </rPh>
    <rPh sb="165" eb="167">
      <t>コウシン</t>
    </rPh>
    <rPh sb="173" eb="175">
      <t>レイワ</t>
    </rPh>
    <rPh sb="176" eb="178">
      <t>ネンド</t>
    </rPh>
    <rPh sb="179" eb="181">
      <t>サクテイ</t>
    </rPh>
    <rPh sb="184" eb="187">
      <t>ミサトマチ</t>
    </rPh>
    <rPh sb="187" eb="191">
      <t>スイドウジギョウ</t>
    </rPh>
    <rPh sb="191" eb="193">
      <t>ケイエイ</t>
    </rPh>
    <rPh sb="193" eb="195">
      <t>センリャク</t>
    </rPh>
    <rPh sb="197" eb="198">
      <t>モト</t>
    </rPh>
    <rPh sb="201" eb="203">
      <t>シセツ</t>
    </rPh>
    <rPh sb="203" eb="204">
      <t>オヨ</t>
    </rPh>
    <rPh sb="207" eb="208">
      <t>カ</t>
    </rPh>
    <rPh sb="210" eb="212">
      <t>カンロ</t>
    </rPh>
    <rPh sb="213" eb="215">
      <t>コウシン</t>
    </rPh>
    <rPh sb="216" eb="217">
      <t>スス</t>
    </rPh>
    <rPh sb="223" eb="225">
      <t>コウジョウ</t>
    </rPh>
    <rPh sb="226" eb="229">
      <t>カクシヒョウ</t>
    </rPh>
    <rPh sb="230" eb="232">
      <t>カイゼン</t>
    </rPh>
    <rPh sb="233" eb="234">
      <t>ハカ</t>
    </rPh>
    <rPh sb="241" eb="243">
      <t>シサン</t>
    </rPh>
    <rPh sb="244" eb="246">
      <t>コウシン</t>
    </rPh>
    <rPh sb="247" eb="248">
      <t>シュ</t>
    </rPh>
    <rPh sb="260" eb="262">
      <t>レイワ</t>
    </rPh>
    <rPh sb="263" eb="265">
      <t>ネンド</t>
    </rPh>
    <rPh sb="267" eb="270">
      <t>カリイレガク</t>
    </rPh>
    <rPh sb="271" eb="273">
      <t>ヨクセイ</t>
    </rPh>
    <rPh sb="275" eb="278">
      <t>キギョウサイ</t>
    </rPh>
    <rPh sb="278" eb="280">
      <t>ザンダカ</t>
    </rPh>
    <rPh sb="281" eb="283">
      <t>ゾウカ</t>
    </rPh>
    <rPh sb="284" eb="286">
      <t>ヨクセイ</t>
    </rPh>
    <rPh sb="312" eb="313">
      <t>カク</t>
    </rPh>
    <rPh sb="347" eb="348">
      <t>ヒ</t>
    </rPh>
    <rPh sb="349" eb="350">
      <t>ツヅ</t>
    </rPh>
    <rPh sb="351" eb="353">
      <t>ケイエイ</t>
    </rPh>
    <rPh sb="354" eb="357">
      <t>ケンゼンカ</t>
    </rPh>
    <rPh sb="358" eb="359">
      <t>ツト</t>
    </rPh>
    <rPh sb="366" eb="368">
      <t>キョウカ</t>
    </rPh>
    <rPh sb="369" eb="370">
      <t>ハカ</t>
    </rPh>
    <phoneticPr fontId="4"/>
  </si>
  <si>
    <r>
      <t>　</t>
    </r>
    <r>
      <rPr>
        <sz val="9"/>
        <rFont val="ＭＳ ゴシック"/>
        <family val="3"/>
        <charset val="128"/>
      </rPr>
      <t>経常収支比率は、111.67％と類似団体平均及び全国平均に比べて高い水準となった。これは経営の安定化のため、令和元年度に水道料金改定を実施した成果である。その一方で令和3年度から6.38ポイント経常収支比率が悪化している。これは、人口減少による給水収益の減少、物価高騰の影響による動力費の増加、必要な台帳整備などにより費用が増加したことが要因であることから、収益の確保、費用の抑制に取り組み、現水準の維持を図っていく。
　累積欠損金比率は0％で発生していない。
　流動比率は、122.49％で昨年度と同程度であり、依然として類似団体平均及び全国平均に比べて低い水準にある。令和元年実施の料金改定により、流動比率の改善を見込んでいたが令和3，4年に災害等による特別損失を計上したため、改善されていない。流動負債は、令和4年度が企業債償還額のピーク年度であるため、今後、減少していくことから、純利益を確保することにより、流動比率の改善を図っていく。
　企業債残高対給水収益比率は、437.60％と昨年度と同程度である。類似団体平均及び全国平均に比べて高い水準にあるが、企業債借入額を抑制しているため、給水収益を確保することにより年々減少する傾向にある。
　料金回収率は、給水収益108.42％と7.53ポイント減少した。これは、供給単価が同程度であったものの、</t>
    </r>
    <r>
      <rPr>
        <sz val="9"/>
        <color rgb="FFFF0000"/>
        <rFont val="ＭＳ ゴシック"/>
        <family val="3"/>
        <charset val="128"/>
      </rPr>
      <t>動力費や物価高騰の影響による</t>
    </r>
    <r>
      <rPr>
        <sz val="9"/>
        <rFont val="ＭＳ ゴシック"/>
        <family val="3"/>
        <charset val="128"/>
      </rPr>
      <t>費用の増加により給水原価が増加したことによるものである。
　給水原価は、292.56円と増加し、依然として類似団体平均及び全国平均に比べて高い水準にあるため、継続して費用の抑制に努めていく。
　施設利用率は、46.77％と依然として類似団体平均及び全国平均に比べて低い水準にあり、施設規模の適正化に努める必要がある。
　有収率は、87.72％となった。管路の老朽化による漏水が多発していることから、引き続き、有収率90％以上を目標に漏水の早期発見による有収率の維持・向上を図っていく。</t>
    </r>
    <rPh sb="116" eb="120">
      <t>ジンコウゲンショウ</t>
    </rPh>
    <rPh sb="123" eb="127">
      <t>キュウスイシュウエキ</t>
    </rPh>
    <rPh sb="128" eb="130">
      <t>ゲンショウ</t>
    </rPh>
    <rPh sb="131" eb="135">
      <t>ブッカコウトウ</t>
    </rPh>
    <rPh sb="136" eb="138">
      <t>エイキョウ</t>
    </rPh>
    <rPh sb="141" eb="144">
      <t>ドウリョクヒ</t>
    </rPh>
    <rPh sb="145" eb="147">
      <t>ゾウカ</t>
    </rPh>
    <rPh sb="148" eb="150">
      <t>ヒツヨウ</t>
    </rPh>
    <rPh sb="151" eb="153">
      <t>ダイチョウ</t>
    </rPh>
    <rPh sb="153" eb="155">
      <t>セイビ</t>
    </rPh>
    <rPh sb="160" eb="162">
      <t>ヒヨウ</t>
    </rPh>
    <rPh sb="163" eb="165">
      <t>ゾウカ</t>
    </rPh>
    <rPh sb="170" eb="172">
      <t>ヨウイン</t>
    </rPh>
    <rPh sb="180" eb="182">
      <t>シュウエキ</t>
    </rPh>
    <rPh sb="183" eb="185">
      <t>カクホ</t>
    </rPh>
    <rPh sb="186" eb="188">
      <t>ヒヨウ</t>
    </rPh>
    <rPh sb="189" eb="191">
      <t>ヨクセイ</t>
    </rPh>
    <rPh sb="192" eb="193">
      <t>ト</t>
    </rPh>
    <rPh sb="194" eb="195">
      <t>ク</t>
    </rPh>
    <rPh sb="197" eb="200">
      <t>ゲンスイジュン</t>
    </rPh>
    <rPh sb="201" eb="203">
      <t>イジ</t>
    </rPh>
    <rPh sb="204" eb="205">
      <t>ハカ</t>
    </rPh>
    <rPh sb="247" eb="250">
      <t>サクネンド</t>
    </rPh>
    <rPh sb="251" eb="254">
      <t>ドウテイド</t>
    </rPh>
    <rPh sb="287" eb="289">
      <t>レイワ</t>
    </rPh>
    <rPh sb="289" eb="291">
      <t>ガンネン</t>
    </rPh>
    <rPh sb="291" eb="293">
      <t>ジッシ</t>
    </rPh>
    <rPh sb="302" eb="306">
      <t>リュウドウヒリツ</t>
    </rPh>
    <rPh sb="310" eb="312">
      <t>ミコ</t>
    </rPh>
    <rPh sb="317" eb="319">
      <t>レイワ</t>
    </rPh>
    <rPh sb="322" eb="323">
      <t>ネン</t>
    </rPh>
    <rPh sb="324" eb="327">
      <t>サイガイトウ</t>
    </rPh>
    <rPh sb="330" eb="334">
      <t>トクベツソンシツ</t>
    </rPh>
    <rPh sb="335" eb="337">
      <t>ケイジョウ</t>
    </rPh>
    <rPh sb="342" eb="344">
      <t>カイゼン</t>
    </rPh>
    <rPh sb="351" eb="355">
      <t>リュウドウフサイ</t>
    </rPh>
    <rPh sb="363" eb="366">
      <t>キギョウサイ</t>
    </rPh>
    <rPh sb="366" eb="369">
      <t>ショウカンガク</t>
    </rPh>
    <rPh sb="373" eb="375">
      <t>ネンド</t>
    </rPh>
    <rPh sb="381" eb="383">
      <t>コンゴ</t>
    </rPh>
    <rPh sb="384" eb="386">
      <t>ゲンショウ</t>
    </rPh>
    <rPh sb="399" eb="401">
      <t>カクホ</t>
    </rPh>
    <rPh sb="409" eb="413">
      <t>リュウドウヒリツ</t>
    </rPh>
    <rPh sb="414" eb="416">
      <t>カイゼン</t>
    </rPh>
    <rPh sb="417" eb="418">
      <t>ハカ</t>
    </rPh>
    <rPh sb="447" eb="450">
      <t>サクネンド</t>
    </rPh>
    <rPh sb="451" eb="454">
      <t>ドウテイド</t>
    </rPh>
    <rPh sb="499" eb="503">
      <t>キュウスイシュウエキ</t>
    </rPh>
    <rPh sb="504" eb="506">
      <t>カクホ</t>
    </rPh>
    <rPh sb="519" eb="521">
      <t>ケイコウ</t>
    </rPh>
    <rPh sb="534" eb="538">
      <t>キュウスイシュウエキ</t>
    </rPh>
    <rPh sb="554" eb="556">
      <t>ゲンショウ</t>
    </rPh>
    <rPh sb="563" eb="567">
      <t>キョウキュウタンカ</t>
    </rPh>
    <rPh sb="568" eb="571">
      <t>ドウテイド</t>
    </rPh>
    <rPh sb="579" eb="582">
      <t>ドウリョクヒ</t>
    </rPh>
    <rPh sb="583" eb="585">
      <t>ブッカ</t>
    </rPh>
    <rPh sb="585" eb="587">
      <t>コウトウ</t>
    </rPh>
    <rPh sb="588" eb="590">
      <t>エイキョウ</t>
    </rPh>
    <rPh sb="593" eb="595">
      <t>ヒヨウ</t>
    </rPh>
    <rPh sb="596" eb="598">
      <t>ゾウカ</t>
    </rPh>
    <rPh sb="601" eb="605">
      <t>キュウスイゲンカ</t>
    </rPh>
    <rPh sb="606" eb="608">
      <t>ゾウカ</t>
    </rPh>
    <rPh sb="637" eb="639">
      <t>ゾウカ</t>
    </rPh>
    <rPh sb="672" eb="674">
      <t>ケイゾク</t>
    </rPh>
    <rPh sb="676" eb="678">
      <t>ヒヨウ</t>
    </rPh>
    <rPh sb="679" eb="681">
      <t>ヨクセイ</t>
    </rPh>
    <rPh sb="682" eb="683">
      <t>ツト</t>
    </rPh>
    <rPh sb="704" eb="706">
      <t>イゼン</t>
    </rPh>
    <rPh sb="733" eb="737">
      <t>シセツキボ</t>
    </rPh>
    <rPh sb="738" eb="741">
      <t>テキセイカ</t>
    </rPh>
    <rPh sb="742" eb="743">
      <t>ツト</t>
    </rPh>
    <rPh sb="745" eb="747">
      <t>ヒツヨウ</t>
    </rPh>
    <rPh sb="797" eb="800">
      <t>ユウシュウリツ</t>
    </rPh>
    <rPh sb="803" eb="805">
      <t>イジョウ</t>
    </rPh>
    <rPh sb="806" eb="808">
      <t>モクヒョウ</t>
    </rPh>
    <rPh sb="829" eb="830">
      <t>ハカ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</si>
</sst>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9"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9"/>
      <name val="ＭＳ ゴシック"/>
      <family val="3"/>
      <charset val="128"/>
    </font>
    <font>
      <sz val="9"/>
      <color rgb="FFFF0000"/>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18" fillId="0" borderId="9" xfId="0" applyFont="1" applyBorder="1" applyAlignment="1" applyProtection="1">
      <alignment horizontal="left" vertical="top" wrapText="1"/>
      <protection locked="0"/>
    </xf>
    <xf numFmtId="0" fontId="18" fillId="0" borderId="0" xfId="0" applyFont="1" applyAlignment="1" applyProtection="1">
      <alignment horizontal="left" vertical="top" wrapText="1"/>
      <protection locked="0"/>
    </xf>
    <xf numFmtId="0" fontId="18" fillId="0" borderId="10"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10"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formatCode="#,##0.00;&quot;△&quot;#,##0.00">
                  <c:v>0</c:v>
                </c:pt>
                <c:pt idx="1">
                  <c:v>0.32</c:v>
                </c:pt>
                <c:pt idx="2">
                  <c:v>0.61</c:v>
                </c:pt>
                <c:pt idx="3">
                  <c:v>0.15</c:v>
                </c:pt>
                <c:pt idx="4">
                  <c:v>0.3</c:v>
                </c:pt>
              </c:numCache>
            </c:numRef>
          </c:val>
          <c:extLst>
            <c:ext xmlns:c16="http://schemas.microsoft.com/office/drawing/2014/chart" uri="{C3380CC4-5D6E-409C-BE32-E72D297353CC}">
              <c16:uniqueId val="{00000000-023F-414E-9503-10F107C829E7}"/>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c:v>
                </c:pt>
                <c:pt idx="1">
                  <c:v>0.52</c:v>
                </c:pt>
                <c:pt idx="2">
                  <c:v>0.53</c:v>
                </c:pt>
                <c:pt idx="3">
                  <c:v>0.48</c:v>
                </c:pt>
                <c:pt idx="4">
                  <c:v>0.5</c:v>
                </c:pt>
              </c:numCache>
            </c:numRef>
          </c:val>
          <c:smooth val="0"/>
          <c:extLst>
            <c:ext xmlns:c16="http://schemas.microsoft.com/office/drawing/2014/chart" uri="{C3380CC4-5D6E-409C-BE32-E72D297353CC}">
              <c16:uniqueId val="{00000001-023F-414E-9503-10F107C829E7}"/>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47.52</c:v>
                </c:pt>
                <c:pt idx="1">
                  <c:v>47.29</c:v>
                </c:pt>
                <c:pt idx="2">
                  <c:v>47.99</c:v>
                </c:pt>
                <c:pt idx="3">
                  <c:v>48.3</c:v>
                </c:pt>
                <c:pt idx="4">
                  <c:v>46.77</c:v>
                </c:pt>
              </c:numCache>
            </c:numRef>
          </c:val>
          <c:extLst>
            <c:ext xmlns:c16="http://schemas.microsoft.com/office/drawing/2014/chart" uri="{C3380CC4-5D6E-409C-BE32-E72D297353CC}">
              <c16:uniqueId val="{00000000-CCC9-46A4-BC90-D6EE70646E46}"/>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55.03</c:v>
                </c:pt>
                <c:pt idx="1">
                  <c:v>55.14</c:v>
                </c:pt>
                <c:pt idx="2">
                  <c:v>55.89</c:v>
                </c:pt>
                <c:pt idx="3">
                  <c:v>55.72</c:v>
                </c:pt>
                <c:pt idx="4">
                  <c:v>55.31</c:v>
                </c:pt>
              </c:numCache>
            </c:numRef>
          </c:val>
          <c:smooth val="0"/>
          <c:extLst>
            <c:ext xmlns:c16="http://schemas.microsoft.com/office/drawing/2014/chart" uri="{C3380CC4-5D6E-409C-BE32-E72D297353CC}">
              <c16:uniqueId val="{00000001-CCC9-46A4-BC90-D6EE70646E46}"/>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88.74</c:v>
                </c:pt>
                <c:pt idx="1">
                  <c:v>87.32</c:v>
                </c:pt>
                <c:pt idx="2">
                  <c:v>87.42</c:v>
                </c:pt>
                <c:pt idx="3">
                  <c:v>86.59</c:v>
                </c:pt>
                <c:pt idx="4">
                  <c:v>87.72</c:v>
                </c:pt>
              </c:numCache>
            </c:numRef>
          </c:val>
          <c:extLst>
            <c:ext xmlns:c16="http://schemas.microsoft.com/office/drawing/2014/chart" uri="{C3380CC4-5D6E-409C-BE32-E72D297353CC}">
              <c16:uniqueId val="{00000000-0691-4CF8-A8B6-58F6AF42704E}"/>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81.900000000000006</c:v>
                </c:pt>
                <c:pt idx="1">
                  <c:v>81.39</c:v>
                </c:pt>
                <c:pt idx="2">
                  <c:v>81.27</c:v>
                </c:pt>
                <c:pt idx="3">
                  <c:v>81.260000000000005</c:v>
                </c:pt>
                <c:pt idx="4">
                  <c:v>80.36</c:v>
                </c:pt>
              </c:numCache>
            </c:numRef>
          </c:val>
          <c:smooth val="0"/>
          <c:extLst>
            <c:ext xmlns:c16="http://schemas.microsoft.com/office/drawing/2014/chart" uri="{C3380CC4-5D6E-409C-BE32-E72D297353CC}">
              <c16:uniqueId val="{00000001-0691-4CF8-A8B6-58F6AF42704E}"/>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104.31</c:v>
                </c:pt>
                <c:pt idx="1">
                  <c:v>104.79</c:v>
                </c:pt>
                <c:pt idx="2">
                  <c:v>103.91</c:v>
                </c:pt>
                <c:pt idx="3">
                  <c:v>118.05</c:v>
                </c:pt>
                <c:pt idx="4">
                  <c:v>111.67</c:v>
                </c:pt>
              </c:numCache>
            </c:numRef>
          </c:val>
          <c:extLst>
            <c:ext xmlns:c16="http://schemas.microsoft.com/office/drawing/2014/chart" uri="{C3380CC4-5D6E-409C-BE32-E72D297353CC}">
              <c16:uniqueId val="{00000000-B661-47A8-B84E-FB1CF91EE99A}"/>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108.87</c:v>
                </c:pt>
                <c:pt idx="1">
                  <c:v>108.61</c:v>
                </c:pt>
                <c:pt idx="2">
                  <c:v>108.35</c:v>
                </c:pt>
                <c:pt idx="3">
                  <c:v>108.84</c:v>
                </c:pt>
                <c:pt idx="4">
                  <c:v>105.92</c:v>
                </c:pt>
              </c:numCache>
            </c:numRef>
          </c:val>
          <c:smooth val="0"/>
          <c:extLst>
            <c:ext xmlns:c16="http://schemas.microsoft.com/office/drawing/2014/chart" uri="{C3380CC4-5D6E-409C-BE32-E72D297353CC}">
              <c16:uniqueId val="{00000001-B661-47A8-B84E-FB1CF91EE99A}"/>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39.880000000000003</c:v>
                </c:pt>
                <c:pt idx="1">
                  <c:v>41.11</c:v>
                </c:pt>
                <c:pt idx="2">
                  <c:v>41.72</c:v>
                </c:pt>
                <c:pt idx="3">
                  <c:v>43.32</c:v>
                </c:pt>
                <c:pt idx="4">
                  <c:v>44.64</c:v>
                </c:pt>
              </c:numCache>
            </c:numRef>
          </c:val>
          <c:extLst>
            <c:ext xmlns:c16="http://schemas.microsoft.com/office/drawing/2014/chart" uri="{C3380CC4-5D6E-409C-BE32-E72D297353CC}">
              <c16:uniqueId val="{00000000-F96E-469C-85C1-AD6535DA42F7}"/>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48.87</c:v>
                </c:pt>
                <c:pt idx="1">
                  <c:v>49.92</c:v>
                </c:pt>
                <c:pt idx="2">
                  <c:v>50.63</c:v>
                </c:pt>
                <c:pt idx="3">
                  <c:v>51.29</c:v>
                </c:pt>
                <c:pt idx="4">
                  <c:v>52.2</c:v>
                </c:pt>
              </c:numCache>
            </c:numRef>
          </c:val>
          <c:smooth val="0"/>
          <c:extLst>
            <c:ext xmlns:c16="http://schemas.microsoft.com/office/drawing/2014/chart" uri="{C3380CC4-5D6E-409C-BE32-E72D297353CC}">
              <c16:uniqueId val="{00000001-F96E-469C-85C1-AD6535DA42F7}"/>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20.95</c:v>
                </c:pt>
                <c:pt idx="1">
                  <c:v>30.78</c:v>
                </c:pt>
                <c:pt idx="2">
                  <c:v>30.23</c:v>
                </c:pt>
                <c:pt idx="3">
                  <c:v>26.72</c:v>
                </c:pt>
                <c:pt idx="4">
                  <c:v>26.57</c:v>
                </c:pt>
              </c:numCache>
            </c:numRef>
          </c:val>
          <c:extLst>
            <c:ext xmlns:c16="http://schemas.microsoft.com/office/drawing/2014/chart" uri="{C3380CC4-5D6E-409C-BE32-E72D297353CC}">
              <c16:uniqueId val="{00000000-9345-407C-B589-3338663D1C45}"/>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14.85</c:v>
                </c:pt>
                <c:pt idx="1">
                  <c:v>16.88</c:v>
                </c:pt>
                <c:pt idx="2">
                  <c:v>18.28</c:v>
                </c:pt>
                <c:pt idx="3">
                  <c:v>19.61</c:v>
                </c:pt>
                <c:pt idx="4">
                  <c:v>20.73</c:v>
                </c:pt>
              </c:numCache>
            </c:numRef>
          </c:val>
          <c:smooth val="0"/>
          <c:extLst>
            <c:ext xmlns:c16="http://schemas.microsoft.com/office/drawing/2014/chart" uri="{C3380CC4-5D6E-409C-BE32-E72D297353CC}">
              <c16:uniqueId val="{00000001-9345-407C-B589-3338663D1C45}"/>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03E-49E2-AAF2-FF05F6413891}"/>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3.16</c:v>
                </c:pt>
                <c:pt idx="1">
                  <c:v>3.59</c:v>
                </c:pt>
                <c:pt idx="2">
                  <c:v>3.98</c:v>
                </c:pt>
                <c:pt idx="3">
                  <c:v>6.02</c:v>
                </c:pt>
                <c:pt idx="4">
                  <c:v>7.78</c:v>
                </c:pt>
              </c:numCache>
            </c:numRef>
          </c:val>
          <c:smooth val="0"/>
          <c:extLst>
            <c:ext xmlns:c16="http://schemas.microsoft.com/office/drawing/2014/chart" uri="{C3380CC4-5D6E-409C-BE32-E72D297353CC}">
              <c16:uniqueId val="{00000001-603E-49E2-AAF2-FF05F6413891}"/>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151.27000000000001</c:v>
                </c:pt>
                <c:pt idx="1">
                  <c:v>139.88999999999999</c:v>
                </c:pt>
                <c:pt idx="2">
                  <c:v>145.30000000000001</c:v>
                </c:pt>
                <c:pt idx="3">
                  <c:v>125.52</c:v>
                </c:pt>
                <c:pt idx="4">
                  <c:v>122.49</c:v>
                </c:pt>
              </c:numCache>
            </c:numRef>
          </c:val>
          <c:extLst>
            <c:ext xmlns:c16="http://schemas.microsoft.com/office/drawing/2014/chart" uri="{C3380CC4-5D6E-409C-BE32-E72D297353CC}">
              <c16:uniqueId val="{00000000-3625-4623-A0C9-94FD1DBEE581}"/>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369.69</c:v>
                </c:pt>
                <c:pt idx="1">
                  <c:v>379.08</c:v>
                </c:pt>
                <c:pt idx="2">
                  <c:v>367.55</c:v>
                </c:pt>
                <c:pt idx="3">
                  <c:v>378.56</c:v>
                </c:pt>
                <c:pt idx="4">
                  <c:v>364.46</c:v>
                </c:pt>
              </c:numCache>
            </c:numRef>
          </c:val>
          <c:smooth val="0"/>
          <c:extLst>
            <c:ext xmlns:c16="http://schemas.microsoft.com/office/drawing/2014/chart" uri="{C3380CC4-5D6E-409C-BE32-E72D297353CC}">
              <c16:uniqueId val="{00000001-3625-4623-A0C9-94FD1DBEE581}"/>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532.70000000000005</c:v>
                </c:pt>
                <c:pt idx="1">
                  <c:v>504.46</c:v>
                </c:pt>
                <c:pt idx="2">
                  <c:v>478.57</c:v>
                </c:pt>
                <c:pt idx="3">
                  <c:v>438.59</c:v>
                </c:pt>
                <c:pt idx="4">
                  <c:v>437.6</c:v>
                </c:pt>
              </c:numCache>
            </c:numRef>
          </c:val>
          <c:extLst>
            <c:ext xmlns:c16="http://schemas.microsoft.com/office/drawing/2014/chart" uri="{C3380CC4-5D6E-409C-BE32-E72D297353CC}">
              <c16:uniqueId val="{00000000-B9A3-4118-95D6-1534B30E166B}"/>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402.99</c:v>
                </c:pt>
                <c:pt idx="1">
                  <c:v>398.98</c:v>
                </c:pt>
                <c:pt idx="2">
                  <c:v>418.68</c:v>
                </c:pt>
                <c:pt idx="3">
                  <c:v>395.68</c:v>
                </c:pt>
                <c:pt idx="4">
                  <c:v>403.72</c:v>
                </c:pt>
              </c:numCache>
            </c:numRef>
          </c:val>
          <c:smooth val="0"/>
          <c:extLst>
            <c:ext xmlns:c16="http://schemas.microsoft.com/office/drawing/2014/chart" uri="{C3380CC4-5D6E-409C-BE32-E72D297353CC}">
              <c16:uniqueId val="{00000001-B9A3-4118-95D6-1534B30E166B}"/>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100.4</c:v>
                </c:pt>
                <c:pt idx="1">
                  <c:v>102.2</c:v>
                </c:pt>
                <c:pt idx="2">
                  <c:v>98.61</c:v>
                </c:pt>
                <c:pt idx="3">
                  <c:v>115.95</c:v>
                </c:pt>
                <c:pt idx="4">
                  <c:v>108.42</c:v>
                </c:pt>
              </c:numCache>
            </c:numRef>
          </c:val>
          <c:extLst>
            <c:ext xmlns:c16="http://schemas.microsoft.com/office/drawing/2014/chart" uri="{C3380CC4-5D6E-409C-BE32-E72D297353CC}">
              <c16:uniqueId val="{00000000-77A8-43E3-ADF4-1C198D20600A}"/>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98.66</c:v>
                </c:pt>
                <c:pt idx="1">
                  <c:v>98.64</c:v>
                </c:pt>
                <c:pt idx="2">
                  <c:v>94.78</c:v>
                </c:pt>
                <c:pt idx="3">
                  <c:v>97.59</c:v>
                </c:pt>
                <c:pt idx="4">
                  <c:v>92.17</c:v>
                </c:pt>
              </c:numCache>
            </c:numRef>
          </c:val>
          <c:smooth val="0"/>
          <c:extLst>
            <c:ext xmlns:c16="http://schemas.microsoft.com/office/drawing/2014/chart" uri="{C3380CC4-5D6E-409C-BE32-E72D297353CC}">
              <c16:uniqueId val="{00000001-77A8-43E3-ADF4-1C198D20600A}"/>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280.48</c:v>
                </c:pt>
                <c:pt idx="1">
                  <c:v>291.33</c:v>
                </c:pt>
                <c:pt idx="2">
                  <c:v>308.93</c:v>
                </c:pt>
                <c:pt idx="3">
                  <c:v>275.19</c:v>
                </c:pt>
                <c:pt idx="4">
                  <c:v>292.56</c:v>
                </c:pt>
              </c:numCache>
            </c:numRef>
          </c:val>
          <c:extLst>
            <c:ext xmlns:c16="http://schemas.microsoft.com/office/drawing/2014/chart" uri="{C3380CC4-5D6E-409C-BE32-E72D297353CC}">
              <c16:uniqueId val="{00000000-9AFA-492B-8D7C-839ADE90B071}"/>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178.59</c:v>
                </c:pt>
                <c:pt idx="1">
                  <c:v>178.92</c:v>
                </c:pt>
                <c:pt idx="2">
                  <c:v>181.3</c:v>
                </c:pt>
                <c:pt idx="3">
                  <c:v>181.71</c:v>
                </c:pt>
                <c:pt idx="4">
                  <c:v>188.51</c:v>
                </c:pt>
              </c:numCache>
            </c:numRef>
          </c:val>
          <c:smooth val="0"/>
          <c:extLst>
            <c:ext xmlns:c16="http://schemas.microsoft.com/office/drawing/2014/chart" uri="{C3380CC4-5D6E-409C-BE32-E72D297353CC}">
              <c16:uniqueId val="{00000001-9AFA-492B-8D7C-839ADE90B071}"/>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CF27" sqref="CF27"/>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宮城県　美里町</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A6</v>
      </c>
      <c r="X8" s="44"/>
      <c r="Y8" s="44"/>
      <c r="Z8" s="44"/>
      <c r="AA8" s="44"/>
      <c r="AB8" s="44"/>
      <c r="AC8" s="44"/>
      <c r="AD8" s="44" t="str">
        <f>データ!$M$6</f>
        <v>非設置</v>
      </c>
      <c r="AE8" s="44"/>
      <c r="AF8" s="44"/>
      <c r="AG8" s="44"/>
      <c r="AH8" s="44"/>
      <c r="AI8" s="44"/>
      <c r="AJ8" s="44"/>
      <c r="AK8" s="2"/>
      <c r="AL8" s="45">
        <f>データ!$R$6</f>
        <v>23483</v>
      </c>
      <c r="AM8" s="45"/>
      <c r="AN8" s="45"/>
      <c r="AO8" s="45"/>
      <c r="AP8" s="45"/>
      <c r="AQ8" s="45"/>
      <c r="AR8" s="45"/>
      <c r="AS8" s="45"/>
      <c r="AT8" s="46">
        <f>データ!$S$6</f>
        <v>74.989999999999995</v>
      </c>
      <c r="AU8" s="47"/>
      <c r="AV8" s="47"/>
      <c r="AW8" s="47"/>
      <c r="AX8" s="47"/>
      <c r="AY8" s="47"/>
      <c r="AZ8" s="47"/>
      <c r="BA8" s="47"/>
      <c r="BB8" s="48">
        <f>データ!$T$6</f>
        <v>313.14999999999998</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43.26</v>
      </c>
      <c r="J10" s="47"/>
      <c r="K10" s="47"/>
      <c r="L10" s="47"/>
      <c r="M10" s="47"/>
      <c r="N10" s="47"/>
      <c r="O10" s="81"/>
      <c r="P10" s="48">
        <f>データ!$P$6</f>
        <v>99.92</v>
      </c>
      <c r="Q10" s="48"/>
      <c r="R10" s="48"/>
      <c r="S10" s="48"/>
      <c r="T10" s="48"/>
      <c r="U10" s="48"/>
      <c r="V10" s="48"/>
      <c r="W10" s="45">
        <f>データ!$Q$6</f>
        <v>5720</v>
      </c>
      <c r="X10" s="45"/>
      <c r="Y10" s="45"/>
      <c r="Z10" s="45"/>
      <c r="AA10" s="45"/>
      <c r="AB10" s="45"/>
      <c r="AC10" s="45"/>
      <c r="AD10" s="2"/>
      <c r="AE10" s="2"/>
      <c r="AF10" s="2"/>
      <c r="AG10" s="2"/>
      <c r="AH10" s="2"/>
      <c r="AI10" s="2"/>
      <c r="AJ10" s="2"/>
      <c r="AK10" s="2"/>
      <c r="AL10" s="45">
        <f>データ!$U$6</f>
        <v>23331</v>
      </c>
      <c r="AM10" s="45"/>
      <c r="AN10" s="45"/>
      <c r="AO10" s="45"/>
      <c r="AP10" s="45"/>
      <c r="AQ10" s="45"/>
      <c r="AR10" s="45"/>
      <c r="AS10" s="45"/>
      <c r="AT10" s="46">
        <f>データ!$V$6</f>
        <v>73.36</v>
      </c>
      <c r="AU10" s="47"/>
      <c r="AV10" s="47"/>
      <c r="AW10" s="47"/>
      <c r="AX10" s="47"/>
      <c r="AY10" s="47"/>
      <c r="AZ10" s="47"/>
      <c r="BA10" s="47"/>
      <c r="BB10" s="48">
        <f>データ!$W$6</f>
        <v>318.02999999999997</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2" t="s">
        <v>112</v>
      </c>
      <c r="BM16" s="83"/>
      <c r="BN16" s="83"/>
      <c r="BO16" s="83"/>
      <c r="BP16" s="83"/>
      <c r="BQ16" s="83"/>
      <c r="BR16" s="83"/>
      <c r="BS16" s="83"/>
      <c r="BT16" s="83"/>
      <c r="BU16" s="83"/>
      <c r="BV16" s="83"/>
      <c r="BW16" s="83"/>
      <c r="BX16" s="83"/>
      <c r="BY16" s="83"/>
      <c r="BZ16" s="84"/>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2"/>
      <c r="BM17" s="83"/>
      <c r="BN17" s="83"/>
      <c r="BO17" s="83"/>
      <c r="BP17" s="83"/>
      <c r="BQ17" s="83"/>
      <c r="BR17" s="83"/>
      <c r="BS17" s="83"/>
      <c r="BT17" s="83"/>
      <c r="BU17" s="83"/>
      <c r="BV17" s="83"/>
      <c r="BW17" s="83"/>
      <c r="BX17" s="83"/>
      <c r="BY17" s="83"/>
      <c r="BZ17" s="84"/>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2"/>
      <c r="BM18" s="83"/>
      <c r="BN18" s="83"/>
      <c r="BO18" s="83"/>
      <c r="BP18" s="83"/>
      <c r="BQ18" s="83"/>
      <c r="BR18" s="83"/>
      <c r="BS18" s="83"/>
      <c r="BT18" s="83"/>
      <c r="BU18" s="83"/>
      <c r="BV18" s="83"/>
      <c r="BW18" s="83"/>
      <c r="BX18" s="83"/>
      <c r="BY18" s="83"/>
      <c r="BZ18" s="84"/>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2"/>
      <c r="BM19" s="83"/>
      <c r="BN19" s="83"/>
      <c r="BO19" s="83"/>
      <c r="BP19" s="83"/>
      <c r="BQ19" s="83"/>
      <c r="BR19" s="83"/>
      <c r="BS19" s="83"/>
      <c r="BT19" s="83"/>
      <c r="BU19" s="83"/>
      <c r="BV19" s="83"/>
      <c r="BW19" s="83"/>
      <c r="BX19" s="83"/>
      <c r="BY19" s="83"/>
      <c r="BZ19" s="84"/>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2"/>
      <c r="BM20" s="83"/>
      <c r="BN20" s="83"/>
      <c r="BO20" s="83"/>
      <c r="BP20" s="83"/>
      <c r="BQ20" s="83"/>
      <c r="BR20" s="83"/>
      <c r="BS20" s="83"/>
      <c r="BT20" s="83"/>
      <c r="BU20" s="83"/>
      <c r="BV20" s="83"/>
      <c r="BW20" s="83"/>
      <c r="BX20" s="83"/>
      <c r="BY20" s="83"/>
      <c r="BZ20" s="84"/>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2"/>
      <c r="BM21" s="83"/>
      <c r="BN21" s="83"/>
      <c r="BO21" s="83"/>
      <c r="BP21" s="83"/>
      <c r="BQ21" s="83"/>
      <c r="BR21" s="83"/>
      <c r="BS21" s="83"/>
      <c r="BT21" s="83"/>
      <c r="BU21" s="83"/>
      <c r="BV21" s="83"/>
      <c r="BW21" s="83"/>
      <c r="BX21" s="83"/>
      <c r="BY21" s="83"/>
      <c r="BZ21" s="84"/>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2"/>
      <c r="BM22" s="83"/>
      <c r="BN22" s="83"/>
      <c r="BO22" s="83"/>
      <c r="BP22" s="83"/>
      <c r="BQ22" s="83"/>
      <c r="BR22" s="83"/>
      <c r="BS22" s="83"/>
      <c r="BT22" s="83"/>
      <c r="BU22" s="83"/>
      <c r="BV22" s="83"/>
      <c r="BW22" s="83"/>
      <c r="BX22" s="83"/>
      <c r="BY22" s="83"/>
      <c r="BZ22" s="84"/>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2"/>
      <c r="BM23" s="83"/>
      <c r="BN23" s="83"/>
      <c r="BO23" s="83"/>
      <c r="BP23" s="83"/>
      <c r="BQ23" s="83"/>
      <c r="BR23" s="83"/>
      <c r="BS23" s="83"/>
      <c r="BT23" s="83"/>
      <c r="BU23" s="83"/>
      <c r="BV23" s="83"/>
      <c r="BW23" s="83"/>
      <c r="BX23" s="83"/>
      <c r="BY23" s="83"/>
      <c r="BZ23" s="84"/>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2"/>
      <c r="BM24" s="83"/>
      <c r="BN24" s="83"/>
      <c r="BO24" s="83"/>
      <c r="BP24" s="83"/>
      <c r="BQ24" s="83"/>
      <c r="BR24" s="83"/>
      <c r="BS24" s="83"/>
      <c r="BT24" s="83"/>
      <c r="BU24" s="83"/>
      <c r="BV24" s="83"/>
      <c r="BW24" s="83"/>
      <c r="BX24" s="83"/>
      <c r="BY24" s="83"/>
      <c r="BZ24" s="84"/>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2"/>
      <c r="BM25" s="83"/>
      <c r="BN25" s="83"/>
      <c r="BO25" s="83"/>
      <c r="BP25" s="83"/>
      <c r="BQ25" s="83"/>
      <c r="BR25" s="83"/>
      <c r="BS25" s="83"/>
      <c r="BT25" s="83"/>
      <c r="BU25" s="83"/>
      <c r="BV25" s="83"/>
      <c r="BW25" s="83"/>
      <c r="BX25" s="83"/>
      <c r="BY25" s="83"/>
      <c r="BZ25" s="84"/>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2"/>
      <c r="BM26" s="83"/>
      <c r="BN26" s="83"/>
      <c r="BO26" s="83"/>
      <c r="BP26" s="83"/>
      <c r="BQ26" s="83"/>
      <c r="BR26" s="83"/>
      <c r="BS26" s="83"/>
      <c r="BT26" s="83"/>
      <c r="BU26" s="83"/>
      <c r="BV26" s="83"/>
      <c r="BW26" s="83"/>
      <c r="BX26" s="83"/>
      <c r="BY26" s="83"/>
      <c r="BZ26" s="84"/>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2"/>
      <c r="BM27" s="83"/>
      <c r="BN27" s="83"/>
      <c r="BO27" s="83"/>
      <c r="BP27" s="83"/>
      <c r="BQ27" s="83"/>
      <c r="BR27" s="83"/>
      <c r="BS27" s="83"/>
      <c r="BT27" s="83"/>
      <c r="BU27" s="83"/>
      <c r="BV27" s="83"/>
      <c r="BW27" s="83"/>
      <c r="BX27" s="83"/>
      <c r="BY27" s="83"/>
      <c r="BZ27" s="84"/>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2"/>
      <c r="BM28" s="83"/>
      <c r="BN28" s="83"/>
      <c r="BO28" s="83"/>
      <c r="BP28" s="83"/>
      <c r="BQ28" s="83"/>
      <c r="BR28" s="83"/>
      <c r="BS28" s="83"/>
      <c r="BT28" s="83"/>
      <c r="BU28" s="83"/>
      <c r="BV28" s="83"/>
      <c r="BW28" s="83"/>
      <c r="BX28" s="83"/>
      <c r="BY28" s="83"/>
      <c r="BZ28" s="84"/>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2"/>
      <c r="BM29" s="83"/>
      <c r="BN29" s="83"/>
      <c r="BO29" s="83"/>
      <c r="BP29" s="83"/>
      <c r="BQ29" s="83"/>
      <c r="BR29" s="83"/>
      <c r="BS29" s="83"/>
      <c r="BT29" s="83"/>
      <c r="BU29" s="83"/>
      <c r="BV29" s="83"/>
      <c r="BW29" s="83"/>
      <c r="BX29" s="83"/>
      <c r="BY29" s="83"/>
      <c r="BZ29" s="84"/>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2"/>
      <c r="BM30" s="83"/>
      <c r="BN30" s="83"/>
      <c r="BO30" s="83"/>
      <c r="BP30" s="83"/>
      <c r="BQ30" s="83"/>
      <c r="BR30" s="83"/>
      <c r="BS30" s="83"/>
      <c r="BT30" s="83"/>
      <c r="BU30" s="83"/>
      <c r="BV30" s="83"/>
      <c r="BW30" s="83"/>
      <c r="BX30" s="83"/>
      <c r="BY30" s="83"/>
      <c r="BZ30" s="84"/>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2"/>
      <c r="BM31" s="83"/>
      <c r="BN31" s="83"/>
      <c r="BO31" s="83"/>
      <c r="BP31" s="83"/>
      <c r="BQ31" s="83"/>
      <c r="BR31" s="83"/>
      <c r="BS31" s="83"/>
      <c r="BT31" s="83"/>
      <c r="BU31" s="83"/>
      <c r="BV31" s="83"/>
      <c r="BW31" s="83"/>
      <c r="BX31" s="83"/>
      <c r="BY31" s="83"/>
      <c r="BZ31" s="84"/>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2"/>
      <c r="BM32" s="83"/>
      <c r="BN32" s="83"/>
      <c r="BO32" s="83"/>
      <c r="BP32" s="83"/>
      <c r="BQ32" s="83"/>
      <c r="BR32" s="83"/>
      <c r="BS32" s="83"/>
      <c r="BT32" s="83"/>
      <c r="BU32" s="83"/>
      <c r="BV32" s="83"/>
      <c r="BW32" s="83"/>
      <c r="BX32" s="83"/>
      <c r="BY32" s="83"/>
      <c r="BZ32" s="84"/>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2"/>
      <c r="BM33" s="83"/>
      <c r="BN33" s="83"/>
      <c r="BO33" s="83"/>
      <c r="BP33" s="83"/>
      <c r="BQ33" s="83"/>
      <c r="BR33" s="83"/>
      <c r="BS33" s="83"/>
      <c r="BT33" s="83"/>
      <c r="BU33" s="83"/>
      <c r="BV33" s="83"/>
      <c r="BW33" s="83"/>
      <c r="BX33" s="83"/>
      <c r="BY33" s="83"/>
      <c r="BZ33" s="84"/>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2"/>
      <c r="BM34" s="83"/>
      <c r="BN34" s="83"/>
      <c r="BO34" s="83"/>
      <c r="BP34" s="83"/>
      <c r="BQ34" s="83"/>
      <c r="BR34" s="83"/>
      <c r="BS34" s="83"/>
      <c r="BT34" s="83"/>
      <c r="BU34" s="83"/>
      <c r="BV34" s="83"/>
      <c r="BW34" s="83"/>
      <c r="BX34" s="83"/>
      <c r="BY34" s="83"/>
      <c r="BZ34" s="84"/>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2"/>
      <c r="BM35" s="83"/>
      <c r="BN35" s="83"/>
      <c r="BO35" s="83"/>
      <c r="BP35" s="83"/>
      <c r="BQ35" s="83"/>
      <c r="BR35" s="83"/>
      <c r="BS35" s="83"/>
      <c r="BT35" s="83"/>
      <c r="BU35" s="83"/>
      <c r="BV35" s="83"/>
      <c r="BW35" s="83"/>
      <c r="BX35" s="83"/>
      <c r="BY35" s="83"/>
      <c r="BZ35" s="84"/>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2"/>
      <c r="BM36" s="83"/>
      <c r="BN36" s="83"/>
      <c r="BO36" s="83"/>
      <c r="BP36" s="83"/>
      <c r="BQ36" s="83"/>
      <c r="BR36" s="83"/>
      <c r="BS36" s="83"/>
      <c r="BT36" s="83"/>
      <c r="BU36" s="83"/>
      <c r="BV36" s="83"/>
      <c r="BW36" s="83"/>
      <c r="BX36" s="83"/>
      <c r="BY36" s="83"/>
      <c r="BZ36" s="84"/>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2"/>
      <c r="BM37" s="83"/>
      <c r="BN37" s="83"/>
      <c r="BO37" s="83"/>
      <c r="BP37" s="83"/>
      <c r="BQ37" s="83"/>
      <c r="BR37" s="83"/>
      <c r="BS37" s="83"/>
      <c r="BT37" s="83"/>
      <c r="BU37" s="83"/>
      <c r="BV37" s="83"/>
      <c r="BW37" s="83"/>
      <c r="BX37" s="83"/>
      <c r="BY37" s="83"/>
      <c r="BZ37" s="84"/>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2"/>
      <c r="BM38" s="83"/>
      <c r="BN38" s="83"/>
      <c r="BO38" s="83"/>
      <c r="BP38" s="83"/>
      <c r="BQ38" s="83"/>
      <c r="BR38" s="83"/>
      <c r="BS38" s="83"/>
      <c r="BT38" s="83"/>
      <c r="BU38" s="83"/>
      <c r="BV38" s="83"/>
      <c r="BW38" s="83"/>
      <c r="BX38" s="83"/>
      <c r="BY38" s="83"/>
      <c r="BZ38" s="84"/>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2"/>
      <c r="BM39" s="83"/>
      <c r="BN39" s="83"/>
      <c r="BO39" s="83"/>
      <c r="BP39" s="83"/>
      <c r="BQ39" s="83"/>
      <c r="BR39" s="83"/>
      <c r="BS39" s="83"/>
      <c r="BT39" s="83"/>
      <c r="BU39" s="83"/>
      <c r="BV39" s="83"/>
      <c r="BW39" s="83"/>
      <c r="BX39" s="83"/>
      <c r="BY39" s="83"/>
      <c r="BZ39" s="84"/>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2"/>
      <c r="BM40" s="83"/>
      <c r="BN40" s="83"/>
      <c r="BO40" s="83"/>
      <c r="BP40" s="83"/>
      <c r="BQ40" s="83"/>
      <c r="BR40" s="83"/>
      <c r="BS40" s="83"/>
      <c r="BT40" s="83"/>
      <c r="BU40" s="83"/>
      <c r="BV40" s="83"/>
      <c r="BW40" s="83"/>
      <c r="BX40" s="83"/>
      <c r="BY40" s="83"/>
      <c r="BZ40" s="84"/>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2"/>
      <c r="BM41" s="83"/>
      <c r="BN41" s="83"/>
      <c r="BO41" s="83"/>
      <c r="BP41" s="83"/>
      <c r="BQ41" s="83"/>
      <c r="BR41" s="83"/>
      <c r="BS41" s="83"/>
      <c r="BT41" s="83"/>
      <c r="BU41" s="83"/>
      <c r="BV41" s="83"/>
      <c r="BW41" s="83"/>
      <c r="BX41" s="83"/>
      <c r="BY41" s="83"/>
      <c r="BZ41" s="84"/>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2"/>
      <c r="BM42" s="83"/>
      <c r="BN42" s="83"/>
      <c r="BO42" s="83"/>
      <c r="BP42" s="83"/>
      <c r="BQ42" s="83"/>
      <c r="BR42" s="83"/>
      <c r="BS42" s="83"/>
      <c r="BT42" s="83"/>
      <c r="BU42" s="83"/>
      <c r="BV42" s="83"/>
      <c r="BW42" s="83"/>
      <c r="BX42" s="83"/>
      <c r="BY42" s="83"/>
      <c r="BZ42" s="84"/>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2"/>
      <c r="BM43" s="83"/>
      <c r="BN43" s="83"/>
      <c r="BO43" s="83"/>
      <c r="BP43" s="83"/>
      <c r="BQ43" s="83"/>
      <c r="BR43" s="83"/>
      <c r="BS43" s="83"/>
      <c r="BT43" s="83"/>
      <c r="BU43" s="83"/>
      <c r="BV43" s="83"/>
      <c r="BW43" s="83"/>
      <c r="BX43" s="83"/>
      <c r="BY43" s="83"/>
      <c r="BZ43" s="84"/>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2"/>
      <c r="BM44" s="83"/>
      <c r="BN44" s="83"/>
      <c r="BO44" s="83"/>
      <c r="BP44" s="83"/>
      <c r="BQ44" s="83"/>
      <c r="BR44" s="83"/>
      <c r="BS44" s="83"/>
      <c r="BT44" s="83"/>
      <c r="BU44" s="83"/>
      <c r="BV44" s="83"/>
      <c r="BW44" s="83"/>
      <c r="BX44" s="83"/>
      <c r="BY44" s="83"/>
      <c r="BZ44" s="8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85" t="s">
        <v>110</v>
      </c>
      <c r="BM47" s="86"/>
      <c r="BN47" s="86"/>
      <c r="BO47" s="86"/>
      <c r="BP47" s="86"/>
      <c r="BQ47" s="86"/>
      <c r="BR47" s="86"/>
      <c r="BS47" s="86"/>
      <c r="BT47" s="86"/>
      <c r="BU47" s="86"/>
      <c r="BV47" s="86"/>
      <c r="BW47" s="86"/>
      <c r="BX47" s="86"/>
      <c r="BY47" s="86"/>
      <c r="BZ47" s="8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85"/>
      <c r="BM48" s="86"/>
      <c r="BN48" s="86"/>
      <c r="BO48" s="86"/>
      <c r="BP48" s="86"/>
      <c r="BQ48" s="86"/>
      <c r="BR48" s="86"/>
      <c r="BS48" s="86"/>
      <c r="BT48" s="86"/>
      <c r="BU48" s="86"/>
      <c r="BV48" s="86"/>
      <c r="BW48" s="86"/>
      <c r="BX48" s="86"/>
      <c r="BY48" s="86"/>
      <c r="BZ48" s="8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85"/>
      <c r="BM49" s="86"/>
      <c r="BN49" s="86"/>
      <c r="BO49" s="86"/>
      <c r="BP49" s="86"/>
      <c r="BQ49" s="86"/>
      <c r="BR49" s="86"/>
      <c r="BS49" s="86"/>
      <c r="BT49" s="86"/>
      <c r="BU49" s="86"/>
      <c r="BV49" s="86"/>
      <c r="BW49" s="86"/>
      <c r="BX49" s="86"/>
      <c r="BY49" s="86"/>
      <c r="BZ49" s="8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85"/>
      <c r="BM50" s="86"/>
      <c r="BN50" s="86"/>
      <c r="BO50" s="86"/>
      <c r="BP50" s="86"/>
      <c r="BQ50" s="86"/>
      <c r="BR50" s="86"/>
      <c r="BS50" s="86"/>
      <c r="BT50" s="86"/>
      <c r="BU50" s="86"/>
      <c r="BV50" s="86"/>
      <c r="BW50" s="86"/>
      <c r="BX50" s="86"/>
      <c r="BY50" s="86"/>
      <c r="BZ50" s="8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85"/>
      <c r="BM51" s="86"/>
      <c r="BN51" s="86"/>
      <c r="BO51" s="86"/>
      <c r="BP51" s="86"/>
      <c r="BQ51" s="86"/>
      <c r="BR51" s="86"/>
      <c r="BS51" s="86"/>
      <c r="BT51" s="86"/>
      <c r="BU51" s="86"/>
      <c r="BV51" s="86"/>
      <c r="BW51" s="86"/>
      <c r="BX51" s="86"/>
      <c r="BY51" s="86"/>
      <c r="BZ51" s="8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85"/>
      <c r="BM52" s="86"/>
      <c r="BN52" s="86"/>
      <c r="BO52" s="86"/>
      <c r="BP52" s="86"/>
      <c r="BQ52" s="86"/>
      <c r="BR52" s="86"/>
      <c r="BS52" s="86"/>
      <c r="BT52" s="86"/>
      <c r="BU52" s="86"/>
      <c r="BV52" s="86"/>
      <c r="BW52" s="86"/>
      <c r="BX52" s="86"/>
      <c r="BY52" s="86"/>
      <c r="BZ52" s="8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85"/>
      <c r="BM53" s="86"/>
      <c r="BN53" s="86"/>
      <c r="BO53" s="86"/>
      <c r="BP53" s="86"/>
      <c r="BQ53" s="86"/>
      <c r="BR53" s="86"/>
      <c r="BS53" s="86"/>
      <c r="BT53" s="86"/>
      <c r="BU53" s="86"/>
      <c r="BV53" s="86"/>
      <c r="BW53" s="86"/>
      <c r="BX53" s="86"/>
      <c r="BY53" s="86"/>
      <c r="BZ53" s="8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85"/>
      <c r="BM54" s="86"/>
      <c r="BN54" s="86"/>
      <c r="BO54" s="86"/>
      <c r="BP54" s="86"/>
      <c r="BQ54" s="86"/>
      <c r="BR54" s="86"/>
      <c r="BS54" s="86"/>
      <c r="BT54" s="86"/>
      <c r="BU54" s="86"/>
      <c r="BV54" s="86"/>
      <c r="BW54" s="86"/>
      <c r="BX54" s="86"/>
      <c r="BY54" s="86"/>
      <c r="BZ54" s="8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85"/>
      <c r="BM55" s="86"/>
      <c r="BN55" s="86"/>
      <c r="BO55" s="86"/>
      <c r="BP55" s="86"/>
      <c r="BQ55" s="86"/>
      <c r="BR55" s="86"/>
      <c r="BS55" s="86"/>
      <c r="BT55" s="86"/>
      <c r="BU55" s="86"/>
      <c r="BV55" s="86"/>
      <c r="BW55" s="86"/>
      <c r="BX55" s="86"/>
      <c r="BY55" s="86"/>
      <c r="BZ55" s="8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85"/>
      <c r="BM56" s="86"/>
      <c r="BN56" s="86"/>
      <c r="BO56" s="86"/>
      <c r="BP56" s="86"/>
      <c r="BQ56" s="86"/>
      <c r="BR56" s="86"/>
      <c r="BS56" s="86"/>
      <c r="BT56" s="86"/>
      <c r="BU56" s="86"/>
      <c r="BV56" s="86"/>
      <c r="BW56" s="86"/>
      <c r="BX56" s="86"/>
      <c r="BY56" s="86"/>
      <c r="BZ56" s="8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85"/>
      <c r="BM57" s="86"/>
      <c r="BN57" s="86"/>
      <c r="BO57" s="86"/>
      <c r="BP57" s="86"/>
      <c r="BQ57" s="86"/>
      <c r="BR57" s="86"/>
      <c r="BS57" s="86"/>
      <c r="BT57" s="86"/>
      <c r="BU57" s="86"/>
      <c r="BV57" s="86"/>
      <c r="BW57" s="86"/>
      <c r="BX57" s="86"/>
      <c r="BY57" s="86"/>
      <c r="BZ57" s="8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85"/>
      <c r="BM58" s="86"/>
      <c r="BN58" s="86"/>
      <c r="BO58" s="86"/>
      <c r="BP58" s="86"/>
      <c r="BQ58" s="86"/>
      <c r="BR58" s="86"/>
      <c r="BS58" s="86"/>
      <c r="BT58" s="86"/>
      <c r="BU58" s="86"/>
      <c r="BV58" s="86"/>
      <c r="BW58" s="86"/>
      <c r="BX58" s="86"/>
      <c r="BY58" s="86"/>
      <c r="BZ58" s="8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85"/>
      <c r="BM59" s="86"/>
      <c r="BN59" s="86"/>
      <c r="BO59" s="86"/>
      <c r="BP59" s="86"/>
      <c r="BQ59" s="86"/>
      <c r="BR59" s="86"/>
      <c r="BS59" s="86"/>
      <c r="BT59" s="86"/>
      <c r="BU59" s="86"/>
      <c r="BV59" s="86"/>
      <c r="BW59" s="86"/>
      <c r="BX59" s="86"/>
      <c r="BY59" s="86"/>
      <c r="BZ59" s="87"/>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5"/>
      <c r="BM60" s="86"/>
      <c r="BN60" s="86"/>
      <c r="BO60" s="86"/>
      <c r="BP60" s="86"/>
      <c r="BQ60" s="86"/>
      <c r="BR60" s="86"/>
      <c r="BS60" s="86"/>
      <c r="BT60" s="86"/>
      <c r="BU60" s="86"/>
      <c r="BV60" s="86"/>
      <c r="BW60" s="86"/>
      <c r="BX60" s="86"/>
      <c r="BY60" s="86"/>
      <c r="BZ60" s="87"/>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5"/>
      <c r="BM61" s="86"/>
      <c r="BN61" s="86"/>
      <c r="BO61" s="86"/>
      <c r="BP61" s="86"/>
      <c r="BQ61" s="86"/>
      <c r="BR61" s="86"/>
      <c r="BS61" s="86"/>
      <c r="BT61" s="86"/>
      <c r="BU61" s="86"/>
      <c r="BV61" s="86"/>
      <c r="BW61" s="86"/>
      <c r="BX61" s="86"/>
      <c r="BY61" s="86"/>
      <c r="BZ61" s="8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85"/>
      <c r="BM62" s="86"/>
      <c r="BN62" s="86"/>
      <c r="BO62" s="86"/>
      <c r="BP62" s="86"/>
      <c r="BQ62" s="86"/>
      <c r="BR62" s="86"/>
      <c r="BS62" s="86"/>
      <c r="BT62" s="86"/>
      <c r="BU62" s="86"/>
      <c r="BV62" s="86"/>
      <c r="BW62" s="86"/>
      <c r="BX62" s="86"/>
      <c r="BY62" s="86"/>
      <c r="BZ62" s="8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85"/>
      <c r="BM63" s="86"/>
      <c r="BN63" s="86"/>
      <c r="BO63" s="86"/>
      <c r="BP63" s="86"/>
      <c r="BQ63" s="86"/>
      <c r="BR63" s="86"/>
      <c r="BS63" s="86"/>
      <c r="BT63" s="86"/>
      <c r="BU63" s="86"/>
      <c r="BV63" s="86"/>
      <c r="BW63" s="86"/>
      <c r="BX63" s="86"/>
      <c r="BY63" s="86"/>
      <c r="BZ63" s="87"/>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111</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WAK1WKIzCc2YCSLseCXieNbiKK2yTQw+rBt8F31OMHt9cIS6ywoqoQZmk1GEyoHbweddIPW34r4zyyCMIlBQUA==" saltValue="f6udarqjXaIHbren8hemxA=="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9" t="s">
        <v>50</v>
      </c>
      <c r="I3" s="90"/>
      <c r="J3" s="90"/>
      <c r="K3" s="90"/>
      <c r="L3" s="90"/>
      <c r="M3" s="90"/>
      <c r="N3" s="90"/>
      <c r="O3" s="90"/>
      <c r="P3" s="90"/>
      <c r="Q3" s="90"/>
      <c r="R3" s="90"/>
      <c r="S3" s="90"/>
      <c r="T3" s="90"/>
      <c r="U3" s="90"/>
      <c r="V3" s="90"/>
      <c r="W3" s="91"/>
      <c r="X3" s="95" t="s">
        <v>51</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27</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x14ac:dyDescent="0.15">
      <c r="A4" s="15" t="s">
        <v>52</v>
      </c>
      <c r="B4" s="17"/>
      <c r="C4" s="17"/>
      <c r="D4" s="17"/>
      <c r="E4" s="17"/>
      <c r="F4" s="17"/>
      <c r="G4" s="17"/>
      <c r="H4" s="92"/>
      <c r="I4" s="93"/>
      <c r="J4" s="93"/>
      <c r="K4" s="93"/>
      <c r="L4" s="93"/>
      <c r="M4" s="93"/>
      <c r="N4" s="93"/>
      <c r="O4" s="93"/>
      <c r="P4" s="93"/>
      <c r="Q4" s="93"/>
      <c r="R4" s="93"/>
      <c r="S4" s="93"/>
      <c r="T4" s="93"/>
      <c r="U4" s="93"/>
      <c r="V4" s="93"/>
      <c r="W4" s="94"/>
      <c r="X4" s="88" t="s">
        <v>53</v>
      </c>
      <c r="Y4" s="88"/>
      <c r="Z4" s="88"/>
      <c r="AA4" s="88"/>
      <c r="AB4" s="88"/>
      <c r="AC4" s="88"/>
      <c r="AD4" s="88"/>
      <c r="AE4" s="88"/>
      <c r="AF4" s="88"/>
      <c r="AG4" s="88"/>
      <c r="AH4" s="88"/>
      <c r="AI4" s="88" t="s">
        <v>54</v>
      </c>
      <c r="AJ4" s="88"/>
      <c r="AK4" s="88"/>
      <c r="AL4" s="88"/>
      <c r="AM4" s="88"/>
      <c r="AN4" s="88"/>
      <c r="AO4" s="88"/>
      <c r="AP4" s="88"/>
      <c r="AQ4" s="88"/>
      <c r="AR4" s="88"/>
      <c r="AS4" s="88"/>
      <c r="AT4" s="88" t="s">
        <v>55</v>
      </c>
      <c r="AU4" s="88"/>
      <c r="AV4" s="88"/>
      <c r="AW4" s="88"/>
      <c r="AX4" s="88"/>
      <c r="AY4" s="88"/>
      <c r="AZ4" s="88"/>
      <c r="BA4" s="88"/>
      <c r="BB4" s="88"/>
      <c r="BC4" s="88"/>
      <c r="BD4" s="88"/>
      <c r="BE4" s="88" t="s">
        <v>56</v>
      </c>
      <c r="BF4" s="88"/>
      <c r="BG4" s="88"/>
      <c r="BH4" s="88"/>
      <c r="BI4" s="88"/>
      <c r="BJ4" s="88"/>
      <c r="BK4" s="88"/>
      <c r="BL4" s="88"/>
      <c r="BM4" s="88"/>
      <c r="BN4" s="88"/>
      <c r="BO4" s="88"/>
      <c r="BP4" s="88" t="s">
        <v>57</v>
      </c>
      <c r="BQ4" s="88"/>
      <c r="BR4" s="88"/>
      <c r="BS4" s="88"/>
      <c r="BT4" s="88"/>
      <c r="BU4" s="88"/>
      <c r="BV4" s="88"/>
      <c r="BW4" s="88"/>
      <c r="BX4" s="88"/>
      <c r="BY4" s="88"/>
      <c r="BZ4" s="88"/>
      <c r="CA4" s="88" t="s">
        <v>58</v>
      </c>
      <c r="CB4" s="88"/>
      <c r="CC4" s="88"/>
      <c r="CD4" s="88"/>
      <c r="CE4" s="88"/>
      <c r="CF4" s="88"/>
      <c r="CG4" s="88"/>
      <c r="CH4" s="88"/>
      <c r="CI4" s="88"/>
      <c r="CJ4" s="88"/>
      <c r="CK4" s="88"/>
      <c r="CL4" s="88" t="s">
        <v>59</v>
      </c>
      <c r="CM4" s="88"/>
      <c r="CN4" s="88"/>
      <c r="CO4" s="88"/>
      <c r="CP4" s="88"/>
      <c r="CQ4" s="88"/>
      <c r="CR4" s="88"/>
      <c r="CS4" s="88"/>
      <c r="CT4" s="88"/>
      <c r="CU4" s="88"/>
      <c r="CV4" s="88"/>
      <c r="CW4" s="88" t="s">
        <v>60</v>
      </c>
      <c r="CX4" s="88"/>
      <c r="CY4" s="88"/>
      <c r="CZ4" s="88"/>
      <c r="DA4" s="88"/>
      <c r="DB4" s="88"/>
      <c r="DC4" s="88"/>
      <c r="DD4" s="88"/>
      <c r="DE4" s="88"/>
      <c r="DF4" s="88"/>
      <c r="DG4" s="88"/>
      <c r="DH4" s="88" t="s">
        <v>61</v>
      </c>
      <c r="DI4" s="88"/>
      <c r="DJ4" s="88"/>
      <c r="DK4" s="88"/>
      <c r="DL4" s="88"/>
      <c r="DM4" s="88"/>
      <c r="DN4" s="88"/>
      <c r="DO4" s="88"/>
      <c r="DP4" s="88"/>
      <c r="DQ4" s="88"/>
      <c r="DR4" s="88"/>
      <c r="DS4" s="88" t="s">
        <v>62</v>
      </c>
      <c r="DT4" s="88"/>
      <c r="DU4" s="88"/>
      <c r="DV4" s="88"/>
      <c r="DW4" s="88"/>
      <c r="DX4" s="88"/>
      <c r="DY4" s="88"/>
      <c r="DZ4" s="88"/>
      <c r="EA4" s="88"/>
      <c r="EB4" s="88"/>
      <c r="EC4" s="88"/>
      <c r="ED4" s="88" t="s">
        <v>63</v>
      </c>
      <c r="EE4" s="88"/>
      <c r="EF4" s="88"/>
      <c r="EG4" s="88"/>
      <c r="EH4" s="88"/>
      <c r="EI4" s="88"/>
      <c r="EJ4" s="88"/>
      <c r="EK4" s="88"/>
      <c r="EL4" s="88"/>
      <c r="EM4" s="88"/>
      <c r="EN4" s="88"/>
    </row>
    <row r="5" spans="1:144" x14ac:dyDescent="0.15">
      <c r="A5" s="15" t="s">
        <v>64</v>
      </c>
      <c r="B5" s="18"/>
      <c r="C5" s="18"/>
      <c r="D5" s="18"/>
      <c r="E5" s="18"/>
      <c r="F5" s="18"/>
      <c r="G5" s="18"/>
      <c r="H5" s="19" t="s">
        <v>65</v>
      </c>
      <c r="I5" s="19" t="s">
        <v>66</v>
      </c>
      <c r="J5" s="19" t="s">
        <v>67</v>
      </c>
      <c r="K5" s="19" t="s">
        <v>68</v>
      </c>
      <c r="L5" s="19" t="s">
        <v>69</v>
      </c>
      <c r="M5" s="19" t="s">
        <v>5</v>
      </c>
      <c r="N5" s="19" t="s">
        <v>70</v>
      </c>
      <c r="O5" s="19" t="s">
        <v>71</v>
      </c>
      <c r="P5" s="19" t="s">
        <v>72</v>
      </c>
      <c r="Q5" s="19" t="s">
        <v>73</v>
      </c>
      <c r="R5" s="19" t="s">
        <v>74</v>
      </c>
      <c r="S5" s="19" t="s">
        <v>75</v>
      </c>
      <c r="T5" s="19" t="s">
        <v>76</v>
      </c>
      <c r="U5" s="19" t="s">
        <v>77</v>
      </c>
      <c r="V5" s="19" t="s">
        <v>78</v>
      </c>
      <c r="W5" s="19" t="s">
        <v>79</v>
      </c>
      <c r="X5" s="19" t="s">
        <v>80</v>
      </c>
      <c r="Y5" s="19" t="s">
        <v>81</v>
      </c>
      <c r="Z5" s="19" t="s">
        <v>82</v>
      </c>
      <c r="AA5" s="19" t="s">
        <v>83</v>
      </c>
      <c r="AB5" s="19" t="s">
        <v>84</v>
      </c>
      <c r="AC5" s="19" t="s">
        <v>85</v>
      </c>
      <c r="AD5" s="19" t="s">
        <v>86</v>
      </c>
      <c r="AE5" s="19" t="s">
        <v>87</v>
      </c>
      <c r="AF5" s="19" t="s">
        <v>88</v>
      </c>
      <c r="AG5" s="19" t="s">
        <v>89</v>
      </c>
      <c r="AH5" s="19" t="s">
        <v>29</v>
      </c>
      <c r="AI5" s="19" t="s">
        <v>80</v>
      </c>
      <c r="AJ5" s="19" t="s">
        <v>81</v>
      </c>
      <c r="AK5" s="19" t="s">
        <v>82</v>
      </c>
      <c r="AL5" s="19" t="s">
        <v>83</v>
      </c>
      <c r="AM5" s="19" t="s">
        <v>84</v>
      </c>
      <c r="AN5" s="19" t="s">
        <v>85</v>
      </c>
      <c r="AO5" s="19" t="s">
        <v>86</v>
      </c>
      <c r="AP5" s="19" t="s">
        <v>87</v>
      </c>
      <c r="AQ5" s="19" t="s">
        <v>88</v>
      </c>
      <c r="AR5" s="19" t="s">
        <v>89</v>
      </c>
      <c r="AS5" s="19" t="s">
        <v>90</v>
      </c>
      <c r="AT5" s="19" t="s">
        <v>80</v>
      </c>
      <c r="AU5" s="19" t="s">
        <v>81</v>
      </c>
      <c r="AV5" s="19" t="s">
        <v>82</v>
      </c>
      <c r="AW5" s="19" t="s">
        <v>83</v>
      </c>
      <c r="AX5" s="19" t="s">
        <v>84</v>
      </c>
      <c r="AY5" s="19" t="s">
        <v>85</v>
      </c>
      <c r="AZ5" s="19" t="s">
        <v>86</v>
      </c>
      <c r="BA5" s="19" t="s">
        <v>87</v>
      </c>
      <c r="BB5" s="19" t="s">
        <v>88</v>
      </c>
      <c r="BC5" s="19" t="s">
        <v>89</v>
      </c>
      <c r="BD5" s="19" t="s">
        <v>90</v>
      </c>
      <c r="BE5" s="19" t="s">
        <v>80</v>
      </c>
      <c r="BF5" s="19" t="s">
        <v>81</v>
      </c>
      <c r="BG5" s="19" t="s">
        <v>82</v>
      </c>
      <c r="BH5" s="19" t="s">
        <v>83</v>
      </c>
      <c r="BI5" s="19" t="s">
        <v>84</v>
      </c>
      <c r="BJ5" s="19" t="s">
        <v>85</v>
      </c>
      <c r="BK5" s="19" t="s">
        <v>86</v>
      </c>
      <c r="BL5" s="19" t="s">
        <v>87</v>
      </c>
      <c r="BM5" s="19" t="s">
        <v>88</v>
      </c>
      <c r="BN5" s="19" t="s">
        <v>89</v>
      </c>
      <c r="BO5" s="19" t="s">
        <v>90</v>
      </c>
      <c r="BP5" s="19" t="s">
        <v>80</v>
      </c>
      <c r="BQ5" s="19" t="s">
        <v>81</v>
      </c>
      <c r="BR5" s="19" t="s">
        <v>82</v>
      </c>
      <c r="BS5" s="19" t="s">
        <v>83</v>
      </c>
      <c r="BT5" s="19" t="s">
        <v>84</v>
      </c>
      <c r="BU5" s="19" t="s">
        <v>85</v>
      </c>
      <c r="BV5" s="19" t="s">
        <v>86</v>
      </c>
      <c r="BW5" s="19" t="s">
        <v>87</v>
      </c>
      <c r="BX5" s="19" t="s">
        <v>88</v>
      </c>
      <c r="BY5" s="19" t="s">
        <v>89</v>
      </c>
      <c r="BZ5" s="19" t="s">
        <v>90</v>
      </c>
      <c r="CA5" s="19" t="s">
        <v>80</v>
      </c>
      <c r="CB5" s="19" t="s">
        <v>81</v>
      </c>
      <c r="CC5" s="19" t="s">
        <v>82</v>
      </c>
      <c r="CD5" s="19" t="s">
        <v>83</v>
      </c>
      <c r="CE5" s="19" t="s">
        <v>84</v>
      </c>
      <c r="CF5" s="19" t="s">
        <v>85</v>
      </c>
      <c r="CG5" s="19" t="s">
        <v>86</v>
      </c>
      <c r="CH5" s="19" t="s">
        <v>87</v>
      </c>
      <c r="CI5" s="19" t="s">
        <v>88</v>
      </c>
      <c r="CJ5" s="19" t="s">
        <v>89</v>
      </c>
      <c r="CK5" s="19" t="s">
        <v>90</v>
      </c>
      <c r="CL5" s="19" t="s">
        <v>80</v>
      </c>
      <c r="CM5" s="19" t="s">
        <v>81</v>
      </c>
      <c r="CN5" s="19" t="s">
        <v>82</v>
      </c>
      <c r="CO5" s="19" t="s">
        <v>83</v>
      </c>
      <c r="CP5" s="19" t="s">
        <v>84</v>
      </c>
      <c r="CQ5" s="19" t="s">
        <v>85</v>
      </c>
      <c r="CR5" s="19" t="s">
        <v>86</v>
      </c>
      <c r="CS5" s="19" t="s">
        <v>87</v>
      </c>
      <c r="CT5" s="19" t="s">
        <v>88</v>
      </c>
      <c r="CU5" s="19" t="s">
        <v>89</v>
      </c>
      <c r="CV5" s="19" t="s">
        <v>90</v>
      </c>
      <c r="CW5" s="19" t="s">
        <v>80</v>
      </c>
      <c r="CX5" s="19" t="s">
        <v>81</v>
      </c>
      <c r="CY5" s="19" t="s">
        <v>82</v>
      </c>
      <c r="CZ5" s="19" t="s">
        <v>83</v>
      </c>
      <c r="DA5" s="19" t="s">
        <v>84</v>
      </c>
      <c r="DB5" s="19" t="s">
        <v>85</v>
      </c>
      <c r="DC5" s="19" t="s">
        <v>86</v>
      </c>
      <c r="DD5" s="19" t="s">
        <v>87</v>
      </c>
      <c r="DE5" s="19" t="s">
        <v>88</v>
      </c>
      <c r="DF5" s="19" t="s">
        <v>89</v>
      </c>
      <c r="DG5" s="19" t="s">
        <v>90</v>
      </c>
      <c r="DH5" s="19" t="s">
        <v>80</v>
      </c>
      <c r="DI5" s="19" t="s">
        <v>81</v>
      </c>
      <c r="DJ5" s="19" t="s">
        <v>82</v>
      </c>
      <c r="DK5" s="19" t="s">
        <v>83</v>
      </c>
      <c r="DL5" s="19" t="s">
        <v>84</v>
      </c>
      <c r="DM5" s="19" t="s">
        <v>85</v>
      </c>
      <c r="DN5" s="19" t="s">
        <v>86</v>
      </c>
      <c r="DO5" s="19" t="s">
        <v>87</v>
      </c>
      <c r="DP5" s="19" t="s">
        <v>88</v>
      </c>
      <c r="DQ5" s="19" t="s">
        <v>89</v>
      </c>
      <c r="DR5" s="19" t="s">
        <v>90</v>
      </c>
      <c r="DS5" s="19" t="s">
        <v>80</v>
      </c>
      <c r="DT5" s="19" t="s">
        <v>81</v>
      </c>
      <c r="DU5" s="19" t="s">
        <v>82</v>
      </c>
      <c r="DV5" s="19" t="s">
        <v>83</v>
      </c>
      <c r="DW5" s="19" t="s">
        <v>84</v>
      </c>
      <c r="DX5" s="19" t="s">
        <v>85</v>
      </c>
      <c r="DY5" s="19" t="s">
        <v>86</v>
      </c>
      <c r="DZ5" s="19" t="s">
        <v>87</v>
      </c>
      <c r="EA5" s="19" t="s">
        <v>88</v>
      </c>
      <c r="EB5" s="19" t="s">
        <v>89</v>
      </c>
      <c r="EC5" s="19" t="s">
        <v>90</v>
      </c>
      <c r="ED5" s="19" t="s">
        <v>80</v>
      </c>
      <c r="EE5" s="19" t="s">
        <v>81</v>
      </c>
      <c r="EF5" s="19" t="s">
        <v>82</v>
      </c>
      <c r="EG5" s="19" t="s">
        <v>83</v>
      </c>
      <c r="EH5" s="19" t="s">
        <v>84</v>
      </c>
      <c r="EI5" s="19" t="s">
        <v>85</v>
      </c>
      <c r="EJ5" s="19" t="s">
        <v>86</v>
      </c>
      <c r="EK5" s="19" t="s">
        <v>87</v>
      </c>
      <c r="EL5" s="19" t="s">
        <v>88</v>
      </c>
      <c r="EM5" s="19" t="s">
        <v>89</v>
      </c>
      <c r="EN5" s="19" t="s">
        <v>90</v>
      </c>
    </row>
    <row r="6" spans="1:144" s="23" customFormat="1" x14ac:dyDescent="0.15">
      <c r="A6" s="15" t="s">
        <v>91</v>
      </c>
      <c r="B6" s="20">
        <f>B7</f>
        <v>2022</v>
      </c>
      <c r="C6" s="20">
        <f t="shared" ref="C6:W6" si="3">C7</f>
        <v>45055</v>
      </c>
      <c r="D6" s="20">
        <f t="shared" si="3"/>
        <v>46</v>
      </c>
      <c r="E6" s="20">
        <f t="shared" si="3"/>
        <v>1</v>
      </c>
      <c r="F6" s="20">
        <f t="shared" si="3"/>
        <v>0</v>
      </c>
      <c r="G6" s="20">
        <f t="shared" si="3"/>
        <v>1</v>
      </c>
      <c r="H6" s="20" t="str">
        <f t="shared" si="3"/>
        <v>宮城県　美里町</v>
      </c>
      <c r="I6" s="20" t="str">
        <f t="shared" si="3"/>
        <v>法適用</v>
      </c>
      <c r="J6" s="20" t="str">
        <f t="shared" si="3"/>
        <v>水道事業</v>
      </c>
      <c r="K6" s="20" t="str">
        <f t="shared" si="3"/>
        <v>末端給水事業</v>
      </c>
      <c r="L6" s="20" t="str">
        <f t="shared" si="3"/>
        <v>A6</v>
      </c>
      <c r="M6" s="20" t="str">
        <f t="shared" si="3"/>
        <v>非設置</v>
      </c>
      <c r="N6" s="21" t="str">
        <f t="shared" si="3"/>
        <v>-</v>
      </c>
      <c r="O6" s="21">
        <f t="shared" si="3"/>
        <v>43.26</v>
      </c>
      <c r="P6" s="21">
        <f t="shared" si="3"/>
        <v>99.92</v>
      </c>
      <c r="Q6" s="21">
        <f t="shared" si="3"/>
        <v>5720</v>
      </c>
      <c r="R6" s="21">
        <f t="shared" si="3"/>
        <v>23483</v>
      </c>
      <c r="S6" s="21">
        <f t="shared" si="3"/>
        <v>74.989999999999995</v>
      </c>
      <c r="T6" s="21">
        <f t="shared" si="3"/>
        <v>313.14999999999998</v>
      </c>
      <c r="U6" s="21">
        <f t="shared" si="3"/>
        <v>23331</v>
      </c>
      <c r="V6" s="21">
        <f t="shared" si="3"/>
        <v>73.36</v>
      </c>
      <c r="W6" s="21">
        <f t="shared" si="3"/>
        <v>318.02999999999997</v>
      </c>
      <c r="X6" s="22">
        <f>IF(X7="",NA(),X7)</f>
        <v>104.31</v>
      </c>
      <c r="Y6" s="22">
        <f t="shared" ref="Y6:AG6" si="4">IF(Y7="",NA(),Y7)</f>
        <v>104.79</v>
      </c>
      <c r="Z6" s="22">
        <f t="shared" si="4"/>
        <v>103.91</v>
      </c>
      <c r="AA6" s="22">
        <f t="shared" si="4"/>
        <v>118.05</v>
      </c>
      <c r="AB6" s="22">
        <f t="shared" si="4"/>
        <v>111.67</v>
      </c>
      <c r="AC6" s="22">
        <f t="shared" si="4"/>
        <v>108.87</v>
      </c>
      <c r="AD6" s="22">
        <f t="shared" si="4"/>
        <v>108.61</v>
      </c>
      <c r="AE6" s="22">
        <f t="shared" si="4"/>
        <v>108.35</v>
      </c>
      <c r="AF6" s="22">
        <f t="shared" si="4"/>
        <v>108.84</v>
      </c>
      <c r="AG6" s="22">
        <f t="shared" si="4"/>
        <v>105.92</v>
      </c>
      <c r="AH6" s="21" t="str">
        <f>IF(AH7="","",IF(AH7="-","【-】","【"&amp;SUBSTITUTE(TEXT(AH7,"#,##0.00"),"-","△")&amp;"】"))</f>
        <v>【108.70】</v>
      </c>
      <c r="AI6" s="21">
        <f>IF(AI7="",NA(),AI7)</f>
        <v>0</v>
      </c>
      <c r="AJ6" s="21">
        <f t="shared" ref="AJ6:AR6" si="5">IF(AJ7="",NA(),AJ7)</f>
        <v>0</v>
      </c>
      <c r="AK6" s="21">
        <f t="shared" si="5"/>
        <v>0</v>
      </c>
      <c r="AL6" s="21">
        <f t="shared" si="5"/>
        <v>0</v>
      </c>
      <c r="AM6" s="21">
        <f t="shared" si="5"/>
        <v>0</v>
      </c>
      <c r="AN6" s="22">
        <f t="shared" si="5"/>
        <v>3.16</v>
      </c>
      <c r="AO6" s="22">
        <f t="shared" si="5"/>
        <v>3.59</v>
      </c>
      <c r="AP6" s="22">
        <f t="shared" si="5"/>
        <v>3.98</v>
      </c>
      <c r="AQ6" s="22">
        <f t="shared" si="5"/>
        <v>6.02</v>
      </c>
      <c r="AR6" s="22">
        <f t="shared" si="5"/>
        <v>7.78</v>
      </c>
      <c r="AS6" s="21" t="str">
        <f>IF(AS7="","",IF(AS7="-","【-】","【"&amp;SUBSTITUTE(TEXT(AS7,"#,##0.00"),"-","△")&amp;"】"))</f>
        <v>【1.34】</v>
      </c>
      <c r="AT6" s="22">
        <f>IF(AT7="",NA(),AT7)</f>
        <v>151.27000000000001</v>
      </c>
      <c r="AU6" s="22">
        <f t="shared" ref="AU6:BC6" si="6">IF(AU7="",NA(),AU7)</f>
        <v>139.88999999999999</v>
      </c>
      <c r="AV6" s="22">
        <f t="shared" si="6"/>
        <v>145.30000000000001</v>
      </c>
      <c r="AW6" s="22">
        <f t="shared" si="6"/>
        <v>125.52</v>
      </c>
      <c r="AX6" s="22">
        <f t="shared" si="6"/>
        <v>122.49</v>
      </c>
      <c r="AY6" s="22">
        <f t="shared" si="6"/>
        <v>369.69</v>
      </c>
      <c r="AZ6" s="22">
        <f t="shared" si="6"/>
        <v>379.08</v>
      </c>
      <c r="BA6" s="22">
        <f t="shared" si="6"/>
        <v>367.55</v>
      </c>
      <c r="BB6" s="22">
        <f t="shared" si="6"/>
        <v>378.56</v>
      </c>
      <c r="BC6" s="22">
        <f t="shared" si="6"/>
        <v>364.46</v>
      </c>
      <c r="BD6" s="21" t="str">
        <f>IF(BD7="","",IF(BD7="-","【-】","【"&amp;SUBSTITUTE(TEXT(BD7,"#,##0.00"),"-","△")&amp;"】"))</f>
        <v>【252.29】</v>
      </c>
      <c r="BE6" s="22">
        <f>IF(BE7="",NA(),BE7)</f>
        <v>532.70000000000005</v>
      </c>
      <c r="BF6" s="22">
        <f t="shared" ref="BF6:BN6" si="7">IF(BF7="",NA(),BF7)</f>
        <v>504.46</v>
      </c>
      <c r="BG6" s="22">
        <f t="shared" si="7"/>
        <v>478.57</v>
      </c>
      <c r="BH6" s="22">
        <f t="shared" si="7"/>
        <v>438.59</v>
      </c>
      <c r="BI6" s="22">
        <f t="shared" si="7"/>
        <v>437.6</v>
      </c>
      <c r="BJ6" s="22">
        <f t="shared" si="7"/>
        <v>402.99</v>
      </c>
      <c r="BK6" s="22">
        <f t="shared" si="7"/>
        <v>398.98</v>
      </c>
      <c r="BL6" s="22">
        <f t="shared" si="7"/>
        <v>418.68</v>
      </c>
      <c r="BM6" s="22">
        <f t="shared" si="7"/>
        <v>395.68</v>
      </c>
      <c r="BN6" s="22">
        <f t="shared" si="7"/>
        <v>403.72</v>
      </c>
      <c r="BO6" s="21" t="str">
        <f>IF(BO7="","",IF(BO7="-","【-】","【"&amp;SUBSTITUTE(TEXT(BO7,"#,##0.00"),"-","△")&amp;"】"))</f>
        <v>【268.07】</v>
      </c>
      <c r="BP6" s="22">
        <f>IF(BP7="",NA(),BP7)</f>
        <v>100.4</v>
      </c>
      <c r="BQ6" s="22">
        <f t="shared" ref="BQ6:BY6" si="8">IF(BQ7="",NA(),BQ7)</f>
        <v>102.2</v>
      </c>
      <c r="BR6" s="22">
        <f t="shared" si="8"/>
        <v>98.61</v>
      </c>
      <c r="BS6" s="22">
        <f t="shared" si="8"/>
        <v>115.95</v>
      </c>
      <c r="BT6" s="22">
        <f t="shared" si="8"/>
        <v>108.42</v>
      </c>
      <c r="BU6" s="22">
        <f t="shared" si="8"/>
        <v>98.66</v>
      </c>
      <c r="BV6" s="22">
        <f t="shared" si="8"/>
        <v>98.64</v>
      </c>
      <c r="BW6" s="22">
        <f t="shared" si="8"/>
        <v>94.78</v>
      </c>
      <c r="BX6" s="22">
        <f t="shared" si="8"/>
        <v>97.59</v>
      </c>
      <c r="BY6" s="22">
        <f t="shared" si="8"/>
        <v>92.17</v>
      </c>
      <c r="BZ6" s="21" t="str">
        <f>IF(BZ7="","",IF(BZ7="-","【-】","【"&amp;SUBSTITUTE(TEXT(BZ7,"#,##0.00"),"-","△")&amp;"】"))</f>
        <v>【97.47】</v>
      </c>
      <c r="CA6" s="22">
        <f>IF(CA7="",NA(),CA7)</f>
        <v>280.48</v>
      </c>
      <c r="CB6" s="22">
        <f t="shared" ref="CB6:CJ6" si="9">IF(CB7="",NA(),CB7)</f>
        <v>291.33</v>
      </c>
      <c r="CC6" s="22">
        <f t="shared" si="9"/>
        <v>308.93</v>
      </c>
      <c r="CD6" s="22">
        <f t="shared" si="9"/>
        <v>275.19</v>
      </c>
      <c r="CE6" s="22">
        <f t="shared" si="9"/>
        <v>292.56</v>
      </c>
      <c r="CF6" s="22">
        <f t="shared" si="9"/>
        <v>178.59</v>
      </c>
      <c r="CG6" s="22">
        <f t="shared" si="9"/>
        <v>178.92</v>
      </c>
      <c r="CH6" s="22">
        <f t="shared" si="9"/>
        <v>181.3</v>
      </c>
      <c r="CI6" s="22">
        <f t="shared" si="9"/>
        <v>181.71</v>
      </c>
      <c r="CJ6" s="22">
        <f t="shared" si="9"/>
        <v>188.51</v>
      </c>
      <c r="CK6" s="21" t="str">
        <f>IF(CK7="","",IF(CK7="-","【-】","【"&amp;SUBSTITUTE(TEXT(CK7,"#,##0.00"),"-","△")&amp;"】"))</f>
        <v>【174.75】</v>
      </c>
      <c r="CL6" s="22">
        <f>IF(CL7="",NA(),CL7)</f>
        <v>47.52</v>
      </c>
      <c r="CM6" s="22">
        <f t="shared" ref="CM6:CU6" si="10">IF(CM7="",NA(),CM7)</f>
        <v>47.29</v>
      </c>
      <c r="CN6" s="22">
        <f t="shared" si="10"/>
        <v>47.99</v>
      </c>
      <c r="CO6" s="22">
        <f t="shared" si="10"/>
        <v>48.3</v>
      </c>
      <c r="CP6" s="22">
        <f t="shared" si="10"/>
        <v>46.77</v>
      </c>
      <c r="CQ6" s="22">
        <f t="shared" si="10"/>
        <v>55.03</v>
      </c>
      <c r="CR6" s="22">
        <f t="shared" si="10"/>
        <v>55.14</v>
      </c>
      <c r="CS6" s="22">
        <f t="shared" si="10"/>
        <v>55.89</v>
      </c>
      <c r="CT6" s="22">
        <f t="shared" si="10"/>
        <v>55.72</v>
      </c>
      <c r="CU6" s="22">
        <f t="shared" si="10"/>
        <v>55.31</v>
      </c>
      <c r="CV6" s="21" t="str">
        <f>IF(CV7="","",IF(CV7="-","【-】","【"&amp;SUBSTITUTE(TEXT(CV7,"#,##0.00"),"-","△")&amp;"】"))</f>
        <v>【59.97】</v>
      </c>
      <c r="CW6" s="22">
        <f>IF(CW7="",NA(),CW7)</f>
        <v>88.74</v>
      </c>
      <c r="CX6" s="22">
        <f t="shared" ref="CX6:DF6" si="11">IF(CX7="",NA(),CX7)</f>
        <v>87.32</v>
      </c>
      <c r="CY6" s="22">
        <f t="shared" si="11"/>
        <v>87.42</v>
      </c>
      <c r="CZ6" s="22">
        <f t="shared" si="11"/>
        <v>86.59</v>
      </c>
      <c r="DA6" s="22">
        <f t="shared" si="11"/>
        <v>87.72</v>
      </c>
      <c r="DB6" s="22">
        <f t="shared" si="11"/>
        <v>81.900000000000006</v>
      </c>
      <c r="DC6" s="22">
        <f t="shared" si="11"/>
        <v>81.39</v>
      </c>
      <c r="DD6" s="22">
        <f t="shared" si="11"/>
        <v>81.27</v>
      </c>
      <c r="DE6" s="22">
        <f t="shared" si="11"/>
        <v>81.260000000000005</v>
      </c>
      <c r="DF6" s="22">
        <f t="shared" si="11"/>
        <v>80.36</v>
      </c>
      <c r="DG6" s="21" t="str">
        <f>IF(DG7="","",IF(DG7="-","【-】","【"&amp;SUBSTITUTE(TEXT(DG7,"#,##0.00"),"-","△")&amp;"】"))</f>
        <v>【89.76】</v>
      </c>
      <c r="DH6" s="22">
        <f>IF(DH7="",NA(),DH7)</f>
        <v>39.880000000000003</v>
      </c>
      <c r="DI6" s="22">
        <f t="shared" ref="DI6:DQ6" si="12">IF(DI7="",NA(),DI7)</f>
        <v>41.11</v>
      </c>
      <c r="DJ6" s="22">
        <f t="shared" si="12"/>
        <v>41.72</v>
      </c>
      <c r="DK6" s="22">
        <f t="shared" si="12"/>
        <v>43.32</v>
      </c>
      <c r="DL6" s="22">
        <f t="shared" si="12"/>
        <v>44.64</v>
      </c>
      <c r="DM6" s="22">
        <f t="shared" si="12"/>
        <v>48.87</v>
      </c>
      <c r="DN6" s="22">
        <f t="shared" si="12"/>
        <v>49.92</v>
      </c>
      <c r="DO6" s="22">
        <f t="shared" si="12"/>
        <v>50.63</v>
      </c>
      <c r="DP6" s="22">
        <f t="shared" si="12"/>
        <v>51.29</v>
      </c>
      <c r="DQ6" s="22">
        <f t="shared" si="12"/>
        <v>52.2</v>
      </c>
      <c r="DR6" s="21" t="str">
        <f>IF(DR7="","",IF(DR7="-","【-】","【"&amp;SUBSTITUTE(TEXT(DR7,"#,##0.00"),"-","△")&amp;"】"))</f>
        <v>【51.51】</v>
      </c>
      <c r="DS6" s="22">
        <f>IF(DS7="",NA(),DS7)</f>
        <v>20.95</v>
      </c>
      <c r="DT6" s="22">
        <f t="shared" ref="DT6:EB6" si="13">IF(DT7="",NA(),DT7)</f>
        <v>30.78</v>
      </c>
      <c r="DU6" s="22">
        <f t="shared" si="13"/>
        <v>30.23</v>
      </c>
      <c r="DV6" s="22">
        <f t="shared" si="13"/>
        <v>26.72</v>
      </c>
      <c r="DW6" s="22">
        <f t="shared" si="13"/>
        <v>26.57</v>
      </c>
      <c r="DX6" s="22">
        <f t="shared" si="13"/>
        <v>14.85</v>
      </c>
      <c r="DY6" s="22">
        <f t="shared" si="13"/>
        <v>16.88</v>
      </c>
      <c r="DZ6" s="22">
        <f t="shared" si="13"/>
        <v>18.28</v>
      </c>
      <c r="EA6" s="22">
        <f t="shared" si="13"/>
        <v>19.61</v>
      </c>
      <c r="EB6" s="22">
        <f t="shared" si="13"/>
        <v>20.73</v>
      </c>
      <c r="EC6" s="21" t="str">
        <f>IF(EC7="","",IF(EC7="-","【-】","【"&amp;SUBSTITUTE(TEXT(EC7,"#,##0.00"),"-","△")&amp;"】"))</f>
        <v>【23.75】</v>
      </c>
      <c r="ED6" s="21">
        <f>IF(ED7="",NA(),ED7)</f>
        <v>0</v>
      </c>
      <c r="EE6" s="22">
        <f t="shared" ref="EE6:EM6" si="14">IF(EE7="",NA(),EE7)</f>
        <v>0.32</v>
      </c>
      <c r="EF6" s="22">
        <f t="shared" si="14"/>
        <v>0.61</v>
      </c>
      <c r="EG6" s="22">
        <f t="shared" si="14"/>
        <v>0.15</v>
      </c>
      <c r="EH6" s="22">
        <f t="shared" si="14"/>
        <v>0.3</v>
      </c>
      <c r="EI6" s="22">
        <f t="shared" si="14"/>
        <v>0.5</v>
      </c>
      <c r="EJ6" s="22">
        <f t="shared" si="14"/>
        <v>0.52</v>
      </c>
      <c r="EK6" s="22">
        <f t="shared" si="14"/>
        <v>0.53</v>
      </c>
      <c r="EL6" s="22">
        <f t="shared" si="14"/>
        <v>0.48</v>
      </c>
      <c r="EM6" s="22">
        <f t="shared" si="14"/>
        <v>0.5</v>
      </c>
      <c r="EN6" s="21" t="str">
        <f>IF(EN7="","",IF(EN7="-","【-】","【"&amp;SUBSTITUTE(TEXT(EN7,"#,##0.00"),"-","△")&amp;"】"))</f>
        <v>【0.67】</v>
      </c>
    </row>
    <row r="7" spans="1:144" s="23" customFormat="1" x14ac:dyDescent="0.15">
      <c r="A7" s="15"/>
      <c r="B7" s="24">
        <v>2022</v>
      </c>
      <c r="C7" s="24">
        <v>45055</v>
      </c>
      <c r="D7" s="24">
        <v>46</v>
      </c>
      <c r="E7" s="24">
        <v>1</v>
      </c>
      <c r="F7" s="24">
        <v>0</v>
      </c>
      <c r="G7" s="24">
        <v>1</v>
      </c>
      <c r="H7" s="24" t="s">
        <v>92</v>
      </c>
      <c r="I7" s="24" t="s">
        <v>93</v>
      </c>
      <c r="J7" s="24" t="s">
        <v>94</v>
      </c>
      <c r="K7" s="24" t="s">
        <v>95</v>
      </c>
      <c r="L7" s="24" t="s">
        <v>96</v>
      </c>
      <c r="M7" s="24" t="s">
        <v>97</v>
      </c>
      <c r="N7" s="25" t="s">
        <v>98</v>
      </c>
      <c r="O7" s="25">
        <v>43.26</v>
      </c>
      <c r="P7" s="25">
        <v>99.92</v>
      </c>
      <c r="Q7" s="25">
        <v>5720</v>
      </c>
      <c r="R7" s="25">
        <v>23483</v>
      </c>
      <c r="S7" s="25">
        <v>74.989999999999995</v>
      </c>
      <c r="T7" s="25">
        <v>313.14999999999998</v>
      </c>
      <c r="U7" s="25">
        <v>23331</v>
      </c>
      <c r="V7" s="25">
        <v>73.36</v>
      </c>
      <c r="W7" s="25">
        <v>318.02999999999997</v>
      </c>
      <c r="X7" s="25">
        <v>104.31</v>
      </c>
      <c r="Y7" s="25">
        <v>104.79</v>
      </c>
      <c r="Z7" s="25">
        <v>103.91</v>
      </c>
      <c r="AA7" s="25">
        <v>118.05</v>
      </c>
      <c r="AB7" s="25">
        <v>111.67</v>
      </c>
      <c r="AC7" s="25">
        <v>108.87</v>
      </c>
      <c r="AD7" s="25">
        <v>108.61</v>
      </c>
      <c r="AE7" s="25">
        <v>108.35</v>
      </c>
      <c r="AF7" s="25">
        <v>108.84</v>
      </c>
      <c r="AG7" s="25">
        <v>105.92</v>
      </c>
      <c r="AH7" s="25">
        <v>108.7</v>
      </c>
      <c r="AI7" s="25">
        <v>0</v>
      </c>
      <c r="AJ7" s="25">
        <v>0</v>
      </c>
      <c r="AK7" s="25">
        <v>0</v>
      </c>
      <c r="AL7" s="25">
        <v>0</v>
      </c>
      <c r="AM7" s="25">
        <v>0</v>
      </c>
      <c r="AN7" s="25">
        <v>3.16</v>
      </c>
      <c r="AO7" s="25">
        <v>3.59</v>
      </c>
      <c r="AP7" s="25">
        <v>3.98</v>
      </c>
      <c r="AQ7" s="25">
        <v>6.02</v>
      </c>
      <c r="AR7" s="25">
        <v>7.78</v>
      </c>
      <c r="AS7" s="25">
        <v>1.34</v>
      </c>
      <c r="AT7" s="25">
        <v>151.27000000000001</v>
      </c>
      <c r="AU7" s="25">
        <v>139.88999999999999</v>
      </c>
      <c r="AV7" s="25">
        <v>145.30000000000001</v>
      </c>
      <c r="AW7" s="25">
        <v>125.52</v>
      </c>
      <c r="AX7" s="25">
        <v>122.49</v>
      </c>
      <c r="AY7" s="25">
        <v>369.69</v>
      </c>
      <c r="AZ7" s="25">
        <v>379.08</v>
      </c>
      <c r="BA7" s="25">
        <v>367.55</v>
      </c>
      <c r="BB7" s="25">
        <v>378.56</v>
      </c>
      <c r="BC7" s="25">
        <v>364.46</v>
      </c>
      <c r="BD7" s="25">
        <v>252.29</v>
      </c>
      <c r="BE7" s="25">
        <v>532.70000000000005</v>
      </c>
      <c r="BF7" s="25">
        <v>504.46</v>
      </c>
      <c r="BG7" s="25">
        <v>478.57</v>
      </c>
      <c r="BH7" s="25">
        <v>438.59</v>
      </c>
      <c r="BI7" s="25">
        <v>437.6</v>
      </c>
      <c r="BJ7" s="25">
        <v>402.99</v>
      </c>
      <c r="BK7" s="25">
        <v>398.98</v>
      </c>
      <c r="BL7" s="25">
        <v>418.68</v>
      </c>
      <c r="BM7" s="25">
        <v>395.68</v>
      </c>
      <c r="BN7" s="25">
        <v>403.72</v>
      </c>
      <c r="BO7" s="25">
        <v>268.07</v>
      </c>
      <c r="BP7" s="25">
        <v>100.4</v>
      </c>
      <c r="BQ7" s="25">
        <v>102.2</v>
      </c>
      <c r="BR7" s="25">
        <v>98.61</v>
      </c>
      <c r="BS7" s="25">
        <v>115.95</v>
      </c>
      <c r="BT7" s="25">
        <v>108.42</v>
      </c>
      <c r="BU7" s="25">
        <v>98.66</v>
      </c>
      <c r="BV7" s="25">
        <v>98.64</v>
      </c>
      <c r="BW7" s="25">
        <v>94.78</v>
      </c>
      <c r="BX7" s="25">
        <v>97.59</v>
      </c>
      <c r="BY7" s="25">
        <v>92.17</v>
      </c>
      <c r="BZ7" s="25">
        <v>97.47</v>
      </c>
      <c r="CA7" s="25">
        <v>280.48</v>
      </c>
      <c r="CB7" s="25">
        <v>291.33</v>
      </c>
      <c r="CC7" s="25">
        <v>308.93</v>
      </c>
      <c r="CD7" s="25">
        <v>275.19</v>
      </c>
      <c r="CE7" s="25">
        <v>292.56</v>
      </c>
      <c r="CF7" s="25">
        <v>178.59</v>
      </c>
      <c r="CG7" s="25">
        <v>178.92</v>
      </c>
      <c r="CH7" s="25">
        <v>181.3</v>
      </c>
      <c r="CI7" s="25">
        <v>181.71</v>
      </c>
      <c r="CJ7" s="25">
        <v>188.51</v>
      </c>
      <c r="CK7" s="25">
        <v>174.75</v>
      </c>
      <c r="CL7" s="25">
        <v>47.52</v>
      </c>
      <c r="CM7" s="25">
        <v>47.29</v>
      </c>
      <c r="CN7" s="25">
        <v>47.99</v>
      </c>
      <c r="CO7" s="25">
        <v>48.3</v>
      </c>
      <c r="CP7" s="25">
        <v>46.77</v>
      </c>
      <c r="CQ7" s="25">
        <v>55.03</v>
      </c>
      <c r="CR7" s="25">
        <v>55.14</v>
      </c>
      <c r="CS7" s="25">
        <v>55.89</v>
      </c>
      <c r="CT7" s="25">
        <v>55.72</v>
      </c>
      <c r="CU7" s="25">
        <v>55.31</v>
      </c>
      <c r="CV7" s="25">
        <v>59.97</v>
      </c>
      <c r="CW7" s="25">
        <v>88.74</v>
      </c>
      <c r="CX7" s="25">
        <v>87.32</v>
      </c>
      <c r="CY7" s="25">
        <v>87.42</v>
      </c>
      <c r="CZ7" s="25">
        <v>86.59</v>
      </c>
      <c r="DA7" s="25">
        <v>87.72</v>
      </c>
      <c r="DB7" s="25">
        <v>81.900000000000006</v>
      </c>
      <c r="DC7" s="25">
        <v>81.39</v>
      </c>
      <c r="DD7" s="25">
        <v>81.27</v>
      </c>
      <c r="DE7" s="25">
        <v>81.260000000000005</v>
      </c>
      <c r="DF7" s="25">
        <v>80.36</v>
      </c>
      <c r="DG7" s="25">
        <v>89.76</v>
      </c>
      <c r="DH7" s="25">
        <v>39.880000000000003</v>
      </c>
      <c r="DI7" s="25">
        <v>41.11</v>
      </c>
      <c r="DJ7" s="25">
        <v>41.72</v>
      </c>
      <c r="DK7" s="25">
        <v>43.32</v>
      </c>
      <c r="DL7" s="25">
        <v>44.64</v>
      </c>
      <c r="DM7" s="25">
        <v>48.87</v>
      </c>
      <c r="DN7" s="25">
        <v>49.92</v>
      </c>
      <c r="DO7" s="25">
        <v>50.63</v>
      </c>
      <c r="DP7" s="25">
        <v>51.29</v>
      </c>
      <c r="DQ7" s="25">
        <v>52.2</v>
      </c>
      <c r="DR7" s="25">
        <v>51.51</v>
      </c>
      <c r="DS7" s="25">
        <v>20.95</v>
      </c>
      <c r="DT7" s="25">
        <v>30.78</v>
      </c>
      <c r="DU7" s="25">
        <v>30.23</v>
      </c>
      <c r="DV7" s="25">
        <v>26.72</v>
      </c>
      <c r="DW7" s="25">
        <v>26.57</v>
      </c>
      <c r="DX7" s="25">
        <v>14.85</v>
      </c>
      <c r="DY7" s="25">
        <v>16.88</v>
      </c>
      <c r="DZ7" s="25">
        <v>18.28</v>
      </c>
      <c r="EA7" s="25">
        <v>19.61</v>
      </c>
      <c r="EB7" s="25">
        <v>20.73</v>
      </c>
      <c r="EC7" s="25">
        <v>23.75</v>
      </c>
      <c r="ED7" s="25">
        <v>0</v>
      </c>
      <c r="EE7" s="25">
        <v>0.32</v>
      </c>
      <c r="EF7" s="25">
        <v>0.61</v>
      </c>
      <c r="EG7" s="25">
        <v>0.15</v>
      </c>
      <c r="EH7" s="25">
        <v>0.3</v>
      </c>
      <c r="EI7" s="25">
        <v>0.5</v>
      </c>
      <c r="EJ7" s="25">
        <v>0.52</v>
      </c>
      <c r="EK7" s="25">
        <v>0.53</v>
      </c>
      <c r="EL7" s="25">
        <v>0.48</v>
      </c>
      <c r="EM7" s="25">
        <v>0.5</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99</v>
      </c>
      <c r="C9" s="28" t="s">
        <v>100</v>
      </c>
      <c r="D9" s="28" t="s">
        <v>101</v>
      </c>
      <c r="E9" s="28" t="s">
        <v>102</v>
      </c>
      <c r="F9" s="28" t="s">
        <v>103</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104</v>
      </c>
    </row>
    <row r="12" spans="1:144" x14ac:dyDescent="0.15">
      <c r="B12">
        <v>1</v>
      </c>
      <c r="C12">
        <v>1</v>
      </c>
      <c r="D12">
        <v>2</v>
      </c>
      <c r="E12">
        <v>3</v>
      </c>
      <c r="F12">
        <v>4</v>
      </c>
      <c r="G12" t="s">
        <v>105</v>
      </c>
    </row>
    <row r="13" spans="1:144" x14ac:dyDescent="0.15">
      <c r="B13" t="s">
        <v>106</v>
      </c>
      <c r="C13" t="s">
        <v>107</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宮城県</cp:lastModifiedBy>
  <cp:lastPrinted>2024-02-20T23:16:48Z</cp:lastPrinted>
  <dcterms:created xsi:type="dcterms:W3CDTF">2023-12-05T00:48:45Z</dcterms:created>
  <dcterms:modified xsi:type="dcterms:W3CDTF">2024-02-20T23:16:50Z</dcterms:modified>
  <cp:category/>
</cp:coreProperties>
</file>