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11_栗原市★★\"/>
    </mc:Choice>
  </mc:AlternateContent>
  <workbookProtection workbookAlgorithmName="SHA-512" workbookHashValue="wYRpVLiWem3po25mFVbyLaoS/Cjnls5xiEWgqqXSXhIHsqYYt75QXX6qZDywCV+vOXbc2Pzvi8ERREc1/Onr8g==" workbookSaltValue="tckRwDZ5k1xK6+aFk+VHeg==" workbookSpinCount="100000" lockStructure="1"/>
  <bookViews>
    <workbookView xWindow="2880" yWindow="810" windowWidth="21600" windowHeight="11385"/>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BB8" i="4" s="1"/>
  <c r="T6" i="5"/>
  <c r="AT8" i="4" s="1"/>
  <c r="S6" i="5"/>
  <c r="AL8" i="4" s="1"/>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K85" i="4"/>
  <c r="J85" i="4"/>
  <c r="I85" i="4"/>
  <c r="F85" i="4"/>
  <c r="AT10" i="4"/>
  <c r="I10"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<sst xmlns="http://schemas.openxmlformats.org/spreadsheetml/2006/main" count="253" uniqueCount="116">
  <si>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</si>
  <si>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</si>
  <si>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</si>
  <si>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</si>
  <si>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</si>
  <si>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</si>
  <si>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</si>
  <si>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</si>
  <si>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</si>
  <si>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</si>
  <si>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</si>
  <si>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</si>
  <si>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</si>
  <si>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</si>
  <si>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</si>
  <si>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</si>
  <si>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</si>
  <si>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</si>
  <si>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</si>
  <si>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</si>
  <si>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</si>
  <si>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</si>
  <si>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</si>
  <si>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</si>
  <si>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</si>
  <si>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</si>
  <si>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</si>
  <si>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</si>
  <si>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</si>
  <si>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</si>
  <si>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</si>
  <si>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</si>
  <si>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</si>
  <si>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</si>
  <si>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</si>
  <si>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</si>
  <si>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</si>
  <si>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</si>
  <si>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</si>
  <si>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</si>
  <si>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</si>
  <si>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</si>
  <si>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</si>
  <si>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</si>
  <si>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</si>
  <si>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</si>
  <si>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</si>
  <si>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</si>
  <si>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</si>
  <si>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</si>
  <si>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</si>
  <si>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</si>
  <si>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</si>
  <si>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</si>
  <si>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</si>
  <si>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</si>
  <si>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</si>
  <si>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</si>
  <si>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</si>
  <si>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</si>
  <si>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</si>
  <si>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</si>
  <si>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</si>
  <si>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</si>
  <si>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</si>
  <si>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</si>
  <si>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</si>
  <si>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</si>
  <si>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</si>
  <si>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</si>
  <si>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</si>
  <si>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</si>
  <si>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</si>
  <si>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</si>
  <si>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</si>
  <si>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</si>
  <si>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</si>
  <si>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</si>
  <si>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</si>
  <si>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</si>
  <si>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</si>
  <si>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</si>
  <si>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</si>
  <si>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</si>
  <si>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</si>
  <si>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</si>
  <si>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</si>
  <si>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</si>
  <si>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</si>
  <si>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</si>
  <si>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</si>
  <si>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</si>
  <si>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</si>
  <si>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</si>
  <si>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</si>
  <si>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</si>
  <si>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栗原市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</si>
  <si>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</si>
  <si>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</si>
  <si>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</si>
  <si>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</si>
  <si>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</si>
  <si>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</si>
  <si>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</si>
  <si>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</si>
  <si>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</si>
  <si>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</si>
  <si>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</si>
  <si>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</si>
  <si>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</si>
  <si>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</si>
  <si>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</si>
  <si>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</si>
  <si>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持続可能な事業の運営を図るため、事業の投資効果を意識した発注及び施工に努め、老朽化する管渠及び処理施設の長寿命化対策に取り組むとともに、老朽化が急速に見込まれる設備機器の更新をすることで、その機能や性能を維持し、未然の事故防止につなげる。
　なお、今後、健全な農業集落排水事業を進めるため、令和4年度に改定した「経営戦略」に基づき、農業集落排水処理施設を流域下水道へ接続することで、施設の統廃合を進め、効率的で効果的な施設形態を目指し、健全な事業経営につなげていく必要がある。</t>
    <rPh sb="6" eb="8">
      <t>ジギョウ</t>
    </rPh>
    <rPh sb="9" eb="11">
      <t>ウンエイ</t>
    </rPh>
    <rPh sb="12" eb="13">
      <t>ハカ</t>
    </rPh>
    <rPh sb="39" eb="42">
      <t>ロウキュウカ</t>
    </rPh>
    <rPh sb="44" eb="46">
      <t>カンキョ</t>
    </rPh>
    <rPh sb="46" eb="47">
      <t>オヨ</t>
    </rPh>
    <rPh sb="48" eb="52">
      <t>ショリシセツ</t>
    </rPh>
    <rPh sb="112" eb="114">
      <t>ボウシ</t>
    </rPh>
    <rPh sb="125" eb="127">
      <t>コンゴ</t>
    </rPh>
    <rPh sb="131" eb="133">
      <t>ノウギョウ</t>
    </rPh>
    <rPh sb="133" eb="135">
      <t>シュウラク</t>
    </rPh>
    <rPh sb="135" eb="137">
      <t>ハイスイ</t>
    </rPh>
    <rPh sb="233" eb="235">
      <t>ヒツヨウ</t>
    </rPh>
    <phoneticPr fontId="4"/>
  </si>
  <si>
    <t>①経常収支比率106.85％
　経常的収支比率は100%以上となっており、単年度収支では黒字であるが使用料収入のみでは経費を回収できない状況が見込まれることから、流域下水道への接続工事など施設の統廃合を進め、効率的で効果的な施設形態を目指していく。
③流動比率37.99％
　短期的な支払能力を示す値であり、類似団体の平均値を下回っている。これは企業債の償還金が多いためであり、より支払い能力を高めるため経営改善を図っていく必要がある。
④企業債残高対事業規模比率1,678.49％
　資本費平準化債拡充分の影響により類似団体平均を上回っているが，順次企業債の償還が進んでいくことから今後は改善していく見込みとしている。
⑤経費回収率58.87％
　回収すべき汚水処理費を使用料で賄えておらず、より一層の収入の確保と汚水処理に係る費用の節減に努めることが必要であり、今後、経営戦略の改定や使用料改定により一層改善に努める必要がある。
⑥汚水処理原価340.51円
　類似団体平均値を上回っており、依然として経費の大部分を一般会計からの繰入金によって賄っている状況にある。今後は流域下水道への接続による事業の縮小を行い、改善していく見込みとしている。
⑦施設利用率36.82％
　施設利用率は、令和2年度からほぼ横ばいの状況であり、類似団体と比較し平均値を下回っていることから、水洗化を促進するとともに、計画処理能力や耐用年数を踏まえ、流域下水道への切替を順次進めていく。
⑧水洗化率74.99％
　類似団体と比較し平均値を下回っており、更なる水洗化の促進が必要である。</t>
    <rPh sb="154" eb="158">
      <t>ルイジダンタイ</t>
    </rPh>
    <rPh sb="163" eb="165">
      <t>シタマワ</t>
    </rPh>
    <rPh sb="173" eb="176">
      <t>キギョウサイ</t>
    </rPh>
    <rPh sb="177" eb="180">
      <t>ショウカンキン</t>
    </rPh>
    <rPh sb="181" eb="182">
      <t>オオ</t>
    </rPh>
    <rPh sb="202" eb="204">
      <t>ケイエイ</t>
    </rPh>
    <rPh sb="266" eb="267">
      <t>ウエ</t>
    </rPh>
    <rPh sb="430" eb="431">
      <t>エン</t>
    </rPh>
    <rPh sb="441" eb="443">
      <t>ウワマワ</t>
    </rPh>
    <rPh sb="448" eb="450">
      <t>イゼン</t>
    </rPh>
    <rPh sb="453" eb="455">
      <t>ケイヒ</t>
    </rPh>
    <rPh sb="456" eb="459">
      <t>ダイブブン</t>
    </rPh>
    <rPh sb="474" eb="475">
      <t>マカナ</t>
    </rPh>
    <rPh sb="488" eb="493">
      <t>リュウイキゲスイドウ</t>
    </rPh>
    <rPh sb="495" eb="497">
      <t>セツゾク</t>
    </rPh>
    <rPh sb="500" eb="502">
      <t>ジギョウ</t>
    </rPh>
    <rPh sb="503" eb="505">
      <t>シュクショウ</t>
    </rPh>
    <rPh sb="506" eb="507">
      <t>オコナ</t>
    </rPh>
    <rPh sb="588" eb="591">
      <t>スイセンカ</t>
    </rPh>
    <rPh sb="592" eb="594">
      <t>ソクシン</t>
    </rPh>
    <rPh sb="617" eb="622">
      <t>リュウイキゲスイドウ</t>
    </rPh>
    <rPh sb="627" eb="629">
      <t>ジュンジ</t>
    </rPh>
    <phoneticPr fontId="4"/>
  </si>
  <si>
    <t>①有形固定資産減価償却率13.87％
　償却対象資産の減価償却の指標であり、老朽化の程度は類似団体平均を下回っている。
　農業集落排水事業は、平成6年4月から供用開始し、30年が経過している。老朽化の各指標を参考にしつつも、他団体との比較や数値に捉われることなく、ストックマネジメントを実施し、老朽化の実態を把握したうえで、効果的な対応を図る必要がある。また、処理施設を廃止し、近接する流域下水道へ計画的に接続することで将来の維持管理費低減を図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</si>
</sst>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9"/>
      <name val="ＭＳ ゴシック"/>
      <family val="3"/>
      <charset val="128"/>
    </font>
    <font>
      <b/>
      <sz val="12"/>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17" fillId="0" borderId="6"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8"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481-4C17-BBF5-D2057B2996D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0.25</c:v>
                </c:pt>
                <c:pt idx="2">
                  <c:v>0.05</c:v>
                </c:pt>
                <c:pt idx="3">
                  <c:v>0.03</c:v>
                </c:pt>
                <c:pt idx="4">
                  <c:v>0.03</c:v>
                </c:pt>
              </c:numCache>
            </c:numRef>
          </c:val>
          <c:smooth val="0"/>
          <c:extLst>
            <c:ext xmlns:c16="http://schemas.microsoft.com/office/drawing/2014/chart" uri="{C3380CC4-5D6E-409C-BE32-E72D297353CC}">
              <c16:uniqueId val="{00000001-D481-4C17-BBF5-D2057B2996D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40.28</c:v>
                </c:pt>
                <c:pt idx="2">
                  <c:v>39.5</c:v>
                </c:pt>
                <c:pt idx="3">
                  <c:v>40.28</c:v>
                </c:pt>
                <c:pt idx="4">
                  <c:v>36.82</c:v>
                </c:pt>
              </c:numCache>
            </c:numRef>
          </c:val>
          <c:extLst>
            <c:ext xmlns:c16="http://schemas.microsoft.com/office/drawing/2014/chart" uri="{C3380CC4-5D6E-409C-BE32-E72D297353CC}">
              <c16:uniqueId val="{00000000-7657-49C0-80E5-CB09C5B3AFE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54.83</c:v>
                </c:pt>
                <c:pt idx="2">
                  <c:v>66.53</c:v>
                </c:pt>
                <c:pt idx="3">
                  <c:v>52.35</c:v>
                </c:pt>
                <c:pt idx="4">
                  <c:v>46.25</c:v>
                </c:pt>
              </c:numCache>
            </c:numRef>
          </c:val>
          <c:smooth val="0"/>
          <c:extLst>
            <c:ext xmlns:c16="http://schemas.microsoft.com/office/drawing/2014/chart" uri="{C3380CC4-5D6E-409C-BE32-E72D297353CC}">
              <c16:uniqueId val="{00000001-7657-49C0-80E5-CB09C5B3AFE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73.209999999999994</c:v>
                </c:pt>
                <c:pt idx="2">
                  <c:v>73.900000000000006</c:v>
                </c:pt>
                <c:pt idx="3">
                  <c:v>73.84</c:v>
                </c:pt>
                <c:pt idx="4">
                  <c:v>74.989999999999995</c:v>
                </c:pt>
              </c:numCache>
            </c:numRef>
          </c:val>
          <c:extLst>
            <c:ext xmlns:c16="http://schemas.microsoft.com/office/drawing/2014/chart" uri="{C3380CC4-5D6E-409C-BE32-E72D297353CC}">
              <c16:uniqueId val="{00000000-4272-42B4-B663-C9D1407551D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84.7</c:v>
                </c:pt>
                <c:pt idx="2">
                  <c:v>84.67</c:v>
                </c:pt>
                <c:pt idx="3">
                  <c:v>84.39</c:v>
                </c:pt>
                <c:pt idx="4">
                  <c:v>83.96</c:v>
                </c:pt>
              </c:numCache>
            </c:numRef>
          </c:val>
          <c:smooth val="0"/>
          <c:extLst>
            <c:ext xmlns:c16="http://schemas.microsoft.com/office/drawing/2014/chart" uri="{C3380CC4-5D6E-409C-BE32-E72D297353CC}">
              <c16:uniqueId val="{00000001-4272-42B4-B663-C9D1407551D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104.33</c:v>
                </c:pt>
                <c:pt idx="2">
                  <c:v>102.23</c:v>
                </c:pt>
                <c:pt idx="3">
                  <c:v>107.66</c:v>
                </c:pt>
                <c:pt idx="4">
                  <c:v>106.85</c:v>
                </c:pt>
              </c:numCache>
            </c:numRef>
          </c:val>
          <c:extLst>
            <c:ext xmlns:c16="http://schemas.microsoft.com/office/drawing/2014/chart" uri="{C3380CC4-5D6E-409C-BE32-E72D297353CC}">
              <c16:uniqueId val="{00000000-A772-4B36-8C14-B363E4DE066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106.37</c:v>
                </c:pt>
                <c:pt idx="2">
                  <c:v>106.07</c:v>
                </c:pt>
                <c:pt idx="3">
                  <c:v>105.5</c:v>
                </c:pt>
                <c:pt idx="4">
                  <c:v>106.35</c:v>
                </c:pt>
              </c:numCache>
            </c:numRef>
          </c:val>
          <c:smooth val="0"/>
          <c:extLst>
            <c:ext xmlns:c16="http://schemas.microsoft.com/office/drawing/2014/chart" uri="{C3380CC4-5D6E-409C-BE32-E72D297353CC}">
              <c16:uniqueId val="{00000001-A772-4B36-8C14-B363E4DE066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3.81</c:v>
                </c:pt>
                <c:pt idx="2">
                  <c:v>7.56</c:v>
                </c:pt>
                <c:pt idx="3">
                  <c:v>10.84</c:v>
                </c:pt>
                <c:pt idx="4">
                  <c:v>13.87</c:v>
                </c:pt>
              </c:numCache>
            </c:numRef>
          </c:val>
          <c:extLst>
            <c:ext xmlns:c16="http://schemas.microsoft.com/office/drawing/2014/chart" uri="{C3380CC4-5D6E-409C-BE32-E72D297353CC}">
              <c16:uniqueId val="{00000000-55FC-4294-AF47-B9845A68C5E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20.34</c:v>
                </c:pt>
                <c:pt idx="2">
                  <c:v>21.85</c:v>
                </c:pt>
                <c:pt idx="3">
                  <c:v>25.19</c:v>
                </c:pt>
                <c:pt idx="4">
                  <c:v>25.46</c:v>
                </c:pt>
              </c:numCache>
            </c:numRef>
          </c:val>
          <c:smooth val="0"/>
          <c:extLst>
            <c:ext xmlns:c16="http://schemas.microsoft.com/office/drawing/2014/chart" uri="{C3380CC4-5D6E-409C-BE32-E72D297353CC}">
              <c16:uniqueId val="{00000001-55FC-4294-AF47-B9845A68C5E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D16-4DBA-87E9-E3B085BE4D5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DD16-4DBA-87E9-E3B085BE4D5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D17-4322-9809-9D97341E014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5D17-4322-9809-9D97341E014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20.41</c:v>
                </c:pt>
                <c:pt idx="2">
                  <c:v>23.12</c:v>
                </c:pt>
                <c:pt idx="3">
                  <c:v>29.91</c:v>
                </c:pt>
                <c:pt idx="4">
                  <c:v>37.99</c:v>
                </c:pt>
              </c:numCache>
            </c:numRef>
          </c:val>
          <c:extLst>
            <c:ext xmlns:c16="http://schemas.microsoft.com/office/drawing/2014/chart" uri="{C3380CC4-5D6E-409C-BE32-E72D297353CC}">
              <c16:uniqueId val="{00000000-7E4E-48D3-9E1E-1660C6A55C9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29.13</c:v>
                </c:pt>
                <c:pt idx="2">
                  <c:v>35.69</c:v>
                </c:pt>
                <c:pt idx="3">
                  <c:v>38.4</c:v>
                </c:pt>
                <c:pt idx="4">
                  <c:v>44.04</c:v>
                </c:pt>
              </c:numCache>
            </c:numRef>
          </c:val>
          <c:smooth val="0"/>
          <c:extLst>
            <c:ext xmlns:c16="http://schemas.microsoft.com/office/drawing/2014/chart" uri="{C3380CC4-5D6E-409C-BE32-E72D297353CC}">
              <c16:uniqueId val="{00000001-7E4E-48D3-9E1E-1660C6A55C9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539.92999999999995</c:v>
                </c:pt>
                <c:pt idx="2">
                  <c:v>917.13</c:v>
                </c:pt>
                <c:pt idx="3">
                  <c:v>1238.8</c:v>
                </c:pt>
                <c:pt idx="4">
                  <c:v>1678.49</c:v>
                </c:pt>
              </c:numCache>
            </c:numRef>
          </c:val>
          <c:extLst>
            <c:ext xmlns:c16="http://schemas.microsoft.com/office/drawing/2014/chart" uri="{C3380CC4-5D6E-409C-BE32-E72D297353CC}">
              <c16:uniqueId val="{00000000-2D2C-4566-8F40-8F8BAF3625C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867.83</c:v>
                </c:pt>
                <c:pt idx="2">
                  <c:v>791.76</c:v>
                </c:pt>
                <c:pt idx="3">
                  <c:v>900.82</c:v>
                </c:pt>
                <c:pt idx="4">
                  <c:v>839.21</c:v>
                </c:pt>
              </c:numCache>
            </c:numRef>
          </c:val>
          <c:smooth val="0"/>
          <c:extLst>
            <c:ext xmlns:c16="http://schemas.microsoft.com/office/drawing/2014/chart" uri="{C3380CC4-5D6E-409C-BE32-E72D297353CC}">
              <c16:uniqueId val="{00000001-2D2C-4566-8F40-8F8BAF3625C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46.73</c:v>
                </c:pt>
                <c:pt idx="2">
                  <c:v>61.91</c:v>
                </c:pt>
                <c:pt idx="3">
                  <c:v>66.36</c:v>
                </c:pt>
                <c:pt idx="4">
                  <c:v>58.87</c:v>
                </c:pt>
              </c:numCache>
            </c:numRef>
          </c:val>
          <c:extLst>
            <c:ext xmlns:c16="http://schemas.microsoft.com/office/drawing/2014/chart" uri="{C3380CC4-5D6E-409C-BE32-E72D297353CC}">
              <c16:uniqueId val="{00000000-57C1-498C-A69D-34DA67A1169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57.08</c:v>
                </c:pt>
                <c:pt idx="2">
                  <c:v>56.26</c:v>
                </c:pt>
                <c:pt idx="3">
                  <c:v>52.94</c:v>
                </c:pt>
                <c:pt idx="4">
                  <c:v>52.05</c:v>
                </c:pt>
              </c:numCache>
            </c:numRef>
          </c:val>
          <c:smooth val="0"/>
          <c:extLst>
            <c:ext xmlns:c16="http://schemas.microsoft.com/office/drawing/2014/chart" uri="{C3380CC4-5D6E-409C-BE32-E72D297353CC}">
              <c16:uniqueId val="{00000001-57C1-498C-A69D-34DA67A1169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425.05</c:v>
                </c:pt>
                <c:pt idx="2">
                  <c:v>321.22000000000003</c:v>
                </c:pt>
                <c:pt idx="3">
                  <c:v>300.81</c:v>
                </c:pt>
                <c:pt idx="4">
                  <c:v>340.51</c:v>
                </c:pt>
              </c:numCache>
            </c:numRef>
          </c:val>
          <c:extLst>
            <c:ext xmlns:c16="http://schemas.microsoft.com/office/drawing/2014/chart" uri="{C3380CC4-5D6E-409C-BE32-E72D297353CC}">
              <c16:uniqueId val="{00000000-E7DE-42F7-A7FA-AC86E1DD6C8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E7DE-42F7-A7FA-AC86E1DD6C8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O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栗原市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農業集落排水</v>
      </c>
      <c r="Q8" s="39"/>
      <c r="R8" s="39"/>
      <c r="S8" s="39"/>
      <c r="T8" s="39"/>
      <c r="U8" s="39"/>
      <c r="V8" s="39"/>
      <c r="W8" s="39" t="str">
        <f>データ!L6</f>
        <v>F2</v>
      </c>
      <c r="X8" s="39"/>
      <c r="Y8" s="39"/>
      <c r="Z8" s="39"/>
      <c r="AA8" s="39"/>
      <c r="AB8" s="39"/>
      <c r="AC8" s="39"/>
      <c r="AD8" s="40" t="str">
        <f>データ!$M$6</f>
        <v>非設置</v>
      </c>
      <c r="AE8" s="40"/>
      <c r="AF8" s="40"/>
      <c r="AG8" s="40"/>
      <c r="AH8" s="40"/>
      <c r="AI8" s="40"/>
      <c r="AJ8" s="40"/>
      <c r="AK8" s="3"/>
      <c r="AL8" s="41">
        <f>データ!S6</f>
        <v>61910</v>
      </c>
      <c r="AM8" s="41"/>
      <c r="AN8" s="41"/>
      <c r="AO8" s="41"/>
      <c r="AP8" s="41"/>
      <c r="AQ8" s="41"/>
      <c r="AR8" s="41"/>
      <c r="AS8" s="41"/>
      <c r="AT8" s="34">
        <f>データ!T6</f>
        <v>805</v>
      </c>
      <c r="AU8" s="34"/>
      <c r="AV8" s="34"/>
      <c r="AW8" s="34"/>
      <c r="AX8" s="34"/>
      <c r="AY8" s="34"/>
      <c r="AZ8" s="34"/>
      <c r="BA8" s="34"/>
      <c r="BB8" s="34">
        <f>データ!U6</f>
        <v>76.91</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65.349999999999994</v>
      </c>
      <c r="J10" s="34"/>
      <c r="K10" s="34"/>
      <c r="L10" s="34"/>
      <c r="M10" s="34"/>
      <c r="N10" s="34"/>
      <c r="O10" s="34"/>
      <c r="P10" s="34">
        <f>データ!P6</f>
        <v>3.93</v>
      </c>
      <c r="Q10" s="34"/>
      <c r="R10" s="34"/>
      <c r="S10" s="34"/>
      <c r="T10" s="34"/>
      <c r="U10" s="34"/>
      <c r="V10" s="34"/>
      <c r="W10" s="34">
        <f>データ!Q6</f>
        <v>92.8</v>
      </c>
      <c r="X10" s="34"/>
      <c r="Y10" s="34"/>
      <c r="Z10" s="34"/>
      <c r="AA10" s="34"/>
      <c r="AB10" s="34"/>
      <c r="AC10" s="34"/>
      <c r="AD10" s="41">
        <f>データ!R6</f>
        <v>4070</v>
      </c>
      <c r="AE10" s="41"/>
      <c r="AF10" s="41"/>
      <c r="AG10" s="41"/>
      <c r="AH10" s="41"/>
      <c r="AI10" s="41"/>
      <c r="AJ10" s="41"/>
      <c r="AK10" s="2"/>
      <c r="AL10" s="41">
        <f>データ!V6</f>
        <v>2411</v>
      </c>
      <c r="AM10" s="41"/>
      <c r="AN10" s="41"/>
      <c r="AO10" s="41"/>
      <c r="AP10" s="41"/>
      <c r="AQ10" s="41"/>
      <c r="AR10" s="41"/>
      <c r="AS10" s="41"/>
      <c r="AT10" s="34">
        <f>データ!W6</f>
        <v>4.79</v>
      </c>
      <c r="AU10" s="34"/>
      <c r="AV10" s="34"/>
      <c r="AW10" s="34"/>
      <c r="AX10" s="34"/>
      <c r="AY10" s="34"/>
      <c r="AZ10" s="34"/>
      <c r="BA10" s="34"/>
      <c r="BB10" s="34">
        <f>データ!X6</f>
        <v>503.34</v>
      </c>
      <c r="BC10" s="34"/>
      <c r="BD10" s="34"/>
      <c r="BE10" s="34"/>
      <c r="BF10" s="34"/>
      <c r="BG10" s="34"/>
      <c r="BH10" s="34"/>
      <c r="BI10" s="34"/>
      <c r="BJ10" s="2"/>
      <c r="BK10" s="2"/>
      <c r="BL10" s="60" t="s">
        <v>22</v>
      </c>
      <c r="BM10" s="61"/>
      <c r="BN10" s="62" t="s">
        <v>23</v>
      </c>
      <c r="BO10" s="62"/>
      <c r="BP10" s="62"/>
      <c r="BQ10" s="62"/>
      <c r="BR10" s="62"/>
      <c r="BS10" s="62"/>
      <c r="BT10" s="62"/>
      <c r="BU10" s="62"/>
      <c r="BV10" s="62"/>
      <c r="BW10" s="62"/>
      <c r="BX10" s="62"/>
      <c r="BY10" s="6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114</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9" t="s">
        <v>27</v>
      </c>
      <c r="BM45" s="80"/>
      <c r="BN45" s="80"/>
      <c r="BO45" s="80"/>
      <c r="BP45" s="80"/>
      <c r="BQ45" s="80"/>
      <c r="BR45" s="80"/>
      <c r="BS45" s="80"/>
      <c r="BT45" s="80"/>
      <c r="BU45" s="80"/>
      <c r="BV45" s="80"/>
      <c r="BW45" s="80"/>
      <c r="BX45" s="80"/>
      <c r="BY45" s="80"/>
      <c r="BZ45" s="8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2"/>
      <c r="BM46" s="83"/>
      <c r="BN46" s="83"/>
      <c r="BO46" s="83"/>
      <c r="BP46" s="83"/>
      <c r="BQ46" s="83"/>
      <c r="BR46" s="83"/>
      <c r="BS46" s="83"/>
      <c r="BT46" s="83"/>
      <c r="BU46" s="83"/>
      <c r="BV46" s="83"/>
      <c r="BW46" s="83"/>
      <c r="BX46" s="83"/>
      <c r="BY46" s="83"/>
      <c r="BZ46" s="8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5" t="s">
        <v>115</v>
      </c>
      <c r="BM47" s="86"/>
      <c r="BN47" s="86"/>
      <c r="BO47" s="86"/>
      <c r="BP47" s="86"/>
      <c r="BQ47" s="86"/>
      <c r="BR47" s="86"/>
      <c r="BS47" s="86"/>
      <c r="BT47" s="86"/>
      <c r="BU47" s="86"/>
      <c r="BV47" s="86"/>
      <c r="BW47" s="86"/>
      <c r="BX47" s="86"/>
      <c r="BY47" s="86"/>
      <c r="BZ47" s="8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5"/>
      <c r="BM48" s="86"/>
      <c r="BN48" s="86"/>
      <c r="BO48" s="86"/>
      <c r="BP48" s="86"/>
      <c r="BQ48" s="86"/>
      <c r="BR48" s="86"/>
      <c r="BS48" s="86"/>
      <c r="BT48" s="86"/>
      <c r="BU48" s="86"/>
      <c r="BV48" s="86"/>
      <c r="BW48" s="86"/>
      <c r="BX48" s="86"/>
      <c r="BY48" s="86"/>
      <c r="BZ48" s="8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5"/>
      <c r="BM49" s="86"/>
      <c r="BN49" s="86"/>
      <c r="BO49" s="86"/>
      <c r="BP49" s="86"/>
      <c r="BQ49" s="86"/>
      <c r="BR49" s="86"/>
      <c r="BS49" s="86"/>
      <c r="BT49" s="86"/>
      <c r="BU49" s="86"/>
      <c r="BV49" s="86"/>
      <c r="BW49" s="86"/>
      <c r="BX49" s="86"/>
      <c r="BY49" s="86"/>
      <c r="BZ49" s="8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5"/>
      <c r="BM50" s="86"/>
      <c r="BN50" s="86"/>
      <c r="BO50" s="86"/>
      <c r="BP50" s="86"/>
      <c r="BQ50" s="86"/>
      <c r="BR50" s="86"/>
      <c r="BS50" s="86"/>
      <c r="BT50" s="86"/>
      <c r="BU50" s="86"/>
      <c r="BV50" s="86"/>
      <c r="BW50" s="86"/>
      <c r="BX50" s="86"/>
      <c r="BY50" s="86"/>
      <c r="BZ50" s="8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5"/>
      <c r="BM51" s="86"/>
      <c r="BN51" s="86"/>
      <c r="BO51" s="86"/>
      <c r="BP51" s="86"/>
      <c r="BQ51" s="86"/>
      <c r="BR51" s="86"/>
      <c r="BS51" s="86"/>
      <c r="BT51" s="86"/>
      <c r="BU51" s="86"/>
      <c r="BV51" s="86"/>
      <c r="BW51" s="86"/>
      <c r="BX51" s="86"/>
      <c r="BY51" s="86"/>
      <c r="BZ51" s="8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5"/>
      <c r="BM52" s="86"/>
      <c r="BN52" s="86"/>
      <c r="BO52" s="86"/>
      <c r="BP52" s="86"/>
      <c r="BQ52" s="86"/>
      <c r="BR52" s="86"/>
      <c r="BS52" s="86"/>
      <c r="BT52" s="86"/>
      <c r="BU52" s="86"/>
      <c r="BV52" s="86"/>
      <c r="BW52" s="86"/>
      <c r="BX52" s="86"/>
      <c r="BY52" s="86"/>
      <c r="BZ52" s="8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5"/>
      <c r="BM53" s="86"/>
      <c r="BN53" s="86"/>
      <c r="BO53" s="86"/>
      <c r="BP53" s="86"/>
      <c r="BQ53" s="86"/>
      <c r="BR53" s="86"/>
      <c r="BS53" s="86"/>
      <c r="BT53" s="86"/>
      <c r="BU53" s="86"/>
      <c r="BV53" s="86"/>
      <c r="BW53" s="86"/>
      <c r="BX53" s="86"/>
      <c r="BY53" s="86"/>
      <c r="BZ53" s="8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5"/>
      <c r="BM54" s="86"/>
      <c r="BN54" s="86"/>
      <c r="BO54" s="86"/>
      <c r="BP54" s="86"/>
      <c r="BQ54" s="86"/>
      <c r="BR54" s="86"/>
      <c r="BS54" s="86"/>
      <c r="BT54" s="86"/>
      <c r="BU54" s="86"/>
      <c r="BV54" s="86"/>
      <c r="BW54" s="86"/>
      <c r="BX54" s="86"/>
      <c r="BY54" s="86"/>
      <c r="BZ54" s="8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5"/>
      <c r="BM55" s="86"/>
      <c r="BN55" s="86"/>
      <c r="BO55" s="86"/>
      <c r="BP55" s="86"/>
      <c r="BQ55" s="86"/>
      <c r="BR55" s="86"/>
      <c r="BS55" s="86"/>
      <c r="BT55" s="86"/>
      <c r="BU55" s="86"/>
      <c r="BV55" s="86"/>
      <c r="BW55" s="86"/>
      <c r="BX55" s="86"/>
      <c r="BY55" s="86"/>
      <c r="BZ55" s="8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5"/>
      <c r="BM56" s="86"/>
      <c r="BN56" s="86"/>
      <c r="BO56" s="86"/>
      <c r="BP56" s="86"/>
      <c r="BQ56" s="86"/>
      <c r="BR56" s="86"/>
      <c r="BS56" s="86"/>
      <c r="BT56" s="86"/>
      <c r="BU56" s="86"/>
      <c r="BV56" s="86"/>
      <c r="BW56" s="86"/>
      <c r="BX56" s="86"/>
      <c r="BY56" s="86"/>
      <c r="BZ56" s="8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5"/>
      <c r="BM57" s="86"/>
      <c r="BN57" s="86"/>
      <c r="BO57" s="86"/>
      <c r="BP57" s="86"/>
      <c r="BQ57" s="86"/>
      <c r="BR57" s="86"/>
      <c r="BS57" s="86"/>
      <c r="BT57" s="86"/>
      <c r="BU57" s="86"/>
      <c r="BV57" s="86"/>
      <c r="BW57" s="86"/>
      <c r="BX57" s="86"/>
      <c r="BY57" s="86"/>
      <c r="BZ57" s="8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5"/>
      <c r="BM58" s="86"/>
      <c r="BN58" s="86"/>
      <c r="BO58" s="86"/>
      <c r="BP58" s="86"/>
      <c r="BQ58" s="86"/>
      <c r="BR58" s="86"/>
      <c r="BS58" s="86"/>
      <c r="BT58" s="86"/>
      <c r="BU58" s="86"/>
      <c r="BV58" s="86"/>
      <c r="BW58" s="86"/>
      <c r="BX58" s="86"/>
      <c r="BY58" s="86"/>
      <c r="BZ58" s="8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5"/>
      <c r="BM59" s="86"/>
      <c r="BN59" s="86"/>
      <c r="BO59" s="86"/>
      <c r="BP59" s="86"/>
      <c r="BQ59" s="86"/>
      <c r="BR59" s="86"/>
      <c r="BS59" s="86"/>
      <c r="BT59" s="86"/>
      <c r="BU59" s="86"/>
      <c r="BV59" s="86"/>
      <c r="BW59" s="86"/>
      <c r="BX59" s="86"/>
      <c r="BY59" s="86"/>
      <c r="BZ59" s="87"/>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85"/>
      <c r="BM60" s="86"/>
      <c r="BN60" s="86"/>
      <c r="BO60" s="86"/>
      <c r="BP60" s="86"/>
      <c r="BQ60" s="86"/>
      <c r="BR60" s="86"/>
      <c r="BS60" s="86"/>
      <c r="BT60" s="86"/>
      <c r="BU60" s="86"/>
      <c r="BV60" s="86"/>
      <c r="BW60" s="86"/>
      <c r="BX60" s="86"/>
      <c r="BY60" s="86"/>
      <c r="BZ60" s="87"/>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85"/>
      <c r="BM61" s="86"/>
      <c r="BN61" s="86"/>
      <c r="BO61" s="86"/>
      <c r="BP61" s="86"/>
      <c r="BQ61" s="86"/>
      <c r="BR61" s="86"/>
      <c r="BS61" s="86"/>
      <c r="BT61" s="86"/>
      <c r="BU61" s="86"/>
      <c r="BV61" s="86"/>
      <c r="BW61" s="86"/>
      <c r="BX61" s="86"/>
      <c r="BY61" s="86"/>
      <c r="BZ61" s="8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5"/>
      <c r="BM62" s="86"/>
      <c r="BN62" s="86"/>
      <c r="BO62" s="86"/>
      <c r="BP62" s="86"/>
      <c r="BQ62" s="86"/>
      <c r="BR62" s="86"/>
      <c r="BS62" s="86"/>
      <c r="BT62" s="86"/>
      <c r="BU62" s="86"/>
      <c r="BV62" s="86"/>
      <c r="BW62" s="86"/>
      <c r="BX62" s="86"/>
      <c r="BY62" s="86"/>
      <c r="BZ62" s="8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8"/>
      <c r="BM63" s="89"/>
      <c r="BN63" s="89"/>
      <c r="BO63" s="89"/>
      <c r="BP63" s="89"/>
      <c r="BQ63" s="89"/>
      <c r="BR63" s="89"/>
      <c r="BS63" s="89"/>
      <c r="BT63" s="89"/>
      <c r="BU63" s="89"/>
      <c r="BV63" s="89"/>
      <c r="BW63" s="89"/>
      <c r="BX63" s="89"/>
      <c r="BY63" s="89"/>
      <c r="BZ63" s="9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9" t="s">
        <v>29</v>
      </c>
      <c r="BM64" s="80"/>
      <c r="BN64" s="80"/>
      <c r="BO64" s="80"/>
      <c r="BP64" s="80"/>
      <c r="BQ64" s="80"/>
      <c r="BR64" s="80"/>
      <c r="BS64" s="80"/>
      <c r="BT64" s="80"/>
      <c r="BU64" s="80"/>
      <c r="BV64" s="80"/>
      <c r="BW64" s="80"/>
      <c r="BX64" s="80"/>
      <c r="BY64" s="80"/>
      <c r="BZ64" s="8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2"/>
      <c r="BM65" s="83"/>
      <c r="BN65" s="83"/>
      <c r="BO65" s="83"/>
      <c r="BP65" s="83"/>
      <c r="BQ65" s="83"/>
      <c r="BR65" s="83"/>
      <c r="BS65" s="83"/>
      <c r="BT65" s="83"/>
      <c r="BU65" s="83"/>
      <c r="BV65" s="83"/>
      <c r="BW65" s="83"/>
      <c r="BX65" s="83"/>
      <c r="BY65" s="83"/>
      <c r="BZ65" s="8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5" t="s">
        <v>113</v>
      </c>
      <c r="BM66" s="86"/>
      <c r="BN66" s="86"/>
      <c r="BO66" s="86"/>
      <c r="BP66" s="86"/>
      <c r="BQ66" s="86"/>
      <c r="BR66" s="86"/>
      <c r="BS66" s="86"/>
      <c r="BT66" s="86"/>
      <c r="BU66" s="86"/>
      <c r="BV66" s="86"/>
      <c r="BW66" s="86"/>
      <c r="BX66" s="86"/>
      <c r="BY66" s="86"/>
      <c r="BZ66" s="8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5"/>
      <c r="BM67" s="86"/>
      <c r="BN67" s="86"/>
      <c r="BO67" s="86"/>
      <c r="BP67" s="86"/>
      <c r="BQ67" s="86"/>
      <c r="BR67" s="86"/>
      <c r="BS67" s="86"/>
      <c r="BT67" s="86"/>
      <c r="BU67" s="86"/>
      <c r="BV67" s="86"/>
      <c r="BW67" s="86"/>
      <c r="BX67" s="86"/>
      <c r="BY67" s="86"/>
      <c r="BZ67" s="8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5"/>
      <c r="BM68" s="86"/>
      <c r="BN68" s="86"/>
      <c r="BO68" s="86"/>
      <c r="BP68" s="86"/>
      <c r="BQ68" s="86"/>
      <c r="BR68" s="86"/>
      <c r="BS68" s="86"/>
      <c r="BT68" s="86"/>
      <c r="BU68" s="86"/>
      <c r="BV68" s="86"/>
      <c r="BW68" s="86"/>
      <c r="BX68" s="86"/>
      <c r="BY68" s="86"/>
      <c r="BZ68" s="8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5"/>
      <c r="BM69" s="86"/>
      <c r="BN69" s="86"/>
      <c r="BO69" s="86"/>
      <c r="BP69" s="86"/>
      <c r="BQ69" s="86"/>
      <c r="BR69" s="86"/>
      <c r="BS69" s="86"/>
      <c r="BT69" s="86"/>
      <c r="BU69" s="86"/>
      <c r="BV69" s="86"/>
      <c r="BW69" s="86"/>
      <c r="BX69" s="86"/>
      <c r="BY69" s="86"/>
      <c r="BZ69" s="8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5"/>
      <c r="BM70" s="86"/>
      <c r="BN70" s="86"/>
      <c r="BO70" s="86"/>
      <c r="BP70" s="86"/>
      <c r="BQ70" s="86"/>
      <c r="BR70" s="86"/>
      <c r="BS70" s="86"/>
      <c r="BT70" s="86"/>
      <c r="BU70" s="86"/>
      <c r="BV70" s="86"/>
      <c r="BW70" s="86"/>
      <c r="BX70" s="86"/>
      <c r="BY70" s="86"/>
      <c r="BZ70" s="8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5"/>
      <c r="BM71" s="86"/>
      <c r="BN71" s="86"/>
      <c r="BO71" s="86"/>
      <c r="BP71" s="86"/>
      <c r="BQ71" s="86"/>
      <c r="BR71" s="86"/>
      <c r="BS71" s="86"/>
      <c r="BT71" s="86"/>
      <c r="BU71" s="86"/>
      <c r="BV71" s="86"/>
      <c r="BW71" s="86"/>
      <c r="BX71" s="86"/>
      <c r="BY71" s="86"/>
      <c r="BZ71" s="8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5"/>
      <c r="BM72" s="86"/>
      <c r="BN72" s="86"/>
      <c r="BO72" s="86"/>
      <c r="BP72" s="86"/>
      <c r="BQ72" s="86"/>
      <c r="BR72" s="86"/>
      <c r="BS72" s="86"/>
      <c r="BT72" s="86"/>
      <c r="BU72" s="86"/>
      <c r="BV72" s="86"/>
      <c r="BW72" s="86"/>
      <c r="BX72" s="86"/>
      <c r="BY72" s="86"/>
      <c r="BZ72" s="8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5"/>
      <c r="BM73" s="86"/>
      <c r="BN73" s="86"/>
      <c r="BO73" s="86"/>
      <c r="BP73" s="86"/>
      <c r="BQ73" s="86"/>
      <c r="BR73" s="86"/>
      <c r="BS73" s="86"/>
      <c r="BT73" s="86"/>
      <c r="BU73" s="86"/>
      <c r="BV73" s="86"/>
      <c r="BW73" s="86"/>
      <c r="BX73" s="86"/>
      <c r="BY73" s="86"/>
      <c r="BZ73" s="8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5"/>
      <c r="BM74" s="86"/>
      <c r="BN74" s="86"/>
      <c r="BO74" s="86"/>
      <c r="BP74" s="86"/>
      <c r="BQ74" s="86"/>
      <c r="BR74" s="86"/>
      <c r="BS74" s="86"/>
      <c r="BT74" s="86"/>
      <c r="BU74" s="86"/>
      <c r="BV74" s="86"/>
      <c r="BW74" s="86"/>
      <c r="BX74" s="86"/>
      <c r="BY74" s="86"/>
      <c r="BZ74" s="8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5"/>
      <c r="BM75" s="86"/>
      <c r="BN75" s="86"/>
      <c r="BO75" s="86"/>
      <c r="BP75" s="86"/>
      <c r="BQ75" s="86"/>
      <c r="BR75" s="86"/>
      <c r="BS75" s="86"/>
      <c r="BT75" s="86"/>
      <c r="BU75" s="86"/>
      <c r="BV75" s="86"/>
      <c r="BW75" s="86"/>
      <c r="BX75" s="86"/>
      <c r="BY75" s="86"/>
      <c r="BZ75" s="8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5"/>
      <c r="BM76" s="86"/>
      <c r="BN76" s="86"/>
      <c r="BO76" s="86"/>
      <c r="BP76" s="86"/>
      <c r="BQ76" s="86"/>
      <c r="BR76" s="86"/>
      <c r="BS76" s="86"/>
      <c r="BT76" s="86"/>
      <c r="BU76" s="86"/>
      <c r="BV76" s="86"/>
      <c r="BW76" s="86"/>
      <c r="BX76" s="86"/>
      <c r="BY76" s="86"/>
      <c r="BZ76" s="8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5"/>
      <c r="BM77" s="86"/>
      <c r="BN77" s="86"/>
      <c r="BO77" s="86"/>
      <c r="BP77" s="86"/>
      <c r="BQ77" s="86"/>
      <c r="BR77" s="86"/>
      <c r="BS77" s="86"/>
      <c r="BT77" s="86"/>
      <c r="BU77" s="86"/>
      <c r="BV77" s="86"/>
      <c r="BW77" s="86"/>
      <c r="BX77" s="86"/>
      <c r="BY77" s="86"/>
      <c r="BZ77" s="8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5"/>
      <c r="BM78" s="86"/>
      <c r="BN78" s="86"/>
      <c r="BO78" s="86"/>
      <c r="BP78" s="86"/>
      <c r="BQ78" s="86"/>
      <c r="BR78" s="86"/>
      <c r="BS78" s="86"/>
      <c r="BT78" s="86"/>
      <c r="BU78" s="86"/>
      <c r="BV78" s="86"/>
      <c r="BW78" s="86"/>
      <c r="BX78" s="86"/>
      <c r="BY78" s="86"/>
      <c r="BZ78" s="8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5"/>
      <c r="BM79" s="86"/>
      <c r="BN79" s="86"/>
      <c r="BO79" s="86"/>
      <c r="BP79" s="86"/>
      <c r="BQ79" s="86"/>
      <c r="BR79" s="86"/>
      <c r="BS79" s="86"/>
      <c r="BT79" s="86"/>
      <c r="BU79" s="86"/>
      <c r="BV79" s="86"/>
      <c r="BW79" s="86"/>
      <c r="BX79" s="86"/>
      <c r="BY79" s="86"/>
      <c r="BZ79" s="8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5"/>
      <c r="BM80" s="86"/>
      <c r="BN80" s="86"/>
      <c r="BO80" s="86"/>
      <c r="BP80" s="86"/>
      <c r="BQ80" s="86"/>
      <c r="BR80" s="86"/>
      <c r="BS80" s="86"/>
      <c r="BT80" s="86"/>
      <c r="BU80" s="86"/>
      <c r="BV80" s="86"/>
      <c r="BW80" s="86"/>
      <c r="BX80" s="86"/>
      <c r="BY80" s="86"/>
      <c r="BZ80" s="8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5"/>
      <c r="BM81" s="86"/>
      <c r="BN81" s="86"/>
      <c r="BO81" s="86"/>
      <c r="BP81" s="86"/>
      <c r="BQ81" s="86"/>
      <c r="BR81" s="86"/>
      <c r="BS81" s="86"/>
      <c r="BT81" s="86"/>
      <c r="BU81" s="86"/>
      <c r="BV81" s="86"/>
      <c r="BW81" s="86"/>
      <c r="BX81" s="86"/>
      <c r="BY81" s="86"/>
      <c r="BZ81" s="8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8"/>
      <c r="BM82" s="89"/>
      <c r="BN82" s="89"/>
      <c r="BO82" s="89"/>
      <c r="BP82" s="89"/>
      <c r="BQ82" s="89"/>
      <c r="BR82" s="89"/>
      <c r="BS82" s="89"/>
      <c r="BT82" s="89"/>
      <c r="BU82" s="89"/>
      <c r="BV82" s="89"/>
      <c r="BW82" s="89"/>
      <c r="BX82" s="89"/>
      <c r="BY82" s="89"/>
      <c r="BZ82" s="90"/>
    </row>
    <row r="83" spans="1:78" x14ac:dyDescent="0.15">
      <c r="C83" s="64" t="s">
        <v>30</v>
      </c>
      <c r="D83" s="64"/>
      <c r="E83" s="64"/>
      <c r="F83" s="64"/>
      <c r="G83" s="64"/>
      <c r="H83" s="64"/>
      <c r="I83" s="64"/>
      <c r="J83" s="64"/>
      <c r="K83" s="64"/>
      <c r="L83" s="64"/>
      <c r="M83" s="64"/>
      <c r="N83" s="64"/>
      <c r="O83" s="64"/>
      <c r="P83" s="64"/>
      <c r="Q83" s="64"/>
      <c r="R83" s="64"/>
      <c r="S83" s="64"/>
      <c r="T83" s="64"/>
      <c r="U83" s="64"/>
      <c r="V83" s="64"/>
      <c r="W83" s="64"/>
      <c r="X83" s="64"/>
      <c r="Y83" s="64"/>
      <c r="Z83" s="64"/>
      <c r="AA83" s="64"/>
      <c r="AB83" s="64"/>
      <c r="AC83" s="64"/>
      <c r="AD83" s="64"/>
      <c r="AE83" s="64"/>
      <c r="AF83" s="64"/>
      <c r="AG83" s="64"/>
      <c r="AH83" s="64"/>
      <c r="AI83" s="64"/>
      <c r="AJ83" s="64"/>
      <c r="AK83" s="64"/>
      <c r="AL83" s="64"/>
      <c r="AM83" s="64"/>
      <c r="AN83" s="64"/>
      <c r="AO83" s="64"/>
      <c r="AP83" s="64"/>
      <c r="AQ83" s="64"/>
      <c r="AR83" s="64"/>
      <c r="AS83" s="64"/>
      <c r="AT83" s="64"/>
      <c r="AU83" s="64"/>
      <c r="AV83" s="64"/>
      <c r="AW83" s="64"/>
      <c r="AX83" s="64"/>
      <c r="AY83" s="64"/>
      <c r="AZ83" s="64"/>
      <c r="BA83" s="64"/>
      <c r="BB83" s="64"/>
      <c r="BC83" s="64"/>
      <c r="BD83" s="64"/>
      <c r="BE83" s="64"/>
      <c r="BF83" s="64"/>
      <c r="BG83" s="64"/>
      <c r="BH83" s="64"/>
      <c r="BI83" s="64"/>
      <c r="BJ83" s="6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hAC/0Q5ZnY+pxxjitnW9RNDBYfM8eLVdfJH8mkCnr+2P+V0MARe76vxgOA3AFyKynOcmGkXWK+KQVs2tacOkQg==" saltValue="3Ad67cgL2Hp899Ty8KtYG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42137</v>
      </c>
      <c r="D6" s="19">
        <f t="shared" si="3"/>
        <v>46</v>
      </c>
      <c r="E6" s="19">
        <f t="shared" si="3"/>
        <v>17</v>
      </c>
      <c r="F6" s="19">
        <f t="shared" si="3"/>
        <v>5</v>
      </c>
      <c r="G6" s="19">
        <f t="shared" si="3"/>
        <v>0</v>
      </c>
      <c r="H6" s="19" t="str">
        <f t="shared" si="3"/>
        <v>宮城県　栗原市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65.349999999999994</v>
      </c>
      <c r="P6" s="20">
        <f t="shared" si="3"/>
        <v>3.93</v>
      </c>
      <c r="Q6" s="20">
        <f t="shared" si="3"/>
        <v>92.8</v>
      </c>
      <c r="R6" s="20">
        <f t="shared" si="3"/>
        <v>4070</v>
      </c>
      <c r="S6" s="20">
        <f t="shared" si="3"/>
        <v>61910</v>
      </c>
      <c r="T6" s="20">
        <f t="shared" si="3"/>
        <v>805</v>
      </c>
      <c r="U6" s="20">
        <f t="shared" si="3"/>
        <v>76.91</v>
      </c>
      <c r="V6" s="20">
        <f t="shared" si="3"/>
        <v>2411</v>
      </c>
      <c r="W6" s="20">
        <f t="shared" si="3"/>
        <v>4.79</v>
      </c>
      <c r="X6" s="20">
        <f t="shared" si="3"/>
        <v>503.34</v>
      </c>
      <c r="Y6" s="21" t="str">
        <f>IF(Y7="",NA(),Y7)</f>
        <v>-</v>
      </c>
      <c r="Z6" s="21">
        <f t="shared" ref="Z6:AH6" si="4">IF(Z7="",NA(),Z7)</f>
        <v>104.33</v>
      </c>
      <c r="AA6" s="21">
        <f t="shared" si="4"/>
        <v>102.23</v>
      </c>
      <c r="AB6" s="21">
        <f t="shared" si="4"/>
        <v>107.66</v>
      </c>
      <c r="AC6" s="21">
        <f t="shared" si="4"/>
        <v>106.85</v>
      </c>
      <c r="AD6" s="21" t="str">
        <f t="shared" si="4"/>
        <v>-</v>
      </c>
      <c r="AE6" s="21">
        <f t="shared" si="4"/>
        <v>106.37</v>
      </c>
      <c r="AF6" s="21">
        <f t="shared" si="4"/>
        <v>106.07</v>
      </c>
      <c r="AG6" s="21">
        <f t="shared" si="4"/>
        <v>105.5</v>
      </c>
      <c r="AH6" s="21">
        <f t="shared" si="4"/>
        <v>106.35</v>
      </c>
      <c r="AI6" s="20" t="str">
        <f>IF(AI7="","",IF(AI7="-","【-】","【"&amp;SUBSTITUTE(TEXT(AI7,"#,##0.00"),"-","△")&amp;"】"))</f>
        <v>【104.44】</v>
      </c>
      <c r="AJ6" s="21" t="str">
        <f>IF(AJ7="",NA(),AJ7)</f>
        <v>-</v>
      </c>
      <c r="AK6" s="20">
        <f t="shared" ref="AK6:AS6" si="5">IF(AK7="",NA(),AK7)</f>
        <v>0</v>
      </c>
      <c r="AL6" s="20">
        <f t="shared" si="5"/>
        <v>0</v>
      </c>
      <c r="AM6" s="20">
        <f t="shared" si="5"/>
        <v>0</v>
      </c>
      <c r="AN6" s="20">
        <f t="shared" si="5"/>
        <v>0</v>
      </c>
      <c r="AO6" s="21" t="str">
        <f t="shared" si="5"/>
        <v>-</v>
      </c>
      <c r="AP6" s="21">
        <f t="shared" si="5"/>
        <v>139.02000000000001</v>
      </c>
      <c r="AQ6" s="21">
        <f t="shared" si="5"/>
        <v>132.04</v>
      </c>
      <c r="AR6" s="21">
        <f t="shared" si="5"/>
        <v>145.43</v>
      </c>
      <c r="AS6" s="21">
        <f t="shared" si="5"/>
        <v>129.88999999999999</v>
      </c>
      <c r="AT6" s="20" t="str">
        <f>IF(AT7="","",IF(AT7="-","【-】","【"&amp;SUBSTITUTE(TEXT(AT7,"#,##0.00"),"-","△")&amp;"】"))</f>
        <v>【124.06】</v>
      </c>
      <c r="AU6" s="21" t="str">
        <f>IF(AU7="",NA(),AU7)</f>
        <v>-</v>
      </c>
      <c r="AV6" s="21">
        <f t="shared" ref="AV6:BD6" si="6">IF(AV7="",NA(),AV7)</f>
        <v>20.41</v>
      </c>
      <c r="AW6" s="21">
        <f t="shared" si="6"/>
        <v>23.12</v>
      </c>
      <c r="AX6" s="21">
        <f t="shared" si="6"/>
        <v>29.91</v>
      </c>
      <c r="AY6" s="21">
        <f t="shared" si="6"/>
        <v>37.99</v>
      </c>
      <c r="AZ6" s="21" t="str">
        <f t="shared" si="6"/>
        <v>-</v>
      </c>
      <c r="BA6" s="21">
        <f t="shared" si="6"/>
        <v>29.13</v>
      </c>
      <c r="BB6" s="21">
        <f t="shared" si="6"/>
        <v>35.69</v>
      </c>
      <c r="BC6" s="21">
        <f t="shared" si="6"/>
        <v>38.4</v>
      </c>
      <c r="BD6" s="21">
        <f t="shared" si="6"/>
        <v>44.04</v>
      </c>
      <c r="BE6" s="20" t="str">
        <f>IF(BE7="","",IF(BE7="-","【-】","【"&amp;SUBSTITUTE(TEXT(BE7,"#,##0.00"),"-","△")&amp;"】"))</f>
        <v>【42.02】</v>
      </c>
      <c r="BF6" s="21" t="str">
        <f>IF(BF7="",NA(),BF7)</f>
        <v>-</v>
      </c>
      <c r="BG6" s="21">
        <f t="shared" ref="BG6:BO6" si="7">IF(BG7="",NA(),BG7)</f>
        <v>539.92999999999995</v>
      </c>
      <c r="BH6" s="21">
        <f t="shared" si="7"/>
        <v>917.13</v>
      </c>
      <c r="BI6" s="21">
        <f t="shared" si="7"/>
        <v>1238.8</v>
      </c>
      <c r="BJ6" s="21">
        <f t="shared" si="7"/>
        <v>1678.49</v>
      </c>
      <c r="BK6" s="21" t="str">
        <f t="shared" si="7"/>
        <v>-</v>
      </c>
      <c r="BL6" s="21">
        <f t="shared" si="7"/>
        <v>867.83</v>
      </c>
      <c r="BM6" s="21">
        <f t="shared" si="7"/>
        <v>791.76</v>
      </c>
      <c r="BN6" s="21">
        <f t="shared" si="7"/>
        <v>900.82</v>
      </c>
      <c r="BO6" s="21">
        <f t="shared" si="7"/>
        <v>839.21</v>
      </c>
      <c r="BP6" s="20" t="str">
        <f>IF(BP7="","",IF(BP7="-","【-】","【"&amp;SUBSTITUTE(TEXT(BP7,"#,##0.00"),"-","△")&amp;"】"))</f>
        <v>【785.10】</v>
      </c>
      <c r="BQ6" s="21" t="str">
        <f>IF(BQ7="",NA(),BQ7)</f>
        <v>-</v>
      </c>
      <c r="BR6" s="21">
        <f t="shared" ref="BR6:BZ6" si="8">IF(BR7="",NA(),BR7)</f>
        <v>46.73</v>
      </c>
      <c r="BS6" s="21">
        <f t="shared" si="8"/>
        <v>61.91</v>
      </c>
      <c r="BT6" s="21">
        <f t="shared" si="8"/>
        <v>66.36</v>
      </c>
      <c r="BU6" s="21">
        <f t="shared" si="8"/>
        <v>58.87</v>
      </c>
      <c r="BV6" s="21" t="str">
        <f t="shared" si="8"/>
        <v>-</v>
      </c>
      <c r="BW6" s="21">
        <f t="shared" si="8"/>
        <v>57.08</v>
      </c>
      <c r="BX6" s="21">
        <f t="shared" si="8"/>
        <v>56.26</v>
      </c>
      <c r="BY6" s="21">
        <f t="shared" si="8"/>
        <v>52.94</v>
      </c>
      <c r="BZ6" s="21">
        <f t="shared" si="8"/>
        <v>52.05</v>
      </c>
      <c r="CA6" s="20" t="str">
        <f>IF(CA7="","",IF(CA7="-","【-】","【"&amp;SUBSTITUTE(TEXT(CA7,"#,##0.00"),"-","△")&amp;"】"))</f>
        <v>【56.93】</v>
      </c>
      <c r="CB6" s="21" t="str">
        <f>IF(CB7="",NA(),CB7)</f>
        <v>-</v>
      </c>
      <c r="CC6" s="21">
        <f t="shared" ref="CC6:CK6" si="9">IF(CC7="",NA(),CC7)</f>
        <v>425.05</v>
      </c>
      <c r="CD6" s="21">
        <f t="shared" si="9"/>
        <v>321.22000000000003</v>
      </c>
      <c r="CE6" s="21">
        <f t="shared" si="9"/>
        <v>300.81</v>
      </c>
      <c r="CF6" s="21">
        <f t="shared" si="9"/>
        <v>340.51</v>
      </c>
      <c r="CG6" s="21" t="str">
        <f t="shared" si="9"/>
        <v>-</v>
      </c>
      <c r="CH6" s="21">
        <f t="shared" si="9"/>
        <v>274.99</v>
      </c>
      <c r="CI6" s="21">
        <f t="shared" si="9"/>
        <v>282.08999999999997</v>
      </c>
      <c r="CJ6" s="21">
        <f t="shared" si="9"/>
        <v>303.27999999999997</v>
      </c>
      <c r="CK6" s="21">
        <f t="shared" si="9"/>
        <v>301.86</v>
      </c>
      <c r="CL6" s="20" t="str">
        <f>IF(CL7="","",IF(CL7="-","【-】","【"&amp;SUBSTITUTE(TEXT(CL7,"#,##0.00"),"-","△")&amp;"】"))</f>
        <v>【271.15】</v>
      </c>
      <c r="CM6" s="21" t="str">
        <f>IF(CM7="",NA(),CM7)</f>
        <v>-</v>
      </c>
      <c r="CN6" s="21">
        <f t="shared" ref="CN6:CV6" si="10">IF(CN7="",NA(),CN7)</f>
        <v>40.28</v>
      </c>
      <c r="CO6" s="21">
        <f t="shared" si="10"/>
        <v>39.5</v>
      </c>
      <c r="CP6" s="21">
        <f t="shared" si="10"/>
        <v>40.28</v>
      </c>
      <c r="CQ6" s="21">
        <f t="shared" si="10"/>
        <v>36.82</v>
      </c>
      <c r="CR6" s="21" t="str">
        <f t="shared" si="10"/>
        <v>-</v>
      </c>
      <c r="CS6" s="21">
        <f t="shared" si="10"/>
        <v>54.83</v>
      </c>
      <c r="CT6" s="21">
        <f t="shared" si="10"/>
        <v>66.53</v>
      </c>
      <c r="CU6" s="21">
        <f t="shared" si="10"/>
        <v>52.35</v>
      </c>
      <c r="CV6" s="21">
        <f t="shared" si="10"/>
        <v>46.25</v>
      </c>
      <c r="CW6" s="20" t="str">
        <f>IF(CW7="","",IF(CW7="-","【-】","【"&amp;SUBSTITUTE(TEXT(CW7,"#,##0.00"),"-","△")&amp;"】"))</f>
        <v>【49.87】</v>
      </c>
      <c r="CX6" s="21" t="str">
        <f>IF(CX7="",NA(),CX7)</f>
        <v>-</v>
      </c>
      <c r="CY6" s="21">
        <f t="shared" ref="CY6:DG6" si="11">IF(CY7="",NA(),CY7)</f>
        <v>73.209999999999994</v>
      </c>
      <c r="CZ6" s="21">
        <f t="shared" si="11"/>
        <v>73.900000000000006</v>
      </c>
      <c r="DA6" s="21">
        <f t="shared" si="11"/>
        <v>73.84</v>
      </c>
      <c r="DB6" s="21">
        <f t="shared" si="11"/>
        <v>74.989999999999995</v>
      </c>
      <c r="DC6" s="21" t="str">
        <f t="shared" si="11"/>
        <v>-</v>
      </c>
      <c r="DD6" s="21">
        <f t="shared" si="11"/>
        <v>84.7</v>
      </c>
      <c r="DE6" s="21">
        <f t="shared" si="11"/>
        <v>84.67</v>
      </c>
      <c r="DF6" s="21">
        <f t="shared" si="11"/>
        <v>84.39</v>
      </c>
      <c r="DG6" s="21">
        <f t="shared" si="11"/>
        <v>83.96</v>
      </c>
      <c r="DH6" s="20" t="str">
        <f>IF(DH7="","",IF(DH7="-","【-】","【"&amp;SUBSTITUTE(TEXT(DH7,"#,##0.00"),"-","△")&amp;"】"))</f>
        <v>【87.54】</v>
      </c>
      <c r="DI6" s="21" t="str">
        <f>IF(DI7="",NA(),DI7)</f>
        <v>-</v>
      </c>
      <c r="DJ6" s="21">
        <f t="shared" ref="DJ6:DR6" si="12">IF(DJ7="",NA(),DJ7)</f>
        <v>3.81</v>
      </c>
      <c r="DK6" s="21">
        <f t="shared" si="12"/>
        <v>7.56</v>
      </c>
      <c r="DL6" s="21">
        <f t="shared" si="12"/>
        <v>10.84</v>
      </c>
      <c r="DM6" s="21">
        <f t="shared" si="12"/>
        <v>13.87</v>
      </c>
      <c r="DN6" s="21" t="str">
        <f t="shared" si="12"/>
        <v>-</v>
      </c>
      <c r="DO6" s="21">
        <f t="shared" si="12"/>
        <v>20.34</v>
      </c>
      <c r="DP6" s="21">
        <f t="shared" si="12"/>
        <v>21.85</v>
      </c>
      <c r="DQ6" s="21">
        <f t="shared" si="12"/>
        <v>25.19</v>
      </c>
      <c r="DR6" s="21">
        <f t="shared" si="12"/>
        <v>25.46</v>
      </c>
      <c r="DS6" s="20" t="str">
        <f>IF(DS7="","",IF(DS7="-","【-】","【"&amp;SUBSTITUTE(TEXT(DS7,"#,##0.00"),"-","△")&amp;"】"))</f>
        <v>【28.42】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1">
        <f t="shared" si="13"/>
        <v>0.19</v>
      </c>
      <c r="ED6" s="20" t="str">
        <f>IF(ED7="","",IF(ED7="-","【-】","【"&amp;SUBSTITUTE(TEXT(ED7,"#,##0.00"),"-","△")&amp;"】"))</f>
        <v>【0.08】</v>
      </c>
      <c r="EE6" s="21" t="str">
        <f>IF(EE7="",NA(),EE7)</f>
        <v>-</v>
      </c>
      <c r="EF6" s="20">
        <f t="shared" ref="EF6:EN6" si="14">IF(EF7="",NA(),EF7)</f>
        <v>0</v>
      </c>
      <c r="EG6" s="20">
        <f t="shared" si="14"/>
        <v>0</v>
      </c>
      <c r="EH6" s="20">
        <f t="shared" si="14"/>
        <v>0</v>
      </c>
      <c r="EI6" s="20">
        <f t="shared" si="14"/>
        <v>0</v>
      </c>
      <c r="EJ6" s="21" t="str">
        <f t="shared" si="14"/>
        <v>-</v>
      </c>
      <c r="EK6" s="21">
        <f t="shared" si="14"/>
        <v>0.25</v>
      </c>
      <c r="EL6" s="21">
        <f t="shared" si="14"/>
        <v>0.05</v>
      </c>
      <c r="EM6" s="21">
        <f t="shared" si="14"/>
        <v>0.03</v>
      </c>
      <c r="EN6" s="21">
        <f t="shared" si="14"/>
        <v>0.03</v>
      </c>
      <c r="EO6" s="20" t="str">
        <f>IF(EO7="","",IF(EO7="-","【-】","【"&amp;SUBSTITUTE(TEXT(EO7,"#,##0.00"),"-","△")&amp;"】"))</f>
        <v>【0.02】</v>
      </c>
    </row>
    <row r="7" spans="1:148" s="22" customFormat="1" x14ac:dyDescent="0.15">
      <c r="A7" s="14"/>
      <c r="B7" s="23">
        <v>2023</v>
      </c>
      <c r="C7" s="23">
        <v>42137</v>
      </c>
      <c r="D7" s="23">
        <v>46</v>
      </c>
      <c r="E7" s="23">
        <v>17</v>
      </c>
      <c r="F7" s="23">
        <v>5</v>
      </c>
      <c r="G7" s="23">
        <v>0</v>
      </c>
      <c r="H7" s="23" t="s">
        <v>96</v>
      </c>
      <c r="I7" s="23" t="s">
        <v>97</v>
      </c>
      <c r="J7" s="23" t="s">
        <v>98</v>
      </c>
      <c r="K7" s="23" t="s">
        <v>99</v>
      </c>
      <c r="L7" s="23" t="s">
        <v>100</v>
      </c>
      <c r="M7" s="23" t="s">
        <v>101</v>
      </c>
      <c r="N7" s="24" t="s">
        <v>102</v>
      </c>
      <c r="O7" s="24">
        <v>65.349999999999994</v>
      </c>
      <c r="P7" s="24">
        <v>3.93</v>
      </c>
      <c r="Q7" s="24">
        <v>92.8</v>
      </c>
      <c r="R7" s="24">
        <v>4070</v>
      </c>
      <c r="S7" s="24">
        <v>61910</v>
      </c>
      <c r="T7" s="24">
        <v>805</v>
      </c>
      <c r="U7" s="24">
        <v>76.91</v>
      </c>
      <c r="V7" s="24">
        <v>2411</v>
      </c>
      <c r="W7" s="24">
        <v>4.79</v>
      </c>
      <c r="X7" s="24">
        <v>503.34</v>
      </c>
      <c r="Y7" s="24" t="s">
        <v>102</v>
      </c>
      <c r="Z7" s="24">
        <v>104.33</v>
      </c>
      <c r="AA7" s="24">
        <v>102.23</v>
      </c>
      <c r="AB7" s="24">
        <v>107.66</v>
      </c>
      <c r="AC7" s="24">
        <v>106.85</v>
      </c>
      <c r="AD7" s="24" t="s">
        <v>102</v>
      </c>
      <c r="AE7" s="24">
        <v>106.37</v>
      </c>
      <c r="AF7" s="24">
        <v>106.07</v>
      </c>
      <c r="AG7" s="24">
        <v>105.5</v>
      </c>
      <c r="AH7" s="24">
        <v>106.35</v>
      </c>
      <c r="AI7" s="24">
        <v>104.44</v>
      </c>
      <c r="AJ7" s="24" t="s">
        <v>102</v>
      </c>
      <c r="AK7" s="24">
        <v>0</v>
      </c>
      <c r="AL7" s="24">
        <v>0</v>
      </c>
      <c r="AM7" s="24">
        <v>0</v>
      </c>
      <c r="AN7" s="24">
        <v>0</v>
      </c>
      <c r="AO7" s="24" t="s">
        <v>102</v>
      </c>
      <c r="AP7" s="24">
        <v>139.02000000000001</v>
      </c>
      <c r="AQ7" s="24">
        <v>132.04</v>
      </c>
      <c r="AR7" s="24">
        <v>145.43</v>
      </c>
      <c r="AS7" s="24">
        <v>129.88999999999999</v>
      </c>
      <c r="AT7" s="24">
        <v>124.06</v>
      </c>
      <c r="AU7" s="24" t="s">
        <v>102</v>
      </c>
      <c r="AV7" s="24">
        <v>20.41</v>
      </c>
      <c r="AW7" s="24">
        <v>23.12</v>
      </c>
      <c r="AX7" s="24">
        <v>29.91</v>
      </c>
      <c r="AY7" s="24">
        <v>37.99</v>
      </c>
      <c r="AZ7" s="24" t="s">
        <v>102</v>
      </c>
      <c r="BA7" s="24">
        <v>29.13</v>
      </c>
      <c r="BB7" s="24">
        <v>35.69</v>
      </c>
      <c r="BC7" s="24">
        <v>38.4</v>
      </c>
      <c r="BD7" s="24">
        <v>44.04</v>
      </c>
      <c r="BE7" s="24">
        <v>42.02</v>
      </c>
      <c r="BF7" s="24" t="s">
        <v>102</v>
      </c>
      <c r="BG7" s="24">
        <v>539.92999999999995</v>
      </c>
      <c r="BH7" s="24">
        <v>917.13</v>
      </c>
      <c r="BI7" s="24">
        <v>1238.8</v>
      </c>
      <c r="BJ7" s="24">
        <v>1678.49</v>
      </c>
      <c r="BK7" s="24" t="s">
        <v>102</v>
      </c>
      <c r="BL7" s="24">
        <v>867.83</v>
      </c>
      <c r="BM7" s="24">
        <v>791.76</v>
      </c>
      <c r="BN7" s="24">
        <v>900.82</v>
      </c>
      <c r="BO7" s="24">
        <v>839.21</v>
      </c>
      <c r="BP7" s="24">
        <v>785.1</v>
      </c>
      <c r="BQ7" s="24" t="s">
        <v>102</v>
      </c>
      <c r="BR7" s="24">
        <v>46.73</v>
      </c>
      <c r="BS7" s="24">
        <v>61.91</v>
      </c>
      <c r="BT7" s="24">
        <v>66.36</v>
      </c>
      <c r="BU7" s="24">
        <v>58.87</v>
      </c>
      <c r="BV7" s="24" t="s">
        <v>102</v>
      </c>
      <c r="BW7" s="24">
        <v>57.08</v>
      </c>
      <c r="BX7" s="24">
        <v>56.26</v>
      </c>
      <c r="BY7" s="24">
        <v>52.94</v>
      </c>
      <c r="BZ7" s="24">
        <v>52.05</v>
      </c>
      <c r="CA7" s="24">
        <v>56.93</v>
      </c>
      <c r="CB7" s="24" t="s">
        <v>102</v>
      </c>
      <c r="CC7" s="24">
        <v>425.05</v>
      </c>
      <c r="CD7" s="24">
        <v>321.22000000000003</v>
      </c>
      <c r="CE7" s="24">
        <v>300.81</v>
      </c>
      <c r="CF7" s="24">
        <v>340.51</v>
      </c>
      <c r="CG7" s="24" t="s">
        <v>102</v>
      </c>
      <c r="CH7" s="24">
        <v>274.99</v>
      </c>
      <c r="CI7" s="24">
        <v>282.08999999999997</v>
      </c>
      <c r="CJ7" s="24">
        <v>303.27999999999997</v>
      </c>
      <c r="CK7" s="24">
        <v>301.86</v>
      </c>
      <c r="CL7" s="24">
        <v>271.14999999999998</v>
      </c>
      <c r="CM7" s="24" t="s">
        <v>102</v>
      </c>
      <c r="CN7" s="24">
        <v>40.28</v>
      </c>
      <c r="CO7" s="24">
        <v>39.5</v>
      </c>
      <c r="CP7" s="24">
        <v>40.28</v>
      </c>
      <c r="CQ7" s="24">
        <v>36.82</v>
      </c>
      <c r="CR7" s="24" t="s">
        <v>102</v>
      </c>
      <c r="CS7" s="24">
        <v>54.83</v>
      </c>
      <c r="CT7" s="24">
        <v>66.53</v>
      </c>
      <c r="CU7" s="24">
        <v>52.35</v>
      </c>
      <c r="CV7" s="24">
        <v>46.25</v>
      </c>
      <c r="CW7" s="24">
        <v>49.87</v>
      </c>
      <c r="CX7" s="24" t="s">
        <v>102</v>
      </c>
      <c r="CY7" s="24">
        <v>73.209999999999994</v>
      </c>
      <c r="CZ7" s="24">
        <v>73.900000000000006</v>
      </c>
      <c r="DA7" s="24">
        <v>73.84</v>
      </c>
      <c r="DB7" s="24">
        <v>74.989999999999995</v>
      </c>
      <c r="DC7" s="24" t="s">
        <v>102</v>
      </c>
      <c r="DD7" s="24">
        <v>84.7</v>
      </c>
      <c r="DE7" s="24">
        <v>84.67</v>
      </c>
      <c r="DF7" s="24">
        <v>84.39</v>
      </c>
      <c r="DG7" s="24">
        <v>83.96</v>
      </c>
      <c r="DH7" s="24">
        <v>87.54</v>
      </c>
      <c r="DI7" s="24" t="s">
        <v>102</v>
      </c>
      <c r="DJ7" s="24">
        <v>3.81</v>
      </c>
      <c r="DK7" s="24">
        <v>7.56</v>
      </c>
      <c r="DL7" s="24">
        <v>10.84</v>
      </c>
      <c r="DM7" s="24">
        <v>13.87</v>
      </c>
      <c r="DN7" s="24" t="s">
        <v>102</v>
      </c>
      <c r="DO7" s="24">
        <v>20.34</v>
      </c>
      <c r="DP7" s="24">
        <v>21.85</v>
      </c>
      <c r="DQ7" s="24">
        <v>25.19</v>
      </c>
      <c r="DR7" s="24">
        <v>25.46</v>
      </c>
      <c r="DS7" s="24">
        <v>28.42</v>
      </c>
      <c r="DT7" s="24" t="s">
        <v>102</v>
      </c>
      <c r="DU7" s="24">
        <v>0</v>
      </c>
      <c r="DV7" s="24">
        <v>0</v>
      </c>
      <c r="DW7" s="24">
        <v>0</v>
      </c>
      <c r="DX7" s="24">
        <v>0</v>
      </c>
      <c r="DY7" s="24" t="s">
        <v>102</v>
      </c>
      <c r="DZ7" s="24">
        <v>0</v>
      </c>
      <c r="EA7" s="24">
        <v>0</v>
      </c>
      <c r="EB7" s="24">
        <v>0</v>
      </c>
      <c r="EC7" s="24">
        <v>0.19</v>
      </c>
      <c r="ED7" s="24">
        <v>0.08</v>
      </c>
      <c r="EE7" s="24" t="s">
        <v>102</v>
      </c>
      <c r="EF7" s="24">
        <v>0</v>
      </c>
      <c r="EG7" s="24">
        <v>0</v>
      </c>
      <c r="EH7" s="24">
        <v>0</v>
      </c>
      <c r="EI7" s="24">
        <v>0</v>
      </c>
      <c r="EJ7" s="24" t="s">
        <v>102</v>
      </c>
      <c r="EK7" s="24">
        <v>0.25</v>
      </c>
      <c r="EL7" s="24">
        <v>0.05</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2025-02-18T23:58:25Z</cp:lastPrinted>
  <dcterms:created xsi:type="dcterms:W3CDTF">2025-01-24T07:15:27Z</dcterms:created>
  <dcterms:modified xsi:type="dcterms:W3CDTF">2025-02-25T07:59:11Z</dcterms:modified>
  <cp:category/>
</cp:coreProperties>
</file>