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35_南三陸町★★\確定\"/>
    </mc:Choice>
  </mc:AlternateContent>
  <workbookProtection workbookAlgorithmName="SHA-512" workbookHashValue="2VBCXPxoMR2khUZ9Lst/QCYKIJLzHrV2ZvYwRUCddkLFtKQiDFEl6+E8HcG0cefZUpzhiQj8yOF2NdudvcPhjA==" workbookSaltValue="Qqh1cecIPciBrM+Z1rNeBg==" workbookSpinCount="100000" lockStructure="1"/>
  <bookViews>
    <workbookView xWindow="-120" yWindow="-120" windowWidth="29040" windowHeight="1572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<sst xmlns="http://schemas.openxmlformats.org/spreadsheetml/2006/main" count="228" uniqueCount="114">
  <si>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</si>
  <si>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</si>
  <si>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</si>
  <si>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</si>
  <si>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</si>
  <si>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</si>
  <si>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</si>
  <si>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</si>
  <si>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</si>
  <si>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</si>
  <si>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</si>
  <si>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</si>
  <si>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</si>
  <si>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</si>
  <si>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</si>
  <si>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</si>
  <si>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</si>
  <si>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</si>
  <si>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</si>
  <si>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</si>
  <si>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</si>
  <si>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</si>
  <si>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</si>
  <si>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</si>
  <si>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</si>
  <si>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</si>
  <si>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</si>
  <si>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</si>
  <si>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</si>
  <si>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</si>
  <si>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</si>
  <si>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</si>
  <si>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</si>
  <si>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</si>
  <si>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</si>
  <si>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</si>
  <si>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</si>
  <si>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</si>
  <si>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</si>
  <si>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</si>
  <si>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</si>
  <si>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</si>
  <si>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</si>
  <si>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</si>
  <si>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</si>
  <si>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</si>
  <si>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</si>
  <si>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</si>
  <si>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</si>
  <si>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</si>
  <si>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</si>
  <si>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</si>
  <si>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</si>
  <si>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</si>
  <si>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</si>
  <si>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</si>
  <si>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</si>
  <si>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</si>
  <si>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</si>
  <si>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</si>
  <si>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</si>
  <si>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</si>
  <si>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</si>
  <si>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</si>
  <si>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</si>
  <si>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</si>
  <si>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</si>
  <si>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</si>
  <si>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</si>
  <si>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</si>
  <si>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</si>
  <si>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</si>
  <si>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</si>
  <si>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</si>
  <si>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</si>
  <si>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</si>
  <si>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</si>
  <si>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</si>
  <si>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</si>
  <si>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</si>
  <si>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</si>
  <si>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</si>
  <si>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</si>
  <si>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</si>
  <si>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</si>
  <si>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</si>
  <si>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</si>
  <si>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</si>
  <si>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</si>
  <si>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</si>
  <si>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</si>
  <si>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</si>
  <si>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</si>
  <si>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南三陸町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</si>
  <si>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</si>
  <si>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</si>
  <si>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</si>
  <si>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</si>
  <si>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</si>
  <si>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</si>
  <si>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</si>
  <si>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</si>
  <si>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</si>
  <si>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</si>
  <si>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</si>
  <si>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</si>
  <si>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</si>
  <si>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</si>
  <si>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</si>
  <si>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</si>
  <si>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</si>
  <si>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有形固定資産減価償却率は、震災前に老朽化が進んでいた沿岸部の施設を震災後、新たに構築したことにより、類似団体平均値を下回っている。
　管路経年化率のグラフに反映されていない数値は以下のとおりである。
令和元年度　16.97％　　令和2年度 　17.07％
令和4年度　 18.52％　　令和5年度 　18.68％　　
被災した沿岸部の管路が震災に伴う災害復旧工事により、更新されたため、類似団体平均値を下回っている。
　管路更新率は、類似団体平均値を上回っているのは、災害復旧工事によるものであるため、今後は低下していくものと思われる。
　震災に伴う災害復旧工事完了後は、国の補助事業を活用して、老朽管を更新し管路の耐震化に努めていきたい。</t>
    <phoneticPr fontId="4"/>
  </si>
  <si>
    <t>　経常収支比率は、100％を下回っており、費用削減等の経営改善に努めていきたい。
　累積欠損金比率は、令和3年度に増加し令和5年度に再び増加した。今後の維持管理費等を含め費用削減等の経営改善に努めていきたい。
　流動比率は、令和4年度に100％を上回ったものの、再び100%を下回った。不良債務とはなっていないが、資金状況は年々厳しくなっている。
　企業債残高対給水収益比率は、東日本大震災からの復旧作業中は企業債を借入していないことから年々減少し令和４年度には大きく下がったが、老朽管の更新により再び上昇に転じた。
　給水人口、年間総有収水量の減少により、料金回収率が悪化傾向、給水原価も上昇傾向となっている。類似団体の平均値にはまだまだ及ばない状況であるため、今後も水道経営の健全化と効率化に向け努めていきたい。
　施設利用率は、類似団体平均値よりも高い水準を維持している。
　有収率は、水質維持のための排水及び老朽管からの漏水等により伸び悩んでいるが、老朽管更新工事の実施により70%を超えた。今後も老朽管更新事業を行い有収率アップに努めていきたい。</t>
    <phoneticPr fontId="4"/>
  </si>
  <si>
    <t>　令和2年度に策定した経営戦略は令和6年度に見直しを行う。見直しを行った経営戦略に基づき経営の安定化を図るとともに、累積欠損金の解消や流動化率、料金回収率の向上を目指す。さらに国庫補助や起債を活用しながら、老朽管更新事業を行い管路経年化率を抑えられるよう努めていく。同時に有収率の向上につなげていき、経営の効率化を図りながら料金改定についても検討していく。</t>
    <rPh sb="16" eb="18">
      <t>レイワ</t>
    </rPh>
    <rPh sb="19" eb="21">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</si>
</sst>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2.88</c:v>
                </c:pt>
                <c:pt idx="1">
                  <c:v>1.55</c:v>
                </c:pt>
                <c:pt idx="2">
                  <c:v>1.87</c:v>
                </c:pt>
                <c:pt idx="3">
                  <c:v>0.68</c:v>
                </c:pt>
                <c:pt idx="4">
                  <c:v>0.52</c:v>
                </c:pt>
              </c:numCache>
            </c:numRef>
          </c:val>
          <c:extLst>
            <c:ext xmlns:c16="http://schemas.microsoft.com/office/drawing/2014/chart" uri="{C3380CC4-5D6E-409C-BE32-E72D297353CC}">
              <c16:uniqueId val="{00000000-3D86-428D-9FA7-C0A0E8FFC69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0.42</c:v>
                </c:pt>
                <c:pt idx="1">
                  <c:v>0.44</c:v>
                </c:pt>
                <c:pt idx="2">
                  <c:v>0.5</c:v>
                </c:pt>
                <c:pt idx="3">
                  <c:v>0.4</c:v>
                </c:pt>
                <c:pt idx="4">
                  <c:v>0.4</c:v>
                </c:pt>
              </c:numCache>
            </c:numRef>
          </c:val>
          <c:smooth val="0"/>
          <c:extLst>
            <c:ext xmlns:c16="http://schemas.microsoft.com/office/drawing/2014/chart" uri="{C3380CC4-5D6E-409C-BE32-E72D297353CC}">
              <c16:uniqueId val="{00000001-3D86-428D-9FA7-C0A0E8FFC69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85.65</c:v>
                </c:pt>
                <c:pt idx="1">
                  <c:v>85.78</c:v>
                </c:pt>
                <c:pt idx="2">
                  <c:v>81.790000000000006</c:v>
                </c:pt>
                <c:pt idx="3">
                  <c:v>81.58</c:v>
                </c:pt>
                <c:pt idx="4">
                  <c:v>72.430000000000007</c:v>
                </c:pt>
              </c:numCache>
            </c:numRef>
          </c:val>
          <c:extLst>
            <c:ext xmlns:c16="http://schemas.microsoft.com/office/drawing/2014/chart" uri="{C3380CC4-5D6E-409C-BE32-E72D297353CC}">
              <c16:uniqueId val="{00000000-D48D-4072-A322-B23E8B73AD6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54.05</c:v>
                </c:pt>
                <c:pt idx="1">
                  <c:v>54.43</c:v>
                </c:pt>
                <c:pt idx="2">
                  <c:v>53.87</c:v>
                </c:pt>
                <c:pt idx="3">
                  <c:v>54.49</c:v>
                </c:pt>
                <c:pt idx="4">
                  <c:v>54.8</c:v>
                </c:pt>
              </c:numCache>
            </c:numRef>
          </c:val>
          <c:smooth val="0"/>
          <c:extLst>
            <c:ext xmlns:c16="http://schemas.microsoft.com/office/drawing/2014/chart" uri="{C3380CC4-5D6E-409C-BE32-E72D297353CC}">
              <c16:uniqueId val="{00000001-D48D-4072-A322-B23E8B73AD6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63.85</c:v>
                </c:pt>
                <c:pt idx="1">
                  <c:v>62.76</c:v>
                </c:pt>
                <c:pt idx="2">
                  <c:v>64.209999999999994</c:v>
                </c:pt>
                <c:pt idx="3">
                  <c:v>63.51</c:v>
                </c:pt>
                <c:pt idx="4">
                  <c:v>72.58</c:v>
                </c:pt>
              </c:numCache>
            </c:numRef>
          </c:val>
          <c:extLst>
            <c:ext xmlns:c16="http://schemas.microsoft.com/office/drawing/2014/chart" uri="{C3380CC4-5D6E-409C-BE32-E72D297353CC}">
              <c16:uniqueId val="{00000000-DA8B-48FF-B36C-0FC7F46492B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80.510000000000005</c:v>
                </c:pt>
                <c:pt idx="1">
                  <c:v>79.44</c:v>
                </c:pt>
                <c:pt idx="2">
                  <c:v>79.489999999999995</c:v>
                </c:pt>
                <c:pt idx="3">
                  <c:v>78.8</c:v>
                </c:pt>
                <c:pt idx="4">
                  <c:v>77.98</c:v>
                </c:pt>
              </c:numCache>
            </c:numRef>
          </c:val>
          <c:smooth val="0"/>
          <c:extLst>
            <c:ext xmlns:c16="http://schemas.microsoft.com/office/drawing/2014/chart" uri="{C3380CC4-5D6E-409C-BE32-E72D297353CC}">
              <c16:uniqueId val="{00000001-DA8B-48FF-B36C-0FC7F46492B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102.18</c:v>
                </c:pt>
                <c:pt idx="1">
                  <c:v>100.97</c:v>
                </c:pt>
                <c:pt idx="2">
                  <c:v>97.52</c:v>
                </c:pt>
                <c:pt idx="3">
                  <c:v>94.68</c:v>
                </c:pt>
                <c:pt idx="4">
                  <c:v>91.37</c:v>
                </c:pt>
              </c:numCache>
            </c:numRef>
          </c:val>
          <c:extLst>
            <c:ext xmlns:c16="http://schemas.microsoft.com/office/drawing/2014/chart" uri="{C3380CC4-5D6E-409C-BE32-E72D297353CC}">
              <c16:uniqueId val="{00000000-A6E6-49E8-995B-21BA8FC3A2B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108.46</c:v>
                </c:pt>
                <c:pt idx="1">
                  <c:v>109.02</c:v>
                </c:pt>
                <c:pt idx="2">
                  <c:v>107.81</c:v>
                </c:pt>
                <c:pt idx="3">
                  <c:v>107.21</c:v>
                </c:pt>
                <c:pt idx="4">
                  <c:v>105.97</c:v>
                </c:pt>
              </c:numCache>
            </c:numRef>
          </c:val>
          <c:smooth val="0"/>
          <c:extLst>
            <c:ext xmlns:c16="http://schemas.microsoft.com/office/drawing/2014/chart" uri="{C3380CC4-5D6E-409C-BE32-E72D297353CC}">
              <c16:uniqueId val="{00000001-A6E6-49E8-995B-21BA8FC3A2B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28.55</c:v>
                </c:pt>
                <c:pt idx="1">
                  <c:v>29.92</c:v>
                </c:pt>
                <c:pt idx="2">
                  <c:v>29.63</c:v>
                </c:pt>
                <c:pt idx="3">
                  <c:v>29.86</c:v>
                </c:pt>
                <c:pt idx="4">
                  <c:v>31.03</c:v>
                </c:pt>
              </c:numCache>
            </c:numRef>
          </c:val>
          <c:extLst>
            <c:ext xmlns:c16="http://schemas.microsoft.com/office/drawing/2014/chart" uri="{C3380CC4-5D6E-409C-BE32-E72D297353CC}">
              <c16:uniqueId val="{00000000-05C7-40AD-B330-766E39716EB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49.12</c:v>
                </c:pt>
                <c:pt idx="1">
                  <c:v>49.39</c:v>
                </c:pt>
                <c:pt idx="2">
                  <c:v>50.75</c:v>
                </c:pt>
                <c:pt idx="3">
                  <c:v>51.72</c:v>
                </c:pt>
                <c:pt idx="4">
                  <c:v>52.27</c:v>
                </c:pt>
              </c:numCache>
            </c:numRef>
          </c:val>
          <c:smooth val="0"/>
          <c:extLst>
            <c:ext xmlns:c16="http://schemas.microsoft.com/office/drawing/2014/chart" uri="{C3380CC4-5D6E-409C-BE32-E72D297353CC}">
              <c16:uniqueId val="{00000001-05C7-40AD-B330-766E39716EB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0</c:v>
                </c:pt>
                <c:pt idx="2" formatCode="#,##0.00;&quot;△&quot;#,##0.00;&quot;-&quot;">
                  <c:v>17.5</c:v>
                </c:pt>
                <c:pt idx="3">
                  <c:v>0</c:v>
                </c:pt>
                <c:pt idx="4">
                  <c:v>0</c:v>
                </c:pt>
              </c:numCache>
            </c:numRef>
          </c:val>
          <c:extLst>
            <c:ext xmlns:c16="http://schemas.microsoft.com/office/drawing/2014/chart" uri="{C3380CC4-5D6E-409C-BE32-E72D297353CC}">
              <c16:uniqueId val="{00000000-3AD3-490E-9E75-C1F9FACB5B7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16.760000000000002</c:v>
                </c:pt>
                <c:pt idx="1">
                  <c:v>18.57</c:v>
                </c:pt>
                <c:pt idx="2">
                  <c:v>21.14</c:v>
                </c:pt>
                <c:pt idx="3">
                  <c:v>22.12</c:v>
                </c:pt>
                <c:pt idx="4">
                  <c:v>25.67</c:v>
                </c:pt>
              </c:numCache>
            </c:numRef>
          </c:val>
          <c:smooth val="0"/>
          <c:extLst>
            <c:ext xmlns:c16="http://schemas.microsoft.com/office/drawing/2014/chart" uri="{C3380CC4-5D6E-409C-BE32-E72D297353CC}">
              <c16:uniqueId val="{00000001-3AD3-490E-9E75-C1F9FACB5B7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13.78</c:v>
                </c:pt>
                <c:pt idx="1">
                  <c:v>12.03</c:v>
                </c:pt>
                <c:pt idx="2">
                  <c:v>17.79</c:v>
                </c:pt>
                <c:pt idx="3">
                  <c:v>17.3</c:v>
                </c:pt>
                <c:pt idx="4">
                  <c:v>21.82</c:v>
                </c:pt>
              </c:numCache>
            </c:numRef>
          </c:val>
          <c:extLst>
            <c:ext xmlns:c16="http://schemas.microsoft.com/office/drawing/2014/chart" uri="{C3380CC4-5D6E-409C-BE32-E72D297353CC}">
              <c16:uniqueId val="{00000000-7F44-4405-BBFE-F2A85F7795E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11.94</c:v>
                </c:pt>
                <c:pt idx="1">
                  <c:v>11</c:v>
                </c:pt>
                <c:pt idx="2">
                  <c:v>8.86</c:v>
                </c:pt>
                <c:pt idx="3">
                  <c:v>7.65</c:v>
                </c:pt>
                <c:pt idx="4">
                  <c:v>8.52</c:v>
                </c:pt>
              </c:numCache>
            </c:numRef>
          </c:val>
          <c:smooth val="0"/>
          <c:extLst>
            <c:ext xmlns:c16="http://schemas.microsoft.com/office/drawing/2014/chart" uri="{C3380CC4-5D6E-409C-BE32-E72D297353CC}">
              <c16:uniqueId val="{00000001-7F44-4405-BBFE-F2A85F7795E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93.51</c:v>
                </c:pt>
                <c:pt idx="1">
                  <c:v>68.14</c:v>
                </c:pt>
                <c:pt idx="2">
                  <c:v>86.41</c:v>
                </c:pt>
                <c:pt idx="3">
                  <c:v>105.09</c:v>
                </c:pt>
                <c:pt idx="4">
                  <c:v>79.78</c:v>
                </c:pt>
              </c:numCache>
            </c:numRef>
          </c:val>
          <c:extLst>
            <c:ext xmlns:c16="http://schemas.microsoft.com/office/drawing/2014/chart" uri="{C3380CC4-5D6E-409C-BE32-E72D297353CC}">
              <c16:uniqueId val="{00000000-1DBC-4735-AE62-8BF29D018A6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362.93</c:v>
                </c:pt>
                <c:pt idx="1">
                  <c:v>371.81</c:v>
                </c:pt>
                <c:pt idx="2">
                  <c:v>384.23</c:v>
                </c:pt>
                <c:pt idx="3">
                  <c:v>364.3</c:v>
                </c:pt>
                <c:pt idx="4">
                  <c:v>378.87</c:v>
                </c:pt>
              </c:numCache>
            </c:numRef>
          </c:val>
          <c:smooth val="0"/>
          <c:extLst>
            <c:ext xmlns:c16="http://schemas.microsoft.com/office/drawing/2014/chart" uri="{C3380CC4-5D6E-409C-BE32-E72D297353CC}">
              <c16:uniqueId val="{00000001-1DBC-4735-AE62-8BF29D018A6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463.39</c:v>
                </c:pt>
                <c:pt idx="1">
                  <c:v>424.65</c:v>
                </c:pt>
                <c:pt idx="2">
                  <c:v>416.96</c:v>
                </c:pt>
                <c:pt idx="3">
                  <c:v>391.69</c:v>
                </c:pt>
                <c:pt idx="4">
                  <c:v>422.82</c:v>
                </c:pt>
              </c:numCache>
            </c:numRef>
          </c:val>
          <c:extLst>
            <c:ext xmlns:c16="http://schemas.microsoft.com/office/drawing/2014/chart" uri="{C3380CC4-5D6E-409C-BE32-E72D297353CC}">
              <c16:uniqueId val="{00000000-87B4-433B-A9AA-6421BF18885A}"/>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439.05</c:v>
                </c:pt>
                <c:pt idx="1">
                  <c:v>465.85</c:v>
                </c:pt>
                <c:pt idx="2">
                  <c:v>439.43</c:v>
                </c:pt>
                <c:pt idx="3">
                  <c:v>438.41</c:v>
                </c:pt>
                <c:pt idx="4">
                  <c:v>430.23</c:v>
                </c:pt>
              </c:numCache>
            </c:numRef>
          </c:val>
          <c:smooth val="0"/>
          <c:extLst>
            <c:ext xmlns:c16="http://schemas.microsoft.com/office/drawing/2014/chart" uri="{C3380CC4-5D6E-409C-BE32-E72D297353CC}">
              <c16:uniqueId val="{00000001-87B4-433B-A9AA-6421BF18885A}"/>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89.39</c:v>
                </c:pt>
                <c:pt idx="1">
                  <c:v>83.47</c:v>
                </c:pt>
                <c:pt idx="2">
                  <c:v>83.55</c:v>
                </c:pt>
                <c:pt idx="3">
                  <c:v>79.260000000000005</c:v>
                </c:pt>
                <c:pt idx="4">
                  <c:v>70.760000000000005</c:v>
                </c:pt>
              </c:numCache>
            </c:numRef>
          </c:val>
          <c:extLst>
            <c:ext xmlns:c16="http://schemas.microsoft.com/office/drawing/2014/chart" uri="{C3380CC4-5D6E-409C-BE32-E72D297353CC}">
              <c16:uniqueId val="{00000000-0E86-4B2F-A10A-62B98248C1F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95.26</c:v>
                </c:pt>
                <c:pt idx="1">
                  <c:v>92.39</c:v>
                </c:pt>
                <c:pt idx="2">
                  <c:v>94.41</c:v>
                </c:pt>
                <c:pt idx="3">
                  <c:v>90.96</c:v>
                </c:pt>
                <c:pt idx="4">
                  <c:v>90.66</c:v>
                </c:pt>
              </c:numCache>
            </c:numRef>
          </c:val>
          <c:smooth val="0"/>
          <c:extLst>
            <c:ext xmlns:c16="http://schemas.microsoft.com/office/drawing/2014/chart" uri="{C3380CC4-5D6E-409C-BE32-E72D297353CC}">
              <c16:uniqueId val="{00000001-0E86-4B2F-A10A-62B98248C1F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251.26</c:v>
                </c:pt>
                <c:pt idx="1">
                  <c:v>268.97000000000003</c:v>
                </c:pt>
                <c:pt idx="2">
                  <c:v>261.55</c:v>
                </c:pt>
                <c:pt idx="3">
                  <c:v>285.25</c:v>
                </c:pt>
                <c:pt idx="4">
                  <c:v>272.86</c:v>
                </c:pt>
              </c:numCache>
            </c:numRef>
          </c:val>
          <c:extLst>
            <c:ext xmlns:c16="http://schemas.microsoft.com/office/drawing/2014/chart" uri="{C3380CC4-5D6E-409C-BE32-E72D297353CC}">
              <c16:uniqueId val="{00000000-FD97-4C5B-8FDC-67D77849EA9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192.82</c:v>
                </c:pt>
                <c:pt idx="1">
                  <c:v>192.98</c:v>
                </c:pt>
                <c:pt idx="2">
                  <c:v>192.13</c:v>
                </c:pt>
                <c:pt idx="3">
                  <c:v>197.04</c:v>
                </c:pt>
                <c:pt idx="4">
                  <c:v>199.33</c:v>
                </c:pt>
              </c:numCache>
            </c:numRef>
          </c:val>
          <c:smooth val="0"/>
          <c:extLst>
            <c:ext xmlns:c16="http://schemas.microsoft.com/office/drawing/2014/chart" uri="{C3380CC4-5D6E-409C-BE32-E72D297353CC}">
              <c16:uniqueId val="{00000001-FD97-4C5B-8FDC-67D77849EA9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南三陸町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A7</v>
      </c>
      <c r="X8" s="43"/>
      <c r="Y8" s="43"/>
      <c r="Z8" s="43"/>
      <c r="AA8" s="43"/>
      <c r="AB8" s="43"/>
      <c r="AC8" s="43"/>
      <c r="AD8" s="43" t="str">
        <f>データ!$M$6</f>
        <v>非設置</v>
      </c>
      <c r="AE8" s="43"/>
      <c r="AF8" s="43"/>
      <c r="AG8" s="43"/>
      <c r="AH8" s="43"/>
      <c r="AI8" s="43"/>
      <c r="AJ8" s="43"/>
      <c r="AK8" s="2"/>
      <c r="AL8" s="44">
        <f>データ!$R$6</f>
        <v>11771</v>
      </c>
      <c r="AM8" s="44"/>
      <c r="AN8" s="44"/>
      <c r="AO8" s="44"/>
      <c r="AP8" s="44"/>
      <c r="AQ8" s="44"/>
      <c r="AR8" s="44"/>
      <c r="AS8" s="44"/>
      <c r="AT8" s="45">
        <f>データ!$S$6</f>
        <v>163.4</v>
      </c>
      <c r="AU8" s="46"/>
      <c r="AV8" s="46"/>
      <c r="AW8" s="46"/>
      <c r="AX8" s="46"/>
      <c r="AY8" s="46"/>
      <c r="AZ8" s="46"/>
      <c r="BA8" s="46"/>
      <c r="BB8" s="47">
        <f>データ!$T$6</f>
        <v>72.040000000000006</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90.45</v>
      </c>
      <c r="J10" s="46"/>
      <c r="K10" s="46"/>
      <c r="L10" s="46"/>
      <c r="M10" s="46"/>
      <c r="N10" s="46"/>
      <c r="O10" s="80"/>
      <c r="P10" s="47">
        <f>データ!$P$6</f>
        <v>97.94</v>
      </c>
      <c r="Q10" s="47"/>
      <c r="R10" s="47"/>
      <c r="S10" s="47"/>
      <c r="T10" s="47"/>
      <c r="U10" s="47"/>
      <c r="V10" s="47"/>
      <c r="W10" s="44">
        <f>データ!$Q$6</f>
        <v>4070</v>
      </c>
      <c r="X10" s="44"/>
      <c r="Y10" s="44"/>
      <c r="Z10" s="44"/>
      <c r="AA10" s="44"/>
      <c r="AB10" s="44"/>
      <c r="AC10" s="44"/>
      <c r="AD10" s="2"/>
      <c r="AE10" s="2"/>
      <c r="AF10" s="2"/>
      <c r="AG10" s="2"/>
      <c r="AH10" s="2"/>
      <c r="AI10" s="2"/>
      <c r="AJ10" s="2"/>
      <c r="AK10" s="2"/>
      <c r="AL10" s="44">
        <f>データ!$U$6</f>
        <v>11425</v>
      </c>
      <c r="AM10" s="44"/>
      <c r="AN10" s="44"/>
      <c r="AO10" s="44"/>
      <c r="AP10" s="44"/>
      <c r="AQ10" s="44"/>
      <c r="AR10" s="44"/>
      <c r="AS10" s="44"/>
      <c r="AT10" s="45">
        <f>データ!$V$6</f>
        <v>163.4</v>
      </c>
      <c r="AU10" s="46"/>
      <c r="AV10" s="46"/>
      <c r="AW10" s="46"/>
      <c r="AX10" s="46"/>
      <c r="AY10" s="46"/>
      <c r="AZ10" s="46"/>
      <c r="BA10" s="46"/>
      <c r="BB10" s="47">
        <f>データ!$W$6</f>
        <v>69.92</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112</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111</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113</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ReO2hvDD0Rdy8fz6+vdhbGKa85rKS/AVqhxLdwE951bxH1c6LhgTBP5XEgwn870e4w8T5LydPXmNWBRoBLkf3A==" saltValue="1uIgUcygTEUibO56BiMWm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46060</v>
      </c>
      <c r="D6" s="20">
        <f t="shared" si="3"/>
        <v>46</v>
      </c>
      <c r="E6" s="20">
        <f t="shared" si="3"/>
        <v>1</v>
      </c>
      <c r="F6" s="20">
        <f t="shared" si="3"/>
        <v>0</v>
      </c>
      <c r="G6" s="20">
        <f t="shared" si="3"/>
        <v>1</v>
      </c>
      <c r="H6" s="20" t="str">
        <f t="shared" si="3"/>
        <v>宮城県　南三陸町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90.45</v>
      </c>
      <c r="P6" s="21">
        <f t="shared" si="3"/>
        <v>97.94</v>
      </c>
      <c r="Q6" s="21">
        <f t="shared" si="3"/>
        <v>4070</v>
      </c>
      <c r="R6" s="21">
        <f t="shared" si="3"/>
        <v>11771</v>
      </c>
      <c r="S6" s="21">
        <f t="shared" si="3"/>
        <v>163.4</v>
      </c>
      <c r="T6" s="21">
        <f t="shared" si="3"/>
        <v>72.040000000000006</v>
      </c>
      <c r="U6" s="21">
        <f t="shared" si="3"/>
        <v>11425</v>
      </c>
      <c r="V6" s="21">
        <f t="shared" si="3"/>
        <v>163.4</v>
      </c>
      <c r="W6" s="21">
        <f t="shared" si="3"/>
        <v>69.92</v>
      </c>
      <c r="X6" s="22">
        <f>IF(X7="",NA(),X7)</f>
        <v>102.18</v>
      </c>
      <c r="Y6" s="22">
        <f t="shared" ref="Y6:AG6" si="4">IF(Y7="",NA(),Y7)</f>
        <v>100.97</v>
      </c>
      <c r="Z6" s="22">
        <f t="shared" si="4"/>
        <v>97.52</v>
      </c>
      <c r="AA6" s="22">
        <f t="shared" si="4"/>
        <v>94.68</v>
      </c>
      <c r="AB6" s="22">
        <f t="shared" si="4"/>
        <v>91.37</v>
      </c>
      <c r="AC6" s="22">
        <f t="shared" si="4"/>
        <v>108.46</v>
      </c>
      <c r="AD6" s="22">
        <f t="shared" si="4"/>
        <v>109.02</v>
      </c>
      <c r="AE6" s="22">
        <f t="shared" si="4"/>
        <v>107.81</v>
      </c>
      <c r="AF6" s="22">
        <f t="shared" si="4"/>
        <v>107.21</v>
      </c>
      <c r="AG6" s="22">
        <f t="shared" si="4"/>
        <v>105.97</v>
      </c>
      <c r="AH6" s="21" t="str">
        <f>IF(AH7="","",IF(AH7="-","【-】","【"&amp;SUBSTITUTE(TEXT(AH7,"#,##0.00"),"-","△")&amp;"】"))</f>
        <v>【108.24】</v>
      </c>
      <c r="AI6" s="22">
        <f>IF(AI7="",NA(),AI7)</f>
        <v>13.78</v>
      </c>
      <c r="AJ6" s="22">
        <f t="shared" ref="AJ6:AR6" si="5">IF(AJ7="",NA(),AJ7)</f>
        <v>12.03</v>
      </c>
      <c r="AK6" s="22">
        <f t="shared" si="5"/>
        <v>17.79</v>
      </c>
      <c r="AL6" s="22">
        <f t="shared" si="5"/>
        <v>17.3</v>
      </c>
      <c r="AM6" s="22">
        <f t="shared" si="5"/>
        <v>21.82</v>
      </c>
      <c r="AN6" s="22">
        <f t="shared" si="5"/>
        <v>11.94</v>
      </c>
      <c r="AO6" s="22">
        <f t="shared" si="5"/>
        <v>11</v>
      </c>
      <c r="AP6" s="22">
        <f t="shared" si="5"/>
        <v>8.86</v>
      </c>
      <c r="AQ6" s="22">
        <f t="shared" si="5"/>
        <v>7.65</v>
      </c>
      <c r="AR6" s="22">
        <f t="shared" si="5"/>
        <v>8.52</v>
      </c>
      <c r="AS6" s="21" t="str">
        <f>IF(AS7="","",IF(AS7="-","【-】","【"&amp;SUBSTITUTE(TEXT(AS7,"#,##0.00"),"-","△")&amp;"】"))</f>
        <v>【1.50】</v>
      </c>
      <c r="AT6" s="22">
        <f>IF(AT7="",NA(),AT7)</f>
        <v>93.51</v>
      </c>
      <c r="AU6" s="22">
        <f t="shared" ref="AU6:BC6" si="6">IF(AU7="",NA(),AU7)</f>
        <v>68.14</v>
      </c>
      <c r="AV6" s="22">
        <f t="shared" si="6"/>
        <v>86.41</v>
      </c>
      <c r="AW6" s="22">
        <f t="shared" si="6"/>
        <v>105.09</v>
      </c>
      <c r="AX6" s="22">
        <f t="shared" si="6"/>
        <v>79.78</v>
      </c>
      <c r="AY6" s="22">
        <f t="shared" si="6"/>
        <v>362.93</v>
      </c>
      <c r="AZ6" s="22">
        <f t="shared" si="6"/>
        <v>371.81</v>
      </c>
      <c r="BA6" s="22">
        <f t="shared" si="6"/>
        <v>384.23</v>
      </c>
      <c r="BB6" s="22">
        <f t="shared" si="6"/>
        <v>364.3</v>
      </c>
      <c r="BC6" s="22">
        <f t="shared" si="6"/>
        <v>378.87</v>
      </c>
      <c r="BD6" s="21" t="str">
        <f>IF(BD7="","",IF(BD7="-","【-】","【"&amp;SUBSTITUTE(TEXT(BD7,"#,##0.00"),"-","△")&amp;"】"))</f>
        <v>【243.36】</v>
      </c>
      <c r="BE6" s="22">
        <f>IF(BE7="",NA(),BE7)</f>
        <v>463.39</v>
      </c>
      <c r="BF6" s="22">
        <f t="shared" ref="BF6:BN6" si="7">IF(BF7="",NA(),BF7)</f>
        <v>424.65</v>
      </c>
      <c r="BG6" s="22">
        <f t="shared" si="7"/>
        <v>416.96</v>
      </c>
      <c r="BH6" s="22">
        <f t="shared" si="7"/>
        <v>391.69</v>
      </c>
      <c r="BI6" s="22">
        <f t="shared" si="7"/>
        <v>422.82</v>
      </c>
      <c r="BJ6" s="22">
        <f t="shared" si="7"/>
        <v>439.05</v>
      </c>
      <c r="BK6" s="22">
        <f t="shared" si="7"/>
        <v>465.85</v>
      </c>
      <c r="BL6" s="22">
        <f t="shared" si="7"/>
        <v>439.43</v>
      </c>
      <c r="BM6" s="22">
        <f t="shared" si="7"/>
        <v>438.41</v>
      </c>
      <c r="BN6" s="22">
        <f t="shared" si="7"/>
        <v>430.23</v>
      </c>
      <c r="BO6" s="21" t="str">
        <f>IF(BO7="","",IF(BO7="-","【-】","【"&amp;SUBSTITUTE(TEXT(BO7,"#,##0.00"),"-","△")&amp;"】"))</f>
        <v>【265.93】</v>
      </c>
      <c r="BP6" s="22">
        <f>IF(BP7="",NA(),BP7)</f>
        <v>89.39</v>
      </c>
      <c r="BQ6" s="22">
        <f t="shared" ref="BQ6:BY6" si="8">IF(BQ7="",NA(),BQ7)</f>
        <v>83.47</v>
      </c>
      <c r="BR6" s="22">
        <f t="shared" si="8"/>
        <v>83.55</v>
      </c>
      <c r="BS6" s="22">
        <f t="shared" si="8"/>
        <v>79.260000000000005</v>
      </c>
      <c r="BT6" s="22">
        <f t="shared" si="8"/>
        <v>70.760000000000005</v>
      </c>
      <c r="BU6" s="22">
        <f t="shared" si="8"/>
        <v>95.26</v>
      </c>
      <c r="BV6" s="22">
        <f t="shared" si="8"/>
        <v>92.39</v>
      </c>
      <c r="BW6" s="22">
        <f t="shared" si="8"/>
        <v>94.41</v>
      </c>
      <c r="BX6" s="22">
        <f t="shared" si="8"/>
        <v>90.96</v>
      </c>
      <c r="BY6" s="22">
        <f t="shared" si="8"/>
        <v>90.66</v>
      </c>
      <c r="BZ6" s="21" t="str">
        <f>IF(BZ7="","",IF(BZ7="-","【-】","【"&amp;SUBSTITUTE(TEXT(BZ7,"#,##0.00"),"-","△")&amp;"】"))</f>
        <v>【97.82】</v>
      </c>
      <c r="CA6" s="22">
        <f>IF(CA7="",NA(),CA7)</f>
        <v>251.26</v>
      </c>
      <c r="CB6" s="22">
        <f t="shared" ref="CB6:CJ6" si="9">IF(CB7="",NA(),CB7)</f>
        <v>268.97000000000003</v>
      </c>
      <c r="CC6" s="22">
        <f t="shared" si="9"/>
        <v>261.55</v>
      </c>
      <c r="CD6" s="22">
        <f t="shared" si="9"/>
        <v>285.25</v>
      </c>
      <c r="CE6" s="22">
        <f t="shared" si="9"/>
        <v>272.86</v>
      </c>
      <c r="CF6" s="22">
        <f t="shared" si="9"/>
        <v>192.82</v>
      </c>
      <c r="CG6" s="22">
        <f t="shared" si="9"/>
        <v>192.98</v>
      </c>
      <c r="CH6" s="22">
        <f t="shared" si="9"/>
        <v>192.13</v>
      </c>
      <c r="CI6" s="22">
        <f t="shared" si="9"/>
        <v>197.04</v>
      </c>
      <c r="CJ6" s="22">
        <f t="shared" si="9"/>
        <v>199.33</v>
      </c>
      <c r="CK6" s="21" t="str">
        <f>IF(CK7="","",IF(CK7="-","【-】","【"&amp;SUBSTITUTE(TEXT(CK7,"#,##0.00"),"-","△")&amp;"】"))</f>
        <v>【177.56】</v>
      </c>
      <c r="CL6" s="22">
        <f>IF(CL7="",NA(),CL7)</f>
        <v>85.65</v>
      </c>
      <c r="CM6" s="22">
        <f t="shared" ref="CM6:CU6" si="10">IF(CM7="",NA(),CM7)</f>
        <v>85.78</v>
      </c>
      <c r="CN6" s="22">
        <f t="shared" si="10"/>
        <v>81.790000000000006</v>
      </c>
      <c r="CO6" s="22">
        <f t="shared" si="10"/>
        <v>81.58</v>
      </c>
      <c r="CP6" s="22">
        <f t="shared" si="10"/>
        <v>72.430000000000007</v>
      </c>
      <c r="CQ6" s="22">
        <f t="shared" si="10"/>
        <v>54.05</v>
      </c>
      <c r="CR6" s="22">
        <f t="shared" si="10"/>
        <v>54.43</v>
      </c>
      <c r="CS6" s="22">
        <f t="shared" si="10"/>
        <v>53.87</v>
      </c>
      <c r="CT6" s="22">
        <f t="shared" si="10"/>
        <v>54.49</v>
      </c>
      <c r="CU6" s="22">
        <f t="shared" si="10"/>
        <v>54.8</v>
      </c>
      <c r="CV6" s="21" t="str">
        <f>IF(CV7="","",IF(CV7="-","【-】","【"&amp;SUBSTITUTE(TEXT(CV7,"#,##0.00"),"-","△")&amp;"】"))</f>
        <v>【59.81】</v>
      </c>
      <c r="CW6" s="22">
        <f>IF(CW7="",NA(),CW7)</f>
        <v>63.85</v>
      </c>
      <c r="CX6" s="22">
        <f t="shared" ref="CX6:DF6" si="11">IF(CX7="",NA(),CX7)</f>
        <v>62.76</v>
      </c>
      <c r="CY6" s="22">
        <f t="shared" si="11"/>
        <v>64.209999999999994</v>
      </c>
      <c r="CZ6" s="22">
        <f t="shared" si="11"/>
        <v>63.51</v>
      </c>
      <c r="DA6" s="22">
        <f t="shared" si="11"/>
        <v>72.58</v>
      </c>
      <c r="DB6" s="22">
        <f t="shared" si="11"/>
        <v>80.510000000000005</v>
      </c>
      <c r="DC6" s="22">
        <f t="shared" si="11"/>
        <v>79.44</v>
      </c>
      <c r="DD6" s="22">
        <f t="shared" si="11"/>
        <v>79.489999999999995</v>
      </c>
      <c r="DE6" s="22">
        <f t="shared" si="11"/>
        <v>78.8</v>
      </c>
      <c r="DF6" s="22">
        <f t="shared" si="11"/>
        <v>77.98</v>
      </c>
      <c r="DG6" s="21" t="str">
        <f>IF(DG7="","",IF(DG7="-","【-】","【"&amp;SUBSTITUTE(TEXT(DG7,"#,##0.00"),"-","△")&amp;"】"))</f>
        <v>【89.42】</v>
      </c>
      <c r="DH6" s="22">
        <f>IF(DH7="",NA(),DH7)</f>
        <v>28.55</v>
      </c>
      <c r="DI6" s="22">
        <f t="shared" ref="DI6:DQ6" si="12">IF(DI7="",NA(),DI7)</f>
        <v>29.92</v>
      </c>
      <c r="DJ6" s="22">
        <f t="shared" si="12"/>
        <v>29.63</v>
      </c>
      <c r="DK6" s="22">
        <f t="shared" si="12"/>
        <v>29.86</v>
      </c>
      <c r="DL6" s="22">
        <f t="shared" si="12"/>
        <v>31.03</v>
      </c>
      <c r="DM6" s="22">
        <f t="shared" si="12"/>
        <v>49.12</v>
      </c>
      <c r="DN6" s="22">
        <f t="shared" si="12"/>
        <v>49.39</v>
      </c>
      <c r="DO6" s="22">
        <f t="shared" si="12"/>
        <v>50.75</v>
      </c>
      <c r="DP6" s="22">
        <f t="shared" si="12"/>
        <v>51.72</v>
      </c>
      <c r="DQ6" s="22">
        <f t="shared" si="12"/>
        <v>52.27</v>
      </c>
      <c r="DR6" s="21" t="str">
        <f>IF(DR7="","",IF(DR7="-","【-】","【"&amp;SUBSTITUTE(TEXT(DR7,"#,##0.00"),"-","△")&amp;"】"))</f>
        <v>【52.02】</v>
      </c>
      <c r="DS6" s="21">
        <f>IF(DS7="",NA(),DS7)</f>
        <v>0</v>
      </c>
      <c r="DT6" s="21">
        <f t="shared" ref="DT6:EB6" si="13">IF(DT7="",NA(),DT7)</f>
        <v>0</v>
      </c>
      <c r="DU6" s="22">
        <f t="shared" si="13"/>
        <v>17.5</v>
      </c>
      <c r="DV6" s="21">
        <f t="shared" si="13"/>
        <v>0</v>
      </c>
      <c r="DW6" s="21">
        <f t="shared" si="13"/>
        <v>0</v>
      </c>
      <c r="DX6" s="22">
        <f t="shared" si="13"/>
        <v>16.760000000000002</v>
      </c>
      <c r="DY6" s="22">
        <f t="shared" si="13"/>
        <v>18.57</v>
      </c>
      <c r="DZ6" s="22">
        <f t="shared" si="13"/>
        <v>21.14</v>
      </c>
      <c r="EA6" s="22">
        <f t="shared" si="13"/>
        <v>22.12</v>
      </c>
      <c r="EB6" s="22">
        <f t="shared" si="13"/>
        <v>25.67</v>
      </c>
      <c r="EC6" s="21" t="str">
        <f>IF(EC7="","",IF(EC7="-","【-】","【"&amp;SUBSTITUTE(TEXT(EC7,"#,##0.00"),"-","△")&amp;"】"))</f>
        <v>【25.37】</v>
      </c>
      <c r="ED6" s="22">
        <f>IF(ED7="",NA(),ED7)</f>
        <v>2.88</v>
      </c>
      <c r="EE6" s="22">
        <f t="shared" ref="EE6:EM6" si="14">IF(EE7="",NA(),EE7)</f>
        <v>1.55</v>
      </c>
      <c r="EF6" s="22">
        <f t="shared" si="14"/>
        <v>1.87</v>
      </c>
      <c r="EG6" s="22">
        <f t="shared" si="14"/>
        <v>0.68</v>
      </c>
      <c r="EH6" s="22">
        <f t="shared" si="14"/>
        <v>0.52</v>
      </c>
      <c r="EI6" s="22">
        <f t="shared" si="14"/>
        <v>0.42</v>
      </c>
      <c r="EJ6" s="22">
        <f t="shared" si="14"/>
        <v>0.44</v>
      </c>
      <c r="EK6" s="22">
        <f t="shared" si="14"/>
        <v>0.5</v>
      </c>
      <c r="EL6" s="22">
        <f t="shared" si="14"/>
        <v>0.4</v>
      </c>
      <c r="EM6" s="22">
        <f t="shared" si="14"/>
        <v>0.4</v>
      </c>
      <c r="EN6" s="21" t="str">
        <f>IF(EN7="","",IF(EN7="-","【-】","【"&amp;SUBSTITUTE(TEXT(EN7,"#,##0.00"),"-","△")&amp;"】"))</f>
        <v>【0.62】</v>
      </c>
    </row>
    <row r="7" spans="1:144" s="23" customFormat="1" x14ac:dyDescent="0.15">
      <c r="A7" s="15"/>
      <c r="B7" s="24">
        <v>2023</v>
      </c>
      <c r="C7" s="24">
        <v>46060</v>
      </c>
      <c r="D7" s="24">
        <v>46</v>
      </c>
      <c r="E7" s="24">
        <v>1</v>
      </c>
      <c r="F7" s="24">
        <v>0</v>
      </c>
      <c r="G7" s="24">
        <v>1</v>
      </c>
      <c r="H7" s="24" t="s">
        <v>93</v>
      </c>
      <c r="I7" s="24" t="s">
        <v>94</v>
      </c>
      <c r="J7" s="24" t="s">
        <v>95</v>
      </c>
      <c r="K7" s="24" t="s">
        <v>96</v>
      </c>
      <c r="L7" s="24" t="s">
        <v>97</v>
      </c>
      <c r="M7" s="24" t="s">
        <v>98</v>
      </c>
      <c r="N7" s="25" t="s">
        <v>99</v>
      </c>
      <c r="O7" s="25">
        <v>90.45</v>
      </c>
      <c r="P7" s="25">
        <v>97.94</v>
      </c>
      <c r="Q7" s="25">
        <v>4070</v>
      </c>
      <c r="R7" s="25">
        <v>11771</v>
      </c>
      <c r="S7" s="25">
        <v>163.4</v>
      </c>
      <c r="T7" s="25">
        <v>72.040000000000006</v>
      </c>
      <c r="U7" s="25">
        <v>11425</v>
      </c>
      <c r="V7" s="25">
        <v>163.4</v>
      </c>
      <c r="W7" s="25">
        <v>69.92</v>
      </c>
      <c r="X7" s="25">
        <v>102.18</v>
      </c>
      <c r="Y7" s="25">
        <v>100.97</v>
      </c>
      <c r="Z7" s="25">
        <v>97.52</v>
      </c>
      <c r="AA7" s="25">
        <v>94.68</v>
      </c>
      <c r="AB7" s="25">
        <v>91.37</v>
      </c>
      <c r="AC7" s="25">
        <v>108.46</v>
      </c>
      <c r="AD7" s="25">
        <v>109.02</v>
      </c>
      <c r="AE7" s="25">
        <v>107.81</v>
      </c>
      <c r="AF7" s="25">
        <v>107.21</v>
      </c>
      <c r="AG7" s="25">
        <v>105.97</v>
      </c>
      <c r="AH7" s="25">
        <v>108.24</v>
      </c>
      <c r="AI7" s="25">
        <v>13.78</v>
      </c>
      <c r="AJ7" s="25">
        <v>12.03</v>
      </c>
      <c r="AK7" s="25">
        <v>17.79</v>
      </c>
      <c r="AL7" s="25">
        <v>17.3</v>
      </c>
      <c r="AM7" s="25">
        <v>21.82</v>
      </c>
      <c r="AN7" s="25">
        <v>11.94</v>
      </c>
      <c r="AO7" s="25">
        <v>11</v>
      </c>
      <c r="AP7" s="25">
        <v>8.86</v>
      </c>
      <c r="AQ7" s="25">
        <v>7.65</v>
      </c>
      <c r="AR7" s="25">
        <v>8.52</v>
      </c>
      <c r="AS7" s="25">
        <v>1.5</v>
      </c>
      <c r="AT7" s="25">
        <v>93.51</v>
      </c>
      <c r="AU7" s="25">
        <v>68.14</v>
      </c>
      <c r="AV7" s="25">
        <v>86.41</v>
      </c>
      <c r="AW7" s="25">
        <v>105.09</v>
      </c>
      <c r="AX7" s="25">
        <v>79.78</v>
      </c>
      <c r="AY7" s="25">
        <v>362.93</v>
      </c>
      <c r="AZ7" s="25">
        <v>371.81</v>
      </c>
      <c r="BA7" s="25">
        <v>384.23</v>
      </c>
      <c r="BB7" s="25">
        <v>364.3</v>
      </c>
      <c r="BC7" s="25">
        <v>378.87</v>
      </c>
      <c r="BD7" s="25">
        <v>243.36</v>
      </c>
      <c r="BE7" s="25">
        <v>463.39</v>
      </c>
      <c r="BF7" s="25">
        <v>424.65</v>
      </c>
      <c r="BG7" s="25">
        <v>416.96</v>
      </c>
      <c r="BH7" s="25">
        <v>391.69</v>
      </c>
      <c r="BI7" s="25">
        <v>422.82</v>
      </c>
      <c r="BJ7" s="25">
        <v>439.05</v>
      </c>
      <c r="BK7" s="25">
        <v>465.85</v>
      </c>
      <c r="BL7" s="25">
        <v>439.43</v>
      </c>
      <c r="BM7" s="25">
        <v>438.41</v>
      </c>
      <c r="BN7" s="25">
        <v>430.23</v>
      </c>
      <c r="BO7" s="25">
        <v>265.93</v>
      </c>
      <c r="BP7" s="25">
        <v>89.39</v>
      </c>
      <c r="BQ7" s="25">
        <v>83.47</v>
      </c>
      <c r="BR7" s="25">
        <v>83.55</v>
      </c>
      <c r="BS7" s="25">
        <v>79.260000000000005</v>
      </c>
      <c r="BT7" s="25">
        <v>70.760000000000005</v>
      </c>
      <c r="BU7" s="25">
        <v>95.26</v>
      </c>
      <c r="BV7" s="25">
        <v>92.39</v>
      </c>
      <c r="BW7" s="25">
        <v>94.41</v>
      </c>
      <c r="BX7" s="25">
        <v>90.96</v>
      </c>
      <c r="BY7" s="25">
        <v>90.66</v>
      </c>
      <c r="BZ7" s="25">
        <v>97.82</v>
      </c>
      <c r="CA7" s="25">
        <v>251.26</v>
      </c>
      <c r="CB7" s="25">
        <v>268.97000000000003</v>
      </c>
      <c r="CC7" s="25">
        <v>261.55</v>
      </c>
      <c r="CD7" s="25">
        <v>285.25</v>
      </c>
      <c r="CE7" s="25">
        <v>272.86</v>
      </c>
      <c r="CF7" s="25">
        <v>192.82</v>
      </c>
      <c r="CG7" s="25">
        <v>192.98</v>
      </c>
      <c r="CH7" s="25">
        <v>192.13</v>
      </c>
      <c r="CI7" s="25">
        <v>197.04</v>
      </c>
      <c r="CJ7" s="25">
        <v>199.33</v>
      </c>
      <c r="CK7" s="25">
        <v>177.56</v>
      </c>
      <c r="CL7" s="25">
        <v>85.65</v>
      </c>
      <c r="CM7" s="25">
        <v>85.78</v>
      </c>
      <c r="CN7" s="25">
        <v>81.790000000000006</v>
      </c>
      <c r="CO7" s="25">
        <v>81.58</v>
      </c>
      <c r="CP7" s="25">
        <v>72.430000000000007</v>
      </c>
      <c r="CQ7" s="25">
        <v>54.05</v>
      </c>
      <c r="CR7" s="25">
        <v>54.43</v>
      </c>
      <c r="CS7" s="25">
        <v>53.87</v>
      </c>
      <c r="CT7" s="25">
        <v>54.49</v>
      </c>
      <c r="CU7" s="25">
        <v>54.8</v>
      </c>
      <c r="CV7" s="25">
        <v>59.81</v>
      </c>
      <c r="CW7" s="25">
        <v>63.85</v>
      </c>
      <c r="CX7" s="25">
        <v>62.76</v>
      </c>
      <c r="CY7" s="25">
        <v>64.209999999999994</v>
      </c>
      <c r="CZ7" s="25">
        <v>63.51</v>
      </c>
      <c r="DA7" s="25">
        <v>72.58</v>
      </c>
      <c r="DB7" s="25">
        <v>80.510000000000005</v>
      </c>
      <c r="DC7" s="25">
        <v>79.44</v>
      </c>
      <c r="DD7" s="25">
        <v>79.489999999999995</v>
      </c>
      <c r="DE7" s="25">
        <v>78.8</v>
      </c>
      <c r="DF7" s="25">
        <v>77.98</v>
      </c>
      <c r="DG7" s="25">
        <v>89.42</v>
      </c>
      <c r="DH7" s="25">
        <v>28.55</v>
      </c>
      <c r="DI7" s="25">
        <v>29.92</v>
      </c>
      <c r="DJ7" s="25">
        <v>29.63</v>
      </c>
      <c r="DK7" s="25">
        <v>29.86</v>
      </c>
      <c r="DL7" s="25">
        <v>31.03</v>
      </c>
      <c r="DM7" s="25">
        <v>49.12</v>
      </c>
      <c r="DN7" s="25">
        <v>49.39</v>
      </c>
      <c r="DO7" s="25">
        <v>50.75</v>
      </c>
      <c r="DP7" s="25">
        <v>51.72</v>
      </c>
      <c r="DQ7" s="25">
        <v>52.27</v>
      </c>
      <c r="DR7" s="25">
        <v>52.02</v>
      </c>
      <c r="DS7" s="25">
        <v>0</v>
      </c>
      <c r="DT7" s="25">
        <v>0</v>
      </c>
      <c r="DU7" s="25">
        <v>17.5</v>
      </c>
      <c r="DV7" s="25">
        <v>0</v>
      </c>
      <c r="DW7" s="25">
        <v>0</v>
      </c>
      <c r="DX7" s="25">
        <v>16.760000000000002</v>
      </c>
      <c r="DY7" s="25">
        <v>18.57</v>
      </c>
      <c r="DZ7" s="25">
        <v>21.14</v>
      </c>
      <c r="EA7" s="25">
        <v>22.12</v>
      </c>
      <c r="EB7" s="25">
        <v>25.67</v>
      </c>
      <c r="EC7" s="25">
        <v>25.37</v>
      </c>
      <c r="ED7" s="25">
        <v>2.88</v>
      </c>
      <c r="EE7" s="25">
        <v>1.55</v>
      </c>
      <c r="EF7" s="25">
        <v>1.87</v>
      </c>
      <c r="EG7" s="25">
        <v>0.68</v>
      </c>
      <c r="EH7" s="25">
        <v>0.52</v>
      </c>
      <c r="EI7" s="25">
        <v>0.42</v>
      </c>
      <c r="EJ7" s="25">
        <v>0.44</v>
      </c>
      <c r="EK7" s="25">
        <v>0.5</v>
      </c>
      <c r="EL7" s="25">
        <v>0.4</v>
      </c>
      <c r="EM7" s="25">
        <v>0.4</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107</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2025-02-20T04:45:13Z</cp:lastPrinted>
  <dcterms:created xsi:type="dcterms:W3CDTF">2025-01-24T06:44:41Z</dcterms:created>
  <dcterms:modified xsi:type="dcterms:W3CDTF">2025-02-20T04:45:14Z</dcterms:modified>
  <cp:category/>
</cp:coreProperties>
</file>