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28_大郷町★☆\03修正\"/>
    </mc:Choice>
  </mc:AlternateContent>
  <workbookProtection workbookAlgorithmName="SHA-512" workbookHashValue="UQKGB7E7qJ0Gy0iGHyALs59Z7oZ/2Y2La/U7kuKdhixGyUSXxm6Lkg35it4DLKjN5C0/zd2CVT+s+MtBy60MlQ==" workbookSaltValue="O152uztyKZAQAf3xfLKNfw==" workbookSpinCount="100000" lockStructure="1"/>
  <bookViews>
    <workbookView xWindow="-120" yWindow="-120" windowWidth="20730" windowHeight="113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I10" i="4" s="1"/>
  <c r="N6" i="5"/>
  <c r="M6" i="5"/>
  <c r="L6" i="5"/>
  <c r="K6" i="5"/>
  <c r="P8" i="4" s="1"/>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P10" i="4"/>
  <c r="B10" i="4"/>
  <c r="BB8" i="4"/>
  <c r="AT8" i="4"/>
  <c r="AL8" i="4"/>
  <c r="AD8" i="4"/>
  <c r="W8" i="4"/>
  <c r="I8" i="4"/>
  <c r="B8" i="4"/>
  <c r="B6"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<sst xmlns="http://schemas.openxmlformats.org/spreadsheetml/2006/main" count="228" uniqueCount="112">
  <si>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</si>
  <si>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</si>
  <si>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</si>
  <si>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</si>
  <si>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</si>
  <si>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</si>
  <si>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</si>
  <si>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</si>
  <si>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</si>
  <si>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</si>
  <si>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</si>
  <si>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</si>
  <si>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</si>
  <si>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</si>
  <si>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</si>
  <si>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</si>
  <si>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</si>
  <si>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</si>
  <si>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</si>
  <si>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</si>
  <si>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</si>
  <si>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</si>
  <si>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</si>
  <si>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</si>
  <si>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</si>
  <si>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</si>
  <si>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</si>
  <si>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</si>
  <si>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</si>
  <si>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</si>
  <si>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</si>
  <si>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</si>
  <si>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</si>
  <si>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</si>
  <si>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</si>
  <si>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</si>
  <si>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</si>
  <si>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</si>
  <si>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</si>
  <si>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</si>
  <si>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</si>
  <si>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</si>
  <si>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</si>
  <si>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</si>
  <si>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</si>
  <si>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</si>
  <si>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</si>
  <si>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</si>
  <si>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</si>
  <si>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</si>
  <si>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</si>
  <si>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</si>
  <si>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</si>
  <si>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</si>
  <si>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</si>
  <si>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</si>
  <si>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</si>
  <si>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</si>
  <si>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</si>
  <si>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</si>
  <si>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</si>
  <si>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</si>
  <si>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</si>
  <si>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</si>
  <si>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</si>
  <si>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</si>
  <si>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</si>
  <si>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</si>
  <si>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</si>
  <si>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</si>
  <si>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</si>
  <si>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</si>
  <si>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</si>
  <si>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</si>
  <si>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</si>
  <si>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</si>
  <si>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</si>
  <si>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</si>
  <si>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</si>
  <si>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</si>
  <si>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</si>
  <si>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</si>
  <si>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</si>
  <si>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</si>
  <si>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</si>
  <si>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</si>
  <si>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</si>
  <si>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</si>
  <si>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</si>
  <si>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</si>
  <si>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</si>
  <si>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</si>
  <si>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大郷町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</si>
  <si>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</si>
  <si>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</si>
  <si>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</si>
  <si>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</si>
  <si>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</si>
  <si>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</si>
  <si>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</si>
  <si>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</si>
  <si>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</si>
  <si>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</si>
  <si>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</si>
  <si>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</si>
  <si>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</si>
  <si>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</si>
  <si>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</si>
  <si>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</si>
  <si>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経常収支比率は初めて100％を下回ったが、施設の老朽化に伴う各種設備の修繕や、突発的な漏水が多く発生したことによる修繕費の増加によるものと思われる。水道ビジョン等を活用し、計画的な施設の修繕等を行うと共に、費用削減等の経営改善に努めていきたい。
　料金回収率は93.13％で前年度を2.85％下回った。理由としては、将来を見据え環境の変化にも対応するための水道ビジョン策定や収納の利便性向上のためのシステム構築等による委託料の増加によるものである。給水原価については、集落の点在により、配水池に対する給水戸数の割合が低いことや配水施設が6箇所あること等から、類似団体よりも高くなっている。今後、配水施設の統廃合等適切な投資の検討が必要になる。
　有収率は前年度を5.02％上回った。理由としては前年に発生した大規模な漏水箇所や、漏水調査による本管の修繕等が行われたためである。今後もより一層地震に強い水道管への整備を進め、有収率向上に努めていく必要がある。
　累積欠損金は0%で発生していない。</t>
    <rPh sb="8" eb="9">
      <t>ハジ</t>
    </rPh>
    <rPh sb="16" eb="18">
      <t>シタマワ</t>
    </rPh>
    <rPh sb="22" eb="24">
      <t>シセツ</t>
    </rPh>
    <rPh sb="25" eb="28">
      <t>ロウキュウカ</t>
    </rPh>
    <rPh sb="29" eb="30">
      <t>トモナ</t>
    </rPh>
    <rPh sb="31" eb="33">
      <t>カクシュ</t>
    </rPh>
    <rPh sb="33" eb="35">
      <t>セツビ</t>
    </rPh>
    <rPh sb="36" eb="38">
      <t>シュウゼン</t>
    </rPh>
    <rPh sb="40" eb="43">
      <t>トッパツテキ</t>
    </rPh>
    <rPh sb="44" eb="46">
      <t>ロウスイ</t>
    </rPh>
    <rPh sb="47" eb="48">
      <t>オオ</t>
    </rPh>
    <rPh sb="49" eb="51">
      <t>ハッセイ</t>
    </rPh>
    <rPh sb="58" eb="60">
      <t>シュウゼン</t>
    </rPh>
    <rPh sb="70" eb="71">
      <t>オモ</t>
    </rPh>
    <rPh sb="75" eb="77">
      <t>スイドウ</t>
    </rPh>
    <rPh sb="81" eb="82">
      <t>トウ</t>
    </rPh>
    <rPh sb="83" eb="85">
      <t>カツヨウ</t>
    </rPh>
    <rPh sb="87" eb="90">
      <t>ケイカクテキ</t>
    </rPh>
    <rPh sb="91" eb="93">
      <t>シセツ</t>
    </rPh>
    <rPh sb="94" eb="96">
      <t>シュウゼン</t>
    </rPh>
    <rPh sb="96" eb="97">
      <t>トウ</t>
    </rPh>
    <rPh sb="98" eb="99">
      <t>オコナ</t>
    </rPh>
    <rPh sb="101" eb="102">
      <t>トモ</t>
    </rPh>
    <rPh sb="110" eb="114">
      <t>ケイエイカイゼン</t>
    </rPh>
    <rPh sb="115" eb="116">
      <t>ツト</t>
    </rPh>
    <rPh sb="147" eb="148">
      <t>シタ</t>
    </rPh>
    <rPh sb="159" eb="161">
      <t>ショウライ</t>
    </rPh>
    <rPh sb="162" eb="164">
      <t>ミス</t>
    </rPh>
    <rPh sb="165" eb="167">
      <t>カンキョウ</t>
    </rPh>
    <rPh sb="168" eb="170">
      <t>ヘンカ</t>
    </rPh>
    <rPh sb="172" eb="174">
      <t>タイオウ</t>
    </rPh>
    <rPh sb="179" eb="181">
      <t>スイドウ</t>
    </rPh>
    <rPh sb="185" eb="187">
      <t>サクテイ</t>
    </rPh>
    <rPh sb="188" eb="190">
      <t>シュウノウ</t>
    </rPh>
    <rPh sb="191" eb="194">
      <t>リベンセイ</t>
    </rPh>
    <rPh sb="194" eb="196">
      <t>コウジョウ</t>
    </rPh>
    <rPh sb="204" eb="206">
      <t>コウチク</t>
    </rPh>
    <rPh sb="206" eb="207">
      <t>ナド</t>
    </rPh>
    <rPh sb="210" eb="213">
      <t>イタクリョウ</t>
    </rPh>
    <rPh sb="214" eb="216">
      <t>ゾウカ</t>
    </rPh>
    <rPh sb="337" eb="338">
      <t>ウエ</t>
    </rPh>
    <rPh sb="348" eb="350">
      <t>ゼンネン</t>
    </rPh>
    <rPh sb="351" eb="353">
      <t>ハッセイ</t>
    </rPh>
    <rPh sb="355" eb="358">
      <t>ダイキボ</t>
    </rPh>
    <rPh sb="361" eb="363">
      <t>カショ</t>
    </rPh>
    <rPh sb="365" eb="369">
      <t>ロウスイチョウサ</t>
    </rPh>
    <rPh sb="372" eb="374">
      <t>ホンカン</t>
    </rPh>
    <rPh sb="375" eb="378">
      <t>シュウゼントウ</t>
    </rPh>
    <rPh sb="379" eb="380">
      <t>オコナ</t>
    </rPh>
    <rPh sb="394" eb="396">
      <t>イッソウ</t>
    </rPh>
    <rPh sb="412" eb="415">
      <t>ユウシュウリツ</t>
    </rPh>
    <rPh sb="415" eb="417">
      <t>コウジョウ</t>
    </rPh>
    <rPh sb="418" eb="419">
      <t>ツト</t>
    </rPh>
    <rPh sb="440" eb="442">
      <t>ハッセイ</t>
    </rPh>
    <phoneticPr fontId="4"/>
  </si>
  <si>
    <t>　令和4年度に策定した水道ビジョン並びに平成29年度に策定した経営戦略に基づき、管路更新を引き続き実施していく。また、石綿セメント管については、企業債、その他管路については該当する補助事業を活用しながら、管路更新を引き続き実施していく。なお、近年は突発的な漏水等が増加しており、管路の漏水調査を継続的に実施するとともに、早期対応による修繕費の抑制を図っていく。また、水需要を踏まえた配水施設の統廃合の検討を進める。</t>
    <rPh sb="1" eb="3">
      <t>レイワ</t>
    </rPh>
    <rPh sb="4" eb="6">
      <t>ネンド</t>
    </rPh>
    <rPh sb="7" eb="9">
      <t>サクテイ</t>
    </rPh>
    <rPh sb="11" eb="13">
      <t>スイドウ</t>
    </rPh>
    <rPh sb="17" eb="18">
      <t>ナラ</t>
    </rPh>
    <rPh sb="59" eb="61">
      <t>イシワタ</t>
    </rPh>
    <rPh sb="65" eb="66">
      <t>カン</t>
    </rPh>
    <rPh sb="72" eb="75">
      <t>キギョウサイ</t>
    </rPh>
    <rPh sb="78" eb="79">
      <t>タ</t>
    </rPh>
    <rPh sb="79" eb="81">
      <t>カンロ</t>
    </rPh>
    <rPh sb="86" eb="88">
      <t>ガイトウ</t>
    </rPh>
    <rPh sb="90" eb="92">
      <t>ホジョ</t>
    </rPh>
    <rPh sb="92" eb="94">
      <t>ジギョウ</t>
    </rPh>
    <rPh sb="95" eb="97">
      <t>カツヨウ</t>
    </rPh>
    <rPh sb="102" eb="104">
      <t>カンロ</t>
    </rPh>
    <rPh sb="104" eb="106">
      <t>コウシン</t>
    </rPh>
    <rPh sb="107" eb="108">
      <t>ヒ</t>
    </rPh>
    <rPh sb="109" eb="110">
      <t>ツヅ</t>
    </rPh>
    <rPh sb="111" eb="113">
      <t>ジッシ</t>
    </rPh>
    <rPh sb="174" eb="175">
      <t>ハカ</t>
    </rPh>
    <rPh sb="183" eb="184">
      <t>ミズ</t>
    </rPh>
    <rPh sb="184" eb="186">
      <t>ジュヨウ</t>
    </rPh>
    <rPh sb="187" eb="188">
      <t>フ</t>
    </rPh>
    <phoneticPr fontId="4"/>
  </si>
  <si>
    <r>
      <t>　管路更新率の向上を図るため、引き続き老朽管の更新を行う。しかし、資材や人件費などの原価高騰の影響もあり、工事費が増加傾向にある。
　本町においては、法定耐用年数を超えた管路も多く保有していることから、水道ビジョンや経営戦略に基づき、計画的かつ効率的に更新を行っていく。
　また、管路老朽化による計画以外の緊急更新の増加も喫緊の課題である。
　</t>
    </r>
    <r>
      <rPr>
        <sz val="11"/>
        <rFont val="ＭＳ ゴシック"/>
        <family val="3"/>
        <charset val="128"/>
      </rPr>
      <t>R4の繰越分が含まれたことにより、R5は管路更新率が高いように見えている。今後も財源を確保しながら、更新率が類似団体と同程度になるよう、引き続き管路更新を実施していく。</t>
    </r>
    <rPh sb="33" eb="35">
      <t>シザイ</t>
    </rPh>
    <rPh sb="36" eb="39">
      <t>ジンケンヒ</t>
    </rPh>
    <rPh sb="47" eb="49">
      <t>エイキョウ</t>
    </rPh>
    <rPh sb="53" eb="56">
      <t>コウジヒ</t>
    </rPh>
    <rPh sb="57" eb="61">
      <t>ゾウカケイコウ</t>
    </rPh>
    <rPh sb="101" eb="103">
      <t>スイドウ</t>
    </rPh>
    <rPh sb="108" eb="110">
      <t>ケイエイ</t>
    </rPh>
    <rPh sb="110" eb="112">
      <t>センリャク</t>
    </rPh>
    <rPh sb="175" eb="178">
      <t>クリコシブン</t>
    </rPh>
    <rPh sb="179" eb="180">
      <t>フク</t>
    </rPh>
    <rPh sb="192" eb="194">
      <t>カンロ</t>
    </rPh>
    <rPh sb="194" eb="197">
      <t>コウシンリツ</t>
    </rPh>
    <rPh sb="198" eb="199">
      <t>タカ</t>
    </rPh>
    <rPh sb="203" eb="204">
      <t>ミ</t>
    </rPh>
    <rPh sb="209" eb="211">
      <t>コンゴ</t>
    </rPh>
    <rPh sb="212" eb="214">
      <t>ザイゲン</t>
    </rPh>
    <rPh sb="215" eb="217">
      <t>カクホ</t>
    </rPh>
    <rPh sb="222" eb="225">
      <t>コウシンリツ</t>
    </rPh>
    <rPh sb="226" eb="230">
      <t>ルイジダンタイ</t>
    </rPh>
    <rPh sb="231" eb="234">
      <t>ドウテイド</t>
    </rPh>
    <rPh sb="240" eb="241">
      <t>ヒ</t>
    </rPh>
    <rPh sb="242" eb="243">
      <t>ツヅ</t>
    </rPh>
    <rPh sb="244" eb="246">
      <t>カンロ</t>
    </rPh>
    <rPh sb="246" eb="248">
      <t>コウシン</t>
    </rPh>
    <rPh sb="249" eb="251">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</si>
</sst>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0.14000000000000001</c:v>
                </c:pt>
                <c:pt idx="1">
                  <c:v>0.25</c:v>
                </c:pt>
                <c:pt idx="2">
                  <c:v>0.34</c:v>
                </c:pt>
                <c:pt idx="3" formatCode="#,##0.00;&quot;△&quot;#,##0.00">
                  <c:v>0</c:v>
                </c:pt>
                <c:pt idx="4">
                  <c:v>1.6</c:v>
                </c:pt>
              </c:numCache>
            </c:numRef>
          </c:val>
          <c:extLst>
            <c:ext xmlns:c16="http://schemas.microsoft.com/office/drawing/2014/chart" uri="{C3380CC4-5D6E-409C-BE32-E72D297353CC}">
              <c16:uniqueId val="{00000000-F498-493D-8455-C4761777D839}"/>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0.4</c:v>
                </c:pt>
                <c:pt idx="2">
                  <c:v>0.36</c:v>
                </c:pt>
                <c:pt idx="3">
                  <c:v>0.56999999999999995</c:v>
                </c:pt>
                <c:pt idx="4">
                  <c:v>0.56000000000000005</c:v>
                </c:pt>
              </c:numCache>
            </c:numRef>
          </c:val>
          <c:smooth val="0"/>
          <c:extLst>
            <c:ext xmlns:c16="http://schemas.microsoft.com/office/drawing/2014/chart" uri="{C3380CC4-5D6E-409C-BE32-E72D297353CC}">
              <c16:uniqueId val="{00000001-F498-493D-8455-C4761777D839}"/>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48.91</c:v>
                </c:pt>
                <c:pt idx="1">
                  <c:v>49.61</c:v>
                </c:pt>
                <c:pt idx="2">
                  <c:v>46.56</c:v>
                </c:pt>
                <c:pt idx="3">
                  <c:v>49.71</c:v>
                </c:pt>
                <c:pt idx="4">
                  <c:v>46.68</c:v>
                </c:pt>
              </c:numCache>
            </c:numRef>
          </c:val>
          <c:extLst>
            <c:ext xmlns:c16="http://schemas.microsoft.com/office/drawing/2014/chart" uri="{C3380CC4-5D6E-409C-BE32-E72D297353CC}">
              <c16:uniqueId val="{00000000-964B-4FE2-9714-17CF5E5A47E3}"/>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49.38</c:v>
                </c:pt>
                <c:pt idx="2">
                  <c:v>50.09</c:v>
                </c:pt>
                <c:pt idx="3">
                  <c:v>50.1</c:v>
                </c:pt>
                <c:pt idx="4">
                  <c:v>49.76</c:v>
                </c:pt>
              </c:numCache>
            </c:numRef>
          </c:val>
          <c:smooth val="0"/>
          <c:extLst>
            <c:ext xmlns:c16="http://schemas.microsoft.com/office/drawing/2014/chart" uri="{C3380CC4-5D6E-409C-BE32-E72D297353CC}">
              <c16:uniqueId val="{00000001-964B-4FE2-9714-17CF5E5A47E3}"/>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81.489999999999995</c:v>
                </c:pt>
                <c:pt idx="1">
                  <c:v>80.19</c:v>
                </c:pt>
                <c:pt idx="2">
                  <c:v>85.66</c:v>
                </c:pt>
                <c:pt idx="3">
                  <c:v>79.069999999999993</c:v>
                </c:pt>
                <c:pt idx="4">
                  <c:v>84.09</c:v>
                </c:pt>
              </c:numCache>
            </c:numRef>
          </c:val>
          <c:extLst>
            <c:ext xmlns:c16="http://schemas.microsoft.com/office/drawing/2014/chart" uri="{C3380CC4-5D6E-409C-BE32-E72D297353CC}">
              <c16:uniqueId val="{00000000-F5A7-4DFD-8798-F0E40B5DF15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78.09</c:v>
                </c:pt>
                <c:pt idx="1">
                  <c:v>78.010000000000005</c:v>
                </c:pt>
                <c:pt idx="2">
                  <c:v>77.599999999999994</c:v>
                </c:pt>
                <c:pt idx="3">
                  <c:v>77.3</c:v>
                </c:pt>
                <c:pt idx="4">
                  <c:v>76.64</c:v>
                </c:pt>
              </c:numCache>
            </c:numRef>
          </c:val>
          <c:smooth val="0"/>
          <c:extLst>
            <c:ext xmlns:c16="http://schemas.microsoft.com/office/drawing/2014/chart" uri="{C3380CC4-5D6E-409C-BE32-E72D297353CC}">
              <c16:uniqueId val="{00000001-F5A7-4DFD-8798-F0E40B5DF15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114.16</c:v>
                </c:pt>
                <c:pt idx="1">
                  <c:v>101.03</c:v>
                </c:pt>
                <c:pt idx="2">
                  <c:v>108.31</c:v>
                </c:pt>
                <c:pt idx="3">
                  <c:v>101.7</c:v>
                </c:pt>
                <c:pt idx="4">
                  <c:v>97.81</c:v>
                </c:pt>
              </c:numCache>
            </c:numRef>
          </c:val>
          <c:extLst>
            <c:ext xmlns:c16="http://schemas.microsoft.com/office/drawing/2014/chart" uri="{C3380CC4-5D6E-409C-BE32-E72D297353CC}">
              <c16:uniqueId val="{00000000-4B32-4207-B1E7-0FD057B09877}"/>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104.35</c:v>
                </c:pt>
                <c:pt idx="1">
                  <c:v>105.34</c:v>
                </c:pt>
                <c:pt idx="2">
                  <c:v>105.77</c:v>
                </c:pt>
                <c:pt idx="3">
                  <c:v>104.82</c:v>
                </c:pt>
                <c:pt idx="4">
                  <c:v>106.46</c:v>
                </c:pt>
              </c:numCache>
            </c:numRef>
          </c:val>
          <c:smooth val="0"/>
          <c:extLst>
            <c:ext xmlns:c16="http://schemas.microsoft.com/office/drawing/2014/chart" uri="{C3380CC4-5D6E-409C-BE32-E72D297353CC}">
              <c16:uniqueId val="{00000001-4B32-4207-B1E7-0FD057B09877}"/>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53.12</c:v>
                </c:pt>
                <c:pt idx="1">
                  <c:v>53.83</c:v>
                </c:pt>
                <c:pt idx="2">
                  <c:v>54.4</c:v>
                </c:pt>
                <c:pt idx="3">
                  <c:v>53.36</c:v>
                </c:pt>
                <c:pt idx="4">
                  <c:v>52.33</c:v>
                </c:pt>
              </c:numCache>
            </c:numRef>
          </c:val>
          <c:extLst>
            <c:ext xmlns:c16="http://schemas.microsoft.com/office/drawing/2014/chart" uri="{C3380CC4-5D6E-409C-BE32-E72D297353CC}">
              <c16:uniqueId val="{00000000-7FF2-4BA3-8D2E-B88BE32E74C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47.31</c:v>
                </c:pt>
                <c:pt idx="1">
                  <c:v>47.5</c:v>
                </c:pt>
                <c:pt idx="2">
                  <c:v>48.41</c:v>
                </c:pt>
                <c:pt idx="3">
                  <c:v>50.02</c:v>
                </c:pt>
                <c:pt idx="4">
                  <c:v>51.38</c:v>
                </c:pt>
              </c:numCache>
            </c:numRef>
          </c:val>
          <c:smooth val="0"/>
          <c:extLst>
            <c:ext xmlns:c16="http://schemas.microsoft.com/office/drawing/2014/chart" uri="{C3380CC4-5D6E-409C-BE32-E72D297353CC}">
              <c16:uniqueId val="{00000001-7FF2-4BA3-8D2E-B88BE32E74C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10.92</c:v>
                </c:pt>
                <c:pt idx="1">
                  <c:v>10.75</c:v>
                </c:pt>
                <c:pt idx="2">
                  <c:v>10.66</c:v>
                </c:pt>
                <c:pt idx="3">
                  <c:v>10.66</c:v>
                </c:pt>
                <c:pt idx="4">
                  <c:v>10.6</c:v>
                </c:pt>
              </c:numCache>
            </c:numRef>
          </c:val>
          <c:extLst>
            <c:ext xmlns:c16="http://schemas.microsoft.com/office/drawing/2014/chart" uri="{C3380CC4-5D6E-409C-BE32-E72D297353CC}">
              <c16:uniqueId val="{00000000-7CA1-406F-BB1F-5DA3C4C187E6}"/>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16.77</c:v>
                </c:pt>
                <c:pt idx="1">
                  <c:v>17.399999999999999</c:v>
                </c:pt>
                <c:pt idx="2">
                  <c:v>18.64</c:v>
                </c:pt>
                <c:pt idx="3">
                  <c:v>19.510000000000002</c:v>
                </c:pt>
                <c:pt idx="4">
                  <c:v>21.6</c:v>
                </c:pt>
              </c:numCache>
            </c:numRef>
          </c:val>
          <c:smooth val="0"/>
          <c:extLst>
            <c:ext xmlns:c16="http://schemas.microsoft.com/office/drawing/2014/chart" uri="{C3380CC4-5D6E-409C-BE32-E72D297353CC}">
              <c16:uniqueId val="{00000001-7CA1-406F-BB1F-5DA3C4C187E6}"/>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B26-4856-A743-F0129BA56458}"/>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21.69</c:v>
                </c:pt>
                <c:pt idx="1">
                  <c:v>24.04</c:v>
                </c:pt>
                <c:pt idx="2">
                  <c:v>28.03</c:v>
                </c:pt>
                <c:pt idx="3">
                  <c:v>26.73</c:v>
                </c:pt>
                <c:pt idx="4">
                  <c:v>27.85</c:v>
                </c:pt>
              </c:numCache>
            </c:numRef>
          </c:val>
          <c:smooth val="0"/>
          <c:extLst>
            <c:ext xmlns:c16="http://schemas.microsoft.com/office/drawing/2014/chart" uri="{C3380CC4-5D6E-409C-BE32-E72D297353CC}">
              <c16:uniqueId val="{00000001-6B26-4856-A743-F0129BA56458}"/>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593.27</c:v>
                </c:pt>
                <c:pt idx="1">
                  <c:v>530.57000000000005</c:v>
                </c:pt>
                <c:pt idx="2">
                  <c:v>435.17</c:v>
                </c:pt>
                <c:pt idx="3">
                  <c:v>447.2</c:v>
                </c:pt>
                <c:pt idx="4">
                  <c:v>374.37</c:v>
                </c:pt>
              </c:numCache>
            </c:numRef>
          </c:val>
          <c:extLst>
            <c:ext xmlns:c16="http://schemas.microsoft.com/office/drawing/2014/chart" uri="{C3380CC4-5D6E-409C-BE32-E72D297353CC}">
              <c16:uniqueId val="{00000000-B20B-4CE1-9274-FB6C7E5C0CDE}"/>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301.04000000000002</c:v>
                </c:pt>
                <c:pt idx="1">
                  <c:v>305.08</c:v>
                </c:pt>
                <c:pt idx="2">
                  <c:v>305.33999999999997</c:v>
                </c:pt>
                <c:pt idx="3">
                  <c:v>310.01</c:v>
                </c:pt>
                <c:pt idx="4">
                  <c:v>311.12</c:v>
                </c:pt>
              </c:numCache>
            </c:numRef>
          </c:val>
          <c:smooth val="0"/>
          <c:extLst>
            <c:ext xmlns:c16="http://schemas.microsoft.com/office/drawing/2014/chart" uri="{C3380CC4-5D6E-409C-BE32-E72D297353CC}">
              <c16:uniqueId val="{00000001-B20B-4CE1-9274-FB6C7E5C0CDE}"/>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313.54000000000002</c:v>
                </c:pt>
                <c:pt idx="1">
                  <c:v>333.26</c:v>
                </c:pt>
                <c:pt idx="2">
                  <c:v>283.94</c:v>
                </c:pt>
                <c:pt idx="3">
                  <c:v>321.13</c:v>
                </c:pt>
                <c:pt idx="4">
                  <c:v>361.52</c:v>
                </c:pt>
              </c:numCache>
            </c:numRef>
          </c:val>
          <c:extLst>
            <c:ext xmlns:c16="http://schemas.microsoft.com/office/drawing/2014/chart" uri="{C3380CC4-5D6E-409C-BE32-E72D297353CC}">
              <c16:uniqueId val="{00000000-8CD7-4068-86B7-38FEFBD31FC7}"/>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551.62</c:v>
                </c:pt>
                <c:pt idx="1">
                  <c:v>585.59</c:v>
                </c:pt>
                <c:pt idx="2">
                  <c:v>561.34</c:v>
                </c:pt>
                <c:pt idx="3">
                  <c:v>538.33000000000004</c:v>
                </c:pt>
                <c:pt idx="4">
                  <c:v>515.14</c:v>
                </c:pt>
              </c:numCache>
            </c:numRef>
          </c:val>
          <c:smooth val="0"/>
          <c:extLst>
            <c:ext xmlns:c16="http://schemas.microsoft.com/office/drawing/2014/chart" uri="{C3380CC4-5D6E-409C-BE32-E72D297353CC}">
              <c16:uniqueId val="{00000001-8CD7-4068-86B7-38FEFBD31FC7}"/>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109.6</c:v>
                </c:pt>
                <c:pt idx="1">
                  <c:v>84.19</c:v>
                </c:pt>
                <c:pt idx="2">
                  <c:v>104.57</c:v>
                </c:pt>
                <c:pt idx="3">
                  <c:v>95.98</c:v>
                </c:pt>
                <c:pt idx="4">
                  <c:v>93.13</c:v>
                </c:pt>
              </c:numCache>
            </c:numRef>
          </c:val>
          <c:extLst>
            <c:ext xmlns:c16="http://schemas.microsoft.com/office/drawing/2014/chart" uri="{C3380CC4-5D6E-409C-BE32-E72D297353CC}">
              <c16:uniqueId val="{00000000-69CC-4F9A-807B-14BE71AD6C3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87.11</c:v>
                </c:pt>
                <c:pt idx="1">
                  <c:v>82.78</c:v>
                </c:pt>
                <c:pt idx="2">
                  <c:v>84.82</c:v>
                </c:pt>
                <c:pt idx="3">
                  <c:v>82.29</c:v>
                </c:pt>
                <c:pt idx="4">
                  <c:v>84.16</c:v>
                </c:pt>
              </c:numCache>
            </c:numRef>
          </c:val>
          <c:smooth val="0"/>
          <c:extLst>
            <c:ext xmlns:c16="http://schemas.microsoft.com/office/drawing/2014/chart" uri="{C3380CC4-5D6E-409C-BE32-E72D297353CC}">
              <c16:uniqueId val="{00000001-69CC-4F9A-807B-14BE71AD6C3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265.83999999999997</c:v>
                </c:pt>
                <c:pt idx="1">
                  <c:v>312.60000000000002</c:v>
                </c:pt>
                <c:pt idx="2">
                  <c:v>282.35000000000002</c:v>
                </c:pt>
                <c:pt idx="3">
                  <c:v>309.61</c:v>
                </c:pt>
                <c:pt idx="4">
                  <c:v>320.61</c:v>
                </c:pt>
              </c:numCache>
            </c:numRef>
          </c:val>
          <c:extLst>
            <c:ext xmlns:c16="http://schemas.microsoft.com/office/drawing/2014/chart" uri="{C3380CC4-5D6E-409C-BE32-E72D297353CC}">
              <c16:uniqueId val="{00000000-C727-4C76-A55A-EC48B626C92C}"/>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223.98</c:v>
                </c:pt>
                <c:pt idx="1">
                  <c:v>225.09</c:v>
                </c:pt>
                <c:pt idx="2">
                  <c:v>224.82</c:v>
                </c:pt>
                <c:pt idx="3">
                  <c:v>230.85</c:v>
                </c:pt>
                <c:pt idx="4">
                  <c:v>230.21</c:v>
                </c:pt>
              </c:numCache>
            </c:numRef>
          </c:val>
          <c:smooth val="0"/>
          <c:extLst>
            <c:ext xmlns:c16="http://schemas.microsoft.com/office/drawing/2014/chart" uri="{C3380CC4-5D6E-409C-BE32-E72D297353CC}">
              <c16:uniqueId val="{00000001-C727-4C76-A55A-EC48B626C92C}"/>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37"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宮城県　大郷町</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A8</v>
      </c>
      <c r="X8" s="43"/>
      <c r="Y8" s="43"/>
      <c r="Z8" s="43"/>
      <c r="AA8" s="43"/>
      <c r="AB8" s="43"/>
      <c r="AC8" s="43"/>
      <c r="AD8" s="43" t="str">
        <f>データ!$M$6</f>
        <v>非設置</v>
      </c>
      <c r="AE8" s="43"/>
      <c r="AF8" s="43"/>
      <c r="AG8" s="43"/>
      <c r="AH8" s="43"/>
      <c r="AI8" s="43"/>
      <c r="AJ8" s="43"/>
      <c r="AK8" s="2"/>
      <c r="AL8" s="44">
        <f>データ!$R$6</f>
        <v>7584</v>
      </c>
      <c r="AM8" s="44"/>
      <c r="AN8" s="44"/>
      <c r="AO8" s="44"/>
      <c r="AP8" s="44"/>
      <c r="AQ8" s="44"/>
      <c r="AR8" s="44"/>
      <c r="AS8" s="44"/>
      <c r="AT8" s="45">
        <f>データ!$S$6</f>
        <v>82.01</v>
      </c>
      <c r="AU8" s="46"/>
      <c r="AV8" s="46"/>
      <c r="AW8" s="46"/>
      <c r="AX8" s="46"/>
      <c r="AY8" s="46"/>
      <c r="AZ8" s="46"/>
      <c r="BA8" s="46"/>
      <c r="BB8" s="47">
        <f>データ!$T$6</f>
        <v>92.48</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63.36</v>
      </c>
      <c r="J10" s="46"/>
      <c r="K10" s="46"/>
      <c r="L10" s="46"/>
      <c r="M10" s="46"/>
      <c r="N10" s="46"/>
      <c r="O10" s="80"/>
      <c r="P10" s="47">
        <f>データ!$P$6</f>
        <v>94.53</v>
      </c>
      <c r="Q10" s="47"/>
      <c r="R10" s="47"/>
      <c r="S10" s="47"/>
      <c r="T10" s="47"/>
      <c r="U10" s="47"/>
      <c r="V10" s="47"/>
      <c r="W10" s="44">
        <f>データ!$Q$6</f>
        <v>5280</v>
      </c>
      <c r="X10" s="44"/>
      <c r="Y10" s="44"/>
      <c r="Z10" s="44"/>
      <c r="AA10" s="44"/>
      <c r="AB10" s="44"/>
      <c r="AC10" s="44"/>
      <c r="AD10" s="2"/>
      <c r="AE10" s="2"/>
      <c r="AF10" s="2"/>
      <c r="AG10" s="2"/>
      <c r="AH10" s="2"/>
      <c r="AI10" s="2"/>
      <c r="AJ10" s="2"/>
      <c r="AK10" s="2"/>
      <c r="AL10" s="44">
        <f>データ!$U$6</f>
        <v>7148</v>
      </c>
      <c r="AM10" s="44"/>
      <c r="AN10" s="44"/>
      <c r="AO10" s="44"/>
      <c r="AP10" s="44"/>
      <c r="AQ10" s="44"/>
      <c r="AR10" s="44"/>
      <c r="AS10" s="44"/>
      <c r="AT10" s="45">
        <f>データ!$V$6</f>
        <v>42.24</v>
      </c>
      <c r="AU10" s="46"/>
      <c r="AV10" s="46"/>
      <c r="AW10" s="46"/>
      <c r="AX10" s="46"/>
      <c r="AY10" s="46"/>
      <c r="AZ10" s="46"/>
      <c r="BA10" s="46"/>
      <c r="BB10" s="47">
        <f>データ!$W$6</f>
        <v>169.22</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109</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111</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110</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z7Wcp4SDKm4rPOKkGG7nuqa3icYjyWZ0Ps8z0/Mwbb1I+m4+FVR7Me8YP9353DUvVX6mOLe58C2ra2stHr1jug==" saltValue="lqqh+DxI7XHthrRgWrd/GA=="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27</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52</v>
      </c>
      <c r="B4" s="17"/>
      <c r="C4" s="17"/>
      <c r="D4" s="17"/>
      <c r="E4" s="17"/>
      <c r="F4" s="17"/>
      <c r="G4" s="17"/>
      <c r="H4" s="85"/>
      <c r="I4" s="86"/>
      <c r="J4" s="86"/>
      <c r="K4" s="86"/>
      <c r="L4" s="86"/>
      <c r="M4" s="86"/>
      <c r="N4" s="86"/>
      <c r="O4" s="86"/>
      <c r="P4" s="86"/>
      <c r="Q4" s="86"/>
      <c r="R4" s="86"/>
      <c r="S4" s="86"/>
      <c r="T4" s="86"/>
      <c r="U4" s="86"/>
      <c r="V4" s="86"/>
      <c r="W4" s="87"/>
      <c r="X4" s="81" t="s">
        <v>53</v>
      </c>
      <c r="Y4" s="81"/>
      <c r="Z4" s="81"/>
      <c r="AA4" s="81"/>
      <c r="AB4" s="81"/>
      <c r="AC4" s="81"/>
      <c r="AD4" s="81"/>
      <c r="AE4" s="81"/>
      <c r="AF4" s="81"/>
      <c r="AG4" s="81"/>
      <c r="AH4" s="81"/>
      <c r="AI4" s="81" t="s">
        <v>54</v>
      </c>
      <c r="AJ4" s="81"/>
      <c r="AK4" s="81"/>
      <c r="AL4" s="81"/>
      <c r="AM4" s="81"/>
      <c r="AN4" s="81"/>
      <c r="AO4" s="81"/>
      <c r="AP4" s="81"/>
      <c r="AQ4" s="81"/>
      <c r="AR4" s="81"/>
      <c r="AS4" s="81"/>
      <c r="AT4" s="81" t="s">
        <v>55</v>
      </c>
      <c r="AU4" s="81"/>
      <c r="AV4" s="81"/>
      <c r="AW4" s="81"/>
      <c r="AX4" s="81"/>
      <c r="AY4" s="81"/>
      <c r="AZ4" s="81"/>
      <c r="BA4" s="81"/>
      <c r="BB4" s="81"/>
      <c r="BC4" s="81"/>
      <c r="BD4" s="81"/>
      <c r="BE4" s="81" t="s">
        <v>56</v>
      </c>
      <c r="BF4" s="81"/>
      <c r="BG4" s="81"/>
      <c r="BH4" s="81"/>
      <c r="BI4" s="81"/>
      <c r="BJ4" s="81"/>
      <c r="BK4" s="81"/>
      <c r="BL4" s="81"/>
      <c r="BM4" s="81"/>
      <c r="BN4" s="81"/>
      <c r="BO4" s="81"/>
      <c r="BP4" s="81" t="s">
        <v>57</v>
      </c>
      <c r="BQ4" s="81"/>
      <c r="BR4" s="81"/>
      <c r="BS4" s="81"/>
      <c r="BT4" s="81"/>
      <c r="BU4" s="81"/>
      <c r="BV4" s="81"/>
      <c r="BW4" s="81"/>
      <c r="BX4" s="81"/>
      <c r="BY4" s="81"/>
      <c r="BZ4" s="81"/>
      <c r="CA4" s="81" t="s">
        <v>58</v>
      </c>
      <c r="CB4" s="81"/>
      <c r="CC4" s="81"/>
      <c r="CD4" s="81"/>
      <c r="CE4" s="81"/>
      <c r="CF4" s="81"/>
      <c r="CG4" s="81"/>
      <c r="CH4" s="81"/>
      <c r="CI4" s="81"/>
      <c r="CJ4" s="81"/>
      <c r="CK4" s="81"/>
      <c r="CL4" s="81" t="s">
        <v>59</v>
      </c>
      <c r="CM4" s="81"/>
      <c r="CN4" s="81"/>
      <c r="CO4" s="81"/>
      <c r="CP4" s="81"/>
      <c r="CQ4" s="81"/>
      <c r="CR4" s="81"/>
      <c r="CS4" s="81"/>
      <c r="CT4" s="81"/>
      <c r="CU4" s="81"/>
      <c r="CV4" s="81"/>
      <c r="CW4" s="81" t="s">
        <v>60</v>
      </c>
      <c r="CX4" s="81"/>
      <c r="CY4" s="81"/>
      <c r="CZ4" s="81"/>
      <c r="DA4" s="81"/>
      <c r="DB4" s="81"/>
      <c r="DC4" s="81"/>
      <c r="DD4" s="81"/>
      <c r="DE4" s="81"/>
      <c r="DF4" s="81"/>
      <c r="DG4" s="81"/>
      <c r="DH4" s="81" t="s">
        <v>61</v>
      </c>
      <c r="DI4" s="81"/>
      <c r="DJ4" s="81"/>
      <c r="DK4" s="81"/>
      <c r="DL4" s="81"/>
      <c r="DM4" s="81"/>
      <c r="DN4" s="81"/>
      <c r="DO4" s="81"/>
      <c r="DP4" s="81"/>
      <c r="DQ4" s="81"/>
      <c r="DR4" s="81"/>
      <c r="DS4" s="81" t="s">
        <v>62</v>
      </c>
      <c r="DT4" s="81"/>
      <c r="DU4" s="81"/>
      <c r="DV4" s="81"/>
      <c r="DW4" s="81"/>
      <c r="DX4" s="81"/>
      <c r="DY4" s="81"/>
      <c r="DZ4" s="81"/>
      <c r="EA4" s="81"/>
      <c r="EB4" s="81"/>
      <c r="EC4" s="81"/>
      <c r="ED4" s="81" t="s">
        <v>63</v>
      </c>
      <c r="EE4" s="81"/>
      <c r="EF4" s="81"/>
      <c r="EG4" s="81"/>
      <c r="EH4" s="81"/>
      <c r="EI4" s="81"/>
      <c r="EJ4" s="81"/>
      <c r="EK4" s="81"/>
      <c r="EL4" s="81"/>
      <c r="EM4" s="81"/>
      <c r="EN4" s="81"/>
    </row>
    <row r="5" spans="1:144" x14ac:dyDescent="0.15">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15">
      <c r="A6" s="15" t="s">
        <v>91</v>
      </c>
      <c r="B6" s="20">
        <f>B7</f>
        <v>2023</v>
      </c>
      <c r="C6" s="20">
        <f t="shared" ref="C6:W6" si="3">C7</f>
        <v>44229</v>
      </c>
      <c r="D6" s="20">
        <f t="shared" si="3"/>
        <v>46</v>
      </c>
      <c r="E6" s="20">
        <f t="shared" si="3"/>
        <v>1</v>
      </c>
      <c r="F6" s="20">
        <f t="shared" si="3"/>
        <v>0</v>
      </c>
      <c r="G6" s="20">
        <f t="shared" si="3"/>
        <v>1</v>
      </c>
      <c r="H6" s="20" t="str">
        <f t="shared" si="3"/>
        <v>宮城県　大郷町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63.36</v>
      </c>
      <c r="P6" s="21">
        <f t="shared" si="3"/>
        <v>94.53</v>
      </c>
      <c r="Q6" s="21">
        <f t="shared" si="3"/>
        <v>5280</v>
      </c>
      <c r="R6" s="21">
        <f t="shared" si="3"/>
        <v>7584</v>
      </c>
      <c r="S6" s="21">
        <f t="shared" si="3"/>
        <v>82.01</v>
      </c>
      <c r="T6" s="21">
        <f t="shared" si="3"/>
        <v>92.48</v>
      </c>
      <c r="U6" s="21">
        <f t="shared" si="3"/>
        <v>7148</v>
      </c>
      <c r="V6" s="21">
        <f t="shared" si="3"/>
        <v>42.24</v>
      </c>
      <c r="W6" s="21">
        <f t="shared" si="3"/>
        <v>169.22</v>
      </c>
      <c r="X6" s="22">
        <f>IF(X7="",NA(),X7)</f>
        <v>114.16</v>
      </c>
      <c r="Y6" s="22">
        <f t="shared" ref="Y6:AG6" si="4">IF(Y7="",NA(),Y7)</f>
        <v>101.03</v>
      </c>
      <c r="Z6" s="22">
        <f t="shared" si="4"/>
        <v>108.31</v>
      </c>
      <c r="AA6" s="22">
        <f t="shared" si="4"/>
        <v>101.7</v>
      </c>
      <c r="AB6" s="22">
        <f t="shared" si="4"/>
        <v>97.81</v>
      </c>
      <c r="AC6" s="22">
        <f t="shared" si="4"/>
        <v>104.35</v>
      </c>
      <c r="AD6" s="22">
        <f t="shared" si="4"/>
        <v>105.34</v>
      </c>
      <c r="AE6" s="22">
        <f t="shared" si="4"/>
        <v>105.77</v>
      </c>
      <c r="AF6" s="22">
        <f t="shared" si="4"/>
        <v>104.82</v>
      </c>
      <c r="AG6" s="22">
        <f t="shared" si="4"/>
        <v>106.46</v>
      </c>
      <c r="AH6" s="21" t="str">
        <f>IF(AH7="","",IF(AH7="-","【-】","【"&amp;SUBSTITUTE(TEXT(AH7,"#,##0.00"),"-","△")&amp;"】"))</f>
        <v>【108.24】</v>
      </c>
      <c r="AI6" s="21">
        <f>IF(AI7="",NA(),AI7)</f>
        <v>0</v>
      </c>
      <c r="AJ6" s="21">
        <f t="shared" ref="AJ6:AR6" si="5">IF(AJ7="",NA(),AJ7)</f>
        <v>0</v>
      </c>
      <c r="AK6" s="21">
        <f t="shared" si="5"/>
        <v>0</v>
      </c>
      <c r="AL6" s="21">
        <f t="shared" si="5"/>
        <v>0</v>
      </c>
      <c r="AM6" s="21">
        <f t="shared" si="5"/>
        <v>0</v>
      </c>
      <c r="AN6" s="22">
        <f t="shared" si="5"/>
        <v>21.69</v>
      </c>
      <c r="AO6" s="22">
        <f t="shared" si="5"/>
        <v>24.04</v>
      </c>
      <c r="AP6" s="22">
        <f t="shared" si="5"/>
        <v>28.03</v>
      </c>
      <c r="AQ6" s="22">
        <f t="shared" si="5"/>
        <v>26.73</v>
      </c>
      <c r="AR6" s="22">
        <f t="shared" si="5"/>
        <v>27.85</v>
      </c>
      <c r="AS6" s="21" t="str">
        <f>IF(AS7="","",IF(AS7="-","【-】","【"&amp;SUBSTITUTE(TEXT(AS7,"#,##0.00"),"-","△")&amp;"】"))</f>
        <v>【1.50】</v>
      </c>
      <c r="AT6" s="22">
        <f>IF(AT7="",NA(),AT7)</f>
        <v>593.27</v>
      </c>
      <c r="AU6" s="22">
        <f t="shared" ref="AU6:BC6" si="6">IF(AU7="",NA(),AU7)</f>
        <v>530.57000000000005</v>
      </c>
      <c r="AV6" s="22">
        <f t="shared" si="6"/>
        <v>435.17</v>
      </c>
      <c r="AW6" s="22">
        <f t="shared" si="6"/>
        <v>447.2</v>
      </c>
      <c r="AX6" s="22">
        <f t="shared" si="6"/>
        <v>374.37</v>
      </c>
      <c r="AY6" s="22">
        <f t="shared" si="6"/>
        <v>301.04000000000002</v>
      </c>
      <c r="AZ6" s="22">
        <f t="shared" si="6"/>
        <v>305.08</v>
      </c>
      <c r="BA6" s="22">
        <f t="shared" si="6"/>
        <v>305.33999999999997</v>
      </c>
      <c r="BB6" s="22">
        <f t="shared" si="6"/>
        <v>310.01</v>
      </c>
      <c r="BC6" s="22">
        <f t="shared" si="6"/>
        <v>311.12</v>
      </c>
      <c r="BD6" s="21" t="str">
        <f>IF(BD7="","",IF(BD7="-","【-】","【"&amp;SUBSTITUTE(TEXT(BD7,"#,##0.00"),"-","△")&amp;"】"))</f>
        <v>【243.36】</v>
      </c>
      <c r="BE6" s="22">
        <f>IF(BE7="",NA(),BE7)</f>
        <v>313.54000000000002</v>
      </c>
      <c r="BF6" s="22">
        <f t="shared" ref="BF6:BN6" si="7">IF(BF7="",NA(),BF7)</f>
        <v>333.26</v>
      </c>
      <c r="BG6" s="22">
        <f t="shared" si="7"/>
        <v>283.94</v>
      </c>
      <c r="BH6" s="22">
        <f t="shared" si="7"/>
        <v>321.13</v>
      </c>
      <c r="BI6" s="22">
        <f t="shared" si="7"/>
        <v>361.52</v>
      </c>
      <c r="BJ6" s="22">
        <f t="shared" si="7"/>
        <v>551.62</v>
      </c>
      <c r="BK6" s="22">
        <f t="shared" si="7"/>
        <v>585.59</v>
      </c>
      <c r="BL6" s="22">
        <f t="shared" si="7"/>
        <v>561.34</v>
      </c>
      <c r="BM6" s="22">
        <f t="shared" si="7"/>
        <v>538.33000000000004</v>
      </c>
      <c r="BN6" s="22">
        <f t="shared" si="7"/>
        <v>515.14</v>
      </c>
      <c r="BO6" s="21" t="str">
        <f>IF(BO7="","",IF(BO7="-","【-】","【"&amp;SUBSTITUTE(TEXT(BO7,"#,##0.00"),"-","△")&amp;"】"))</f>
        <v>【265.93】</v>
      </c>
      <c r="BP6" s="22">
        <f>IF(BP7="",NA(),BP7)</f>
        <v>109.6</v>
      </c>
      <c r="BQ6" s="22">
        <f t="shared" ref="BQ6:BY6" si="8">IF(BQ7="",NA(),BQ7)</f>
        <v>84.19</v>
      </c>
      <c r="BR6" s="22">
        <f t="shared" si="8"/>
        <v>104.57</v>
      </c>
      <c r="BS6" s="22">
        <f t="shared" si="8"/>
        <v>95.98</v>
      </c>
      <c r="BT6" s="22">
        <f t="shared" si="8"/>
        <v>93.13</v>
      </c>
      <c r="BU6" s="22">
        <f t="shared" si="8"/>
        <v>87.11</v>
      </c>
      <c r="BV6" s="22">
        <f t="shared" si="8"/>
        <v>82.78</v>
      </c>
      <c r="BW6" s="22">
        <f t="shared" si="8"/>
        <v>84.82</v>
      </c>
      <c r="BX6" s="22">
        <f t="shared" si="8"/>
        <v>82.29</v>
      </c>
      <c r="BY6" s="22">
        <f t="shared" si="8"/>
        <v>84.16</v>
      </c>
      <c r="BZ6" s="21" t="str">
        <f>IF(BZ7="","",IF(BZ7="-","【-】","【"&amp;SUBSTITUTE(TEXT(BZ7,"#,##0.00"),"-","△")&amp;"】"))</f>
        <v>【97.82】</v>
      </c>
      <c r="CA6" s="22">
        <f>IF(CA7="",NA(),CA7)</f>
        <v>265.83999999999997</v>
      </c>
      <c r="CB6" s="22">
        <f t="shared" ref="CB6:CJ6" si="9">IF(CB7="",NA(),CB7)</f>
        <v>312.60000000000002</v>
      </c>
      <c r="CC6" s="22">
        <f t="shared" si="9"/>
        <v>282.35000000000002</v>
      </c>
      <c r="CD6" s="22">
        <f t="shared" si="9"/>
        <v>309.61</v>
      </c>
      <c r="CE6" s="22">
        <f t="shared" si="9"/>
        <v>320.61</v>
      </c>
      <c r="CF6" s="22">
        <f t="shared" si="9"/>
        <v>223.98</v>
      </c>
      <c r="CG6" s="22">
        <f t="shared" si="9"/>
        <v>225.09</v>
      </c>
      <c r="CH6" s="22">
        <f t="shared" si="9"/>
        <v>224.82</v>
      </c>
      <c r="CI6" s="22">
        <f t="shared" si="9"/>
        <v>230.85</v>
      </c>
      <c r="CJ6" s="22">
        <f t="shared" si="9"/>
        <v>230.21</v>
      </c>
      <c r="CK6" s="21" t="str">
        <f>IF(CK7="","",IF(CK7="-","【-】","【"&amp;SUBSTITUTE(TEXT(CK7,"#,##0.00"),"-","△")&amp;"】"))</f>
        <v>【177.56】</v>
      </c>
      <c r="CL6" s="22">
        <f>IF(CL7="",NA(),CL7)</f>
        <v>48.91</v>
      </c>
      <c r="CM6" s="22">
        <f t="shared" ref="CM6:CU6" si="10">IF(CM7="",NA(),CM7)</f>
        <v>49.61</v>
      </c>
      <c r="CN6" s="22">
        <f t="shared" si="10"/>
        <v>46.56</v>
      </c>
      <c r="CO6" s="22">
        <f t="shared" si="10"/>
        <v>49.71</v>
      </c>
      <c r="CP6" s="22">
        <f t="shared" si="10"/>
        <v>46.68</v>
      </c>
      <c r="CQ6" s="22">
        <f t="shared" si="10"/>
        <v>49.64</v>
      </c>
      <c r="CR6" s="22">
        <f t="shared" si="10"/>
        <v>49.38</v>
      </c>
      <c r="CS6" s="22">
        <f t="shared" si="10"/>
        <v>50.09</v>
      </c>
      <c r="CT6" s="22">
        <f t="shared" si="10"/>
        <v>50.1</v>
      </c>
      <c r="CU6" s="22">
        <f t="shared" si="10"/>
        <v>49.76</v>
      </c>
      <c r="CV6" s="21" t="str">
        <f>IF(CV7="","",IF(CV7="-","【-】","【"&amp;SUBSTITUTE(TEXT(CV7,"#,##0.00"),"-","△")&amp;"】"))</f>
        <v>【59.81】</v>
      </c>
      <c r="CW6" s="22">
        <f>IF(CW7="",NA(),CW7)</f>
        <v>81.489999999999995</v>
      </c>
      <c r="CX6" s="22">
        <f t="shared" ref="CX6:DF6" si="11">IF(CX7="",NA(),CX7)</f>
        <v>80.19</v>
      </c>
      <c r="CY6" s="22">
        <f t="shared" si="11"/>
        <v>85.66</v>
      </c>
      <c r="CZ6" s="22">
        <f t="shared" si="11"/>
        <v>79.069999999999993</v>
      </c>
      <c r="DA6" s="22">
        <f t="shared" si="11"/>
        <v>84.09</v>
      </c>
      <c r="DB6" s="22">
        <f t="shared" si="11"/>
        <v>78.09</v>
      </c>
      <c r="DC6" s="22">
        <f t="shared" si="11"/>
        <v>78.010000000000005</v>
      </c>
      <c r="DD6" s="22">
        <f t="shared" si="11"/>
        <v>77.599999999999994</v>
      </c>
      <c r="DE6" s="22">
        <f t="shared" si="11"/>
        <v>77.3</v>
      </c>
      <c r="DF6" s="22">
        <f t="shared" si="11"/>
        <v>76.64</v>
      </c>
      <c r="DG6" s="21" t="str">
        <f>IF(DG7="","",IF(DG7="-","【-】","【"&amp;SUBSTITUTE(TEXT(DG7,"#,##0.00"),"-","△")&amp;"】"))</f>
        <v>【89.42】</v>
      </c>
      <c r="DH6" s="22">
        <f>IF(DH7="",NA(),DH7)</f>
        <v>53.12</v>
      </c>
      <c r="DI6" s="22">
        <f t="shared" ref="DI6:DQ6" si="12">IF(DI7="",NA(),DI7)</f>
        <v>53.83</v>
      </c>
      <c r="DJ6" s="22">
        <f t="shared" si="12"/>
        <v>54.4</v>
      </c>
      <c r="DK6" s="22">
        <f t="shared" si="12"/>
        <v>53.36</v>
      </c>
      <c r="DL6" s="22">
        <f t="shared" si="12"/>
        <v>52.33</v>
      </c>
      <c r="DM6" s="22">
        <f t="shared" si="12"/>
        <v>47.31</v>
      </c>
      <c r="DN6" s="22">
        <f t="shared" si="12"/>
        <v>47.5</v>
      </c>
      <c r="DO6" s="22">
        <f t="shared" si="12"/>
        <v>48.41</v>
      </c>
      <c r="DP6" s="22">
        <f t="shared" si="12"/>
        <v>50.02</v>
      </c>
      <c r="DQ6" s="22">
        <f t="shared" si="12"/>
        <v>51.38</v>
      </c>
      <c r="DR6" s="21" t="str">
        <f>IF(DR7="","",IF(DR7="-","【-】","【"&amp;SUBSTITUTE(TEXT(DR7,"#,##0.00"),"-","△")&amp;"】"))</f>
        <v>【52.02】</v>
      </c>
      <c r="DS6" s="22">
        <f>IF(DS7="",NA(),DS7)</f>
        <v>10.92</v>
      </c>
      <c r="DT6" s="22">
        <f t="shared" ref="DT6:EB6" si="13">IF(DT7="",NA(),DT7)</f>
        <v>10.75</v>
      </c>
      <c r="DU6" s="22">
        <f t="shared" si="13"/>
        <v>10.66</v>
      </c>
      <c r="DV6" s="22">
        <f t="shared" si="13"/>
        <v>10.66</v>
      </c>
      <c r="DW6" s="22">
        <f t="shared" si="13"/>
        <v>10.6</v>
      </c>
      <c r="DX6" s="22">
        <f t="shared" si="13"/>
        <v>16.77</v>
      </c>
      <c r="DY6" s="22">
        <f t="shared" si="13"/>
        <v>17.399999999999999</v>
      </c>
      <c r="DZ6" s="22">
        <f t="shared" si="13"/>
        <v>18.64</v>
      </c>
      <c r="EA6" s="22">
        <f t="shared" si="13"/>
        <v>19.510000000000002</v>
      </c>
      <c r="EB6" s="22">
        <f t="shared" si="13"/>
        <v>21.6</v>
      </c>
      <c r="EC6" s="21" t="str">
        <f>IF(EC7="","",IF(EC7="-","【-】","【"&amp;SUBSTITUTE(TEXT(EC7,"#,##0.00"),"-","△")&amp;"】"))</f>
        <v>【25.37】</v>
      </c>
      <c r="ED6" s="22">
        <f>IF(ED7="",NA(),ED7)</f>
        <v>0.14000000000000001</v>
      </c>
      <c r="EE6" s="22">
        <f t="shared" ref="EE6:EM6" si="14">IF(EE7="",NA(),EE7)</f>
        <v>0.25</v>
      </c>
      <c r="EF6" s="22">
        <f t="shared" si="14"/>
        <v>0.34</v>
      </c>
      <c r="EG6" s="21">
        <f t="shared" si="14"/>
        <v>0</v>
      </c>
      <c r="EH6" s="22">
        <f t="shared" si="14"/>
        <v>1.6</v>
      </c>
      <c r="EI6" s="22">
        <f t="shared" si="14"/>
        <v>0.47</v>
      </c>
      <c r="EJ6" s="22">
        <f t="shared" si="14"/>
        <v>0.4</v>
      </c>
      <c r="EK6" s="22">
        <f t="shared" si="14"/>
        <v>0.36</v>
      </c>
      <c r="EL6" s="22">
        <f t="shared" si="14"/>
        <v>0.56999999999999995</v>
      </c>
      <c r="EM6" s="22">
        <f t="shared" si="14"/>
        <v>0.56000000000000005</v>
      </c>
      <c r="EN6" s="21" t="str">
        <f>IF(EN7="","",IF(EN7="-","【-】","【"&amp;SUBSTITUTE(TEXT(EN7,"#,##0.00"),"-","△")&amp;"】"))</f>
        <v>【0.62】</v>
      </c>
    </row>
    <row r="7" spans="1:144" s="23" customFormat="1" x14ac:dyDescent="0.15">
      <c r="A7" s="15"/>
      <c r="B7" s="24">
        <v>2023</v>
      </c>
      <c r="C7" s="24">
        <v>44229</v>
      </c>
      <c r="D7" s="24">
        <v>46</v>
      </c>
      <c r="E7" s="24">
        <v>1</v>
      </c>
      <c r="F7" s="24">
        <v>0</v>
      </c>
      <c r="G7" s="24">
        <v>1</v>
      </c>
      <c r="H7" s="24" t="s">
        <v>92</v>
      </c>
      <c r="I7" s="24" t="s">
        <v>93</v>
      </c>
      <c r="J7" s="24" t="s">
        <v>94</v>
      </c>
      <c r="K7" s="24" t="s">
        <v>95</v>
      </c>
      <c r="L7" s="24" t="s">
        <v>96</v>
      </c>
      <c r="M7" s="24" t="s">
        <v>97</v>
      </c>
      <c r="N7" s="25" t="s">
        <v>98</v>
      </c>
      <c r="O7" s="25">
        <v>63.36</v>
      </c>
      <c r="P7" s="25">
        <v>94.53</v>
      </c>
      <c r="Q7" s="25">
        <v>5280</v>
      </c>
      <c r="R7" s="25">
        <v>7584</v>
      </c>
      <c r="S7" s="25">
        <v>82.01</v>
      </c>
      <c r="T7" s="25">
        <v>92.48</v>
      </c>
      <c r="U7" s="25">
        <v>7148</v>
      </c>
      <c r="V7" s="25">
        <v>42.24</v>
      </c>
      <c r="W7" s="25">
        <v>169.22</v>
      </c>
      <c r="X7" s="25">
        <v>114.16</v>
      </c>
      <c r="Y7" s="25">
        <v>101.03</v>
      </c>
      <c r="Z7" s="25">
        <v>108.31</v>
      </c>
      <c r="AA7" s="25">
        <v>101.7</v>
      </c>
      <c r="AB7" s="25">
        <v>97.81</v>
      </c>
      <c r="AC7" s="25">
        <v>104.35</v>
      </c>
      <c r="AD7" s="25">
        <v>105.34</v>
      </c>
      <c r="AE7" s="25">
        <v>105.77</v>
      </c>
      <c r="AF7" s="25">
        <v>104.82</v>
      </c>
      <c r="AG7" s="25">
        <v>106.46</v>
      </c>
      <c r="AH7" s="25">
        <v>108.24</v>
      </c>
      <c r="AI7" s="25">
        <v>0</v>
      </c>
      <c r="AJ7" s="25">
        <v>0</v>
      </c>
      <c r="AK7" s="25">
        <v>0</v>
      </c>
      <c r="AL7" s="25">
        <v>0</v>
      </c>
      <c r="AM7" s="25">
        <v>0</v>
      </c>
      <c r="AN7" s="25">
        <v>21.69</v>
      </c>
      <c r="AO7" s="25">
        <v>24.04</v>
      </c>
      <c r="AP7" s="25">
        <v>28.03</v>
      </c>
      <c r="AQ7" s="25">
        <v>26.73</v>
      </c>
      <c r="AR7" s="25">
        <v>27.85</v>
      </c>
      <c r="AS7" s="25">
        <v>1.5</v>
      </c>
      <c r="AT7" s="25">
        <v>593.27</v>
      </c>
      <c r="AU7" s="25">
        <v>530.57000000000005</v>
      </c>
      <c r="AV7" s="25">
        <v>435.17</v>
      </c>
      <c r="AW7" s="25">
        <v>447.2</v>
      </c>
      <c r="AX7" s="25">
        <v>374.37</v>
      </c>
      <c r="AY7" s="25">
        <v>301.04000000000002</v>
      </c>
      <c r="AZ7" s="25">
        <v>305.08</v>
      </c>
      <c r="BA7" s="25">
        <v>305.33999999999997</v>
      </c>
      <c r="BB7" s="25">
        <v>310.01</v>
      </c>
      <c r="BC7" s="25">
        <v>311.12</v>
      </c>
      <c r="BD7" s="25">
        <v>243.36</v>
      </c>
      <c r="BE7" s="25">
        <v>313.54000000000002</v>
      </c>
      <c r="BF7" s="25">
        <v>333.26</v>
      </c>
      <c r="BG7" s="25">
        <v>283.94</v>
      </c>
      <c r="BH7" s="25">
        <v>321.13</v>
      </c>
      <c r="BI7" s="25">
        <v>361.52</v>
      </c>
      <c r="BJ7" s="25">
        <v>551.62</v>
      </c>
      <c r="BK7" s="25">
        <v>585.59</v>
      </c>
      <c r="BL7" s="25">
        <v>561.34</v>
      </c>
      <c r="BM7" s="25">
        <v>538.33000000000004</v>
      </c>
      <c r="BN7" s="25">
        <v>515.14</v>
      </c>
      <c r="BO7" s="25">
        <v>265.93</v>
      </c>
      <c r="BP7" s="25">
        <v>109.6</v>
      </c>
      <c r="BQ7" s="25">
        <v>84.19</v>
      </c>
      <c r="BR7" s="25">
        <v>104.57</v>
      </c>
      <c r="BS7" s="25">
        <v>95.98</v>
      </c>
      <c r="BT7" s="25">
        <v>93.13</v>
      </c>
      <c r="BU7" s="25">
        <v>87.11</v>
      </c>
      <c r="BV7" s="25">
        <v>82.78</v>
      </c>
      <c r="BW7" s="25">
        <v>84.82</v>
      </c>
      <c r="BX7" s="25">
        <v>82.29</v>
      </c>
      <c r="BY7" s="25">
        <v>84.16</v>
      </c>
      <c r="BZ7" s="25">
        <v>97.82</v>
      </c>
      <c r="CA7" s="25">
        <v>265.83999999999997</v>
      </c>
      <c r="CB7" s="25">
        <v>312.60000000000002</v>
      </c>
      <c r="CC7" s="25">
        <v>282.35000000000002</v>
      </c>
      <c r="CD7" s="25">
        <v>309.61</v>
      </c>
      <c r="CE7" s="25">
        <v>320.61</v>
      </c>
      <c r="CF7" s="25">
        <v>223.98</v>
      </c>
      <c r="CG7" s="25">
        <v>225.09</v>
      </c>
      <c r="CH7" s="25">
        <v>224.82</v>
      </c>
      <c r="CI7" s="25">
        <v>230.85</v>
      </c>
      <c r="CJ7" s="25">
        <v>230.21</v>
      </c>
      <c r="CK7" s="25">
        <v>177.56</v>
      </c>
      <c r="CL7" s="25">
        <v>48.91</v>
      </c>
      <c r="CM7" s="25">
        <v>49.61</v>
      </c>
      <c r="CN7" s="25">
        <v>46.56</v>
      </c>
      <c r="CO7" s="25">
        <v>49.71</v>
      </c>
      <c r="CP7" s="25">
        <v>46.68</v>
      </c>
      <c r="CQ7" s="25">
        <v>49.64</v>
      </c>
      <c r="CR7" s="25">
        <v>49.38</v>
      </c>
      <c r="CS7" s="25">
        <v>50.09</v>
      </c>
      <c r="CT7" s="25">
        <v>50.1</v>
      </c>
      <c r="CU7" s="25">
        <v>49.76</v>
      </c>
      <c r="CV7" s="25">
        <v>59.81</v>
      </c>
      <c r="CW7" s="25">
        <v>81.489999999999995</v>
      </c>
      <c r="CX7" s="25">
        <v>80.19</v>
      </c>
      <c r="CY7" s="25">
        <v>85.66</v>
      </c>
      <c r="CZ7" s="25">
        <v>79.069999999999993</v>
      </c>
      <c r="DA7" s="25">
        <v>84.09</v>
      </c>
      <c r="DB7" s="25">
        <v>78.09</v>
      </c>
      <c r="DC7" s="25">
        <v>78.010000000000005</v>
      </c>
      <c r="DD7" s="25">
        <v>77.599999999999994</v>
      </c>
      <c r="DE7" s="25">
        <v>77.3</v>
      </c>
      <c r="DF7" s="25">
        <v>76.64</v>
      </c>
      <c r="DG7" s="25">
        <v>89.42</v>
      </c>
      <c r="DH7" s="25">
        <v>53.12</v>
      </c>
      <c r="DI7" s="25">
        <v>53.83</v>
      </c>
      <c r="DJ7" s="25">
        <v>54.4</v>
      </c>
      <c r="DK7" s="25">
        <v>53.36</v>
      </c>
      <c r="DL7" s="25">
        <v>52.33</v>
      </c>
      <c r="DM7" s="25">
        <v>47.31</v>
      </c>
      <c r="DN7" s="25">
        <v>47.5</v>
      </c>
      <c r="DO7" s="25">
        <v>48.41</v>
      </c>
      <c r="DP7" s="25">
        <v>50.02</v>
      </c>
      <c r="DQ7" s="25">
        <v>51.38</v>
      </c>
      <c r="DR7" s="25">
        <v>52.02</v>
      </c>
      <c r="DS7" s="25">
        <v>10.92</v>
      </c>
      <c r="DT7" s="25">
        <v>10.75</v>
      </c>
      <c r="DU7" s="25">
        <v>10.66</v>
      </c>
      <c r="DV7" s="25">
        <v>10.66</v>
      </c>
      <c r="DW7" s="25">
        <v>10.6</v>
      </c>
      <c r="DX7" s="25">
        <v>16.77</v>
      </c>
      <c r="DY7" s="25">
        <v>17.399999999999999</v>
      </c>
      <c r="DZ7" s="25">
        <v>18.64</v>
      </c>
      <c r="EA7" s="25">
        <v>19.510000000000002</v>
      </c>
      <c r="EB7" s="25">
        <v>21.6</v>
      </c>
      <c r="EC7" s="25">
        <v>25.37</v>
      </c>
      <c r="ED7" s="25">
        <v>0.14000000000000001</v>
      </c>
      <c r="EE7" s="25">
        <v>0.25</v>
      </c>
      <c r="EF7" s="25">
        <v>0.34</v>
      </c>
      <c r="EG7" s="25">
        <v>0</v>
      </c>
      <c r="EH7" s="25">
        <v>1.6</v>
      </c>
      <c r="EI7" s="25">
        <v>0.47</v>
      </c>
      <c r="EJ7" s="25">
        <v>0.4</v>
      </c>
      <c r="EK7" s="25">
        <v>0.36</v>
      </c>
      <c r="EL7" s="25">
        <v>0.56999999999999995</v>
      </c>
      <c r="EM7" s="25">
        <v>0.56000000000000005</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104</v>
      </c>
    </row>
    <row r="12" spans="1:144" x14ac:dyDescent="0.15">
      <c r="B12">
        <v>1</v>
      </c>
      <c r="C12">
        <v>1</v>
      </c>
      <c r="D12">
        <v>1</v>
      </c>
      <c r="E12">
        <v>1</v>
      </c>
      <c r="F12">
        <v>1</v>
      </c>
      <c r="G12" t="s">
        <v>105</v>
      </c>
    </row>
    <row r="13" spans="1:144" x14ac:dyDescent="0.15">
      <c r="B13" t="s">
        <v>106</v>
      </c>
      <c r="C13" t="s">
        <v>106</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2025-02-19T01:29:13Z</cp:lastPrinted>
  <dcterms:created xsi:type="dcterms:W3CDTF">2025-01-24T06:44:37Z</dcterms:created>
  <dcterms:modified xsi:type="dcterms:W3CDTF">2025-02-19T05:57:28Z</dcterms:modified>
  <cp:category/>
</cp:coreProperties>
</file>