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L8nETLXpmw0fsiq/8fccsiKbx3O6m9Yzdf628l4zJ1UFyWWjGzBHFyTppJYq1vhkJooX9Thx6Da1OqLbODHn4A==" workbookSaltValue="c/aFyFCw55osqyilBxTb/Q==" workbookSpinCount="100000" lockStructure="1"/>
  <bookViews>
    <workbookView xWindow="-120" yWindow="-120" windowWidth="20730" windowHeight="110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BB10" i="4" s="1"/>
  <c r="V6" i="5"/>
  <c r="AT10" i="4" s="1"/>
  <c r="U6" i="5"/>
  <c r="AL10" i="4" s="1"/>
  <c r="T6" i="5"/>
  <c r="BB8" i="4" s="1"/>
  <c r="S6" i="5"/>
  <c r="AT8" i="4" s="1"/>
  <c r="R6" i="5"/>
  <c r="AL8" i="4" s="1"/>
  <c r="Q6" i="5"/>
  <c r="P6" i="5"/>
  <c r="P10" i="4" s="1"/>
  <c r="O6" i="5"/>
  <c r="I10" i="4" s="1"/>
  <c r="N6" i="5"/>
  <c r="B10" i="4" s="1"/>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W10" i="4"/>
  <c r="AD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<sst xmlns="http://schemas.openxmlformats.org/spreadsheetml/2006/main" count="228" uniqueCount="113">
  <si>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</si>
  <si>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</si>
  <si>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</si>
  <si>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</si>
  <si>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</si>
  <si>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</si>
  <si>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</si>
  <si>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</si>
  <si>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</si>
  <si>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</si>
  <si>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</si>
  <si>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</si>
  <si>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</si>
  <si>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</si>
  <si>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</si>
  <si>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</si>
  <si>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</si>
  <si>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</si>
  <si>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</si>
  <si>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</si>
  <si>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</si>
  <si>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</si>
  <si>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</si>
  <si>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</si>
  <si>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</si>
  <si>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</si>
  <si>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</si>
  <si>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</si>
  <si>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</si>
  <si>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</si>
  <si>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</si>
  <si>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</si>
  <si>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</si>
  <si>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</si>
  <si>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</si>
  <si>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</si>
  <si>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</si>
  <si>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</si>
  <si>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</si>
  <si>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</si>
  <si>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</si>
  <si>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</si>
  <si>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</si>
  <si>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</si>
  <si>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</si>
  <si>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</si>
  <si>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</si>
  <si>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</si>
  <si>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</si>
  <si>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</si>
  <si>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</si>
  <si>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</si>
  <si>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</si>
  <si>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</si>
  <si>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</si>
  <si>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</si>
  <si>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</si>
  <si>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</si>
  <si>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</si>
  <si>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</si>
  <si>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</si>
  <si>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</si>
  <si>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</si>
  <si>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</si>
  <si>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</si>
  <si>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</si>
  <si>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</si>
  <si>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</si>
  <si>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</si>
  <si>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</si>
  <si>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</si>
  <si>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</si>
  <si>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</si>
  <si>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</si>
  <si>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</si>
  <si>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</si>
  <si>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</si>
  <si>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</si>
  <si>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</si>
  <si>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</si>
  <si>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</si>
  <si>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</si>
  <si>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</si>
  <si>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</si>
  <si>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</si>
  <si>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</si>
  <si>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</si>
  <si>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</si>
  <si>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</si>
  <si>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</si>
  <si>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</si>
  <si>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</si>
  <si>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</si>
  <si>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七ケ浜町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</si>
  <si>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</si>
  <si>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</si>
  <si>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</si>
  <si>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</si>
  <si>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</si>
  <si>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</si>
  <si>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</si>
  <si>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</si>
  <si>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</si>
  <si>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</si>
  <si>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</si>
  <si>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</si>
  <si>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</si>
  <si>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</si>
  <si>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</si>
  <si>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</si>
  <si>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 有形固定資産減価償却率は、類似団体平均値と比較して0.4ポイント高い。
② 管路経年化率は、類似団体平均値と比較して5.28ポイント高い。これは、本町の給水面積が13.19㎢と東北一小さな町であることで、上水道の普及が早かったことによる。今後も、令和元年9月に策定した「施設更新計画」や「水道ビジョン」により、長寿命化や東日本大震災による被害のなかった施設の耐震化などを継続していく。
③ 管路更新率は、類似団体平均値と比較して0.41ポイント低いが、老朽化が進んでいることは認識している。しかし、これまでも統計単位未満の更新は計画的に行っており、今後も耐震化などの施設の更新を継続していく。</t>
    <rPh sb="162" eb="168">
      <t>ヒガシニホンダイシンサイ</t>
    </rPh>
    <phoneticPr fontId="4"/>
  </si>
  <si>
    <t>　収入においては、事業費用は増加したものの、水道基本料金減免に対する一般会計からの補助金により結果的に純利益を生み出すことができた。
　今後も「小さなまちに大きな安心を　くらしを支える水道」を基本理念とし、町民や事業者等に丁寧に説明しながら、事業を進めたいと考えている。</t>
    <rPh sb="9" eb="13">
      <t>ジギョウヒヨウ</t>
    </rPh>
    <rPh sb="14" eb="16">
      <t>ゾウカ</t>
    </rPh>
    <rPh sb="22" eb="28">
      <t>スイドウキホンリョウキン</t>
    </rPh>
    <rPh sb="28" eb="30">
      <t>ゲンメン</t>
    </rPh>
    <rPh sb="31" eb="32">
      <t>タイ</t>
    </rPh>
    <rPh sb="34" eb="38">
      <t>イッパンカイケイ</t>
    </rPh>
    <rPh sb="41" eb="44">
      <t>ホジョキン</t>
    </rPh>
    <phoneticPr fontId="4"/>
  </si>
  <si>
    <t>① 経常収支比率は、令和4年度と比較し4.01ポイント上昇した。全国平均と比較すると1.99ポイント低く、類似団体平均と比較すると0.24ポイント高い。上昇の主な要因は、経常費用が令和4年度と比較すると上水道老朽管調査設計業務委託等により9,848千円増加したものの、電力･ガス･食料品等価格高騰対策及び物価高騰対応による水道基本料金の減免に対する一般会計からの補助金があったため経常収益で27,664千円の増加となり、結果的に経常収支比率が上昇した。
② 累積欠損比率は、未処理欠損金が発生していないため算定されなかった。
③ 流動比率は、令和4年度と比較し556.29ポイント上昇し1,979.71％となった。類似団体平均や全国平均と比較しても高い比率である。上昇した主な要因は、単独の建設事業が減少したことによるものである。
④ 企業債残高対給水収益比率は、令和4年度と比較し4.09ポイント下降した。類似団体平均や全国平均と比較しても低い比率である。要因は、新規の借入がなく着実に償還が進んでいることから比率が下降した。今後、人口減少が進み給水収益が減る中で、老朽施設等の更新に着手し、企業債を起こすことになった場合、比率の上昇は避けられない。
⑤ 料金回収率は、令和4年度と比較し4.76ポイント下降したが類似団体平均及び全国平均と比較すると低い比率である。これは電力･ガス･食料品価格高騰対策による水道基本料金の免除を実施したことが要因である。
⑥給水原価は、令和4年度と比較し9.24円高くなったが類似団体平均と比較した場合は、55.2円高くなっている。要因は、年間総有収水量が減少したことによる。また、本町では、自己水源が無く100%受水であり受水費に占める資本費が高い現況である。今後の水道料金については、「水道料金改定業務の手引き」を参考に検討したい。
⑦ 施設利用率は、令和4年度と比較して0.77ポイント下降した。類似団体平均や全国平均と比較すると下回っている。主な要因は、節水型機器の普及や人口減少などにより使用水量が減少したものと考える。
⑧ 有収率は、令和4年度と同数値となった。類似団体平均と比較した場合は、19.19ポイント高くなっており、十分収益に結びついていると考えられる。</t>
    <rPh sb="27" eb="29">
      <t>ジョウショウ</t>
    </rPh>
    <rPh sb="73" eb="74">
      <t>タカ</t>
    </rPh>
    <rPh sb="76" eb="78">
      <t>ジョウショウ</t>
    </rPh>
    <rPh sb="96" eb="98">
      <t>ヒカク</t>
    </rPh>
    <rPh sb="101" eb="115">
      <t>ジョウスイドウロウキュウカンチョウサセッケイギョウムイタク</t>
    </rPh>
    <rPh sb="115" eb="116">
      <t>トウ</t>
    </rPh>
    <rPh sb="126" eb="128">
      <t>ゾウカ</t>
    </rPh>
    <rPh sb="134" eb="136">
      <t>デンリョク</t>
    </rPh>
    <rPh sb="140" eb="144">
      <t>ショクリョウヒントウ</t>
    </rPh>
    <rPh sb="144" eb="148">
      <t>カカクコウトウ</t>
    </rPh>
    <rPh sb="148" eb="150">
      <t>タイサク</t>
    </rPh>
    <rPh sb="150" eb="151">
      <t>オヨ</t>
    </rPh>
    <rPh sb="152" eb="158">
      <t>ブッカコウトウタイオウ</t>
    </rPh>
    <rPh sb="161" eb="167">
      <t>スイドウキホンリョウキン</t>
    </rPh>
    <rPh sb="168" eb="170">
      <t>ゲンメン</t>
    </rPh>
    <rPh sb="171" eb="172">
      <t>タイ</t>
    </rPh>
    <rPh sb="174" eb="176">
      <t>イッパン</t>
    </rPh>
    <rPh sb="176" eb="178">
      <t>カイケイ</t>
    </rPh>
    <rPh sb="181" eb="184">
      <t>ホジョキン</t>
    </rPh>
    <rPh sb="204" eb="206">
      <t>ゾウカ</t>
    </rPh>
    <rPh sb="221" eb="223">
      <t>ジョウショウ</t>
    </rPh>
    <rPh sb="564" eb="565">
      <t>オヨ</t>
    </rPh>
    <rPh sb="587" eb="589">
      <t>デンリョク</t>
    </rPh>
    <rPh sb="593" eb="596">
      <t>ショクリョウヒン</t>
    </rPh>
    <rPh sb="596" eb="600">
      <t>カカクコウトウ</t>
    </rPh>
    <rPh sb="600" eb="602">
      <t>タイサク</t>
    </rPh>
    <rPh sb="605" eb="611">
      <t>スイドウキホンリョウキン</t>
    </rPh>
    <rPh sb="612" eb="614">
      <t>メンジョ</t>
    </rPh>
    <rPh sb="615" eb="617">
      <t>ジッシ</t>
    </rPh>
    <rPh sb="622" eb="624">
      <t>ヨウイン</t>
    </rPh>
    <rPh sb="849" eb="854">
      <t>セッスイガタキキ</t>
    </rPh>
    <rPh sb="855" eb="857">
      <t>フキュウ</t>
    </rPh>
    <rPh sb="858" eb="862">
      <t>ジンコウゲンショウ</t>
    </rPh>
    <rPh sb="879" eb="88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</si>
</sst>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71-4D24-A974-80534D241E5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A171-4D24-A974-80534D241E5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48.53</c:v>
                </c:pt>
                <c:pt idx="1">
                  <c:v>51.51</c:v>
                </c:pt>
                <c:pt idx="2">
                  <c:v>50.55</c:v>
                </c:pt>
                <c:pt idx="3">
                  <c:v>49.39</c:v>
                </c:pt>
                <c:pt idx="4">
                  <c:v>48.62</c:v>
                </c:pt>
              </c:numCache>
            </c:numRef>
          </c:val>
          <c:extLst>
            <c:ext xmlns:c16="http://schemas.microsoft.com/office/drawing/2014/chart" uri="{C3380CC4-5D6E-409C-BE32-E72D297353CC}">
              <c16:uniqueId val="{00000000-C645-4F14-939A-13BA667A075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C645-4F14-939A-13BA667A075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99.32</c:v>
                </c:pt>
                <c:pt idx="1">
                  <c:v>99.32</c:v>
                </c:pt>
                <c:pt idx="2">
                  <c:v>99.32</c:v>
                </c:pt>
                <c:pt idx="3">
                  <c:v>99.32</c:v>
                </c:pt>
                <c:pt idx="4">
                  <c:v>99.32</c:v>
                </c:pt>
              </c:numCache>
            </c:numRef>
          </c:val>
          <c:extLst>
            <c:ext xmlns:c16="http://schemas.microsoft.com/office/drawing/2014/chart" uri="{C3380CC4-5D6E-409C-BE32-E72D297353CC}">
              <c16:uniqueId val="{00000000-8D71-473C-9C5A-452C6A3BAA7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D71-473C-9C5A-452C6A3BAA7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97.82</c:v>
                </c:pt>
                <c:pt idx="1">
                  <c:v>114.96</c:v>
                </c:pt>
                <c:pt idx="2">
                  <c:v>111.88</c:v>
                </c:pt>
                <c:pt idx="3">
                  <c:v>102.24</c:v>
                </c:pt>
                <c:pt idx="4">
                  <c:v>106.25</c:v>
                </c:pt>
              </c:numCache>
            </c:numRef>
          </c:val>
          <c:extLst>
            <c:ext xmlns:c16="http://schemas.microsoft.com/office/drawing/2014/chart" uri="{C3380CC4-5D6E-409C-BE32-E72D297353CC}">
              <c16:uniqueId val="{00000000-6922-4136-91D7-33B8D3D96EE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6922-4136-91D7-33B8D3D96EE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50.72</c:v>
                </c:pt>
                <c:pt idx="1">
                  <c:v>51.24</c:v>
                </c:pt>
                <c:pt idx="2">
                  <c:v>51.11</c:v>
                </c:pt>
                <c:pt idx="3">
                  <c:v>52.37</c:v>
                </c:pt>
                <c:pt idx="4">
                  <c:v>53.1</c:v>
                </c:pt>
              </c:numCache>
            </c:numRef>
          </c:val>
          <c:extLst>
            <c:ext xmlns:c16="http://schemas.microsoft.com/office/drawing/2014/chart" uri="{C3380CC4-5D6E-409C-BE32-E72D297353CC}">
              <c16:uniqueId val="{00000000-E32D-4D7D-9175-576BC12242A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E32D-4D7D-9175-576BC12242A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20.309999999999999</c:v>
                </c:pt>
                <c:pt idx="1">
                  <c:v>21.19</c:v>
                </c:pt>
                <c:pt idx="2">
                  <c:v>22.43</c:v>
                </c:pt>
                <c:pt idx="3">
                  <c:v>26.04</c:v>
                </c:pt>
                <c:pt idx="4">
                  <c:v>28.14</c:v>
                </c:pt>
              </c:numCache>
            </c:numRef>
          </c:val>
          <c:extLst>
            <c:ext xmlns:c16="http://schemas.microsoft.com/office/drawing/2014/chart" uri="{C3380CC4-5D6E-409C-BE32-E72D297353CC}">
              <c16:uniqueId val="{00000000-7409-41C9-97EE-B5AA4CF9174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7409-41C9-97EE-B5AA4CF9174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A8-431C-9F1F-19DC3E49825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9EA8-431C-9F1F-19DC3E49825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1939.07</c:v>
                </c:pt>
                <c:pt idx="1">
                  <c:v>2283.69</c:v>
                </c:pt>
                <c:pt idx="2">
                  <c:v>999.06</c:v>
                </c:pt>
                <c:pt idx="3">
                  <c:v>1423.42</c:v>
                </c:pt>
                <c:pt idx="4">
                  <c:v>1979.71</c:v>
                </c:pt>
              </c:numCache>
            </c:numRef>
          </c:val>
          <c:extLst>
            <c:ext xmlns:c16="http://schemas.microsoft.com/office/drawing/2014/chart" uri="{C3380CC4-5D6E-409C-BE32-E72D297353CC}">
              <c16:uniqueId val="{00000000-E947-4FFE-9A65-23D9B63B27D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E947-4FFE-9A65-23D9B63B27D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18.97</c:v>
                </c:pt>
                <c:pt idx="1">
                  <c:v>15.53</c:v>
                </c:pt>
                <c:pt idx="2">
                  <c:v>9.08</c:v>
                </c:pt>
                <c:pt idx="3">
                  <c:v>4.6500000000000004</c:v>
                </c:pt>
                <c:pt idx="4">
                  <c:v>0.56000000000000005</c:v>
                </c:pt>
              </c:numCache>
            </c:numRef>
          </c:val>
          <c:extLst>
            <c:ext xmlns:c16="http://schemas.microsoft.com/office/drawing/2014/chart" uri="{C3380CC4-5D6E-409C-BE32-E72D297353CC}">
              <c16:uniqueId val="{00000000-333D-46E8-81A3-5EEFDE2E5969}"/>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333D-46E8-81A3-5EEFDE2E5969}"/>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89.47</c:v>
                </c:pt>
                <c:pt idx="1">
                  <c:v>93.33</c:v>
                </c:pt>
                <c:pt idx="2">
                  <c:v>95.34</c:v>
                </c:pt>
                <c:pt idx="3">
                  <c:v>94.64</c:v>
                </c:pt>
                <c:pt idx="4">
                  <c:v>89.88</c:v>
                </c:pt>
              </c:numCache>
            </c:numRef>
          </c:val>
          <c:extLst>
            <c:ext xmlns:c16="http://schemas.microsoft.com/office/drawing/2014/chart" uri="{C3380CC4-5D6E-409C-BE32-E72D297353CC}">
              <c16:uniqueId val="{00000000-CB5A-4AB3-9AAE-87C113E82BD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CB5A-4AB3-9AAE-87C113E82BD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276</c:v>
                </c:pt>
                <c:pt idx="1">
                  <c:v>222.87</c:v>
                </c:pt>
                <c:pt idx="2">
                  <c:v>234.1</c:v>
                </c:pt>
                <c:pt idx="3">
                  <c:v>235.39</c:v>
                </c:pt>
                <c:pt idx="4">
                  <c:v>244.63</c:v>
                </c:pt>
              </c:numCache>
            </c:numRef>
          </c:val>
          <c:extLst>
            <c:ext xmlns:c16="http://schemas.microsoft.com/office/drawing/2014/chart" uri="{C3380CC4-5D6E-409C-BE32-E72D297353CC}">
              <c16:uniqueId val="{00000000-C3FC-4AE3-8C03-A865B09A15F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C3FC-4AE3-8C03-A865B09A15F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七ケ浜町</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9"/>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81" t="s">
        <v>9</v>
      </c>
      <c r="BM7" s="82"/>
      <c r="BN7" s="82"/>
      <c r="BO7" s="82"/>
      <c r="BP7" s="82"/>
      <c r="BQ7" s="82"/>
      <c r="BR7" s="82"/>
      <c r="BS7" s="82"/>
      <c r="BT7" s="82"/>
      <c r="BU7" s="82"/>
      <c r="BV7" s="82"/>
      <c r="BW7" s="82"/>
      <c r="BX7" s="82"/>
      <c r="BY7" s="83"/>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末端給水事業</v>
      </c>
      <c r="Q8" s="77"/>
      <c r="R8" s="77"/>
      <c r="S8" s="77"/>
      <c r="T8" s="77"/>
      <c r="U8" s="77"/>
      <c r="V8" s="77"/>
      <c r="W8" s="77" t="str">
        <f>データ!$L$6</f>
        <v>A6</v>
      </c>
      <c r="X8" s="77"/>
      <c r="Y8" s="77"/>
      <c r="Z8" s="77"/>
      <c r="AA8" s="77"/>
      <c r="AB8" s="77"/>
      <c r="AC8" s="77"/>
      <c r="AD8" s="77" t="str">
        <f>データ!$M$6</f>
        <v>非設置</v>
      </c>
      <c r="AE8" s="77"/>
      <c r="AF8" s="77"/>
      <c r="AG8" s="77"/>
      <c r="AH8" s="77"/>
      <c r="AI8" s="77"/>
      <c r="AJ8" s="77"/>
      <c r="AK8" s="2"/>
      <c r="AL8" s="68">
        <f>データ!$R$6</f>
        <v>17795</v>
      </c>
      <c r="AM8" s="68"/>
      <c r="AN8" s="68"/>
      <c r="AO8" s="68"/>
      <c r="AP8" s="68"/>
      <c r="AQ8" s="68"/>
      <c r="AR8" s="68"/>
      <c r="AS8" s="68"/>
      <c r="AT8" s="36">
        <f>データ!$S$6</f>
        <v>13.19</v>
      </c>
      <c r="AU8" s="37"/>
      <c r="AV8" s="37"/>
      <c r="AW8" s="37"/>
      <c r="AX8" s="37"/>
      <c r="AY8" s="37"/>
      <c r="AZ8" s="37"/>
      <c r="BA8" s="37"/>
      <c r="BB8" s="57">
        <f>データ!$T$6</f>
        <v>1349.13</v>
      </c>
      <c r="BC8" s="57"/>
      <c r="BD8" s="57"/>
      <c r="BE8" s="57"/>
      <c r="BF8" s="57"/>
      <c r="BG8" s="57"/>
      <c r="BH8" s="57"/>
      <c r="BI8" s="57"/>
      <c r="BJ8" s="3"/>
      <c r="BK8" s="3"/>
      <c r="BL8" s="70" t="s">
        <v>10</v>
      </c>
      <c r="BM8" s="71"/>
      <c r="BN8" s="72" t="s">
        <v>11</v>
      </c>
      <c r="BO8" s="72"/>
      <c r="BP8" s="72"/>
      <c r="BQ8" s="72"/>
      <c r="BR8" s="72"/>
      <c r="BS8" s="72"/>
      <c r="BT8" s="72"/>
      <c r="BU8" s="72"/>
      <c r="BV8" s="72"/>
      <c r="BW8" s="72"/>
      <c r="BX8" s="72"/>
      <c r="BY8" s="73"/>
    </row>
    <row r="9" spans="1:78" ht="18.75" customHeight="1" x14ac:dyDescent="0.15">
      <c r="A9" s="2"/>
      <c r="B9" s="47" t="s">
        <v>12</v>
      </c>
      <c r="C9" s="48"/>
      <c r="D9" s="48"/>
      <c r="E9" s="48"/>
      <c r="F9" s="48"/>
      <c r="G9" s="48"/>
      <c r="H9" s="48"/>
      <c r="I9" s="47" t="s">
        <v>13</v>
      </c>
      <c r="J9" s="48"/>
      <c r="K9" s="48"/>
      <c r="L9" s="48"/>
      <c r="M9" s="48"/>
      <c r="N9" s="48"/>
      <c r="O9" s="69"/>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98.23</v>
      </c>
      <c r="J10" s="37"/>
      <c r="K10" s="37"/>
      <c r="L10" s="37"/>
      <c r="M10" s="37"/>
      <c r="N10" s="37"/>
      <c r="O10" s="67"/>
      <c r="P10" s="57">
        <f>データ!$P$6</f>
        <v>100</v>
      </c>
      <c r="Q10" s="57"/>
      <c r="R10" s="57"/>
      <c r="S10" s="57"/>
      <c r="T10" s="57"/>
      <c r="U10" s="57"/>
      <c r="V10" s="57"/>
      <c r="W10" s="68">
        <f>データ!$Q$6</f>
        <v>4400</v>
      </c>
      <c r="X10" s="68"/>
      <c r="Y10" s="68"/>
      <c r="Z10" s="68"/>
      <c r="AA10" s="68"/>
      <c r="AB10" s="68"/>
      <c r="AC10" s="68"/>
      <c r="AD10" s="2"/>
      <c r="AE10" s="2"/>
      <c r="AF10" s="2"/>
      <c r="AG10" s="2"/>
      <c r="AH10" s="2"/>
      <c r="AI10" s="2"/>
      <c r="AJ10" s="2"/>
      <c r="AK10" s="2"/>
      <c r="AL10" s="68">
        <f>データ!$U$6</f>
        <v>17748</v>
      </c>
      <c r="AM10" s="68"/>
      <c r="AN10" s="68"/>
      <c r="AO10" s="68"/>
      <c r="AP10" s="68"/>
      <c r="AQ10" s="68"/>
      <c r="AR10" s="68"/>
      <c r="AS10" s="68"/>
      <c r="AT10" s="36">
        <f>データ!$V$6</f>
        <v>13.19</v>
      </c>
      <c r="AU10" s="37"/>
      <c r="AV10" s="37"/>
      <c r="AW10" s="37"/>
      <c r="AX10" s="37"/>
      <c r="AY10" s="37"/>
      <c r="AZ10" s="37"/>
      <c r="BA10" s="37"/>
      <c r="BB10" s="57">
        <f>データ!$W$6</f>
        <v>1345.56</v>
      </c>
      <c r="BC10" s="57"/>
      <c r="BD10" s="57"/>
      <c r="BE10" s="57"/>
      <c r="BF10" s="57"/>
      <c r="BG10" s="57"/>
      <c r="BH10" s="57"/>
      <c r="BI10" s="57"/>
      <c r="BJ10" s="2"/>
      <c r="BK10" s="2"/>
      <c r="BL10" s="58" t="s">
        <v>21</v>
      </c>
      <c r="BM10" s="59"/>
      <c r="BN10" s="60" t="s">
        <v>22</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1" t="s">
        <v>110</v>
      </c>
      <c r="BM47" s="42"/>
      <c r="BN47" s="42"/>
      <c r="BO47" s="42"/>
      <c r="BP47" s="42"/>
      <c r="BQ47" s="42"/>
      <c r="BR47" s="42"/>
      <c r="BS47" s="42"/>
      <c r="BT47" s="42"/>
      <c r="BU47" s="42"/>
      <c r="BV47" s="42"/>
      <c r="BW47" s="42"/>
      <c r="BX47" s="42"/>
      <c r="BY47" s="42"/>
      <c r="BZ47" s="4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1"/>
      <c r="BM48" s="42"/>
      <c r="BN48" s="42"/>
      <c r="BO48" s="42"/>
      <c r="BP48" s="42"/>
      <c r="BQ48" s="42"/>
      <c r="BR48" s="42"/>
      <c r="BS48" s="42"/>
      <c r="BT48" s="42"/>
      <c r="BU48" s="42"/>
      <c r="BV48" s="42"/>
      <c r="BW48" s="42"/>
      <c r="BX48" s="42"/>
      <c r="BY48" s="42"/>
      <c r="BZ48" s="4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1"/>
      <c r="BM49" s="42"/>
      <c r="BN49" s="42"/>
      <c r="BO49" s="42"/>
      <c r="BP49" s="42"/>
      <c r="BQ49" s="42"/>
      <c r="BR49" s="42"/>
      <c r="BS49" s="42"/>
      <c r="BT49" s="42"/>
      <c r="BU49" s="42"/>
      <c r="BV49" s="42"/>
      <c r="BW49" s="42"/>
      <c r="BX49" s="42"/>
      <c r="BY49" s="42"/>
      <c r="BZ49" s="4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1"/>
      <c r="BM50" s="42"/>
      <c r="BN50" s="42"/>
      <c r="BO50" s="42"/>
      <c r="BP50" s="42"/>
      <c r="BQ50" s="42"/>
      <c r="BR50" s="42"/>
      <c r="BS50" s="42"/>
      <c r="BT50" s="42"/>
      <c r="BU50" s="42"/>
      <c r="BV50" s="42"/>
      <c r="BW50" s="42"/>
      <c r="BX50" s="42"/>
      <c r="BY50" s="42"/>
      <c r="BZ50" s="4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1"/>
      <c r="BM51" s="42"/>
      <c r="BN51" s="42"/>
      <c r="BO51" s="42"/>
      <c r="BP51" s="42"/>
      <c r="BQ51" s="42"/>
      <c r="BR51" s="42"/>
      <c r="BS51" s="42"/>
      <c r="BT51" s="42"/>
      <c r="BU51" s="42"/>
      <c r="BV51" s="42"/>
      <c r="BW51" s="42"/>
      <c r="BX51" s="42"/>
      <c r="BY51" s="42"/>
      <c r="BZ51" s="4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1"/>
      <c r="BM52" s="42"/>
      <c r="BN52" s="42"/>
      <c r="BO52" s="42"/>
      <c r="BP52" s="42"/>
      <c r="BQ52" s="42"/>
      <c r="BR52" s="42"/>
      <c r="BS52" s="42"/>
      <c r="BT52" s="42"/>
      <c r="BU52" s="42"/>
      <c r="BV52" s="42"/>
      <c r="BW52" s="42"/>
      <c r="BX52" s="42"/>
      <c r="BY52" s="42"/>
      <c r="BZ52" s="4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1"/>
      <c r="BM53" s="42"/>
      <c r="BN53" s="42"/>
      <c r="BO53" s="42"/>
      <c r="BP53" s="42"/>
      <c r="BQ53" s="42"/>
      <c r="BR53" s="42"/>
      <c r="BS53" s="42"/>
      <c r="BT53" s="42"/>
      <c r="BU53" s="42"/>
      <c r="BV53" s="42"/>
      <c r="BW53" s="42"/>
      <c r="BX53" s="42"/>
      <c r="BY53" s="42"/>
      <c r="BZ53" s="4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1"/>
      <c r="BM54" s="42"/>
      <c r="BN54" s="42"/>
      <c r="BO54" s="42"/>
      <c r="BP54" s="42"/>
      <c r="BQ54" s="42"/>
      <c r="BR54" s="42"/>
      <c r="BS54" s="42"/>
      <c r="BT54" s="42"/>
      <c r="BU54" s="42"/>
      <c r="BV54" s="42"/>
      <c r="BW54" s="42"/>
      <c r="BX54" s="42"/>
      <c r="BY54" s="42"/>
      <c r="BZ54" s="4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1"/>
      <c r="BM55" s="42"/>
      <c r="BN55" s="42"/>
      <c r="BO55" s="42"/>
      <c r="BP55" s="42"/>
      <c r="BQ55" s="42"/>
      <c r="BR55" s="42"/>
      <c r="BS55" s="42"/>
      <c r="BT55" s="42"/>
      <c r="BU55" s="42"/>
      <c r="BV55" s="42"/>
      <c r="BW55" s="42"/>
      <c r="BX55" s="42"/>
      <c r="BY55" s="42"/>
      <c r="BZ55" s="4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1"/>
      <c r="BM56" s="42"/>
      <c r="BN56" s="42"/>
      <c r="BO56" s="42"/>
      <c r="BP56" s="42"/>
      <c r="BQ56" s="42"/>
      <c r="BR56" s="42"/>
      <c r="BS56" s="42"/>
      <c r="BT56" s="42"/>
      <c r="BU56" s="42"/>
      <c r="BV56" s="42"/>
      <c r="BW56" s="42"/>
      <c r="BX56" s="42"/>
      <c r="BY56" s="42"/>
      <c r="BZ56" s="4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1"/>
      <c r="BM57" s="42"/>
      <c r="BN57" s="42"/>
      <c r="BO57" s="42"/>
      <c r="BP57" s="42"/>
      <c r="BQ57" s="42"/>
      <c r="BR57" s="42"/>
      <c r="BS57" s="42"/>
      <c r="BT57" s="42"/>
      <c r="BU57" s="42"/>
      <c r="BV57" s="42"/>
      <c r="BW57" s="42"/>
      <c r="BX57" s="42"/>
      <c r="BY57" s="42"/>
      <c r="BZ57" s="4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1"/>
      <c r="BM58" s="42"/>
      <c r="BN58" s="42"/>
      <c r="BO58" s="42"/>
      <c r="BP58" s="42"/>
      <c r="BQ58" s="42"/>
      <c r="BR58" s="42"/>
      <c r="BS58" s="42"/>
      <c r="BT58" s="42"/>
      <c r="BU58" s="42"/>
      <c r="BV58" s="42"/>
      <c r="BW58" s="42"/>
      <c r="BX58" s="42"/>
      <c r="BY58" s="42"/>
      <c r="BZ58" s="4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1"/>
      <c r="BM59" s="42"/>
      <c r="BN59" s="42"/>
      <c r="BO59" s="42"/>
      <c r="BP59" s="42"/>
      <c r="BQ59" s="42"/>
      <c r="BR59" s="42"/>
      <c r="BS59" s="42"/>
      <c r="BT59" s="42"/>
      <c r="BU59" s="42"/>
      <c r="BV59" s="42"/>
      <c r="BW59" s="42"/>
      <c r="BX59" s="42"/>
      <c r="BY59" s="42"/>
      <c r="BZ59" s="43"/>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41"/>
      <c r="BM60" s="42"/>
      <c r="BN60" s="42"/>
      <c r="BO60" s="42"/>
      <c r="BP60" s="42"/>
      <c r="BQ60" s="42"/>
      <c r="BR60" s="42"/>
      <c r="BS60" s="42"/>
      <c r="BT60" s="42"/>
      <c r="BU60" s="42"/>
      <c r="BV60" s="42"/>
      <c r="BW60" s="42"/>
      <c r="BX60" s="42"/>
      <c r="BY60" s="42"/>
      <c r="BZ60" s="43"/>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41"/>
      <c r="BM61" s="42"/>
      <c r="BN61" s="42"/>
      <c r="BO61" s="42"/>
      <c r="BP61" s="42"/>
      <c r="BQ61" s="42"/>
      <c r="BR61" s="42"/>
      <c r="BS61" s="42"/>
      <c r="BT61" s="42"/>
      <c r="BU61" s="42"/>
      <c r="BV61" s="42"/>
      <c r="BW61" s="42"/>
      <c r="BX61" s="42"/>
      <c r="BY61" s="42"/>
      <c r="BZ61" s="4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1"/>
      <c r="BM62" s="42"/>
      <c r="BN62" s="42"/>
      <c r="BO62" s="42"/>
      <c r="BP62" s="42"/>
      <c r="BQ62" s="42"/>
      <c r="BR62" s="42"/>
      <c r="BS62" s="42"/>
      <c r="BT62" s="42"/>
      <c r="BU62" s="42"/>
      <c r="BV62" s="42"/>
      <c r="BW62" s="42"/>
      <c r="BX62" s="42"/>
      <c r="BY62" s="42"/>
      <c r="BZ62" s="4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1" t="s">
        <v>111</v>
      </c>
      <c r="BM66" s="42"/>
      <c r="BN66" s="42"/>
      <c r="BO66" s="42"/>
      <c r="BP66" s="42"/>
      <c r="BQ66" s="42"/>
      <c r="BR66" s="42"/>
      <c r="BS66" s="42"/>
      <c r="BT66" s="42"/>
      <c r="BU66" s="42"/>
      <c r="BV66" s="42"/>
      <c r="BW66" s="42"/>
      <c r="BX66" s="42"/>
      <c r="BY66" s="42"/>
      <c r="BZ66" s="4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1"/>
      <c r="BM67" s="42"/>
      <c r="BN67" s="42"/>
      <c r="BO67" s="42"/>
      <c r="BP67" s="42"/>
      <c r="BQ67" s="42"/>
      <c r="BR67" s="42"/>
      <c r="BS67" s="42"/>
      <c r="BT67" s="42"/>
      <c r="BU67" s="42"/>
      <c r="BV67" s="42"/>
      <c r="BW67" s="42"/>
      <c r="BX67" s="42"/>
      <c r="BY67" s="42"/>
      <c r="BZ67" s="4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1"/>
      <c r="BM68" s="42"/>
      <c r="BN68" s="42"/>
      <c r="BO68" s="42"/>
      <c r="BP68" s="42"/>
      <c r="BQ68" s="42"/>
      <c r="BR68" s="42"/>
      <c r="BS68" s="42"/>
      <c r="BT68" s="42"/>
      <c r="BU68" s="42"/>
      <c r="BV68" s="42"/>
      <c r="BW68" s="42"/>
      <c r="BX68" s="42"/>
      <c r="BY68" s="42"/>
      <c r="BZ68" s="4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1"/>
      <c r="BM69" s="42"/>
      <c r="BN69" s="42"/>
      <c r="BO69" s="42"/>
      <c r="BP69" s="42"/>
      <c r="BQ69" s="42"/>
      <c r="BR69" s="42"/>
      <c r="BS69" s="42"/>
      <c r="BT69" s="42"/>
      <c r="BU69" s="42"/>
      <c r="BV69" s="42"/>
      <c r="BW69" s="42"/>
      <c r="BX69" s="42"/>
      <c r="BY69" s="42"/>
      <c r="BZ69" s="4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1"/>
      <c r="BM70" s="42"/>
      <c r="BN70" s="42"/>
      <c r="BO70" s="42"/>
      <c r="BP70" s="42"/>
      <c r="BQ70" s="42"/>
      <c r="BR70" s="42"/>
      <c r="BS70" s="42"/>
      <c r="BT70" s="42"/>
      <c r="BU70" s="42"/>
      <c r="BV70" s="42"/>
      <c r="BW70" s="42"/>
      <c r="BX70" s="42"/>
      <c r="BY70" s="42"/>
      <c r="BZ70" s="4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1"/>
      <c r="BM71" s="42"/>
      <c r="BN71" s="42"/>
      <c r="BO71" s="42"/>
      <c r="BP71" s="42"/>
      <c r="BQ71" s="42"/>
      <c r="BR71" s="42"/>
      <c r="BS71" s="42"/>
      <c r="BT71" s="42"/>
      <c r="BU71" s="42"/>
      <c r="BV71" s="42"/>
      <c r="BW71" s="42"/>
      <c r="BX71" s="42"/>
      <c r="BY71" s="42"/>
      <c r="BZ71" s="4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1"/>
      <c r="BM72" s="42"/>
      <c r="BN72" s="42"/>
      <c r="BO72" s="42"/>
      <c r="BP72" s="42"/>
      <c r="BQ72" s="42"/>
      <c r="BR72" s="42"/>
      <c r="BS72" s="42"/>
      <c r="BT72" s="42"/>
      <c r="BU72" s="42"/>
      <c r="BV72" s="42"/>
      <c r="BW72" s="42"/>
      <c r="BX72" s="42"/>
      <c r="BY72" s="42"/>
      <c r="BZ72" s="4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1"/>
      <c r="BM73" s="42"/>
      <c r="BN73" s="42"/>
      <c r="BO73" s="42"/>
      <c r="BP73" s="42"/>
      <c r="BQ73" s="42"/>
      <c r="BR73" s="42"/>
      <c r="BS73" s="42"/>
      <c r="BT73" s="42"/>
      <c r="BU73" s="42"/>
      <c r="BV73" s="42"/>
      <c r="BW73" s="42"/>
      <c r="BX73" s="42"/>
      <c r="BY73" s="42"/>
      <c r="BZ73" s="4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1"/>
      <c r="BM74" s="42"/>
      <c r="BN74" s="42"/>
      <c r="BO74" s="42"/>
      <c r="BP74" s="42"/>
      <c r="BQ74" s="42"/>
      <c r="BR74" s="42"/>
      <c r="BS74" s="42"/>
      <c r="BT74" s="42"/>
      <c r="BU74" s="42"/>
      <c r="BV74" s="42"/>
      <c r="BW74" s="42"/>
      <c r="BX74" s="42"/>
      <c r="BY74" s="42"/>
      <c r="BZ74" s="4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1"/>
      <c r="BM75" s="42"/>
      <c r="BN75" s="42"/>
      <c r="BO75" s="42"/>
      <c r="BP75" s="42"/>
      <c r="BQ75" s="42"/>
      <c r="BR75" s="42"/>
      <c r="BS75" s="42"/>
      <c r="BT75" s="42"/>
      <c r="BU75" s="42"/>
      <c r="BV75" s="42"/>
      <c r="BW75" s="42"/>
      <c r="BX75" s="42"/>
      <c r="BY75" s="42"/>
      <c r="BZ75" s="4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1"/>
      <c r="BM76" s="42"/>
      <c r="BN76" s="42"/>
      <c r="BO76" s="42"/>
      <c r="BP76" s="42"/>
      <c r="BQ76" s="42"/>
      <c r="BR76" s="42"/>
      <c r="BS76" s="42"/>
      <c r="BT76" s="42"/>
      <c r="BU76" s="42"/>
      <c r="BV76" s="42"/>
      <c r="BW76" s="42"/>
      <c r="BX76" s="42"/>
      <c r="BY76" s="42"/>
      <c r="BZ76" s="4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1"/>
      <c r="BM77" s="42"/>
      <c r="BN77" s="42"/>
      <c r="BO77" s="42"/>
      <c r="BP77" s="42"/>
      <c r="BQ77" s="42"/>
      <c r="BR77" s="42"/>
      <c r="BS77" s="42"/>
      <c r="BT77" s="42"/>
      <c r="BU77" s="42"/>
      <c r="BV77" s="42"/>
      <c r="BW77" s="42"/>
      <c r="BX77" s="42"/>
      <c r="BY77" s="42"/>
      <c r="BZ77" s="4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1"/>
      <c r="BM78" s="42"/>
      <c r="BN78" s="42"/>
      <c r="BO78" s="42"/>
      <c r="BP78" s="42"/>
      <c r="BQ78" s="42"/>
      <c r="BR78" s="42"/>
      <c r="BS78" s="42"/>
      <c r="BT78" s="42"/>
      <c r="BU78" s="42"/>
      <c r="BV78" s="42"/>
      <c r="BW78" s="42"/>
      <c r="BX78" s="42"/>
      <c r="BY78" s="42"/>
      <c r="BZ78" s="4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1"/>
      <c r="BM79" s="42"/>
      <c r="BN79" s="42"/>
      <c r="BO79" s="42"/>
      <c r="BP79" s="42"/>
      <c r="BQ79" s="42"/>
      <c r="BR79" s="42"/>
      <c r="BS79" s="42"/>
      <c r="BT79" s="42"/>
      <c r="BU79" s="42"/>
      <c r="BV79" s="42"/>
      <c r="BW79" s="42"/>
      <c r="BX79" s="42"/>
      <c r="BY79" s="42"/>
      <c r="BZ79" s="4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1"/>
      <c r="BM80" s="42"/>
      <c r="BN80" s="42"/>
      <c r="BO80" s="42"/>
      <c r="BP80" s="42"/>
      <c r="BQ80" s="42"/>
      <c r="BR80" s="42"/>
      <c r="BS80" s="42"/>
      <c r="BT80" s="42"/>
      <c r="BU80" s="42"/>
      <c r="BV80" s="42"/>
      <c r="BW80" s="42"/>
      <c r="BX80" s="42"/>
      <c r="BY80" s="42"/>
      <c r="BZ80" s="4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1"/>
      <c r="BM81" s="42"/>
      <c r="BN81" s="42"/>
      <c r="BO81" s="42"/>
      <c r="BP81" s="42"/>
      <c r="BQ81" s="42"/>
      <c r="BR81" s="42"/>
      <c r="BS81" s="42"/>
      <c r="BT81" s="42"/>
      <c r="BU81" s="42"/>
      <c r="BV81" s="42"/>
      <c r="BW81" s="42"/>
      <c r="BX81" s="42"/>
      <c r="BY81" s="42"/>
      <c r="BZ81" s="4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4"/>
      <c r="BM82" s="55"/>
      <c r="BN82" s="55"/>
      <c r="BO82" s="55"/>
      <c r="BP82" s="55"/>
      <c r="BQ82" s="55"/>
      <c r="BR82" s="55"/>
      <c r="BS82" s="55"/>
      <c r="BT82" s="55"/>
      <c r="BU82" s="55"/>
      <c r="BV82" s="55"/>
      <c r="BW82" s="55"/>
      <c r="BX82" s="55"/>
      <c r="BY82" s="55"/>
      <c r="BZ82" s="56"/>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7OsPT3Lwm3sVLDiwF3oI364FtYatvIMJ04miEZMwaOIjwRN0aB+FcaDJnSnU4OmExp4OgbjE6smNdoOr/gNJ0w==" saltValue="G4//F4MT+IM53TQFnB22m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15" t="s">
        <v>53</v>
      </c>
      <c r="B4" s="17"/>
      <c r="C4" s="17"/>
      <c r="D4" s="17"/>
      <c r="E4" s="17"/>
      <c r="F4" s="17"/>
      <c r="G4" s="17"/>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44041</v>
      </c>
      <c r="D6" s="20">
        <f t="shared" si="3"/>
        <v>46</v>
      </c>
      <c r="E6" s="20">
        <f t="shared" si="3"/>
        <v>1</v>
      </c>
      <c r="F6" s="20">
        <f t="shared" si="3"/>
        <v>0</v>
      </c>
      <c r="G6" s="20">
        <f t="shared" si="3"/>
        <v>1</v>
      </c>
      <c r="H6" s="20" t="str">
        <f t="shared" si="3"/>
        <v>宮城県　七ケ浜町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98.23</v>
      </c>
      <c r="P6" s="21">
        <f t="shared" si="3"/>
        <v>100</v>
      </c>
      <c r="Q6" s="21">
        <f t="shared" si="3"/>
        <v>4400</v>
      </c>
      <c r="R6" s="21">
        <f t="shared" si="3"/>
        <v>17795</v>
      </c>
      <c r="S6" s="21">
        <f t="shared" si="3"/>
        <v>13.19</v>
      </c>
      <c r="T6" s="21">
        <f t="shared" si="3"/>
        <v>1349.13</v>
      </c>
      <c r="U6" s="21">
        <f t="shared" si="3"/>
        <v>17748</v>
      </c>
      <c r="V6" s="21">
        <f t="shared" si="3"/>
        <v>13.19</v>
      </c>
      <c r="W6" s="21">
        <f t="shared" si="3"/>
        <v>1345.56</v>
      </c>
      <c r="X6" s="22">
        <f>IF(X7="",NA(),X7)</f>
        <v>97.82</v>
      </c>
      <c r="Y6" s="22">
        <f t="shared" ref="Y6:AG6" si="4">IF(Y7="",NA(),Y7)</f>
        <v>114.96</v>
      </c>
      <c r="Z6" s="22">
        <f t="shared" si="4"/>
        <v>111.88</v>
      </c>
      <c r="AA6" s="22">
        <f t="shared" si="4"/>
        <v>102.24</v>
      </c>
      <c r="AB6" s="22">
        <f t="shared" si="4"/>
        <v>106.25</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1939.07</v>
      </c>
      <c r="AU6" s="22">
        <f t="shared" ref="AU6:BC6" si="6">IF(AU7="",NA(),AU7)</f>
        <v>2283.69</v>
      </c>
      <c r="AV6" s="22">
        <f t="shared" si="6"/>
        <v>999.06</v>
      </c>
      <c r="AW6" s="22">
        <f t="shared" si="6"/>
        <v>1423.42</v>
      </c>
      <c r="AX6" s="22">
        <f t="shared" si="6"/>
        <v>1979.71</v>
      </c>
      <c r="AY6" s="22">
        <f t="shared" si="6"/>
        <v>379.08</v>
      </c>
      <c r="AZ6" s="22">
        <f t="shared" si="6"/>
        <v>367.55</v>
      </c>
      <c r="BA6" s="22">
        <f t="shared" si="6"/>
        <v>378.56</v>
      </c>
      <c r="BB6" s="22">
        <f t="shared" si="6"/>
        <v>364.46</v>
      </c>
      <c r="BC6" s="22">
        <f t="shared" si="6"/>
        <v>338.89</v>
      </c>
      <c r="BD6" s="21" t="str">
        <f>IF(BD7="","",IF(BD7="-","【-】","【"&amp;SUBSTITUTE(TEXT(BD7,"#,##0.00"),"-","△")&amp;"】"))</f>
        <v>【243.36】</v>
      </c>
      <c r="BE6" s="22">
        <f>IF(BE7="",NA(),BE7)</f>
        <v>18.97</v>
      </c>
      <c r="BF6" s="22">
        <f t="shared" ref="BF6:BN6" si="7">IF(BF7="",NA(),BF7)</f>
        <v>15.53</v>
      </c>
      <c r="BG6" s="22">
        <f t="shared" si="7"/>
        <v>9.08</v>
      </c>
      <c r="BH6" s="22">
        <f t="shared" si="7"/>
        <v>4.6500000000000004</v>
      </c>
      <c r="BI6" s="22">
        <f t="shared" si="7"/>
        <v>0.56000000000000005</v>
      </c>
      <c r="BJ6" s="22">
        <f t="shared" si="7"/>
        <v>398.98</v>
      </c>
      <c r="BK6" s="22">
        <f t="shared" si="7"/>
        <v>418.68</v>
      </c>
      <c r="BL6" s="22">
        <f t="shared" si="7"/>
        <v>395.68</v>
      </c>
      <c r="BM6" s="22">
        <f t="shared" si="7"/>
        <v>403.72</v>
      </c>
      <c r="BN6" s="22">
        <f t="shared" si="7"/>
        <v>400.21</v>
      </c>
      <c r="BO6" s="21" t="str">
        <f>IF(BO7="","",IF(BO7="-","【-】","【"&amp;SUBSTITUTE(TEXT(BO7,"#,##0.00"),"-","△")&amp;"】"))</f>
        <v>【265.93】</v>
      </c>
      <c r="BP6" s="22">
        <f>IF(BP7="",NA(),BP7)</f>
        <v>89.47</v>
      </c>
      <c r="BQ6" s="22">
        <f t="shared" ref="BQ6:BY6" si="8">IF(BQ7="",NA(),BQ7)</f>
        <v>93.33</v>
      </c>
      <c r="BR6" s="22">
        <f t="shared" si="8"/>
        <v>95.34</v>
      </c>
      <c r="BS6" s="22">
        <f t="shared" si="8"/>
        <v>94.64</v>
      </c>
      <c r="BT6" s="22">
        <f t="shared" si="8"/>
        <v>89.88</v>
      </c>
      <c r="BU6" s="22">
        <f t="shared" si="8"/>
        <v>98.64</v>
      </c>
      <c r="BV6" s="22">
        <f t="shared" si="8"/>
        <v>94.78</v>
      </c>
      <c r="BW6" s="22">
        <f t="shared" si="8"/>
        <v>97.59</v>
      </c>
      <c r="BX6" s="22">
        <f t="shared" si="8"/>
        <v>92.17</v>
      </c>
      <c r="BY6" s="22">
        <f t="shared" si="8"/>
        <v>92.83</v>
      </c>
      <c r="BZ6" s="21" t="str">
        <f>IF(BZ7="","",IF(BZ7="-","【-】","【"&amp;SUBSTITUTE(TEXT(BZ7,"#,##0.00"),"-","△")&amp;"】"))</f>
        <v>【97.82】</v>
      </c>
      <c r="CA6" s="22">
        <f>IF(CA7="",NA(),CA7)</f>
        <v>276</v>
      </c>
      <c r="CB6" s="22">
        <f t="shared" ref="CB6:CJ6" si="9">IF(CB7="",NA(),CB7)</f>
        <v>222.87</v>
      </c>
      <c r="CC6" s="22">
        <f t="shared" si="9"/>
        <v>234.1</v>
      </c>
      <c r="CD6" s="22">
        <f t="shared" si="9"/>
        <v>235.39</v>
      </c>
      <c r="CE6" s="22">
        <f t="shared" si="9"/>
        <v>244.63</v>
      </c>
      <c r="CF6" s="22">
        <f t="shared" si="9"/>
        <v>178.92</v>
      </c>
      <c r="CG6" s="22">
        <f t="shared" si="9"/>
        <v>181.3</v>
      </c>
      <c r="CH6" s="22">
        <f t="shared" si="9"/>
        <v>181.71</v>
      </c>
      <c r="CI6" s="22">
        <f t="shared" si="9"/>
        <v>188.51</v>
      </c>
      <c r="CJ6" s="22">
        <f t="shared" si="9"/>
        <v>189.43</v>
      </c>
      <c r="CK6" s="21" t="str">
        <f>IF(CK7="","",IF(CK7="-","【-】","【"&amp;SUBSTITUTE(TEXT(CK7,"#,##0.00"),"-","△")&amp;"】"))</f>
        <v>【177.56】</v>
      </c>
      <c r="CL6" s="22">
        <f>IF(CL7="",NA(),CL7)</f>
        <v>48.53</v>
      </c>
      <c r="CM6" s="22">
        <f t="shared" ref="CM6:CU6" si="10">IF(CM7="",NA(),CM7)</f>
        <v>51.51</v>
      </c>
      <c r="CN6" s="22">
        <f t="shared" si="10"/>
        <v>50.55</v>
      </c>
      <c r="CO6" s="22">
        <f t="shared" si="10"/>
        <v>49.39</v>
      </c>
      <c r="CP6" s="22">
        <f t="shared" si="10"/>
        <v>48.62</v>
      </c>
      <c r="CQ6" s="22">
        <f t="shared" si="10"/>
        <v>55.14</v>
      </c>
      <c r="CR6" s="22">
        <f t="shared" si="10"/>
        <v>55.89</v>
      </c>
      <c r="CS6" s="22">
        <f t="shared" si="10"/>
        <v>55.72</v>
      </c>
      <c r="CT6" s="22">
        <f t="shared" si="10"/>
        <v>55.31</v>
      </c>
      <c r="CU6" s="22">
        <f t="shared" si="10"/>
        <v>55.14</v>
      </c>
      <c r="CV6" s="21" t="str">
        <f>IF(CV7="","",IF(CV7="-","【-】","【"&amp;SUBSTITUTE(TEXT(CV7,"#,##0.00"),"-","△")&amp;"】"))</f>
        <v>【59.81】</v>
      </c>
      <c r="CW6" s="22">
        <f>IF(CW7="",NA(),CW7)</f>
        <v>99.32</v>
      </c>
      <c r="CX6" s="22">
        <f t="shared" ref="CX6:DF6" si="11">IF(CX7="",NA(),CX7)</f>
        <v>99.32</v>
      </c>
      <c r="CY6" s="22">
        <f t="shared" si="11"/>
        <v>99.32</v>
      </c>
      <c r="CZ6" s="22">
        <f t="shared" si="11"/>
        <v>99.32</v>
      </c>
      <c r="DA6" s="22">
        <f t="shared" si="11"/>
        <v>99.32</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50.72</v>
      </c>
      <c r="DI6" s="22">
        <f t="shared" ref="DI6:DQ6" si="12">IF(DI7="",NA(),DI7)</f>
        <v>51.24</v>
      </c>
      <c r="DJ6" s="22">
        <f t="shared" si="12"/>
        <v>51.11</v>
      </c>
      <c r="DK6" s="22">
        <f t="shared" si="12"/>
        <v>52.37</v>
      </c>
      <c r="DL6" s="22">
        <f t="shared" si="12"/>
        <v>53.1</v>
      </c>
      <c r="DM6" s="22">
        <f t="shared" si="12"/>
        <v>49.92</v>
      </c>
      <c r="DN6" s="22">
        <f t="shared" si="12"/>
        <v>50.63</v>
      </c>
      <c r="DO6" s="22">
        <f t="shared" si="12"/>
        <v>51.29</v>
      </c>
      <c r="DP6" s="22">
        <f t="shared" si="12"/>
        <v>52.2</v>
      </c>
      <c r="DQ6" s="22">
        <f t="shared" si="12"/>
        <v>52.7</v>
      </c>
      <c r="DR6" s="21" t="str">
        <f>IF(DR7="","",IF(DR7="-","【-】","【"&amp;SUBSTITUTE(TEXT(DR7,"#,##0.00"),"-","△")&amp;"】"))</f>
        <v>【52.02】</v>
      </c>
      <c r="DS6" s="22">
        <f>IF(DS7="",NA(),DS7)</f>
        <v>20.309999999999999</v>
      </c>
      <c r="DT6" s="22">
        <f t="shared" ref="DT6:EB6" si="13">IF(DT7="",NA(),DT7)</f>
        <v>21.19</v>
      </c>
      <c r="DU6" s="22">
        <f t="shared" si="13"/>
        <v>22.43</v>
      </c>
      <c r="DV6" s="22">
        <f t="shared" si="13"/>
        <v>26.04</v>
      </c>
      <c r="DW6" s="22">
        <f t="shared" si="13"/>
        <v>28.14</v>
      </c>
      <c r="DX6" s="22">
        <f t="shared" si="13"/>
        <v>16.88</v>
      </c>
      <c r="DY6" s="22">
        <f t="shared" si="13"/>
        <v>18.28</v>
      </c>
      <c r="DZ6" s="22">
        <f t="shared" si="13"/>
        <v>19.61</v>
      </c>
      <c r="EA6" s="22">
        <f t="shared" si="13"/>
        <v>20.73</v>
      </c>
      <c r="EB6" s="22">
        <f t="shared" si="13"/>
        <v>22.86</v>
      </c>
      <c r="EC6" s="21" t="str">
        <f>IF(EC7="","",IF(EC7="-","【-】","【"&amp;SUBSTITUTE(TEXT(EC7,"#,##0.00"),"-","△")&amp;"】"))</f>
        <v>【25.37】</v>
      </c>
      <c r="ED6" s="21">
        <f>IF(ED7="",NA(),ED7)</f>
        <v>0</v>
      </c>
      <c r="EE6" s="21">
        <f t="shared" ref="EE6:EM6" si="14">IF(EE7="",NA(),EE7)</f>
        <v>0</v>
      </c>
      <c r="EF6" s="21">
        <f t="shared" si="14"/>
        <v>0</v>
      </c>
      <c r="EG6" s="21">
        <f t="shared" si="14"/>
        <v>0</v>
      </c>
      <c r="EH6" s="21">
        <f t="shared" si="14"/>
        <v>0</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44041</v>
      </c>
      <c r="D7" s="24">
        <v>46</v>
      </c>
      <c r="E7" s="24">
        <v>1</v>
      </c>
      <c r="F7" s="24">
        <v>0</v>
      </c>
      <c r="G7" s="24">
        <v>1</v>
      </c>
      <c r="H7" s="24" t="s">
        <v>93</v>
      </c>
      <c r="I7" s="24" t="s">
        <v>94</v>
      </c>
      <c r="J7" s="24" t="s">
        <v>95</v>
      </c>
      <c r="K7" s="24" t="s">
        <v>96</v>
      </c>
      <c r="L7" s="24" t="s">
        <v>97</v>
      </c>
      <c r="M7" s="24" t="s">
        <v>98</v>
      </c>
      <c r="N7" s="25" t="s">
        <v>99</v>
      </c>
      <c r="O7" s="25">
        <v>98.23</v>
      </c>
      <c r="P7" s="25">
        <v>100</v>
      </c>
      <c r="Q7" s="25">
        <v>4400</v>
      </c>
      <c r="R7" s="25">
        <v>17795</v>
      </c>
      <c r="S7" s="25">
        <v>13.19</v>
      </c>
      <c r="T7" s="25">
        <v>1349.13</v>
      </c>
      <c r="U7" s="25">
        <v>17748</v>
      </c>
      <c r="V7" s="25">
        <v>13.19</v>
      </c>
      <c r="W7" s="25">
        <v>1345.56</v>
      </c>
      <c r="X7" s="25">
        <v>97.82</v>
      </c>
      <c r="Y7" s="25">
        <v>114.96</v>
      </c>
      <c r="Z7" s="25">
        <v>111.88</v>
      </c>
      <c r="AA7" s="25">
        <v>102.24</v>
      </c>
      <c r="AB7" s="25">
        <v>106.25</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1939.07</v>
      </c>
      <c r="AU7" s="25">
        <v>2283.69</v>
      </c>
      <c r="AV7" s="25">
        <v>999.06</v>
      </c>
      <c r="AW7" s="25">
        <v>1423.42</v>
      </c>
      <c r="AX7" s="25">
        <v>1979.71</v>
      </c>
      <c r="AY7" s="25">
        <v>379.08</v>
      </c>
      <c r="AZ7" s="25">
        <v>367.55</v>
      </c>
      <c r="BA7" s="25">
        <v>378.56</v>
      </c>
      <c r="BB7" s="25">
        <v>364.46</v>
      </c>
      <c r="BC7" s="25">
        <v>338.89</v>
      </c>
      <c r="BD7" s="25">
        <v>243.36</v>
      </c>
      <c r="BE7" s="25">
        <v>18.97</v>
      </c>
      <c r="BF7" s="25">
        <v>15.53</v>
      </c>
      <c r="BG7" s="25">
        <v>9.08</v>
      </c>
      <c r="BH7" s="25">
        <v>4.6500000000000004</v>
      </c>
      <c r="BI7" s="25">
        <v>0.56000000000000005</v>
      </c>
      <c r="BJ7" s="25">
        <v>398.98</v>
      </c>
      <c r="BK7" s="25">
        <v>418.68</v>
      </c>
      <c r="BL7" s="25">
        <v>395.68</v>
      </c>
      <c r="BM7" s="25">
        <v>403.72</v>
      </c>
      <c r="BN7" s="25">
        <v>400.21</v>
      </c>
      <c r="BO7" s="25">
        <v>265.93</v>
      </c>
      <c r="BP7" s="25">
        <v>89.47</v>
      </c>
      <c r="BQ7" s="25">
        <v>93.33</v>
      </c>
      <c r="BR7" s="25">
        <v>95.34</v>
      </c>
      <c r="BS7" s="25">
        <v>94.64</v>
      </c>
      <c r="BT7" s="25">
        <v>89.88</v>
      </c>
      <c r="BU7" s="25">
        <v>98.64</v>
      </c>
      <c r="BV7" s="25">
        <v>94.78</v>
      </c>
      <c r="BW7" s="25">
        <v>97.59</v>
      </c>
      <c r="BX7" s="25">
        <v>92.17</v>
      </c>
      <c r="BY7" s="25">
        <v>92.83</v>
      </c>
      <c r="BZ7" s="25">
        <v>97.82</v>
      </c>
      <c r="CA7" s="25">
        <v>276</v>
      </c>
      <c r="CB7" s="25">
        <v>222.87</v>
      </c>
      <c r="CC7" s="25">
        <v>234.1</v>
      </c>
      <c r="CD7" s="25">
        <v>235.39</v>
      </c>
      <c r="CE7" s="25">
        <v>244.63</v>
      </c>
      <c r="CF7" s="25">
        <v>178.92</v>
      </c>
      <c r="CG7" s="25">
        <v>181.3</v>
      </c>
      <c r="CH7" s="25">
        <v>181.71</v>
      </c>
      <c r="CI7" s="25">
        <v>188.51</v>
      </c>
      <c r="CJ7" s="25">
        <v>189.43</v>
      </c>
      <c r="CK7" s="25">
        <v>177.56</v>
      </c>
      <c r="CL7" s="25">
        <v>48.53</v>
      </c>
      <c r="CM7" s="25">
        <v>51.51</v>
      </c>
      <c r="CN7" s="25">
        <v>50.55</v>
      </c>
      <c r="CO7" s="25">
        <v>49.39</v>
      </c>
      <c r="CP7" s="25">
        <v>48.62</v>
      </c>
      <c r="CQ7" s="25">
        <v>55.14</v>
      </c>
      <c r="CR7" s="25">
        <v>55.89</v>
      </c>
      <c r="CS7" s="25">
        <v>55.72</v>
      </c>
      <c r="CT7" s="25">
        <v>55.31</v>
      </c>
      <c r="CU7" s="25">
        <v>55.14</v>
      </c>
      <c r="CV7" s="25">
        <v>59.81</v>
      </c>
      <c r="CW7" s="25">
        <v>99.32</v>
      </c>
      <c r="CX7" s="25">
        <v>99.32</v>
      </c>
      <c r="CY7" s="25">
        <v>99.32</v>
      </c>
      <c r="CZ7" s="25">
        <v>99.32</v>
      </c>
      <c r="DA7" s="25">
        <v>99.32</v>
      </c>
      <c r="DB7" s="25">
        <v>81.39</v>
      </c>
      <c r="DC7" s="25">
        <v>81.27</v>
      </c>
      <c r="DD7" s="25">
        <v>81.260000000000005</v>
      </c>
      <c r="DE7" s="25">
        <v>80.36</v>
      </c>
      <c r="DF7" s="25">
        <v>80.13</v>
      </c>
      <c r="DG7" s="25">
        <v>89.42</v>
      </c>
      <c r="DH7" s="25">
        <v>50.72</v>
      </c>
      <c r="DI7" s="25">
        <v>51.24</v>
      </c>
      <c r="DJ7" s="25">
        <v>51.11</v>
      </c>
      <c r="DK7" s="25">
        <v>52.37</v>
      </c>
      <c r="DL7" s="25">
        <v>53.1</v>
      </c>
      <c r="DM7" s="25">
        <v>49.92</v>
      </c>
      <c r="DN7" s="25">
        <v>50.63</v>
      </c>
      <c r="DO7" s="25">
        <v>51.29</v>
      </c>
      <c r="DP7" s="25">
        <v>52.2</v>
      </c>
      <c r="DQ7" s="25">
        <v>52.7</v>
      </c>
      <c r="DR7" s="25">
        <v>52.02</v>
      </c>
      <c r="DS7" s="25">
        <v>20.309999999999999</v>
      </c>
      <c r="DT7" s="25">
        <v>21.19</v>
      </c>
      <c r="DU7" s="25">
        <v>22.43</v>
      </c>
      <c r="DV7" s="25">
        <v>26.04</v>
      </c>
      <c r="DW7" s="25">
        <v>28.14</v>
      </c>
      <c r="DX7" s="25">
        <v>16.88</v>
      </c>
      <c r="DY7" s="25">
        <v>18.28</v>
      </c>
      <c r="DZ7" s="25">
        <v>19.61</v>
      </c>
      <c r="EA7" s="25">
        <v>20.73</v>
      </c>
      <c r="EB7" s="25">
        <v>22.86</v>
      </c>
      <c r="EC7" s="25">
        <v>25.37</v>
      </c>
      <c r="ED7" s="25">
        <v>0</v>
      </c>
      <c r="EE7" s="25">
        <v>0</v>
      </c>
      <c r="EF7" s="25">
        <v>0</v>
      </c>
      <c r="EG7" s="25">
        <v>0</v>
      </c>
      <c r="EH7" s="25">
        <v>0</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2025-02-12T02:51:36Z</cp:lastPrinted>
  <dcterms:created xsi:type="dcterms:W3CDTF">2024-12-11T04:54:42Z</dcterms:created>
  <dcterms:modified xsi:type="dcterms:W3CDTF">2025-03-07T04:48:46Z</dcterms:modified>
  <cp:category/>
</cp:coreProperties>
</file>