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1_事業別\01 法適用事業\04　下水道事業\02_特環（174）\"/>
    </mc:Choice>
  </mc:AlternateContent>
  <workbookProtection workbookAlgorithmName="SHA-512" workbookHashValue="qTthhR6RceN0v4BwD4YNOUEtq02ZP3RVngMN/i929/Ft6qOAJo9n4fPWMrHh92rDB5hyfYVUmxj5qWzQEdb4Qw==" workbookSaltValue="Cd2fvo2ituSg7g5v5FekQw==" workbookSpinCount="100000" lockStructure="1"/>
  <bookViews>
    <workbookView xWindow="-105" yWindow="-105" windowWidth="23250" windowHeight="1245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AT8" i="4" s="1"/>
  <c r="S6" i="5"/>
  <c r="AL8" i="4" s="1"/>
  <c r="R6" i="5"/>
  <c r="Q6" i="5"/>
  <c r="W10" i="4" s="1"/>
  <c r="P6" i="5"/>
  <c r="P10" i="4" s="1"/>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I85" i="4"/>
  <c r="H85" i="4"/>
  <c r="G85" i="4"/>
  <c r="BB10" i="4"/>
  <c r="AD10" i="4"/>
  <c r="B10" i="4"/>
  <c r="AD8" i="4"/>
  <c r="W8" i="4"/>
  <c r="B8" i="4"/>
  <c r="B6" i="4"/>
</calcChain>
</file>

<file path=xl/sharedStrings.xml><?xml version="1.0" encoding="utf-8"?>
<sst xmlns="http://schemas.openxmlformats.org/spreadsheetml/2006/main" count="257" uniqueCount="116">
  <si>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</si>
  <si>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</si>
  <si>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</si>
  <si>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</si>
  <si>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</si>
  <si>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</si>
  <si>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</si>
  <si>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</si>
  <si>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</si>
  <si>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</si>
  <si>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</si>
  <si>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</si>
  <si>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</si>
  <si>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</si>
  <si>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</si>
  <si>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</si>
  <si>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</si>
  <si>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</si>
  <si>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</si>
  <si>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</si>
  <si>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</si>
  <si>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</si>
  <si>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</si>
  <si>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</si>
  <si>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</si>
  <si>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</si>
  <si>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</si>
  <si>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</si>
  <si>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</si>
  <si>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</si>
  <si>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</si>
  <si>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</si>
  <si>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</si>
  <si>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</si>
  <si>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</si>
  <si>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</si>
  <si>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</si>
  <si>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</si>
  <si>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</si>
  <si>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</si>
  <si>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</si>
  <si>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</si>
  <si>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</si>
  <si>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</si>
  <si>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</si>
  <si>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</si>
  <si>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</si>
  <si>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</si>
  <si>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</si>
  <si>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</si>
  <si>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</si>
  <si>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</si>
  <si>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</si>
  <si>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</si>
  <si>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</si>
  <si>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</si>
  <si>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</si>
  <si>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</si>
  <si>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</si>
  <si>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</si>
  <si>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</si>
  <si>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</si>
  <si>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</si>
  <si>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</si>
  <si>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</si>
  <si>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</si>
  <si>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</si>
  <si>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</si>
  <si>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</si>
  <si>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</si>
  <si>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</si>
  <si>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</si>
  <si>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</si>
  <si>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</si>
  <si>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</si>
  <si>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</si>
  <si>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</si>
  <si>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</si>
  <si>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</si>
  <si>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</si>
  <si>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</si>
  <si>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</si>
  <si>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</si>
  <si>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</si>
  <si>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</si>
  <si>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</si>
  <si>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</si>
  <si>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</si>
  <si>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</si>
  <si>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</si>
  <si>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</si>
  <si>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</si>
  <si>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</si>
  <si>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</si>
  <si>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</si>
  <si>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</si>
  <si>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蔵王町</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</si>
  <si>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</si>
  <si>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</si>
  <si>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</si>
  <si>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</si>
  <si>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</si>
  <si>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</si>
  <si>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</si>
  <si>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</si>
  <si>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</si>
  <si>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</si>
  <si>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</si>
  <si>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</si>
  <si>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</si>
  <si>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</si>
  <si>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</si>
  <si>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</si>
  <si>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は、令和5年度の料金改定により上昇したものの、依然として100％を下回り、赤字が続いています。経常費用に対して使用料収入が不足しているため、今後はさらなる料金改定や運営の効率化を進め、収支の健全化を図ります。
②累積欠損金比率は類似団体平均を上回っています。主な要因は、経常費用に占める資本費の割合が高いことです。今後は料金改定により収入の増加を図り、累積欠損金の縮減に努めます。
③流動比率は、類似団体平均より低く、現金の減少幅が大きいため低下が続いています。一般会計からの繰入を受けても改善が見られず、料金改定や財源の確保に向けた施策を図ります。
④企業債残高対事業規模比率は、類似団体平均より低く、企業債償還を一般会計繰入金に依存しています。今後は償還計画の適正化や新規企業債の抑制を進め、財政負担の軽減を図ります。
⑤経費回収率は、令和5年度の料金改定により大幅に改善しましたが、今後は維持管理費や資本費の増加が見込まれるため、適正な料金設定と効率的な施設運営を推進します。
⑥汚水処理原価は、前年度より減少し、類似団体平均を下回っています。維持管理費の見直しが影響していますが、依然として地理的要因による建設費の高さが課題です。今後はストックマネジメント計画を活用し、費用の平準化を進めます。
⑧水洗化率は、概ね類似団体平均ですが、未接続者への周知を継続し、接続促進に向けた取組を進めます。</t>
    <rPh sb="283" eb="284">
      <t>ハカ</t>
    </rPh>
    <rPh sb="377" eb="379">
      <t>レイワ</t>
    </rPh>
    <rPh sb="555" eb="557">
      <t>ヘイジュン</t>
    </rPh>
    <phoneticPr fontId="4"/>
  </si>
  <si>
    <t xml:space="preserve">　本事業では、令和5年度に料金改定を実施したものの、経常収支比率や累積欠損金比率の改善が十分に進まず、赤字が継続しています。施設老朽化に伴う維持管理費の増加や使用料収入の確保が課題であり、財政健全化と経営基盤の強化が求められます。
　今後は、令和6年度に改定する経営戦略に基づき、料金改定の検討を進めながら、維持管理の効率化を図り、自己財源の確保と企業債の適正管理を推進します。また、ストックマネジメント計画に基づく設備更新を計画的に実施するとともに、必要に応じて広域連携や民間委託の活用を検討し、持続可能な経営の確立を目指します。
</t>
    <rPh sb="121" eb="123">
      <t>レイワ</t>
    </rPh>
    <rPh sb="124" eb="125">
      <t>ネン</t>
    </rPh>
    <phoneticPr fontId="4"/>
  </si>
  <si>
    <t>①有形固定資産減価償却率は、類似団体平均を大幅に下回っており、資産の老朽化は低い状態にあります。今後、減価償却が進み法定耐用年数を超える資産については、ストックマネジメント計画を活用し、効率的な更新と計画的な老朽化対策を進めていきます。
②管渠老朽化率及び③管渠改善率は、現時点では法定耐用年数を経過していないため、0％となっています。</t>
    <rPh sb="121" eb="123">
      <t>カンキョ</t>
    </rPh>
    <rPh sb="123" eb="126">
      <t>ロウキュウカ</t>
    </rPh>
    <rPh sb="126" eb="127">
      <t>リツ</t>
    </rPh>
    <rPh sb="127" eb="128">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</si>
</sst>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5DF-4772-A2B7-B1486DA7C03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0.06</c:v>
                </c:pt>
                <c:pt idx="2">
                  <c:v>0.27</c:v>
                </c:pt>
                <c:pt idx="3">
                  <c:v>0.22</c:v>
                </c:pt>
                <c:pt idx="4">
                  <c:v>0.17</c:v>
                </c:pt>
              </c:numCache>
            </c:numRef>
          </c:val>
          <c:smooth val="0"/>
          <c:extLst>
            <c:ext xmlns:c16="http://schemas.microsoft.com/office/drawing/2014/chart" uri="{C3380CC4-5D6E-409C-BE32-E72D297353CC}">
              <c16:uniqueId val="{00000001-05DF-4772-A2B7-B1486DA7C03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062-49AB-B3CF-AEACF0D91F2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45.87</c:v>
                </c:pt>
                <c:pt idx="2">
                  <c:v>44.24</c:v>
                </c:pt>
                <c:pt idx="3">
                  <c:v>45.3</c:v>
                </c:pt>
                <c:pt idx="4">
                  <c:v>45.6</c:v>
                </c:pt>
              </c:numCache>
            </c:numRef>
          </c:val>
          <c:smooth val="0"/>
          <c:extLst>
            <c:ext xmlns:c16="http://schemas.microsoft.com/office/drawing/2014/chart" uri="{C3380CC4-5D6E-409C-BE32-E72D297353CC}">
              <c16:uniqueId val="{00000001-D062-49AB-B3CF-AEACF0D91F2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87.61</c:v>
                </c:pt>
                <c:pt idx="2">
                  <c:v>87.46</c:v>
                </c:pt>
                <c:pt idx="3">
                  <c:v>90.38</c:v>
                </c:pt>
                <c:pt idx="4">
                  <c:v>91.07</c:v>
                </c:pt>
              </c:numCache>
            </c:numRef>
          </c:val>
          <c:extLst>
            <c:ext xmlns:c16="http://schemas.microsoft.com/office/drawing/2014/chart" uri="{C3380CC4-5D6E-409C-BE32-E72D297353CC}">
              <c16:uniqueId val="{00000000-0A53-4274-A794-DB85FA1B067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87.65</c:v>
                </c:pt>
                <c:pt idx="2">
                  <c:v>88.15</c:v>
                </c:pt>
                <c:pt idx="3">
                  <c:v>88.37</c:v>
                </c:pt>
                <c:pt idx="4">
                  <c:v>88.66</c:v>
                </c:pt>
              </c:numCache>
            </c:numRef>
          </c:val>
          <c:smooth val="0"/>
          <c:extLst>
            <c:ext xmlns:c16="http://schemas.microsoft.com/office/drawing/2014/chart" uri="{C3380CC4-5D6E-409C-BE32-E72D297353CC}">
              <c16:uniqueId val="{00000001-0A53-4274-A794-DB85FA1B067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94.1</c:v>
                </c:pt>
                <c:pt idx="2">
                  <c:v>89.73</c:v>
                </c:pt>
                <c:pt idx="3">
                  <c:v>92.9</c:v>
                </c:pt>
                <c:pt idx="4">
                  <c:v>96.9</c:v>
                </c:pt>
              </c:numCache>
            </c:numRef>
          </c:val>
          <c:extLst>
            <c:ext xmlns:c16="http://schemas.microsoft.com/office/drawing/2014/chart" uri="{C3380CC4-5D6E-409C-BE32-E72D297353CC}">
              <c16:uniqueId val="{00000000-D71F-4E8C-8388-527F77777DA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102.7</c:v>
                </c:pt>
                <c:pt idx="2">
                  <c:v>104.11</c:v>
                </c:pt>
                <c:pt idx="3">
                  <c:v>101.98</c:v>
                </c:pt>
                <c:pt idx="4">
                  <c:v>102.68</c:v>
                </c:pt>
              </c:numCache>
            </c:numRef>
          </c:val>
          <c:smooth val="0"/>
          <c:extLst>
            <c:ext xmlns:c16="http://schemas.microsoft.com/office/drawing/2014/chart" uri="{C3380CC4-5D6E-409C-BE32-E72D297353CC}">
              <c16:uniqueId val="{00000001-D71F-4E8C-8388-527F77777DA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3.68</c:v>
                </c:pt>
                <c:pt idx="2">
                  <c:v>7.36</c:v>
                </c:pt>
                <c:pt idx="3">
                  <c:v>10.95</c:v>
                </c:pt>
                <c:pt idx="4">
                  <c:v>14.53</c:v>
                </c:pt>
              </c:numCache>
            </c:numRef>
          </c:val>
          <c:extLst>
            <c:ext xmlns:c16="http://schemas.microsoft.com/office/drawing/2014/chart" uri="{C3380CC4-5D6E-409C-BE32-E72D297353CC}">
              <c16:uniqueId val="{00000000-0F54-447E-B75B-F6A71DC3B6B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29.24</c:v>
                </c:pt>
                <c:pt idx="2">
                  <c:v>31.73</c:v>
                </c:pt>
                <c:pt idx="3">
                  <c:v>32.57</c:v>
                </c:pt>
                <c:pt idx="4">
                  <c:v>33.159999999999997</c:v>
                </c:pt>
              </c:numCache>
            </c:numRef>
          </c:val>
          <c:smooth val="0"/>
          <c:extLst>
            <c:ext xmlns:c16="http://schemas.microsoft.com/office/drawing/2014/chart" uri="{C3380CC4-5D6E-409C-BE32-E72D297353CC}">
              <c16:uniqueId val="{00000001-0F54-447E-B75B-F6A71DC3B6B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52E-4C59-B0D4-6E8BC99FB94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formatCode="#,##0.00;&quot;△&quot;#,##0.00;&quot;-&quot;">
                  <c:v>0.04</c:v>
                </c:pt>
                <c:pt idx="4" formatCode="#,##0.00;&quot;△&quot;#,##0.00;&quot;-&quot;">
                  <c:v>0.12</c:v>
                </c:pt>
              </c:numCache>
            </c:numRef>
          </c:val>
          <c:smooth val="0"/>
          <c:extLst>
            <c:ext xmlns:c16="http://schemas.microsoft.com/office/drawing/2014/chart" uri="{C3380CC4-5D6E-409C-BE32-E72D297353CC}">
              <c16:uniqueId val="{00000001-552E-4C59-B0D4-6E8BC99FB94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22.43</c:v>
                </c:pt>
                <c:pt idx="2">
                  <c:v>51.38</c:v>
                </c:pt>
                <c:pt idx="3">
                  <c:v>73.319999999999993</c:v>
                </c:pt>
                <c:pt idx="4">
                  <c:v>68.62</c:v>
                </c:pt>
              </c:numCache>
            </c:numRef>
          </c:val>
          <c:extLst>
            <c:ext xmlns:c16="http://schemas.microsoft.com/office/drawing/2014/chart" uri="{C3380CC4-5D6E-409C-BE32-E72D297353CC}">
              <c16:uniqueId val="{00000000-2E7D-43DB-9B7A-B907A9A50C1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48.2</c:v>
                </c:pt>
                <c:pt idx="2">
                  <c:v>46.91</c:v>
                </c:pt>
                <c:pt idx="3">
                  <c:v>52.27</c:v>
                </c:pt>
                <c:pt idx="4">
                  <c:v>58.68</c:v>
                </c:pt>
              </c:numCache>
            </c:numRef>
          </c:val>
          <c:smooth val="0"/>
          <c:extLst>
            <c:ext xmlns:c16="http://schemas.microsoft.com/office/drawing/2014/chart" uri="{C3380CC4-5D6E-409C-BE32-E72D297353CC}">
              <c16:uniqueId val="{00000001-2E7D-43DB-9B7A-B907A9A50C1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72.66</c:v>
                </c:pt>
                <c:pt idx="2">
                  <c:v>50.82</c:v>
                </c:pt>
                <c:pt idx="3">
                  <c:v>33.299999999999997</c:v>
                </c:pt>
                <c:pt idx="4">
                  <c:v>28.31</c:v>
                </c:pt>
              </c:numCache>
            </c:numRef>
          </c:val>
          <c:extLst>
            <c:ext xmlns:c16="http://schemas.microsoft.com/office/drawing/2014/chart" uri="{C3380CC4-5D6E-409C-BE32-E72D297353CC}">
              <c16:uniqueId val="{00000000-CF3D-4505-B631-45ECD26A2FD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46.85</c:v>
                </c:pt>
                <c:pt idx="2">
                  <c:v>44.35</c:v>
                </c:pt>
                <c:pt idx="3">
                  <c:v>41.51</c:v>
                </c:pt>
                <c:pt idx="4">
                  <c:v>45.01</c:v>
                </c:pt>
              </c:numCache>
            </c:numRef>
          </c:val>
          <c:smooth val="0"/>
          <c:extLst>
            <c:ext xmlns:c16="http://schemas.microsoft.com/office/drawing/2014/chart" uri="{C3380CC4-5D6E-409C-BE32-E72D297353CC}">
              <c16:uniqueId val="{00000001-CF3D-4505-B631-45ECD26A2FD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451.03</c:v>
                </c:pt>
                <c:pt idx="2">
                  <c:v>621.91999999999996</c:v>
                </c:pt>
                <c:pt idx="3">
                  <c:v>577.71</c:v>
                </c:pt>
                <c:pt idx="4">
                  <c:v>606.39</c:v>
                </c:pt>
              </c:numCache>
            </c:numRef>
          </c:val>
          <c:extLst>
            <c:ext xmlns:c16="http://schemas.microsoft.com/office/drawing/2014/chart" uri="{C3380CC4-5D6E-409C-BE32-E72D297353CC}">
              <c16:uniqueId val="{00000000-E358-465E-A980-A8AA327A630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1268.6300000000001</c:v>
                </c:pt>
                <c:pt idx="2">
                  <c:v>1283.69</c:v>
                </c:pt>
                <c:pt idx="3">
                  <c:v>1160.22</c:v>
                </c:pt>
                <c:pt idx="4">
                  <c:v>1141.98</c:v>
                </c:pt>
              </c:numCache>
            </c:numRef>
          </c:val>
          <c:smooth val="0"/>
          <c:extLst>
            <c:ext xmlns:c16="http://schemas.microsoft.com/office/drawing/2014/chart" uri="{C3380CC4-5D6E-409C-BE32-E72D297353CC}">
              <c16:uniqueId val="{00000001-E358-465E-A980-A8AA327A630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82.3</c:v>
                </c:pt>
                <c:pt idx="2">
                  <c:v>81.62</c:v>
                </c:pt>
                <c:pt idx="3">
                  <c:v>81.92</c:v>
                </c:pt>
                <c:pt idx="4">
                  <c:v>113.7</c:v>
                </c:pt>
              </c:numCache>
            </c:numRef>
          </c:val>
          <c:extLst>
            <c:ext xmlns:c16="http://schemas.microsoft.com/office/drawing/2014/chart" uri="{C3380CC4-5D6E-409C-BE32-E72D297353CC}">
              <c16:uniqueId val="{00000000-2BDA-4D1A-BEB3-48978E2BE23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82.88</c:v>
                </c:pt>
                <c:pt idx="2">
                  <c:v>82.53</c:v>
                </c:pt>
                <c:pt idx="3">
                  <c:v>81.81</c:v>
                </c:pt>
                <c:pt idx="4">
                  <c:v>82.27</c:v>
                </c:pt>
              </c:numCache>
            </c:numRef>
          </c:val>
          <c:smooth val="0"/>
          <c:extLst>
            <c:ext xmlns:c16="http://schemas.microsoft.com/office/drawing/2014/chart" uri="{C3380CC4-5D6E-409C-BE32-E72D297353CC}">
              <c16:uniqueId val="{00000001-2BDA-4D1A-BEB3-48978E2BE23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183.79</c:v>
                </c:pt>
                <c:pt idx="2">
                  <c:v>185.48</c:v>
                </c:pt>
                <c:pt idx="3">
                  <c:v>185.49</c:v>
                </c:pt>
                <c:pt idx="4">
                  <c:v>165.48</c:v>
                </c:pt>
              </c:numCache>
            </c:numRef>
          </c:val>
          <c:extLst>
            <c:ext xmlns:c16="http://schemas.microsoft.com/office/drawing/2014/chart" uri="{C3380CC4-5D6E-409C-BE32-E72D297353CC}">
              <c16:uniqueId val="{00000000-F203-42EA-8E60-6B4AF25C49E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187.76</c:v>
                </c:pt>
                <c:pt idx="2">
                  <c:v>190.48</c:v>
                </c:pt>
                <c:pt idx="3">
                  <c:v>193.59</c:v>
                </c:pt>
                <c:pt idx="4">
                  <c:v>194.42</c:v>
                </c:pt>
              </c:numCache>
            </c:numRef>
          </c:val>
          <c:smooth val="0"/>
          <c:extLst>
            <c:ext xmlns:c16="http://schemas.microsoft.com/office/drawing/2014/chart" uri="{C3380CC4-5D6E-409C-BE32-E72D297353CC}">
              <c16:uniqueId val="{00000001-F203-42EA-8E60-6B4AF25C49E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22"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蔵王町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D1</v>
      </c>
      <c r="X8" s="64"/>
      <c r="Y8" s="64"/>
      <c r="Z8" s="64"/>
      <c r="AA8" s="64"/>
      <c r="AB8" s="64"/>
      <c r="AC8" s="64"/>
      <c r="AD8" s="65" t="str">
        <f>データ!$M$6</f>
        <v>非設置</v>
      </c>
      <c r="AE8" s="65"/>
      <c r="AF8" s="65"/>
      <c r="AG8" s="65"/>
      <c r="AH8" s="65"/>
      <c r="AI8" s="65"/>
      <c r="AJ8" s="65"/>
      <c r="AK8" s="3"/>
      <c r="AL8" s="44">
        <f>データ!S6</f>
        <v>11074</v>
      </c>
      <c r="AM8" s="44"/>
      <c r="AN8" s="44"/>
      <c r="AO8" s="44"/>
      <c r="AP8" s="44"/>
      <c r="AQ8" s="44"/>
      <c r="AR8" s="44"/>
      <c r="AS8" s="44"/>
      <c r="AT8" s="45">
        <f>データ!T6</f>
        <v>152.83000000000001</v>
      </c>
      <c r="AU8" s="45"/>
      <c r="AV8" s="45"/>
      <c r="AW8" s="45"/>
      <c r="AX8" s="45"/>
      <c r="AY8" s="45"/>
      <c r="AZ8" s="45"/>
      <c r="BA8" s="45"/>
      <c r="BB8" s="45">
        <f>データ!U6</f>
        <v>72.459999999999994</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60.18</v>
      </c>
      <c r="J10" s="45"/>
      <c r="K10" s="45"/>
      <c r="L10" s="45"/>
      <c r="M10" s="45"/>
      <c r="N10" s="45"/>
      <c r="O10" s="45"/>
      <c r="P10" s="45">
        <f>データ!P6</f>
        <v>51.02</v>
      </c>
      <c r="Q10" s="45"/>
      <c r="R10" s="45"/>
      <c r="S10" s="45"/>
      <c r="T10" s="45"/>
      <c r="U10" s="45"/>
      <c r="V10" s="45"/>
      <c r="W10" s="45">
        <f>データ!Q6</f>
        <v>108.41</v>
      </c>
      <c r="X10" s="45"/>
      <c r="Y10" s="45"/>
      <c r="Z10" s="45"/>
      <c r="AA10" s="45"/>
      <c r="AB10" s="45"/>
      <c r="AC10" s="45"/>
      <c r="AD10" s="44">
        <f>データ!R6</f>
        <v>3722</v>
      </c>
      <c r="AE10" s="44"/>
      <c r="AF10" s="44"/>
      <c r="AG10" s="44"/>
      <c r="AH10" s="44"/>
      <c r="AI10" s="44"/>
      <c r="AJ10" s="44"/>
      <c r="AK10" s="2"/>
      <c r="AL10" s="44">
        <f>データ!V6</f>
        <v>5610</v>
      </c>
      <c r="AM10" s="44"/>
      <c r="AN10" s="44"/>
      <c r="AO10" s="44"/>
      <c r="AP10" s="44"/>
      <c r="AQ10" s="44"/>
      <c r="AR10" s="44"/>
      <c r="AS10" s="44"/>
      <c r="AT10" s="45">
        <f>データ!W6</f>
        <v>4.46</v>
      </c>
      <c r="AU10" s="45"/>
      <c r="AV10" s="45"/>
      <c r="AW10" s="45"/>
      <c r="AX10" s="45"/>
      <c r="AY10" s="45"/>
      <c r="AZ10" s="45"/>
      <c r="BA10" s="45"/>
      <c r="BB10" s="45">
        <f>データ!X6</f>
        <v>1257.8499999999999</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9" t="s">
        <v>115</v>
      </c>
      <c r="BM47" s="80"/>
      <c r="BN47" s="80"/>
      <c r="BO47" s="80"/>
      <c r="BP47" s="80"/>
      <c r="BQ47" s="80"/>
      <c r="BR47" s="80"/>
      <c r="BS47" s="80"/>
      <c r="BT47" s="80"/>
      <c r="BU47" s="80"/>
      <c r="BV47" s="80"/>
      <c r="BW47" s="80"/>
      <c r="BX47" s="80"/>
      <c r="BY47" s="80"/>
      <c r="BZ47" s="8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9"/>
      <c r="BM48" s="80"/>
      <c r="BN48" s="80"/>
      <c r="BO48" s="80"/>
      <c r="BP48" s="80"/>
      <c r="BQ48" s="80"/>
      <c r="BR48" s="80"/>
      <c r="BS48" s="80"/>
      <c r="BT48" s="80"/>
      <c r="BU48" s="80"/>
      <c r="BV48" s="80"/>
      <c r="BW48" s="80"/>
      <c r="BX48" s="80"/>
      <c r="BY48" s="80"/>
      <c r="BZ48" s="8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9"/>
      <c r="BM49" s="80"/>
      <c r="BN49" s="80"/>
      <c r="BO49" s="80"/>
      <c r="BP49" s="80"/>
      <c r="BQ49" s="80"/>
      <c r="BR49" s="80"/>
      <c r="BS49" s="80"/>
      <c r="BT49" s="80"/>
      <c r="BU49" s="80"/>
      <c r="BV49" s="80"/>
      <c r="BW49" s="80"/>
      <c r="BX49" s="80"/>
      <c r="BY49" s="80"/>
      <c r="BZ49" s="8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9"/>
      <c r="BM50" s="80"/>
      <c r="BN50" s="80"/>
      <c r="BO50" s="80"/>
      <c r="BP50" s="80"/>
      <c r="BQ50" s="80"/>
      <c r="BR50" s="80"/>
      <c r="BS50" s="80"/>
      <c r="BT50" s="80"/>
      <c r="BU50" s="80"/>
      <c r="BV50" s="80"/>
      <c r="BW50" s="80"/>
      <c r="BX50" s="80"/>
      <c r="BY50" s="80"/>
      <c r="BZ50" s="8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9"/>
      <c r="BM51" s="80"/>
      <c r="BN51" s="80"/>
      <c r="BO51" s="80"/>
      <c r="BP51" s="80"/>
      <c r="BQ51" s="80"/>
      <c r="BR51" s="80"/>
      <c r="BS51" s="80"/>
      <c r="BT51" s="80"/>
      <c r="BU51" s="80"/>
      <c r="BV51" s="80"/>
      <c r="BW51" s="80"/>
      <c r="BX51" s="80"/>
      <c r="BY51" s="80"/>
      <c r="BZ51" s="8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9"/>
      <c r="BM52" s="80"/>
      <c r="BN52" s="80"/>
      <c r="BO52" s="80"/>
      <c r="BP52" s="80"/>
      <c r="BQ52" s="80"/>
      <c r="BR52" s="80"/>
      <c r="BS52" s="80"/>
      <c r="BT52" s="80"/>
      <c r="BU52" s="80"/>
      <c r="BV52" s="80"/>
      <c r="BW52" s="80"/>
      <c r="BX52" s="80"/>
      <c r="BY52" s="80"/>
      <c r="BZ52" s="8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9"/>
      <c r="BM53" s="80"/>
      <c r="BN53" s="80"/>
      <c r="BO53" s="80"/>
      <c r="BP53" s="80"/>
      <c r="BQ53" s="80"/>
      <c r="BR53" s="80"/>
      <c r="BS53" s="80"/>
      <c r="BT53" s="80"/>
      <c r="BU53" s="80"/>
      <c r="BV53" s="80"/>
      <c r="BW53" s="80"/>
      <c r="BX53" s="80"/>
      <c r="BY53" s="80"/>
      <c r="BZ53" s="8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9"/>
      <c r="BM54" s="80"/>
      <c r="BN54" s="80"/>
      <c r="BO54" s="80"/>
      <c r="BP54" s="80"/>
      <c r="BQ54" s="80"/>
      <c r="BR54" s="80"/>
      <c r="BS54" s="80"/>
      <c r="BT54" s="80"/>
      <c r="BU54" s="80"/>
      <c r="BV54" s="80"/>
      <c r="BW54" s="80"/>
      <c r="BX54" s="80"/>
      <c r="BY54" s="80"/>
      <c r="BZ54" s="8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9"/>
      <c r="BM55" s="80"/>
      <c r="BN55" s="80"/>
      <c r="BO55" s="80"/>
      <c r="BP55" s="80"/>
      <c r="BQ55" s="80"/>
      <c r="BR55" s="80"/>
      <c r="BS55" s="80"/>
      <c r="BT55" s="80"/>
      <c r="BU55" s="80"/>
      <c r="BV55" s="80"/>
      <c r="BW55" s="80"/>
      <c r="BX55" s="80"/>
      <c r="BY55" s="80"/>
      <c r="BZ55" s="8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9"/>
      <c r="BM56" s="80"/>
      <c r="BN56" s="80"/>
      <c r="BO56" s="80"/>
      <c r="BP56" s="80"/>
      <c r="BQ56" s="80"/>
      <c r="BR56" s="80"/>
      <c r="BS56" s="80"/>
      <c r="BT56" s="80"/>
      <c r="BU56" s="80"/>
      <c r="BV56" s="80"/>
      <c r="BW56" s="80"/>
      <c r="BX56" s="80"/>
      <c r="BY56" s="80"/>
      <c r="BZ56" s="8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9"/>
      <c r="BM57" s="80"/>
      <c r="BN57" s="80"/>
      <c r="BO57" s="80"/>
      <c r="BP57" s="80"/>
      <c r="BQ57" s="80"/>
      <c r="BR57" s="80"/>
      <c r="BS57" s="80"/>
      <c r="BT57" s="80"/>
      <c r="BU57" s="80"/>
      <c r="BV57" s="80"/>
      <c r="BW57" s="80"/>
      <c r="BX57" s="80"/>
      <c r="BY57" s="80"/>
      <c r="BZ57" s="8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9"/>
      <c r="BM58" s="80"/>
      <c r="BN58" s="80"/>
      <c r="BO58" s="80"/>
      <c r="BP58" s="80"/>
      <c r="BQ58" s="80"/>
      <c r="BR58" s="80"/>
      <c r="BS58" s="80"/>
      <c r="BT58" s="80"/>
      <c r="BU58" s="80"/>
      <c r="BV58" s="80"/>
      <c r="BW58" s="80"/>
      <c r="BX58" s="80"/>
      <c r="BY58" s="80"/>
      <c r="BZ58" s="8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9"/>
      <c r="BM59" s="80"/>
      <c r="BN59" s="80"/>
      <c r="BO59" s="80"/>
      <c r="BP59" s="80"/>
      <c r="BQ59" s="80"/>
      <c r="BR59" s="80"/>
      <c r="BS59" s="80"/>
      <c r="BT59" s="80"/>
      <c r="BU59" s="80"/>
      <c r="BV59" s="80"/>
      <c r="BW59" s="80"/>
      <c r="BX59" s="80"/>
      <c r="BY59" s="80"/>
      <c r="BZ59" s="81"/>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79"/>
      <c r="BM60" s="80"/>
      <c r="BN60" s="80"/>
      <c r="BO60" s="80"/>
      <c r="BP60" s="80"/>
      <c r="BQ60" s="80"/>
      <c r="BR60" s="80"/>
      <c r="BS60" s="80"/>
      <c r="BT60" s="80"/>
      <c r="BU60" s="80"/>
      <c r="BV60" s="80"/>
      <c r="BW60" s="80"/>
      <c r="BX60" s="80"/>
      <c r="BY60" s="80"/>
      <c r="BZ60" s="81"/>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79"/>
      <c r="BM61" s="80"/>
      <c r="BN61" s="80"/>
      <c r="BO61" s="80"/>
      <c r="BP61" s="80"/>
      <c r="BQ61" s="80"/>
      <c r="BR61" s="80"/>
      <c r="BS61" s="80"/>
      <c r="BT61" s="80"/>
      <c r="BU61" s="80"/>
      <c r="BV61" s="80"/>
      <c r="BW61" s="80"/>
      <c r="BX61" s="80"/>
      <c r="BY61" s="80"/>
      <c r="BZ61" s="8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9"/>
      <c r="BM62" s="80"/>
      <c r="BN62" s="80"/>
      <c r="BO62" s="80"/>
      <c r="BP62" s="80"/>
      <c r="BQ62" s="80"/>
      <c r="BR62" s="80"/>
      <c r="BS62" s="80"/>
      <c r="BT62" s="80"/>
      <c r="BU62" s="80"/>
      <c r="BV62" s="80"/>
      <c r="BW62" s="80"/>
      <c r="BX62" s="80"/>
      <c r="BY62" s="80"/>
      <c r="BZ62" s="8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os07CQQIjfBwFYYvz/SHo57LU9cOFgYPtyBhzm9lwW8WXYApckONllb4LAn0XSdYTvMXRJiWODZ0BvaNPBGU2g==" saltValue="LaPegkWamwI9/T1Spxrzt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43010</v>
      </c>
      <c r="D6" s="19">
        <f t="shared" si="3"/>
        <v>46</v>
      </c>
      <c r="E6" s="19">
        <f t="shared" si="3"/>
        <v>17</v>
      </c>
      <c r="F6" s="19">
        <f t="shared" si="3"/>
        <v>4</v>
      </c>
      <c r="G6" s="19">
        <f t="shared" si="3"/>
        <v>0</v>
      </c>
      <c r="H6" s="19" t="str">
        <f t="shared" si="3"/>
        <v>宮城県　蔵王町</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60.18</v>
      </c>
      <c r="P6" s="20">
        <f t="shared" si="3"/>
        <v>51.02</v>
      </c>
      <c r="Q6" s="20">
        <f t="shared" si="3"/>
        <v>108.41</v>
      </c>
      <c r="R6" s="20">
        <f t="shared" si="3"/>
        <v>3722</v>
      </c>
      <c r="S6" s="20">
        <f t="shared" si="3"/>
        <v>11074</v>
      </c>
      <c r="T6" s="20">
        <f t="shared" si="3"/>
        <v>152.83000000000001</v>
      </c>
      <c r="U6" s="20">
        <f t="shared" si="3"/>
        <v>72.459999999999994</v>
      </c>
      <c r="V6" s="20">
        <f t="shared" si="3"/>
        <v>5610</v>
      </c>
      <c r="W6" s="20">
        <f t="shared" si="3"/>
        <v>4.46</v>
      </c>
      <c r="X6" s="20">
        <f t="shared" si="3"/>
        <v>1257.8499999999999</v>
      </c>
      <c r="Y6" s="21" t="str">
        <f>IF(Y7="",NA(),Y7)</f>
        <v>-</v>
      </c>
      <c r="Z6" s="21">
        <f t="shared" ref="Z6:AH6" si="4">IF(Z7="",NA(),Z7)</f>
        <v>94.1</v>
      </c>
      <c r="AA6" s="21">
        <f t="shared" si="4"/>
        <v>89.73</v>
      </c>
      <c r="AB6" s="21">
        <f t="shared" si="4"/>
        <v>92.9</v>
      </c>
      <c r="AC6" s="21">
        <f t="shared" si="4"/>
        <v>96.9</v>
      </c>
      <c r="AD6" s="21" t="str">
        <f t="shared" si="4"/>
        <v>-</v>
      </c>
      <c r="AE6" s="21">
        <f t="shared" si="4"/>
        <v>102.7</v>
      </c>
      <c r="AF6" s="21">
        <f t="shared" si="4"/>
        <v>104.11</v>
      </c>
      <c r="AG6" s="21">
        <f t="shared" si="4"/>
        <v>101.98</v>
      </c>
      <c r="AH6" s="21">
        <f t="shared" si="4"/>
        <v>102.68</v>
      </c>
      <c r="AI6" s="20" t="str">
        <f>IF(AI7="","",IF(AI7="-","【-】","【"&amp;SUBSTITUTE(TEXT(AI7,"#,##0.00"),"-","△")&amp;"】"))</f>
        <v>【105.09】</v>
      </c>
      <c r="AJ6" s="21" t="str">
        <f>IF(AJ7="",NA(),AJ7)</f>
        <v>-</v>
      </c>
      <c r="AK6" s="21">
        <f t="shared" ref="AK6:AS6" si="5">IF(AK7="",NA(),AK7)</f>
        <v>22.43</v>
      </c>
      <c r="AL6" s="21">
        <f t="shared" si="5"/>
        <v>51.38</v>
      </c>
      <c r="AM6" s="21">
        <f t="shared" si="5"/>
        <v>73.319999999999993</v>
      </c>
      <c r="AN6" s="21">
        <f t="shared" si="5"/>
        <v>68.62</v>
      </c>
      <c r="AO6" s="21" t="str">
        <f t="shared" si="5"/>
        <v>-</v>
      </c>
      <c r="AP6" s="21">
        <f t="shared" si="5"/>
        <v>48.2</v>
      </c>
      <c r="AQ6" s="21">
        <f t="shared" si="5"/>
        <v>46.91</v>
      </c>
      <c r="AR6" s="21">
        <f t="shared" si="5"/>
        <v>52.27</v>
      </c>
      <c r="AS6" s="21">
        <f t="shared" si="5"/>
        <v>58.68</v>
      </c>
      <c r="AT6" s="20" t="str">
        <f>IF(AT7="","",IF(AT7="-","【-】","【"&amp;SUBSTITUTE(TEXT(AT7,"#,##0.00"),"-","△")&amp;"】"))</f>
        <v>【65.73】</v>
      </c>
      <c r="AU6" s="21" t="str">
        <f>IF(AU7="",NA(),AU7)</f>
        <v>-</v>
      </c>
      <c r="AV6" s="21">
        <f t="shared" ref="AV6:BD6" si="6">IF(AV7="",NA(),AV7)</f>
        <v>72.66</v>
      </c>
      <c r="AW6" s="21">
        <f t="shared" si="6"/>
        <v>50.82</v>
      </c>
      <c r="AX6" s="21">
        <f t="shared" si="6"/>
        <v>33.299999999999997</v>
      </c>
      <c r="AY6" s="21">
        <f t="shared" si="6"/>
        <v>28.31</v>
      </c>
      <c r="AZ6" s="21" t="str">
        <f t="shared" si="6"/>
        <v>-</v>
      </c>
      <c r="BA6" s="21">
        <f t="shared" si="6"/>
        <v>46.85</v>
      </c>
      <c r="BB6" s="21">
        <f t="shared" si="6"/>
        <v>44.35</v>
      </c>
      <c r="BC6" s="21">
        <f t="shared" si="6"/>
        <v>41.51</v>
      </c>
      <c r="BD6" s="21">
        <f t="shared" si="6"/>
        <v>45.01</v>
      </c>
      <c r="BE6" s="20" t="str">
        <f>IF(BE7="","",IF(BE7="-","【-】","【"&amp;SUBSTITUTE(TEXT(BE7,"#,##0.00"),"-","△")&amp;"】"))</f>
        <v>【48.91】</v>
      </c>
      <c r="BF6" s="21" t="str">
        <f>IF(BF7="",NA(),BF7)</f>
        <v>-</v>
      </c>
      <c r="BG6" s="21">
        <f t="shared" ref="BG6:BO6" si="7">IF(BG7="",NA(),BG7)</f>
        <v>451.03</v>
      </c>
      <c r="BH6" s="21">
        <f t="shared" si="7"/>
        <v>621.91999999999996</v>
      </c>
      <c r="BI6" s="21">
        <f t="shared" si="7"/>
        <v>577.71</v>
      </c>
      <c r="BJ6" s="21">
        <f t="shared" si="7"/>
        <v>606.39</v>
      </c>
      <c r="BK6" s="21" t="str">
        <f t="shared" si="7"/>
        <v>-</v>
      </c>
      <c r="BL6" s="21">
        <f t="shared" si="7"/>
        <v>1268.6300000000001</v>
      </c>
      <c r="BM6" s="21">
        <f t="shared" si="7"/>
        <v>1283.69</v>
      </c>
      <c r="BN6" s="21">
        <f t="shared" si="7"/>
        <v>1160.22</v>
      </c>
      <c r="BO6" s="21">
        <f t="shared" si="7"/>
        <v>1141.98</v>
      </c>
      <c r="BP6" s="20" t="str">
        <f>IF(BP7="","",IF(BP7="-","【-】","【"&amp;SUBSTITUTE(TEXT(BP7,"#,##0.00"),"-","△")&amp;"】"))</f>
        <v>【1,156.82】</v>
      </c>
      <c r="BQ6" s="21" t="str">
        <f>IF(BQ7="",NA(),BQ7)</f>
        <v>-</v>
      </c>
      <c r="BR6" s="21">
        <f t="shared" ref="BR6:BZ6" si="8">IF(BR7="",NA(),BR7)</f>
        <v>82.3</v>
      </c>
      <c r="BS6" s="21">
        <f t="shared" si="8"/>
        <v>81.62</v>
      </c>
      <c r="BT6" s="21">
        <f t="shared" si="8"/>
        <v>81.92</v>
      </c>
      <c r="BU6" s="21">
        <f t="shared" si="8"/>
        <v>113.7</v>
      </c>
      <c r="BV6" s="21" t="str">
        <f t="shared" si="8"/>
        <v>-</v>
      </c>
      <c r="BW6" s="21">
        <f t="shared" si="8"/>
        <v>82.88</v>
      </c>
      <c r="BX6" s="21">
        <f t="shared" si="8"/>
        <v>82.53</v>
      </c>
      <c r="BY6" s="21">
        <f t="shared" si="8"/>
        <v>81.81</v>
      </c>
      <c r="BZ6" s="21">
        <f t="shared" si="8"/>
        <v>82.27</v>
      </c>
      <c r="CA6" s="20" t="str">
        <f>IF(CA7="","",IF(CA7="-","【-】","【"&amp;SUBSTITUTE(TEXT(CA7,"#,##0.00"),"-","△")&amp;"】"))</f>
        <v>【75.33】</v>
      </c>
      <c r="CB6" s="21" t="str">
        <f>IF(CB7="",NA(),CB7)</f>
        <v>-</v>
      </c>
      <c r="CC6" s="21">
        <f t="shared" ref="CC6:CK6" si="9">IF(CC7="",NA(),CC7)</f>
        <v>183.79</v>
      </c>
      <c r="CD6" s="21">
        <f t="shared" si="9"/>
        <v>185.48</v>
      </c>
      <c r="CE6" s="21">
        <f t="shared" si="9"/>
        <v>185.49</v>
      </c>
      <c r="CF6" s="21">
        <f t="shared" si="9"/>
        <v>165.48</v>
      </c>
      <c r="CG6" s="21" t="str">
        <f t="shared" si="9"/>
        <v>-</v>
      </c>
      <c r="CH6" s="21">
        <f t="shared" si="9"/>
        <v>187.76</v>
      </c>
      <c r="CI6" s="21">
        <f t="shared" si="9"/>
        <v>190.48</v>
      </c>
      <c r="CJ6" s="21">
        <f t="shared" si="9"/>
        <v>193.59</v>
      </c>
      <c r="CK6" s="21">
        <f t="shared" si="9"/>
        <v>194.42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t="str">
        <f t="shared" si="10"/>
        <v>-</v>
      </c>
      <c r="CS6" s="21">
        <f t="shared" si="10"/>
        <v>45.87</v>
      </c>
      <c r="CT6" s="21">
        <f t="shared" si="10"/>
        <v>44.24</v>
      </c>
      <c r="CU6" s="21">
        <f t="shared" si="10"/>
        <v>45.3</v>
      </c>
      <c r="CV6" s="21">
        <f t="shared" si="10"/>
        <v>45.6</v>
      </c>
      <c r="CW6" s="20" t="str">
        <f>IF(CW7="","",IF(CW7="-","【-】","【"&amp;SUBSTITUTE(TEXT(CW7,"#,##0.00"),"-","△")&amp;"】"))</f>
        <v>【43.28】</v>
      </c>
      <c r="CX6" s="21" t="str">
        <f>IF(CX7="",NA(),CX7)</f>
        <v>-</v>
      </c>
      <c r="CY6" s="21">
        <f t="shared" ref="CY6:DG6" si="11">IF(CY7="",NA(),CY7)</f>
        <v>87.61</v>
      </c>
      <c r="CZ6" s="21">
        <f t="shared" si="11"/>
        <v>87.46</v>
      </c>
      <c r="DA6" s="21">
        <f t="shared" si="11"/>
        <v>90.38</v>
      </c>
      <c r="DB6" s="21">
        <f t="shared" si="11"/>
        <v>91.07</v>
      </c>
      <c r="DC6" s="21" t="str">
        <f t="shared" si="11"/>
        <v>-</v>
      </c>
      <c r="DD6" s="21">
        <f t="shared" si="11"/>
        <v>87.65</v>
      </c>
      <c r="DE6" s="21">
        <f t="shared" si="11"/>
        <v>88.15</v>
      </c>
      <c r="DF6" s="21">
        <f t="shared" si="11"/>
        <v>88.37</v>
      </c>
      <c r="DG6" s="21">
        <f t="shared" si="11"/>
        <v>88.66</v>
      </c>
      <c r="DH6" s="20" t="str">
        <f>IF(DH7="","",IF(DH7="-","【-】","【"&amp;SUBSTITUTE(TEXT(DH7,"#,##0.00"),"-","△")&amp;"】"))</f>
        <v>【86.21】</v>
      </c>
      <c r="DI6" s="21" t="str">
        <f>IF(DI7="",NA(),DI7)</f>
        <v>-</v>
      </c>
      <c r="DJ6" s="21">
        <f t="shared" ref="DJ6:DR6" si="12">IF(DJ7="",NA(),DJ7)</f>
        <v>3.68</v>
      </c>
      <c r="DK6" s="21">
        <f t="shared" si="12"/>
        <v>7.36</v>
      </c>
      <c r="DL6" s="21">
        <f t="shared" si="12"/>
        <v>10.95</v>
      </c>
      <c r="DM6" s="21">
        <f t="shared" si="12"/>
        <v>14.53</v>
      </c>
      <c r="DN6" s="21" t="str">
        <f t="shared" si="12"/>
        <v>-</v>
      </c>
      <c r="DO6" s="21">
        <f t="shared" si="12"/>
        <v>29.24</v>
      </c>
      <c r="DP6" s="21">
        <f t="shared" si="12"/>
        <v>31.73</v>
      </c>
      <c r="DQ6" s="21">
        <f t="shared" si="12"/>
        <v>32.57</v>
      </c>
      <c r="DR6" s="21">
        <f t="shared" si="12"/>
        <v>33.159999999999997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1">
        <f t="shared" si="13"/>
        <v>0.04</v>
      </c>
      <c r="EC6" s="21">
        <f t="shared" si="13"/>
        <v>0.12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0.06</v>
      </c>
      <c r="EL6" s="21">
        <f t="shared" si="14"/>
        <v>0.27</v>
      </c>
      <c r="EM6" s="21">
        <f t="shared" si="14"/>
        <v>0.22</v>
      </c>
      <c r="EN6" s="21">
        <f t="shared" si="14"/>
        <v>0.17</v>
      </c>
      <c r="EO6" s="20" t="str">
        <f>IF(EO7="","",IF(EO7="-","【-】","【"&amp;SUBSTITUTE(TEXT(EO7,"#,##0.00"),"-","△")&amp;"】"))</f>
        <v>【0.11】</v>
      </c>
    </row>
    <row r="7" spans="1:148" s="22" customFormat="1" x14ac:dyDescent="0.15">
      <c r="A7" s="14"/>
      <c r="B7" s="23">
        <v>2023</v>
      </c>
      <c r="C7" s="23">
        <v>43010</v>
      </c>
      <c r="D7" s="23">
        <v>46</v>
      </c>
      <c r="E7" s="23">
        <v>17</v>
      </c>
      <c r="F7" s="23">
        <v>4</v>
      </c>
      <c r="G7" s="23">
        <v>0</v>
      </c>
      <c r="H7" s="23" t="s">
        <v>96</v>
      </c>
      <c r="I7" s="23" t="s">
        <v>97</v>
      </c>
      <c r="J7" s="23" t="s">
        <v>98</v>
      </c>
      <c r="K7" s="23" t="s">
        <v>99</v>
      </c>
      <c r="L7" s="23" t="s">
        <v>100</v>
      </c>
      <c r="M7" s="23" t="s">
        <v>101</v>
      </c>
      <c r="N7" s="24" t="s">
        <v>102</v>
      </c>
      <c r="O7" s="24">
        <v>60.18</v>
      </c>
      <c r="P7" s="24">
        <v>51.02</v>
      </c>
      <c r="Q7" s="24">
        <v>108.41</v>
      </c>
      <c r="R7" s="24">
        <v>3722</v>
      </c>
      <c r="S7" s="24">
        <v>11074</v>
      </c>
      <c r="T7" s="24">
        <v>152.83000000000001</v>
      </c>
      <c r="U7" s="24">
        <v>72.459999999999994</v>
      </c>
      <c r="V7" s="24">
        <v>5610</v>
      </c>
      <c r="W7" s="24">
        <v>4.46</v>
      </c>
      <c r="X7" s="24">
        <v>1257.8499999999999</v>
      </c>
      <c r="Y7" s="24" t="s">
        <v>102</v>
      </c>
      <c r="Z7" s="24">
        <v>94.1</v>
      </c>
      <c r="AA7" s="24">
        <v>89.73</v>
      </c>
      <c r="AB7" s="24">
        <v>92.9</v>
      </c>
      <c r="AC7" s="24">
        <v>96.9</v>
      </c>
      <c r="AD7" s="24" t="s">
        <v>102</v>
      </c>
      <c r="AE7" s="24">
        <v>102.7</v>
      </c>
      <c r="AF7" s="24">
        <v>104.11</v>
      </c>
      <c r="AG7" s="24">
        <v>101.98</v>
      </c>
      <c r="AH7" s="24">
        <v>102.68</v>
      </c>
      <c r="AI7" s="24">
        <v>105.09</v>
      </c>
      <c r="AJ7" s="24" t="s">
        <v>102</v>
      </c>
      <c r="AK7" s="24">
        <v>22.43</v>
      </c>
      <c r="AL7" s="24">
        <v>51.38</v>
      </c>
      <c r="AM7" s="24">
        <v>73.319999999999993</v>
      </c>
      <c r="AN7" s="24">
        <v>68.62</v>
      </c>
      <c r="AO7" s="24" t="s">
        <v>102</v>
      </c>
      <c r="AP7" s="24">
        <v>48.2</v>
      </c>
      <c r="AQ7" s="24">
        <v>46.91</v>
      </c>
      <c r="AR7" s="24">
        <v>52.27</v>
      </c>
      <c r="AS7" s="24">
        <v>58.68</v>
      </c>
      <c r="AT7" s="24">
        <v>65.73</v>
      </c>
      <c r="AU7" s="24" t="s">
        <v>102</v>
      </c>
      <c r="AV7" s="24">
        <v>72.66</v>
      </c>
      <c r="AW7" s="24">
        <v>50.82</v>
      </c>
      <c r="AX7" s="24">
        <v>33.299999999999997</v>
      </c>
      <c r="AY7" s="24">
        <v>28.31</v>
      </c>
      <c r="AZ7" s="24" t="s">
        <v>102</v>
      </c>
      <c r="BA7" s="24">
        <v>46.85</v>
      </c>
      <c r="BB7" s="24">
        <v>44.35</v>
      </c>
      <c r="BC7" s="24">
        <v>41.51</v>
      </c>
      <c r="BD7" s="24">
        <v>45.01</v>
      </c>
      <c r="BE7" s="24">
        <v>48.91</v>
      </c>
      <c r="BF7" s="24" t="s">
        <v>102</v>
      </c>
      <c r="BG7" s="24">
        <v>451.03</v>
      </c>
      <c r="BH7" s="24">
        <v>621.91999999999996</v>
      </c>
      <c r="BI7" s="24">
        <v>577.71</v>
      </c>
      <c r="BJ7" s="24">
        <v>606.39</v>
      </c>
      <c r="BK7" s="24" t="s">
        <v>102</v>
      </c>
      <c r="BL7" s="24">
        <v>1268.6300000000001</v>
      </c>
      <c r="BM7" s="24">
        <v>1283.69</v>
      </c>
      <c r="BN7" s="24">
        <v>1160.22</v>
      </c>
      <c r="BO7" s="24">
        <v>1141.98</v>
      </c>
      <c r="BP7" s="24">
        <v>1156.82</v>
      </c>
      <c r="BQ7" s="24" t="s">
        <v>102</v>
      </c>
      <c r="BR7" s="24">
        <v>82.3</v>
      </c>
      <c r="BS7" s="24">
        <v>81.62</v>
      </c>
      <c r="BT7" s="24">
        <v>81.92</v>
      </c>
      <c r="BU7" s="24">
        <v>113.7</v>
      </c>
      <c r="BV7" s="24" t="s">
        <v>102</v>
      </c>
      <c r="BW7" s="24">
        <v>82.88</v>
      </c>
      <c r="BX7" s="24">
        <v>82.53</v>
      </c>
      <c r="BY7" s="24">
        <v>81.81</v>
      </c>
      <c r="BZ7" s="24">
        <v>82.27</v>
      </c>
      <c r="CA7" s="24">
        <v>75.33</v>
      </c>
      <c r="CB7" s="24" t="s">
        <v>102</v>
      </c>
      <c r="CC7" s="24">
        <v>183.79</v>
      </c>
      <c r="CD7" s="24">
        <v>185.48</v>
      </c>
      <c r="CE7" s="24">
        <v>185.49</v>
      </c>
      <c r="CF7" s="24">
        <v>165.48</v>
      </c>
      <c r="CG7" s="24" t="s">
        <v>102</v>
      </c>
      <c r="CH7" s="24">
        <v>187.76</v>
      </c>
      <c r="CI7" s="24">
        <v>190.48</v>
      </c>
      <c r="CJ7" s="24">
        <v>193.59</v>
      </c>
      <c r="CK7" s="24">
        <v>194.42</v>
      </c>
      <c r="CL7" s="24">
        <v>215.73</v>
      </c>
      <c r="CM7" s="24" t="s">
        <v>102</v>
      </c>
      <c r="CN7" s="24" t="s">
        <v>102</v>
      </c>
      <c r="CO7" s="24" t="s">
        <v>102</v>
      </c>
      <c r="CP7" s="24" t="s">
        <v>102</v>
      </c>
      <c r="CQ7" s="24" t="s">
        <v>102</v>
      </c>
      <c r="CR7" s="24" t="s">
        <v>102</v>
      </c>
      <c r="CS7" s="24">
        <v>45.87</v>
      </c>
      <c r="CT7" s="24">
        <v>44.24</v>
      </c>
      <c r="CU7" s="24">
        <v>45.3</v>
      </c>
      <c r="CV7" s="24">
        <v>45.6</v>
      </c>
      <c r="CW7" s="24">
        <v>43.28</v>
      </c>
      <c r="CX7" s="24" t="s">
        <v>102</v>
      </c>
      <c r="CY7" s="24">
        <v>87.61</v>
      </c>
      <c r="CZ7" s="24">
        <v>87.46</v>
      </c>
      <c r="DA7" s="24">
        <v>90.38</v>
      </c>
      <c r="DB7" s="24">
        <v>91.07</v>
      </c>
      <c r="DC7" s="24" t="s">
        <v>102</v>
      </c>
      <c r="DD7" s="24">
        <v>87.65</v>
      </c>
      <c r="DE7" s="24">
        <v>88.15</v>
      </c>
      <c r="DF7" s="24">
        <v>88.37</v>
      </c>
      <c r="DG7" s="24">
        <v>88.66</v>
      </c>
      <c r="DH7" s="24">
        <v>86.21</v>
      </c>
      <c r="DI7" s="24" t="s">
        <v>102</v>
      </c>
      <c r="DJ7" s="24">
        <v>3.68</v>
      </c>
      <c r="DK7" s="24">
        <v>7.36</v>
      </c>
      <c r="DL7" s="24">
        <v>10.95</v>
      </c>
      <c r="DM7" s="24">
        <v>14.53</v>
      </c>
      <c r="DN7" s="24" t="s">
        <v>102</v>
      </c>
      <c r="DO7" s="24">
        <v>29.24</v>
      </c>
      <c r="DP7" s="24">
        <v>31.73</v>
      </c>
      <c r="DQ7" s="24">
        <v>32.57</v>
      </c>
      <c r="DR7" s="24">
        <v>33.159999999999997</v>
      </c>
      <c r="DS7" s="24">
        <v>29.62</v>
      </c>
      <c r="DT7" s="24" t="s">
        <v>102</v>
      </c>
      <c r="DU7" s="24">
        <v>0</v>
      </c>
      <c r="DV7" s="24">
        <v>0</v>
      </c>
      <c r="DW7" s="24">
        <v>0</v>
      </c>
      <c r="DX7" s="24">
        <v>0</v>
      </c>
      <c r="DY7" s="24" t="s">
        <v>102</v>
      </c>
      <c r="DZ7" s="24">
        <v>0</v>
      </c>
      <c r="EA7" s="24">
        <v>0</v>
      </c>
      <c r="EB7" s="24">
        <v>0.04</v>
      </c>
      <c r="EC7" s="24">
        <v>0.12</v>
      </c>
      <c r="ED7" s="24">
        <v>0.09</v>
      </c>
      <c r="EE7" s="24" t="s">
        <v>102</v>
      </c>
      <c r="EF7" s="24">
        <v>0</v>
      </c>
      <c r="EG7" s="24">
        <v>0</v>
      </c>
      <c r="EH7" s="24">
        <v>0</v>
      </c>
      <c r="EI7" s="24">
        <v>0</v>
      </c>
      <c r="EJ7" s="24" t="s">
        <v>102</v>
      </c>
      <c r="EK7" s="24">
        <v>0.06</v>
      </c>
      <c r="EL7" s="24">
        <v>0.27</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2025-02-17T23:59:57Z</cp:lastPrinted>
  <dcterms:created xsi:type="dcterms:W3CDTF">2024-12-19T01:22:07Z</dcterms:created>
  <dcterms:modified xsi:type="dcterms:W3CDTF">2025-02-20T01:20:48Z</dcterms:modified>
  <cp:category/>
</cp:coreProperties>
</file>