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3_特環（174）\"/>
    </mc:Choice>
  </mc:AlternateContent>
  <workbookProtection workbookAlgorithmName="SHA-512" workbookHashValue="x+B62JuLwRqSeFg6JrxJKnxz5ilx4PzZgf+1ZJIPM2ldZE860o1xjlSCGnOyJp8ySwz/8ivUk4oA7hHUhv936w==" workbookSaltValue="ZpryoEn+4ehT6j08zNDOaw==" workbookSpinCount="100000" lockStructure="1"/>
  <bookViews>
    <workbookView xWindow="28680" yWindow="-120" windowWidth="20730" windowHeight="1104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F85" i="4"/>
  <c r="AT10" i="4"/>
  <c r="AL10" i="4"/>
  <c r="I10" i="4"/>
  <c r="AL8" i="4"/>
</calcChain>
</file>

<file path=xl/sharedStrings.xml><?xml version="1.0" encoding="utf-8"?>
<sst xmlns="http://schemas.openxmlformats.org/spreadsheetml/2006/main" count="319" uniqueCount="118">
  <si>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</si>
  <si>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</si>
  <si>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</si>
  <si>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</si>
  <si>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</si>
  <si>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</si>
  <si>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</si>
  <si>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</si>
  <si>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</si>
  <si>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</si>
  <si>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</si>
  <si>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</si>
  <si>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</si>
  <si>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</si>
  <si>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</si>
  <si>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</si>
  <si>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</si>
  <si>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</si>
  <si>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</si>
  <si>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</si>
  <si>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</si>
  <si>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</si>
  <si>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</si>
  <si>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</si>
  <si>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</si>
  <si>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</si>
  <si>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</si>
  <si>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</si>
  <si>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</si>
  <si>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</si>
  <si>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</si>
  <si>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</si>
  <si>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</si>
  <si>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</si>
  <si>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</si>
  <si>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</si>
  <si>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</si>
  <si>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</si>
  <si>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</si>
  <si>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</si>
  <si>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</si>
  <si>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</si>
  <si>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</si>
  <si>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</si>
  <si>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</si>
  <si>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</si>
  <si>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</si>
  <si>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</si>
  <si>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</si>
  <si>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</si>
  <si>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</si>
  <si>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</si>
  <si>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</si>
  <si>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</si>
  <si>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</si>
  <si>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</si>
  <si>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</si>
  <si>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</si>
  <si>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</si>
  <si>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</si>
  <si>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</si>
  <si>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</si>
  <si>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</si>
  <si>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</si>
  <si>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</si>
  <si>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</si>
  <si>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</si>
  <si>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</si>
  <si>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</si>
  <si>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</si>
  <si>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</si>
  <si>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</si>
  <si>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</si>
  <si>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</si>
  <si>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</si>
  <si>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</si>
  <si>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</si>
  <si>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</si>
  <si>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</si>
  <si>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</si>
  <si>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</si>
  <si>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</si>
  <si>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</si>
  <si>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</si>
  <si>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</si>
  <si>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</si>
  <si>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</si>
  <si>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</si>
  <si>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</si>
  <si>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</si>
  <si>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</si>
  <si>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</si>
  <si>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</si>
  <si>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</si>
  <si>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</si>
  <si>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</si>
  <si>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南三陸町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</si>
  <si>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</si>
  <si>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</si>
  <si>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</si>
  <si>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</si>
  <si>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</si>
  <si>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</si>
  <si>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</si>
  <si>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</si>
  <si>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</si>
  <si>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</si>
  <si>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</si>
  <si>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</si>
  <si>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</si>
  <si>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</si>
  <si>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</si>
  <si>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</si>
  <si>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</si>
  <si>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</si>
  <si>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　ストックマネジメント計画に基づき、処理場の機械器具・電気設備等について、計画的に修繕、更新を図っている。
　管渠については、災害復旧復興事業で一部を除き新しくなっており、その他のものは法定耐用年数に達しておらず、不具合等も生じていないことから、引き続き適切な維持管理に努める。</t>
    <phoneticPr fontId="4"/>
  </si>
  <si>
    <t xml:space="preserve"> 復興事業及び住宅再建の完了により、有収水量や人口は回復傾向にあるものの、町全体の人口は減少傾向にあり、引き続き経費削減等の経営努力を進める。今後も有収水量や人口の変化等の動向を見極めながら経営状況を把握し、健全で効率の良い経営を図る必要がある。</t>
    <phoneticPr fontId="4"/>
  </si>
  <si>
    <r>
      <t>①　未接続世帯の接続促進を図っていくとともに経
　費節減に努め、経常収支比率の改善を図ってい
　く。
②　当町の下水道事業は、人口の減少及び処理面積も小さく使用料収入の増加も見込めないため、将来的な経営は厳しい状況にあるため</t>
    </r>
    <r>
      <rPr>
        <sz val="11"/>
        <rFont val="ＭＳ ゴシック"/>
        <family val="3"/>
        <charset val="128"/>
      </rPr>
      <t>、経営の効率化等を図りつつ、必要に応じ一般会計からの繰入により資金不足等を解消する。</t>
    </r>
    <r>
      <rPr>
        <sz val="11"/>
        <color theme="1"/>
        <rFont val="ＭＳ ゴシック"/>
        <family val="3"/>
        <charset val="128"/>
      </rPr>
      <t xml:space="preserve">
④、⑤、⑥　受益戸数が少ないことから、一般会計からの補助金に頼らざるを得ない状況である。
年々水質が悪くなっていることから、通常の維持管理が水質改善を図るために、汚泥引抜量が大きくなったため、数値が悪くなった。来年度は原因である嫌気槽の更新予定のため、来年度以降は経費削減が見込める。
⑦　復興事業による住宅再建等が進み数値が落ち着
いた。節水型機器の導入等により有収水量の増加はあまり見込めないことから、未接続世帯の接続促進を図っていく。
⑧　水洗化率については、住宅再建等が終息したため数値は伸び悩んでいる。今後は、住宅再建及び改修の動向を注視し、未接続世帯については下水道の加入を促しながら経営の健全化を図る必要がある。</t>
    </r>
    <rPh sb="126" eb="128">
      <t>ヒツヨウ</t>
    </rPh>
    <rPh sb="129" eb="130">
      <t>オウ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</si>
</sst>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BE9-47FB-BB8D-105646C45B2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4BE9-47FB-BB8D-105646C45B2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56.99</c:v>
                </c:pt>
              </c:numCache>
            </c:numRef>
          </c:val>
          <c:extLst>
            <c:ext xmlns:c16="http://schemas.microsoft.com/office/drawing/2014/chart" uri="{C3380CC4-5D6E-409C-BE32-E72D297353CC}">
              <c16:uniqueId val="{00000000-C49C-429B-AE8D-44DC9180263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42.09</c:v>
                </c:pt>
              </c:numCache>
            </c:numRef>
          </c:val>
          <c:smooth val="0"/>
          <c:extLst>
            <c:ext xmlns:c16="http://schemas.microsoft.com/office/drawing/2014/chart" uri="{C3380CC4-5D6E-409C-BE32-E72D297353CC}">
              <c16:uniqueId val="{00000001-C49C-429B-AE8D-44DC9180263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88.4</c:v>
                </c:pt>
              </c:numCache>
            </c:numRef>
          </c:val>
          <c:extLst>
            <c:ext xmlns:c16="http://schemas.microsoft.com/office/drawing/2014/chart" uri="{C3380CC4-5D6E-409C-BE32-E72D297353CC}">
              <c16:uniqueId val="{00000000-2552-4A80-96BD-37F8C0BCC87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84.73</c:v>
                </c:pt>
              </c:numCache>
            </c:numRef>
          </c:val>
          <c:smooth val="0"/>
          <c:extLst>
            <c:ext xmlns:c16="http://schemas.microsoft.com/office/drawing/2014/chart" uri="{C3380CC4-5D6E-409C-BE32-E72D297353CC}">
              <c16:uniqueId val="{00000001-2552-4A80-96BD-37F8C0BCC87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81.77</c:v>
                </c:pt>
              </c:numCache>
            </c:numRef>
          </c:val>
          <c:extLst>
            <c:ext xmlns:c16="http://schemas.microsoft.com/office/drawing/2014/chart" uri="{C3380CC4-5D6E-409C-BE32-E72D297353CC}">
              <c16:uniqueId val="{00000000-7C6A-4425-9678-A7C2BE1CB74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107.11</c:v>
                </c:pt>
              </c:numCache>
            </c:numRef>
          </c:val>
          <c:smooth val="0"/>
          <c:extLst>
            <c:ext xmlns:c16="http://schemas.microsoft.com/office/drawing/2014/chart" uri="{C3380CC4-5D6E-409C-BE32-E72D297353CC}">
              <c16:uniqueId val="{00000001-7C6A-4425-9678-A7C2BE1CB74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2.99</c:v>
                </c:pt>
              </c:numCache>
            </c:numRef>
          </c:val>
          <c:extLst>
            <c:ext xmlns:c16="http://schemas.microsoft.com/office/drawing/2014/chart" uri="{C3380CC4-5D6E-409C-BE32-E72D297353CC}">
              <c16:uniqueId val="{00000000-74FF-44F9-9EFE-4D54E949E86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26.77</c:v>
                </c:pt>
              </c:numCache>
            </c:numRef>
          </c:val>
          <c:smooth val="0"/>
          <c:extLst>
            <c:ext xmlns:c16="http://schemas.microsoft.com/office/drawing/2014/chart" uri="{C3380CC4-5D6E-409C-BE32-E72D297353CC}">
              <c16:uniqueId val="{00000001-74FF-44F9-9EFE-4D54E949E86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6A0-4F40-B5A1-B7E3EB2C1DE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7.0000000000000007E-2</c:v>
                </c:pt>
              </c:numCache>
            </c:numRef>
          </c:val>
          <c:smooth val="0"/>
          <c:extLst>
            <c:ext xmlns:c16="http://schemas.microsoft.com/office/drawing/2014/chart" uri="{C3380CC4-5D6E-409C-BE32-E72D297353CC}">
              <c16:uniqueId val="{00000001-76A0-4F40-B5A1-B7E3EB2C1DE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121.66</c:v>
                </c:pt>
              </c:numCache>
            </c:numRef>
          </c:val>
          <c:extLst>
            <c:ext xmlns:c16="http://schemas.microsoft.com/office/drawing/2014/chart" uri="{C3380CC4-5D6E-409C-BE32-E72D297353CC}">
              <c16:uniqueId val="{00000000-791A-4620-B2D5-B89EF9EE6F4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69.540000000000006</c:v>
                </c:pt>
              </c:numCache>
            </c:numRef>
          </c:val>
          <c:smooth val="0"/>
          <c:extLst>
            <c:ext xmlns:c16="http://schemas.microsoft.com/office/drawing/2014/chart" uri="{C3380CC4-5D6E-409C-BE32-E72D297353CC}">
              <c16:uniqueId val="{00000001-791A-4620-B2D5-B89EF9EE6F4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104.02</c:v>
                </c:pt>
              </c:numCache>
            </c:numRef>
          </c:val>
          <c:extLst>
            <c:ext xmlns:c16="http://schemas.microsoft.com/office/drawing/2014/chart" uri="{C3380CC4-5D6E-409C-BE32-E72D297353CC}">
              <c16:uniqueId val="{00000000-E7C7-42BD-89D9-B6EE52A079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50.63</c:v>
                </c:pt>
              </c:numCache>
            </c:numRef>
          </c:val>
          <c:smooth val="0"/>
          <c:extLst>
            <c:ext xmlns:c16="http://schemas.microsoft.com/office/drawing/2014/chart" uri="{C3380CC4-5D6E-409C-BE32-E72D297353CC}">
              <c16:uniqueId val="{00000001-E7C7-42BD-89D9-B6EE52A079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95B-48B4-9848-6F1F4FEEAB0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1168.69</c:v>
                </c:pt>
              </c:numCache>
            </c:numRef>
          </c:val>
          <c:smooth val="0"/>
          <c:extLst>
            <c:ext xmlns:c16="http://schemas.microsoft.com/office/drawing/2014/chart" uri="{C3380CC4-5D6E-409C-BE32-E72D297353CC}">
              <c16:uniqueId val="{00000001-195B-48B4-9848-6F1F4FEEAB0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41.49</c:v>
                </c:pt>
              </c:numCache>
            </c:numRef>
          </c:val>
          <c:extLst>
            <c:ext xmlns:c16="http://schemas.microsoft.com/office/drawing/2014/chart" uri="{C3380CC4-5D6E-409C-BE32-E72D297353CC}">
              <c16:uniqueId val="{00000000-9E19-4279-A81C-F2A72180829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70.709999999999994</c:v>
                </c:pt>
              </c:numCache>
            </c:numRef>
          </c:val>
          <c:smooth val="0"/>
          <c:extLst>
            <c:ext xmlns:c16="http://schemas.microsoft.com/office/drawing/2014/chart" uri="{C3380CC4-5D6E-409C-BE32-E72D297353CC}">
              <c16:uniqueId val="{00000001-9E19-4279-A81C-F2A72180829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581.66999999999996</c:v>
                </c:pt>
              </c:numCache>
            </c:numRef>
          </c:val>
          <c:extLst>
            <c:ext xmlns:c16="http://schemas.microsoft.com/office/drawing/2014/chart" uri="{C3380CC4-5D6E-409C-BE32-E72D297353CC}">
              <c16:uniqueId val="{00000000-DA13-4823-A815-05AF467BE24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233.15</c:v>
                </c:pt>
              </c:numCache>
            </c:numRef>
          </c:val>
          <c:smooth val="0"/>
          <c:extLst>
            <c:ext xmlns:c16="http://schemas.microsoft.com/office/drawing/2014/chart" uri="{C3380CC4-5D6E-409C-BE32-E72D297353CC}">
              <c16:uniqueId val="{00000001-DA13-4823-A815-05AF467BE24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南三陸町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11771</v>
      </c>
      <c r="AM8" s="41"/>
      <c r="AN8" s="41"/>
      <c r="AO8" s="41"/>
      <c r="AP8" s="41"/>
      <c r="AQ8" s="41"/>
      <c r="AR8" s="41"/>
      <c r="AS8" s="41"/>
      <c r="AT8" s="34">
        <f>データ!T6</f>
        <v>163.4</v>
      </c>
      <c r="AU8" s="34"/>
      <c r="AV8" s="34"/>
      <c r="AW8" s="34"/>
      <c r="AX8" s="34"/>
      <c r="AY8" s="34"/>
      <c r="AZ8" s="34"/>
      <c r="BA8" s="34"/>
      <c r="BB8" s="34">
        <f>データ!U6</f>
        <v>72.040000000000006</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80.77</v>
      </c>
      <c r="J10" s="34"/>
      <c r="K10" s="34"/>
      <c r="L10" s="34"/>
      <c r="M10" s="34"/>
      <c r="N10" s="34"/>
      <c r="O10" s="34"/>
      <c r="P10" s="34">
        <f>データ!P6</f>
        <v>6.43</v>
      </c>
      <c r="Q10" s="34"/>
      <c r="R10" s="34"/>
      <c r="S10" s="34"/>
      <c r="T10" s="34"/>
      <c r="U10" s="34"/>
      <c r="V10" s="34"/>
      <c r="W10" s="34">
        <f>データ!Q6</f>
        <v>87.21</v>
      </c>
      <c r="X10" s="34"/>
      <c r="Y10" s="34"/>
      <c r="Z10" s="34"/>
      <c r="AA10" s="34"/>
      <c r="AB10" s="34"/>
      <c r="AC10" s="34"/>
      <c r="AD10" s="41">
        <f>データ!R6</f>
        <v>4104</v>
      </c>
      <c r="AE10" s="41"/>
      <c r="AF10" s="41"/>
      <c r="AG10" s="41"/>
      <c r="AH10" s="41"/>
      <c r="AI10" s="41"/>
      <c r="AJ10" s="41"/>
      <c r="AK10" s="2"/>
      <c r="AL10" s="41">
        <f>データ!V6</f>
        <v>750</v>
      </c>
      <c r="AM10" s="41"/>
      <c r="AN10" s="41"/>
      <c r="AO10" s="41"/>
      <c r="AP10" s="41"/>
      <c r="AQ10" s="41"/>
      <c r="AR10" s="41"/>
      <c r="AS10" s="41"/>
      <c r="AT10" s="34">
        <f>データ!W6</f>
        <v>0.43</v>
      </c>
      <c r="AU10" s="34"/>
      <c r="AV10" s="34"/>
      <c r="AW10" s="34"/>
      <c r="AX10" s="34"/>
      <c r="AY10" s="34"/>
      <c r="AZ10" s="34"/>
      <c r="BA10" s="34"/>
      <c r="BB10" s="34">
        <f>データ!X6</f>
        <v>1744.19</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E7fUke5O3zZTvlwHSGsZMs/Zvmvbv7RtnGJmO6CBkQsKXT74cgXvTcXXFoBwn/4JE54HVwHCyp6Dc9hREFtNpg==" saltValue="KeuAI9SaHHRA2bsHfF27x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46060</v>
      </c>
      <c r="D6" s="19">
        <f t="shared" si="3"/>
        <v>46</v>
      </c>
      <c r="E6" s="19">
        <f t="shared" si="3"/>
        <v>17</v>
      </c>
      <c r="F6" s="19">
        <f t="shared" si="3"/>
        <v>4</v>
      </c>
      <c r="G6" s="19">
        <f t="shared" si="3"/>
        <v>0</v>
      </c>
      <c r="H6" s="19" t="str">
        <f t="shared" si="3"/>
        <v>宮城県　南三陸町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80.77</v>
      </c>
      <c r="P6" s="20">
        <f t="shared" si="3"/>
        <v>6.43</v>
      </c>
      <c r="Q6" s="20">
        <f t="shared" si="3"/>
        <v>87.21</v>
      </c>
      <c r="R6" s="20">
        <f t="shared" si="3"/>
        <v>4104</v>
      </c>
      <c r="S6" s="20">
        <f t="shared" si="3"/>
        <v>11771</v>
      </c>
      <c r="T6" s="20">
        <f t="shared" si="3"/>
        <v>163.4</v>
      </c>
      <c r="U6" s="20">
        <f t="shared" si="3"/>
        <v>72.040000000000006</v>
      </c>
      <c r="V6" s="20">
        <f t="shared" si="3"/>
        <v>750</v>
      </c>
      <c r="W6" s="20">
        <f t="shared" si="3"/>
        <v>0.43</v>
      </c>
      <c r="X6" s="20">
        <f t="shared" si="3"/>
        <v>1744.19</v>
      </c>
      <c r="Y6" s="21" t="str">
        <f>IF(Y7="",NA(),Y7)</f>
        <v>-</v>
      </c>
      <c r="Z6" s="21" t="str">
        <f t="shared" ref="Z6:AH6" si="4">IF(Z7="",NA(),Z7)</f>
        <v>-</v>
      </c>
      <c r="AA6" s="21" t="str">
        <f t="shared" si="4"/>
        <v>-</v>
      </c>
      <c r="AB6" s="21" t="str">
        <f t="shared" si="4"/>
        <v>-</v>
      </c>
      <c r="AC6" s="21">
        <f t="shared" si="4"/>
        <v>81.77</v>
      </c>
      <c r="AD6" s="21" t="str">
        <f t="shared" si="4"/>
        <v>-</v>
      </c>
      <c r="AE6" s="21" t="str">
        <f t="shared" si="4"/>
        <v>-</v>
      </c>
      <c r="AF6" s="21" t="str">
        <f t="shared" si="4"/>
        <v>-</v>
      </c>
      <c r="AG6" s="21" t="str">
        <f t="shared" si="4"/>
        <v>-</v>
      </c>
      <c r="AH6" s="21">
        <f t="shared" si="4"/>
        <v>107.11</v>
      </c>
      <c r="AI6" s="20" t="str">
        <f>IF(AI7="","",IF(AI7="-","【-】","【"&amp;SUBSTITUTE(TEXT(AI7,"#,##0.00"),"-","△")&amp;"】"))</f>
        <v>【105.09】</v>
      </c>
      <c r="AJ6" s="21" t="str">
        <f>IF(AJ7="",NA(),AJ7)</f>
        <v>-</v>
      </c>
      <c r="AK6" s="21" t="str">
        <f t="shared" ref="AK6:AS6" si="5">IF(AK7="",NA(),AK7)</f>
        <v>-</v>
      </c>
      <c r="AL6" s="21" t="str">
        <f t="shared" si="5"/>
        <v>-</v>
      </c>
      <c r="AM6" s="21" t="str">
        <f t="shared" si="5"/>
        <v>-</v>
      </c>
      <c r="AN6" s="21">
        <f t="shared" si="5"/>
        <v>121.66</v>
      </c>
      <c r="AO6" s="21" t="str">
        <f t="shared" si="5"/>
        <v>-</v>
      </c>
      <c r="AP6" s="21" t="str">
        <f t="shared" si="5"/>
        <v>-</v>
      </c>
      <c r="AQ6" s="21" t="str">
        <f t="shared" si="5"/>
        <v>-</v>
      </c>
      <c r="AR6" s="21" t="str">
        <f t="shared" si="5"/>
        <v>-</v>
      </c>
      <c r="AS6" s="21">
        <f t="shared" si="5"/>
        <v>69.540000000000006</v>
      </c>
      <c r="AT6" s="20" t="str">
        <f>IF(AT7="","",IF(AT7="-","【-】","【"&amp;SUBSTITUTE(TEXT(AT7,"#,##0.00"),"-","△")&amp;"】"))</f>
        <v>【65.73】</v>
      </c>
      <c r="AU6" s="21" t="str">
        <f>IF(AU7="",NA(),AU7)</f>
        <v>-</v>
      </c>
      <c r="AV6" s="21" t="str">
        <f t="shared" ref="AV6:BD6" si="6">IF(AV7="",NA(),AV7)</f>
        <v>-</v>
      </c>
      <c r="AW6" s="21" t="str">
        <f t="shared" si="6"/>
        <v>-</v>
      </c>
      <c r="AX6" s="21" t="str">
        <f t="shared" si="6"/>
        <v>-</v>
      </c>
      <c r="AY6" s="21">
        <f t="shared" si="6"/>
        <v>104.02</v>
      </c>
      <c r="AZ6" s="21" t="str">
        <f t="shared" si="6"/>
        <v>-</v>
      </c>
      <c r="BA6" s="21" t="str">
        <f t="shared" si="6"/>
        <v>-</v>
      </c>
      <c r="BB6" s="21" t="str">
        <f t="shared" si="6"/>
        <v>-</v>
      </c>
      <c r="BC6" s="21" t="str">
        <f t="shared" si="6"/>
        <v>-</v>
      </c>
      <c r="BD6" s="21">
        <f t="shared" si="6"/>
        <v>50.63</v>
      </c>
      <c r="BE6" s="20" t="str">
        <f>IF(BE7="","",IF(BE7="-","【-】","【"&amp;SUBSTITUTE(TEXT(BE7,"#,##0.00"),"-","△")&amp;"】"))</f>
        <v>【48.91】</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1168.69</v>
      </c>
      <c r="BP6" s="20" t="str">
        <f>IF(BP7="","",IF(BP7="-","【-】","【"&amp;SUBSTITUTE(TEXT(BP7,"#,##0.00"),"-","△")&amp;"】"))</f>
        <v>【1,156.82】</v>
      </c>
      <c r="BQ6" s="21" t="str">
        <f>IF(BQ7="",NA(),BQ7)</f>
        <v>-</v>
      </c>
      <c r="BR6" s="21" t="str">
        <f t="shared" ref="BR6:BZ6" si="8">IF(BR7="",NA(),BR7)</f>
        <v>-</v>
      </c>
      <c r="BS6" s="21" t="str">
        <f t="shared" si="8"/>
        <v>-</v>
      </c>
      <c r="BT6" s="21" t="str">
        <f t="shared" si="8"/>
        <v>-</v>
      </c>
      <c r="BU6" s="21">
        <f t="shared" si="8"/>
        <v>41.49</v>
      </c>
      <c r="BV6" s="21" t="str">
        <f t="shared" si="8"/>
        <v>-</v>
      </c>
      <c r="BW6" s="21" t="str">
        <f t="shared" si="8"/>
        <v>-</v>
      </c>
      <c r="BX6" s="21" t="str">
        <f t="shared" si="8"/>
        <v>-</v>
      </c>
      <c r="BY6" s="21" t="str">
        <f t="shared" si="8"/>
        <v>-</v>
      </c>
      <c r="BZ6" s="21">
        <f t="shared" si="8"/>
        <v>70.709999999999994</v>
      </c>
      <c r="CA6" s="20" t="str">
        <f>IF(CA7="","",IF(CA7="-","【-】","【"&amp;SUBSTITUTE(TEXT(CA7,"#,##0.00"),"-","△")&amp;"】"))</f>
        <v>【75.33】</v>
      </c>
      <c r="CB6" s="21" t="str">
        <f>IF(CB7="",NA(),CB7)</f>
        <v>-</v>
      </c>
      <c r="CC6" s="21" t="str">
        <f t="shared" ref="CC6:CK6" si="9">IF(CC7="",NA(),CC7)</f>
        <v>-</v>
      </c>
      <c r="CD6" s="21" t="str">
        <f t="shared" si="9"/>
        <v>-</v>
      </c>
      <c r="CE6" s="21" t="str">
        <f t="shared" si="9"/>
        <v>-</v>
      </c>
      <c r="CF6" s="21">
        <f t="shared" si="9"/>
        <v>581.66999999999996</v>
      </c>
      <c r="CG6" s="21" t="str">
        <f t="shared" si="9"/>
        <v>-</v>
      </c>
      <c r="CH6" s="21" t="str">
        <f t="shared" si="9"/>
        <v>-</v>
      </c>
      <c r="CI6" s="21" t="str">
        <f t="shared" si="9"/>
        <v>-</v>
      </c>
      <c r="CJ6" s="21" t="str">
        <f t="shared" si="9"/>
        <v>-</v>
      </c>
      <c r="CK6" s="21">
        <f t="shared" si="9"/>
        <v>233.15</v>
      </c>
      <c r="CL6" s="20" t="str">
        <f>IF(CL7="","",IF(CL7="-","【-】","【"&amp;SUBSTITUTE(TEXT(CL7,"#,##0.00"),"-","△")&amp;"】"))</f>
        <v>【215.73】</v>
      </c>
      <c r="CM6" s="21" t="str">
        <f>IF(CM7="",NA(),CM7)</f>
        <v>-</v>
      </c>
      <c r="CN6" s="21" t="str">
        <f t="shared" ref="CN6:CV6" si="10">IF(CN7="",NA(),CN7)</f>
        <v>-</v>
      </c>
      <c r="CO6" s="21" t="str">
        <f t="shared" si="10"/>
        <v>-</v>
      </c>
      <c r="CP6" s="21" t="str">
        <f t="shared" si="10"/>
        <v>-</v>
      </c>
      <c r="CQ6" s="21">
        <f t="shared" si="10"/>
        <v>56.99</v>
      </c>
      <c r="CR6" s="21" t="str">
        <f t="shared" si="10"/>
        <v>-</v>
      </c>
      <c r="CS6" s="21" t="str">
        <f t="shared" si="10"/>
        <v>-</v>
      </c>
      <c r="CT6" s="21" t="str">
        <f t="shared" si="10"/>
        <v>-</v>
      </c>
      <c r="CU6" s="21" t="str">
        <f t="shared" si="10"/>
        <v>-</v>
      </c>
      <c r="CV6" s="21">
        <f t="shared" si="10"/>
        <v>42.09</v>
      </c>
      <c r="CW6" s="20" t="str">
        <f>IF(CW7="","",IF(CW7="-","【-】","【"&amp;SUBSTITUTE(TEXT(CW7,"#,##0.00"),"-","△")&amp;"】"))</f>
        <v>【43.28】</v>
      </c>
      <c r="CX6" s="21" t="str">
        <f>IF(CX7="",NA(),CX7)</f>
        <v>-</v>
      </c>
      <c r="CY6" s="21" t="str">
        <f t="shared" ref="CY6:DG6" si="11">IF(CY7="",NA(),CY7)</f>
        <v>-</v>
      </c>
      <c r="CZ6" s="21" t="str">
        <f t="shared" si="11"/>
        <v>-</v>
      </c>
      <c r="DA6" s="21" t="str">
        <f t="shared" si="11"/>
        <v>-</v>
      </c>
      <c r="DB6" s="21">
        <f t="shared" si="11"/>
        <v>88.4</v>
      </c>
      <c r="DC6" s="21" t="str">
        <f t="shared" si="11"/>
        <v>-</v>
      </c>
      <c r="DD6" s="21" t="str">
        <f t="shared" si="11"/>
        <v>-</v>
      </c>
      <c r="DE6" s="21" t="str">
        <f t="shared" si="11"/>
        <v>-</v>
      </c>
      <c r="DF6" s="21" t="str">
        <f t="shared" si="11"/>
        <v>-</v>
      </c>
      <c r="DG6" s="21">
        <f t="shared" si="11"/>
        <v>84.73</v>
      </c>
      <c r="DH6" s="20" t="str">
        <f>IF(DH7="","",IF(DH7="-","【-】","【"&amp;SUBSTITUTE(TEXT(DH7,"#,##0.00"),"-","△")&amp;"】"))</f>
        <v>【86.21】</v>
      </c>
      <c r="DI6" s="21" t="str">
        <f>IF(DI7="",NA(),DI7)</f>
        <v>-</v>
      </c>
      <c r="DJ6" s="21" t="str">
        <f t="shared" ref="DJ6:DR6" si="12">IF(DJ7="",NA(),DJ7)</f>
        <v>-</v>
      </c>
      <c r="DK6" s="21" t="str">
        <f t="shared" si="12"/>
        <v>-</v>
      </c>
      <c r="DL6" s="21" t="str">
        <f t="shared" si="12"/>
        <v>-</v>
      </c>
      <c r="DM6" s="21">
        <f t="shared" si="12"/>
        <v>2.99</v>
      </c>
      <c r="DN6" s="21" t="str">
        <f t="shared" si="12"/>
        <v>-</v>
      </c>
      <c r="DO6" s="21" t="str">
        <f t="shared" si="12"/>
        <v>-</v>
      </c>
      <c r="DP6" s="21" t="str">
        <f t="shared" si="12"/>
        <v>-</v>
      </c>
      <c r="DQ6" s="21" t="str">
        <f t="shared" si="12"/>
        <v>-</v>
      </c>
      <c r="DR6" s="21">
        <f t="shared" si="12"/>
        <v>26.77</v>
      </c>
      <c r="DS6" s="20" t="str">
        <f>IF(DS7="","",IF(DS7="-","【-】","【"&amp;SUBSTITUTE(TEXT(DS7,"#,##0.00"),"-","△")&amp;"】"))</f>
        <v>【29.62】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7.0000000000000007E-2</v>
      </c>
      <c r="ED6" s="20" t="str">
        <f>IF(ED7="","",IF(ED7="-","【-】","【"&amp;SUBSTITUTE(TEXT(ED7,"#,##0.00"),"-","△")&amp;"】"))</f>
        <v>【0.09】</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【0.11】</v>
      </c>
    </row>
    <row r="7" spans="1:148" s="22" customFormat="1" x14ac:dyDescent="0.15">
      <c r="A7" s="14"/>
      <c r="B7" s="23">
        <v>2023</v>
      </c>
      <c r="C7" s="23">
        <v>46060</v>
      </c>
      <c r="D7" s="23">
        <v>46</v>
      </c>
      <c r="E7" s="23">
        <v>17</v>
      </c>
      <c r="F7" s="23">
        <v>4</v>
      </c>
      <c r="G7" s="23">
        <v>0</v>
      </c>
      <c r="H7" s="23" t="s">
        <v>96</v>
      </c>
      <c r="I7" s="23" t="s">
        <v>97</v>
      </c>
      <c r="J7" s="23" t="s">
        <v>98</v>
      </c>
      <c r="K7" s="23" t="s">
        <v>99</v>
      </c>
      <c r="L7" s="23" t="s">
        <v>100</v>
      </c>
      <c r="M7" s="23" t="s">
        <v>101</v>
      </c>
      <c r="N7" s="24" t="s">
        <v>102</v>
      </c>
      <c r="O7" s="24">
        <v>80.77</v>
      </c>
      <c r="P7" s="24">
        <v>6.43</v>
      </c>
      <c r="Q7" s="24">
        <v>87.21</v>
      </c>
      <c r="R7" s="24">
        <v>4104</v>
      </c>
      <c r="S7" s="24">
        <v>11771</v>
      </c>
      <c r="T7" s="24">
        <v>163.4</v>
      </c>
      <c r="U7" s="24">
        <v>72.040000000000006</v>
      </c>
      <c r="V7" s="24">
        <v>750</v>
      </c>
      <c r="W7" s="24">
        <v>0.43</v>
      </c>
      <c r="X7" s="24">
        <v>1744.19</v>
      </c>
      <c r="Y7" s="24" t="s">
        <v>102</v>
      </c>
      <c r="Z7" s="24" t="s">
        <v>102</v>
      </c>
      <c r="AA7" s="24" t="s">
        <v>102</v>
      </c>
      <c r="AB7" s="24" t="s">
        <v>102</v>
      </c>
      <c r="AC7" s="24">
        <v>81.77</v>
      </c>
      <c r="AD7" s="24" t="s">
        <v>102</v>
      </c>
      <c r="AE7" s="24" t="s">
        <v>102</v>
      </c>
      <c r="AF7" s="24" t="s">
        <v>102</v>
      </c>
      <c r="AG7" s="24" t="s">
        <v>102</v>
      </c>
      <c r="AH7" s="24">
        <v>107.11</v>
      </c>
      <c r="AI7" s="24">
        <v>105.09</v>
      </c>
      <c r="AJ7" s="24" t="s">
        <v>102</v>
      </c>
      <c r="AK7" s="24" t="s">
        <v>102</v>
      </c>
      <c r="AL7" s="24" t="s">
        <v>102</v>
      </c>
      <c r="AM7" s="24" t="s">
        <v>102</v>
      </c>
      <c r="AN7" s="24">
        <v>121.66</v>
      </c>
      <c r="AO7" s="24" t="s">
        <v>102</v>
      </c>
      <c r="AP7" s="24" t="s">
        <v>102</v>
      </c>
      <c r="AQ7" s="24" t="s">
        <v>102</v>
      </c>
      <c r="AR7" s="24" t="s">
        <v>102</v>
      </c>
      <c r="AS7" s="24">
        <v>69.540000000000006</v>
      </c>
      <c r="AT7" s="24">
        <v>65.73</v>
      </c>
      <c r="AU7" s="24" t="s">
        <v>102</v>
      </c>
      <c r="AV7" s="24" t="s">
        <v>102</v>
      </c>
      <c r="AW7" s="24" t="s">
        <v>102</v>
      </c>
      <c r="AX7" s="24" t="s">
        <v>102</v>
      </c>
      <c r="AY7" s="24">
        <v>104.02</v>
      </c>
      <c r="AZ7" s="24" t="s">
        <v>102</v>
      </c>
      <c r="BA7" s="24" t="s">
        <v>102</v>
      </c>
      <c r="BB7" s="24" t="s">
        <v>102</v>
      </c>
      <c r="BC7" s="24" t="s">
        <v>102</v>
      </c>
      <c r="BD7" s="24">
        <v>50.63</v>
      </c>
      <c r="BE7" s="24">
        <v>48.91</v>
      </c>
      <c r="BF7" s="24" t="s">
        <v>102</v>
      </c>
      <c r="BG7" s="24" t="s">
        <v>102</v>
      </c>
      <c r="BH7" s="24" t="s">
        <v>102</v>
      </c>
      <c r="BI7" s="24" t="s">
        <v>102</v>
      </c>
      <c r="BJ7" s="24">
        <v>0</v>
      </c>
      <c r="BK7" s="24" t="s">
        <v>102</v>
      </c>
      <c r="BL7" s="24" t="s">
        <v>102</v>
      </c>
      <c r="BM7" s="24" t="s">
        <v>102</v>
      </c>
      <c r="BN7" s="24" t="s">
        <v>102</v>
      </c>
      <c r="BO7" s="24">
        <v>1168.69</v>
      </c>
      <c r="BP7" s="24">
        <v>1156.82</v>
      </c>
      <c r="BQ7" s="24" t="s">
        <v>102</v>
      </c>
      <c r="BR7" s="24" t="s">
        <v>102</v>
      </c>
      <c r="BS7" s="24" t="s">
        <v>102</v>
      </c>
      <c r="BT7" s="24" t="s">
        <v>102</v>
      </c>
      <c r="BU7" s="24">
        <v>41.49</v>
      </c>
      <c r="BV7" s="24" t="s">
        <v>102</v>
      </c>
      <c r="BW7" s="24" t="s">
        <v>102</v>
      </c>
      <c r="BX7" s="24" t="s">
        <v>102</v>
      </c>
      <c r="BY7" s="24" t="s">
        <v>102</v>
      </c>
      <c r="BZ7" s="24">
        <v>70.709999999999994</v>
      </c>
      <c r="CA7" s="24">
        <v>75.33</v>
      </c>
      <c r="CB7" s="24" t="s">
        <v>102</v>
      </c>
      <c r="CC7" s="24" t="s">
        <v>102</v>
      </c>
      <c r="CD7" s="24" t="s">
        <v>102</v>
      </c>
      <c r="CE7" s="24" t="s">
        <v>102</v>
      </c>
      <c r="CF7" s="24">
        <v>581.66999999999996</v>
      </c>
      <c r="CG7" s="24" t="s">
        <v>102</v>
      </c>
      <c r="CH7" s="24" t="s">
        <v>102</v>
      </c>
      <c r="CI7" s="24" t="s">
        <v>102</v>
      </c>
      <c r="CJ7" s="24" t="s">
        <v>102</v>
      </c>
      <c r="CK7" s="24">
        <v>233.15</v>
      </c>
      <c r="CL7" s="24">
        <v>215.73</v>
      </c>
      <c r="CM7" s="24" t="s">
        <v>102</v>
      </c>
      <c r="CN7" s="24" t="s">
        <v>102</v>
      </c>
      <c r="CO7" s="24" t="s">
        <v>102</v>
      </c>
      <c r="CP7" s="24" t="s">
        <v>102</v>
      </c>
      <c r="CQ7" s="24">
        <v>56.99</v>
      </c>
      <c r="CR7" s="24" t="s">
        <v>102</v>
      </c>
      <c r="CS7" s="24" t="s">
        <v>102</v>
      </c>
      <c r="CT7" s="24" t="s">
        <v>102</v>
      </c>
      <c r="CU7" s="24" t="s">
        <v>102</v>
      </c>
      <c r="CV7" s="24">
        <v>42.09</v>
      </c>
      <c r="CW7" s="24">
        <v>43.28</v>
      </c>
      <c r="CX7" s="24" t="s">
        <v>102</v>
      </c>
      <c r="CY7" s="24" t="s">
        <v>102</v>
      </c>
      <c r="CZ7" s="24" t="s">
        <v>102</v>
      </c>
      <c r="DA7" s="24" t="s">
        <v>102</v>
      </c>
      <c r="DB7" s="24">
        <v>88.4</v>
      </c>
      <c r="DC7" s="24" t="s">
        <v>102</v>
      </c>
      <c r="DD7" s="24" t="s">
        <v>102</v>
      </c>
      <c r="DE7" s="24" t="s">
        <v>102</v>
      </c>
      <c r="DF7" s="24" t="s">
        <v>102</v>
      </c>
      <c r="DG7" s="24">
        <v>84.73</v>
      </c>
      <c r="DH7" s="24">
        <v>86.21</v>
      </c>
      <c r="DI7" s="24" t="s">
        <v>102</v>
      </c>
      <c r="DJ7" s="24" t="s">
        <v>102</v>
      </c>
      <c r="DK7" s="24" t="s">
        <v>102</v>
      </c>
      <c r="DL7" s="24" t="s">
        <v>102</v>
      </c>
      <c r="DM7" s="24">
        <v>2.99</v>
      </c>
      <c r="DN7" s="24" t="s">
        <v>102</v>
      </c>
      <c r="DO7" s="24" t="s">
        <v>102</v>
      </c>
      <c r="DP7" s="24" t="s">
        <v>102</v>
      </c>
      <c r="DQ7" s="24" t="s">
        <v>102</v>
      </c>
      <c r="DR7" s="24">
        <v>26.77</v>
      </c>
      <c r="DS7" s="24">
        <v>29.62</v>
      </c>
      <c r="DT7" s="24" t="s">
        <v>102</v>
      </c>
      <c r="DU7" s="24" t="s">
        <v>102</v>
      </c>
      <c r="DV7" s="24" t="s">
        <v>102</v>
      </c>
      <c r="DW7" s="24" t="s">
        <v>102</v>
      </c>
      <c r="DX7" s="24">
        <v>0</v>
      </c>
      <c r="DY7" s="24" t="s">
        <v>102</v>
      </c>
      <c r="DZ7" s="24" t="s">
        <v>102</v>
      </c>
      <c r="EA7" s="24" t="s">
        <v>102</v>
      </c>
      <c r="EB7" s="24" t="s">
        <v>102</v>
      </c>
      <c r="EC7" s="24">
        <v>7.0000000000000007E-2</v>
      </c>
      <c r="ED7" s="24">
        <v>0.09</v>
      </c>
      <c r="EE7" s="24" t="s">
        <v>102</v>
      </c>
      <c r="EF7" s="24" t="s">
        <v>102</v>
      </c>
      <c r="EG7" s="24" t="s">
        <v>102</v>
      </c>
      <c r="EH7" s="24" t="s">
        <v>102</v>
      </c>
      <c r="EI7" s="24">
        <v>0</v>
      </c>
      <c r="EJ7" s="24" t="s">
        <v>102</v>
      </c>
      <c r="EK7" s="24" t="s">
        <v>102</v>
      </c>
      <c r="EL7" s="24" t="s">
        <v>102</v>
      </c>
      <c r="EM7" s="24" t="s">
        <v>102</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2025-02-17T07:41:10Z</cp:lastPrinted>
  <dcterms:created xsi:type="dcterms:W3CDTF">2025-01-24T07:09:25Z</dcterms:created>
  <dcterms:modified xsi:type="dcterms:W3CDTF">2025-03-07T05:09:43Z</dcterms:modified>
  <cp:category/>
</cp:coreProperties>
</file>