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5_漁集（176）\"/>
    </mc:Choice>
  </mc:AlternateContent>
  <workbookProtection workbookAlgorithmName="SHA-512" workbookHashValue="NnAzUogGFp9HHfaTRKfoozMhWYcl7twS2iASu7OGscPdk1v5cPj6GN7CxZTDc/ub/BpcPcDACeoVxJsJWWHvfw==" workbookSaltValue="0sYihA79J5+DJLZfn2YRMA=="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<sst xmlns="http://schemas.openxmlformats.org/spreadsheetml/2006/main" count="253" uniqueCount="115">
  <si>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</si>
  <si>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</si>
  <si>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</si>
  <si>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</si>
  <si>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</si>
  <si>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</si>
  <si>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</si>
  <si>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</si>
  <si>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</si>
  <si>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</si>
  <si>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</si>
  <si>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</si>
  <si>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</si>
  <si>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</si>
  <si>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</si>
  <si>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</si>
  <si>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</si>
  <si>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</si>
  <si>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</si>
  <si>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</si>
  <si>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</si>
  <si>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</si>
  <si>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</si>
  <si>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</si>
  <si>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</si>
  <si>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</si>
  <si>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</si>
  <si>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</si>
  <si>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</si>
  <si>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</si>
  <si>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</si>
  <si>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</si>
  <si>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</si>
  <si>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</si>
  <si>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</si>
  <si>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</si>
  <si>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</si>
  <si>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</si>
  <si>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</si>
  <si>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</si>
  <si>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</si>
  <si>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</si>
  <si>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</si>
  <si>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</si>
  <si>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</si>
  <si>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</si>
  <si>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</si>
  <si>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</si>
  <si>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</si>
  <si>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</si>
  <si>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</si>
  <si>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</si>
  <si>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</si>
  <si>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</si>
  <si>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</si>
  <si>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</si>
  <si>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</si>
  <si>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</si>
  <si>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</si>
  <si>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</si>
  <si>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</si>
  <si>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</si>
  <si>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</si>
  <si>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</si>
  <si>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</si>
  <si>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</si>
  <si>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</si>
  <si>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</si>
  <si>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</si>
  <si>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</si>
  <si>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</si>
  <si>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</si>
  <si>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</si>
  <si>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</si>
  <si>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</si>
  <si>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</si>
  <si>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</si>
  <si>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</si>
  <si>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</si>
  <si>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</si>
  <si>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</si>
  <si>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</si>
  <si>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</si>
  <si>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</si>
  <si>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</si>
  <si>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</si>
  <si>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</si>
  <si>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</si>
  <si>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</si>
  <si>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</si>
  <si>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</si>
  <si>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</si>
  <si>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</si>
  <si>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</si>
  <si>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</si>
  <si>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</si>
  <si>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</si>
  <si>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</si>
  <si>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</si>
  <si>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</si>
  <si>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</si>
  <si>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</si>
  <si>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</si>
  <si>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</si>
  <si>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</si>
  <si>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</si>
  <si>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</si>
  <si>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</si>
  <si>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</si>
  <si>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</si>
  <si>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</si>
  <si>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</si>
  <si>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
　一般会計繰入金により100％を超えている状況である。
③流動比率
　類似団体平均値より低い水準となっている。企業債償還金が多くを占めているが、年々企業債残高は減少傾向にあることから、引き続き経費削減に努める必要がある。
⑤経費回収率
　汚水処理費の減により、前年度に比べ、6.24％改善したものの、前年度に引き続き、類似団体平均値より低い水準となっており、汚水処理費用を使用料で賄えていない状況であるため、経費回収率の改善に向け、使用料改定の検討を行っている。
⑥汚水処理原価
　汚水処理費の減により、汚水処理原価も減少したものの、類似団体平均値より高い水準となっている。地形的にも個人設置の浄化槽整備が難しい地区のため、今後も同程度で推移するものと思われる。
⑦施設利用率
　処理水量の増加は見込めないことから、今後も同程度で推移するものと考えられる。</t>
    <phoneticPr fontId="4"/>
  </si>
  <si>
    <t>①有形固定資産減価償却率
　増加傾向にあるが、類似団体平均値より低い水準となっている。
②管渠老朽化率、③管渠改善率
　東日本大震災の復旧から間もないため、施設等の老朽化はほとんど見られない。</t>
    <phoneticPr fontId="4"/>
  </si>
  <si>
    <t>　東日本大震災により集落の流失、浸水など甚大な被害を受け、早期に漁村地域の再生と復興を目的とした特別な事業によって処理施設を再建したため、
全ての項目において、良好とはいえない。
　人口減少による料金収入の減少により経営は更に厳しさを増していく状況である。
　また、公共下水道事業と同一の使用料体系を使用しているため、使用料のみで汚水処理費用を回収することが困難な状況にある。
　今後は効率的な施設の維持管理を進め、経費削減に努める必要がある。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</si>
</sst>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2FD-4647-BD5E-87BEC7E5107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c:v>
                </c:pt>
                <c:pt idx="2">
                  <c:v>0.01</c:v>
                </c:pt>
                <c:pt idx="3">
                  <c:v>0.01</c:v>
                </c:pt>
                <c:pt idx="4" formatCode="#,##0.00;&quot;△&quot;#,##0.00">
                  <c:v>0</c:v>
                </c:pt>
              </c:numCache>
            </c:numRef>
          </c:val>
          <c:smooth val="0"/>
          <c:extLst>
            <c:ext xmlns:c16="http://schemas.microsoft.com/office/drawing/2014/chart" uri="{C3380CC4-5D6E-409C-BE32-E72D297353CC}">
              <c16:uniqueId val="{00000001-F2FD-4647-BD5E-87BEC7E5107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27.59</c:v>
                </c:pt>
                <c:pt idx="2">
                  <c:v>27.59</c:v>
                </c:pt>
                <c:pt idx="3">
                  <c:v>27.59</c:v>
                </c:pt>
                <c:pt idx="4">
                  <c:v>27.59</c:v>
                </c:pt>
              </c:numCache>
            </c:numRef>
          </c:val>
          <c:extLst>
            <c:ext xmlns:c16="http://schemas.microsoft.com/office/drawing/2014/chart" uri="{C3380CC4-5D6E-409C-BE32-E72D297353CC}">
              <c16:uniqueId val="{00000000-6C65-409E-AC8D-8B8D0A749C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30.19</c:v>
                </c:pt>
                <c:pt idx="2">
                  <c:v>28.77</c:v>
                </c:pt>
                <c:pt idx="3">
                  <c:v>26.22</c:v>
                </c:pt>
                <c:pt idx="4">
                  <c:v>26.12</c:v>
                </c:pt>
              </c:numCache>
            </c:numRef>
          </c:val>
          <c:smooth val="0"/>
          <c:extLst>
            <c:ext xmlns:c16="http://schemas.microsoft.com/office/drawing/2014/chart" uri="{C3380CC4-5D6E-409C-BE32-E72D297353CC}">
              <c16:uniqueId val="{00000001-6C65-409E-AC8D-8B8D0A749C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89F8-4A8B-960F-2A86C1CBC4F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79.09</c:v>
                </c:pt>
                <c:pt idx="2">
                  <c:v>78.900000000000006</c:v>
                </c:pt>
                <c:pt idx="3">
                  <c:v>78.03</c:v>
                </c:pt>
                <c:pt idx="4">
                  <c:v>78.55</c:v>
                </c:pt>
              </c:numCache>
            </c:numRef>
          </c:val>
          <c:smooth val="0"/>
          <c:extLst>
            <c:ext xmlns:c16="http://schemas.microsoft.com/office/drawing/2014/chart" uri="{C3380CC4-5D6E-409C-BE32-E72D297353CC}">
              <c16:uniqueId val="{00000001-89F8-4A8B-960F-2A86C1CBC4F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96.67</c:v>
                </c:pt>
                <c:pt idx="2">
                  <c:v>105.5</c:v>
                </c:pt>
                <c:pt idx="3">
                  <c:v>106.34</c:v>
                </c:pt>
                <c:pt idx="4">
                  <c:v>107.08</c:v>
                </c:pt>
              </c:numCache>
            </c:numRef>
          </c:val>
          <c:extLst>
            <c:ext xmlns:c16="http://schemas.microsoft.com/office/drawing/2014/chart" uri="{C3380CC4-5D6E-409C-BE32-E72D297353CC}">
              <c16:uniqueId val="{00000000-04E5-4E87-B504-51CA803FBF3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101.18</c:v>
                </c:pt>
                <c:pt idx="2">
                  <c:v>99.89</c:v>
                </c:pt>
                <c:pt idx="3">
                  <c:v>104.12</c:v>
                </c:pt>
                <c:pt idx="4">
                  <c:v>105.98</c:v>
                </c:pt>
              </c:numCache>
            </c:numRef>
          </c:val>
          <c:smooth val="0"/>
          <c:extLst>
            <c:ext xmlns:c16="http://schemas.microsoft.com/office/drawing/2014/chart" uri="{C3380CC4-5D6E-409C-BE32-E72D297353CC}">
              <c16:uniqueId val="{00000001-04E5-4E87-B504-51CA803FBF3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3.54</c:v>
                </c:pt>
                <c:pt idx="2">
                  <c:v>7.08</c:v>
                </c:pt>
                <c:pt idx="3">
                  <c:v>10.62</c:v>
                </c:pt>
                <c:pt idx="4">
                  <c:v>14.16</c:v>
                </c:pt>
              </c:numCache>
            </c:numRef>
          </c:val>
          <c:extLst>
            <c:ext xmlns:c16="http://schemas.microsoft.com/office/drawing/2014/chart" uri="{C3380CC4-5D6E-409C-BE32-E72D297353CC}">
              <c16:uniqueId val="{00000000-0875-4458-BEF6-45F38BDE248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20.14</c:v>
                </c:pt>
                <c:pt idx="2">
                  <c:v>23.17</c:v>
                </c:pt>
                <c:pt idx="3">
                  <c:v>25.29</c:v>
                </c:pt>
                <c:pt idx="4">
                  <c:v>28.31</c:v>
                </c:pt>
              </c:numCache>
            </c:numRef>
          </c:val>
          <c:smooth val="0"/>
          <c:extLst>
            <c:ext xmlns:c16="http://schemas.microsoft.com/office/drawing/2014/chart" uri="{C3380CC4-5D6E-409C-BE32-E72D297353CC}">
              <c16:uniqueId val="{00000001-0875-4458-BEF6-45F38BDE248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48A-420E-B4F1-8A2835E2457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748A-420E-B4F1-8A2835E2457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243.06</c:v>
                </c:pt>
                <c:pt idx="2">
                  <c:v>69</c:v>
                </c:pt>
                <c:pt idx="3" formatCode="#,##0.00;&quot;△&quot;#,##0.00">
                  <c:v>0</c:v>
                </c:pt>
                <c:pt idx="4" formatCode="#,##0.00;&quot;△&quot;#,##0.00">
                  <c:v>0</c:v>
                </c:pt>
              </c:numCache>
            </c:numRef>
          </c:val>
          <c:extLst>
            <c:ext xmlns:c16="http://schemas.microsoft.com/office/drawing/2014/chart" uri="{C3380CC4-5D6E-409C-BE32-E72D297353CC}">
              <c16:uniqueId val="{00000000-6B25-4D20-B386-187745A4E59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140.63</c:v>
                </c:pt>
                <c:pt idx="2">
                  <c:v>163.84</c:v>
                </c:pt>
                <c:pt idx="3">
                  <c:v>176.46</c:v>
                </c:pt>
                <c:pt idx="4">
                  <c:v>181.51</c:v>
                </c:pt>
              </c:numCache>
            </c:numRef>
          </c:val>
          <c:smooth val="0"/>
          <c:extLst>
            <c:ext xmlns:c16="http://schemas.microsoft.com/office/drawing/2014/chart" uri="{C3380CC4-5D6E-409C-BE32-E72D297353CC}">
              <c16:uniqueId val="{00000001-6B25-4D20-B386-187745A4E59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33.1</c:v>
                </c:pt>
                <c:pt idx="2">
                  <c:v>7.11</c:v>
                </c:pt>
                <c:pt idx="3">
                  <c:v>4.29</c:v>
                </c:pt>
                <c:pt idx="4">
                  <c:v>5.88</c:v>
                </c:pt>
              </c:numCache>
            </c:numRef>
          </c:val>
          <c:extLst>
            <c:ext xmlns:c16="http://schemas.microsoft.com/office/drawing/2014/chart" uri="{C3380CC4-5D6E-409C-BE32-E72D297353CC}">
              <c16:uniqueId val="{00000000-919B-4FA6-8E65-344A287A8D0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56.53</c:v>
                </c:pt>
                <c:pt idx="2">
                  <c:v>59.66</c:v>
                </c:pt>
                <c:pt idx="3">
                  <c:v>61.64</c:v>
                </c:pt>
                <c:pt idx="4">
                  <c:v>69.819999999999993</c:v>
                </c:pt>
              </c:numCache>
            </c:numRef>
          </c:val>
          <c:smooth val="0"/>
          <c:extLst>
            <c:ext xmlns:c16="http://schemas.microsoft.com/office/drawing/2014/chart" uri="{C3380CC4-5D6E-409C-BE32-E72D297353CC}">
              <c16:uniqueId val="{00000001-919B-4FA6-8E65-344A287A8D0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E0F-4F29-9E9F-B5AA88A6BEB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1095.52</c:v>
                </c:pt>
                <c:pt idx="2">
                  <c:v>1056.55</c:v>
                </c:pt>
                <c:pt idx="3">
                  <c:v>1278.54</c:v>
                </c:pt>
                <c:pt idx="4">
                  <c:v>1149.7</c:v>
                </c:pt>
              </c:numCache>
            </c:numRef>
          </c:val>
          <c:smooth val="0"/>
          <c:extLst>
            <c:ext xmlns:c16="http://schemas.microsoft.com/office/drawing/2014/chart" uri="{C3380CC4-5D6E-409C-BE32-E72D297353CC}">
              <c16:uniqueId val="{00000001-EE0F-4F29-9E9F-B5AA88A6BEB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3.75</c:v>
                </c:pt>
                <c:pt idx="2">
                  <c:v>7.15</c:v>
                </c:pt>
                <c:pt idx="3">
                  <c:v>7.42</c:v>
                </c:pt>
                <c:pt idx="4">
                  <c:v>13.66</c:v>
                </c:pt>
              </c:numCache>
            </c:numRef>
          </c:val>
          <c:extLst>
            <c:ext xmlns:c16="http://schemas.microsoft.com/office/drawing/2014/chart" uri="{C3380CC4-5D6E-409C-BE32-E72D297353CC}">
              <c16:uniqueId val="{00000000-C1B0-40D0-9723-B3B33FD627E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39.64</c:v>
                </c:pt>
                <c:pt idx="2">
                  <c:v>40</c:v>
                </c:pt>
                <c:pt idx="3">
                  <c:v>38.74</c:v>
                </c:pt>
                <c:pt idx="4">
                  <c:v>35.96</c:v>
                </c:pt>
              </c:numCache>
            </c:numRef>
          </c:val>
          <c:smooth val="0"/>
          <c:extLst>
            <c:ext xmlns:c16="http://schemas.microsoft.com/office/drawing/2014/chart" uri="{C3380CC4-5D6E-409C-BE32-E72D297353CC}">
              <c16:uniqueId val="{00000001-C1B0-40D0-9723-B3B33FD627E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5043.04</c:v>
                </c:pt>
                <c:pt idx="2">
                  <c:v>2567.63</c:v>
                </c:pt>
                <c:pt idx="3">
                  <c:v>2464.83</c:v>
                </c:pt>
                <c:pt idx="4">
                  <c:v>1398.14</c:v>
                </c:pt>
              </c:numCache>
            </c:numRef>
          </c:val>
          <c:extLst>
            <c:ext xmlns:c16="http://schemas.microsoft.com/office/drawing/2014/chart" uri="{C3380CC4-5D6E-409C-BE32-E72D297353CC}">
              <c16:uniqueId val="{00000000-6A19-4CEE-AC9E-6F1AC37A107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449.72</c:v>
                </c:pt>
                <c:pt idx="2">
                  <c:v>437.27</c:v>
                </c:pt>
                <c:pt idx="3">
                  <c:v>456.72</c:v>
                </c:pt>
                <c:pt idx="4">
                  <c:v>481.96</c:v>
                </c:pt>
              </c:numCache>
            </c:numRef>
          </c:val>
          <c:smooth val="0"/>
          <c:extLst>
            <c:ext xmlns:c16="http://schemas.microsoft.com/office/drawing/2014/chart" uri="{C3380CC4-5D6E-409C-BE32-E72D297353CC}">
              <c16:uniqueId val="{00000001-6A19-4CEE-AC9E-6F1AC37A107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 zoomScaleNormal="100" workbookViewId="0">
      <selection activeCell="AE34" sqref="AE3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石巻市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漁業集落排水</v>
      </c>
      <c r="Q8" s="39"/>
      <c r="R8" s="39"/>
      <c r="S8" s="39"/>
      <c r="T8" s="39"/>
      <c r="U8" s="39"/>
      <c r="V8" s="39"/>
      <c r="W8" s="39" t="str">
        <f>データ!L6</f>
        <v>H2</v>
      </c>
      <c r="X8" s="39"/>
      <c r="Y8" s="39"/>
      <c r="Z8" s="39"/>
      <c r="AA8" s="39"/>
      <c r="AB8" s="39"/>
      <c r="AC8" s="39"/>
      <c r="AD8" s="40" t="str">
        <f>データ!$M$6</f>
        <v>非設置</v>
      </c>
      <c r="AE8" s="40"/>
      <c r="AF8" s="40"/>
      <c r="AG8" s="40"/>
      <c r="AH8" s="40"/>
      <c r="AI8" s="40"/>
      <c r="AJ8" s="40"/>
      <c r="AK8" s="3"/>
      <c r="AL8" s="41">
        <f>データ!S6</f>
        <v>134711</v>
      </c>
      <c r="AM8" s="41"/>
      <c r="AN8" s="41"/>
      <c r="AO8" s="41"/>
      <c r="AP8" s="41"/>
      <c r="AQ8" s="41"/>
      <c r="AR8" s="41"/>
      <c r="AS8" s="41"/>
      <c r="AT8" s="34">
        <f>データ!T6</f>
        <v>554.54999999999995</v>
      </c>
      <c r="AU8" s="34"/>
      <c r="AV8" s="34"/>
      <c r="AW8" s="34"/>
      <c r="AX8" s="34"/>
      <c r="AY8" s="34"/>
      <c r="AZ8" s="34"/>
      <c r="BA8" s="34"/>
      <c r="BB8" s="34">
        <f>データ!U6</f>
        <v>242.92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69.59</v>
      </c>
      <c r="J10" s="34"/>
      <c r="K10" s="34"/>
      <c r="L10" s="34"/>
      <c r="M10" s="34"/>
      <c r="N10" s="34"/>
      <c r="O10" s="34"/>
      <c r="P10" s="34">
        <f>データ!P6</f>
        <v>0.03</v>
      </c>
      <c r="Q10" s="34"/>
      <c r="R10" s="34"/>
      <c r="S10" s="34"/>
      <c r="T10" s="34"/>
      <c r="U10" s="34"/>
      <c r="V10" s="34"/>
      <c r="W10" s="34">
        <f>データ!Q6</f>
        <v>100</v>
      </c>
      <c r="X10" s="34"/>
      <c r="Y10" s="34"/>
      <c r="Z10" s="34"/>
      <c r="AA10" s="34"/>
      <c r="AB10" s="34"/>
      <c r="AC10" s="34"/>
      <c r="AD10" s="41">
        <f>データ!R6</f>
        <v>3575</v>
      </c>
      <c r="AE10" s="41"/>
      <c r="AF10" s="41"/>
      <c r="AG10" s="41"/>
      <c r="AH10" s="41"/>
      <c r="AI10" s="41"/>
      <c r="AJ10" s="41"/>
      <c r="AK10" s="2"/>
      <c r="AL10" s="41">
        <f>データ!V6</f>
        <v>37</v>
      </c>
      <c r="AM10" s="41"/>
      <c r="AN10" s="41"/>
      <c r="AO10" s="41"/>
      <c r="AP10" s="41"/>
      <c r="AQ10" s="41"/>
      <c r="AR10" s="41"/>
      <c r="AS10" s="41"/>
      <c r="AT10" s="34">
        <f>データ!W6</f>
        <v>0.05</v>
      </c>
      <c r="AU10" s="34"/>
      <c r="AV10" s="34"/>
      <c r="AW10" s="34"/>
      <c r="AX10" s="34"/>
      <c r="AY10" s="34"/>
      <c r="AZ10" s="34"/>
      <c r="BA10" s="34"/>
      <c r="BB10" s="34">
        <f>データ!X6</f>
        <v>740</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ICY8mnggccfY1l/cE3cA+OLZf0TQolvPeQ1VFOjZqvet6byGtSOWR3VWE6jdiq3VXn00b3gJvt+outIFVq7C9g==" saltValue="CEE8aQtEb0y8M+1eU4/4/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42021</v>
      </c>
      <c r="D6" s="19">
        <f t="shared" si="3"/>
        <v>46</v>
      </c>
      <c r="E6" s="19">
        <f t="shared" si="3"/>
        <v>17</v>
      </c>
      <c r="F6" s="19">
        <f t="shared" si="3"/>
        <v>6</v>
      </c>
      <c r="G6" s="19">
        <f t="shared" si="3"/>
        <v>0</v>
      </c>
      <c r="H6" s="19" t="str">
        <f t="shared" si="3"/>
        <v>宮城県　石巻市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69.59</v>
      </c>
      <c r="P6" s="20">
        <f t="shared" si="3"/>
        <v>0.03</v>
      </c>
      <c r="Q6" s="20">
        <f t="shared" si="3"/>
        <v>100</v>
      </c>
      <c r="R6" s="20">
        <f t="shared" si="3"/>
        <v>3575</v>
      </c>
      <c r="S6" s="20">
        <f t="shared" si="3"/>
        <v>134711</v>
      </c>
      <c r="T6" s="20">
        <f t="shared" si="3"/>
        <v>554.54999999999995</v>
      </c>
      <c r="U6" s="20">
        <f t="shared" si="3"/>
        <v>242.92</v>
      </c>
      <c r="V6" s="20">
        <f t="shared" si="3"/>
        <v>37</v>
      </c>
      <c r="W6" s="20">
        <f t="shared" si="3"/>
        <v>0.05</v>
      </c>
      <c r="X6" s="20">
        <f t="shared" si="3"/>
        <v>740</v>
      </c>
      <c r="Y6" s="21" t="str">
        <f>IF(Y7="",NA(),Y7)</f>
        <v>-</v>
      </c>
      <c r="Z6" s="21">
        <f t="shared" ref="Z6:AH6" si="4">IF(Z7="",NA(),Z7)</f>
        <v>96.67</v>
      </c>
      <c r="AA6" s="21">
        <f t="shared" si="4"/>
        <v>105.5</v>
      </c>
      <c r="AB6" s="21">
        <f t="shared" si="4"/>
        <v>106.34</v>
      </c>
      <c r="AC6" s="21">
        <f t="shared" si="4"/>
        <v>107.08</v>
      </c>
      <c r="AD6" s="21" t="str">
        <f t="shared" si="4"/>
        <v>-</v>
      </c>
      <c r="AE6" s="21">
        <f t="shared" si="4"/>
        <v>101.18</v>
      </c>
      <c r="AF6" s="21">
        <f t="shared" si="4"/>
        <v>99.89</v>
      </c>
      <c r="AG6" s="21">
        <f t="shared" si="4"/>
        <v>104.12</v>
      </c>
      <c r="AH6" s="21">
        <f t="shared" si="4"/>
        <v>105.98</v>
      </c>
      <c r="AI6" s="20" t="str">
        <f>IF(AI7="","",IF(AI7="-","【-】","【"&amp;SUBSTITUTE(TEXT(AI7,"#,##0.00"),"-","△")&amp;"】"))</f>
        <v>【102.33】</v>
      </c>
      <c r="AJ6" s="21" t="str">
        <f>IF(AJ7="",NA(),AJ7)</f>
        <v>-</v>
      </c>
      <c r="AK6" s="21">
        <f t="shared" ref="AK6:AS6" si="5">IF(AK7="",NA(),AK7)</f>
        <v>243.06</v>
      </c>
      <c r="AL6" s="21">
        <f t="shared" si="5"/>
        <v>69</v>
      </c>
      <c r="AM6" s="20">
        <f t="shared" si="5"/>
        <v>0</v>
      </c>
      <c r="AN6" s="20">
        <f t="shared" si="5"/>
        <v>0</v>
      </c>
      <c r="AO6" s="21" t="str">
        <f t="shared" si="5"/>
        <v>-</v>
      </c>
      <c r="AP6" s="21">
        <f t="shared" si="5"/>
        <v>140.63</v>
      </c>
      <c r="AQ6" s="21">
        <f t="shared" si="5"/>
        <v>163.84</v>
      </c>
      <c r="AR6" s="21">
        <f t="shared" si="5"/>
        <v>176.46</v>
      </c>
      <c r="AS6" s="21">
        <f t="shared" si="5"/>
        <v>181.51</v>
      </c>
      <c r="AT6" s="20" t="str">
        <f>IF(AT7="","",IF(AT7="-","【-】","【"&amp;SUBSTITUTE(TEXT(AT7,"#,##0.00"),"-","△")&amp;"】"))</f>
        <v>【114.08】</v>
      </c>
      <c r="AU6" s="21" t="str">
        <f>IF(AU7="",NA(),AU7)</f>
        <v>-</v>
      </c>
      <c r="AV6" s="21">
        <f t="shared" ref="AV6:BD6" si="6">IF(AV7="",NA(),AV7)</f>
        <v>33.1</v>
      </c>
      <c r="AW6" s="21">
        <f t="shared" si="6"/>
        <v>7.11</v>
      </c>
      <c r="AX6" s="21">
        <f t="shared" si="6"/>
        <v>4.29</v>
      </c>
      <c r="AY6" s="21">
        <f t="shared" si="6"/>
        <v>5.88</v>
      </c>
      <c r="AZ6" s="21" t="str">
        <f t="shared" si="6"/>
        <v>-</v>
      </c>
      <c r="BA6" s="21">
        <f t="shared" si="6"/>
        <v>56.53</v>
      </c>
      <c r="BB6" s="21">
        <f t="shared" si="6"/>
        <v>59.66</v>
      </c>
      <c r="BC6" s="21">
        <f t="shared" si="6"/>
        <v>61.64</v>
      </c>
      <c r="BD6" s="21">
        <f t="shared" si="6"/>
        <v>69.819999999999993</v>
      </c>
      <c r="BE6" s="20" t="str">
        <f>IF(BE7="","",IF(BE7="-","【-】","【"&amp;SUBSTITUTE(TEXT(BE7,"#,##0.00"),"-","△")&amp;"】"))</f>
        <v>【68.63】</v>
      </c>
      <c r="BF6" s="21" t="str">
        <f>IF(BF7="",NA(),BF7)</f>
        <v>-</v>
      </c>
      <c r="BG6" s="20">
        <f t="shared" ref="BG6:BO6" si="7">IF(BG7="",NA(),BG7)</f>
        <v>0</v>
      </c>
      <c r="BH6" s="20">
        <f t="shared" si="7"/>
        <v>0</v>
      </c>
      <c r="BI6" s="20">
        <f t="shared" si="7"/>
        <v>0</v>
      </c>
      <c r="BJ6" s="20">
        <f t="shared" si="7"/>
        <v>0</v>
      </c>
      <c r="BK6" s="21" t="str">
        <f t="shared" si="7"/>
        <v>-</v>
      </c>
      <c r="BL6" s="21">
        <f t="shared" si="7"/>
        <v>1095.52</v>
      </c>
      <c r="BM6" s="21">
        <f t="shared" si="7"/>
        <v>1056.55</v>
      </c>
      <c r="BN6" s="21">
        <f t="shared" si="7"/>
        <v>1278.54</v>
      </c>
      <c r="BO6" s="21">
        <f t="shared" si="7"/>
        <v>1149.7</v>
      </c>
      <c r="BP6" s="20" t="str">
        <f>IF(BP7="","",IF(BP7="-","【-】","【"&amp;SUBSTITUTE(TEXT(BP7,"#,##0.00"),"-","△")&amp;"】"))</f>
        <v>【1,069.89】</v>
      </c>
      <c r="BQ6" s="21" t="str">
        <f>IF(BQ7="",NA(),BQ7)</f>
        <v>-</v>
      </c>
      <c r="BR6" s="21">
        <f t="shared" ref="BR6:BZ6" si="8">IF(BR7="",NA(),BR7)</f>
        <v>3.75</v>
      </c>
      <c r="BS6" s="21">
        <f t="shared" si="8"/>
        <v>7.15</v>
      </c>
      <c r="BT6" s="21">
        <f t="shared" si="8"/>
        <v>7.42</v>
      </c>
      <c r="BU6" s="21">
        <f t="shared" si="8"/>
        <v>13.66</v>
      </c>
      <c r="BV6" s="21" t="str">
        <f t="shared" si="8"/>
        <v>-</v>
      </c>
      <c r="BW6" s="21">
        <f t="shared" si="8"/>
        <v>39.64</v>
      </c>
      <c r="BX6" s="21">
        <f t="shared" si="8"/>
        <v>40</v>
      </c>
      <c r="BY6" s="21">
        <f t="shared" si="8"/>
        <v>38.74</v>
      </c>
      <c r="BZ6" s="21">
        <f t="shared" si="8"/>
        <v>35.96</v>
      </c>
      <c r="CA6" s="20" t="str">
        <f>IF(CA7="","",IF(CA7="-","【-】","【"&amp;SUBSTITUTE(TEXT(CA7,"#,##0.00"),"-","△")&amp;"】"))</f>
        <v>【39.89】</v>
      </c>
      <c r="CB6" s="21" t="str">
        <f>IF(CB7="",NA(),CB7)</f>
        <v>-</v>
      </c>
      <c r="CC6" s="21">
        <f t="shared" ref="CC6:CK6" si="9">IF(CC7="",NA(),CC7)</f>
        <v>5043.04</v>
      </c>
      <c r="CD6" s="21">
        <f t="shared" si="9"/>
        <v>2567.63</v>
      </c>
      <c r="CE6" s="21">
        <f t="shared" si="9"/>
        <v>2464.83</v>
      </c>
      <c r="CF6" s="21">
        <f t="shared" si="9"/>
        <v>1398.14</v>
      </c>
      <c r="CG6" s="21" t="str">
        <f t="shared" si="9"/>
        <v>-</v>
      </c>
      <c r="CH6" s="21">
        <f t="shared" si="9"/>
        <v>449.72</v>
      </c>
      <c r="CI6" s="21">
        <f t="shared" si="9"/>
        <v>437.27</v>
      </c>
      <c r="CJ6" s="21">
        <f t="shared" si="9"/>
        <v>456.72</v>
      </c>
      <c r="CK6" s="21">
        <f t="shared" si="9"/>
        <v>481.96</v>
      </c>
      <c r="CL6" s="20" t="str">
        <f>IF(CL7="","",IF(CL7="-","【-】","【"&amp;SUBSTITUTE(TEXT(CL7,"#,##0.00"),"-","△")&amp;"】"))</f>
        <v>【426.52】</v>
      </c>
      <c r="CM6" s="21" t="str">
        <f>IF(CM7="",NA(),CM7)</f>
        <v>-</v>
      </c>
      <c r="CN6" s="21">
        <f t="shared" ref="CN6:CV6" si="10">IF(CN7="",NA(),CN7)</f>
        <v>27.59</v>
      </c>
      <c r="CO6" s="21">
        <f t="shared" si="10"/>
        <v>27.59</v>
      </c>
      <c r="CP6" s="21">
        <f t="shared" si="10"/>
        <v>27.59</v>
      </c>
      <c r="CQ6" s="21">
        <f t="shared" si="10"/>
        <v>27.59</v>
      </c>
      <c r="CR6" s="21" t="str">
        <f t="shared" si="10"/>
        <v>-</v>
      </c>
      <c r="CS6" s="21">
        <f t="shared" si="10"/>
        <v>30.19</v>
      </c>
      <c r="CT6" s="21">
        <f t="shared" si="10"/>
        <v>28.77</v>
      </c>
      <c r="CU6" s="21">
        <f t="shared" si="10"/>
        <v>26.22</v>
      </c>
      <c r="CV6" s="21">
        <f t="shared" si="10"/>
        <v>26.12</v>
      </c>
      <c r="CW6" s="20" t="str">
        <f>IF(CW7="","",IF(CW7="-","【-】","【"&amp;SUBSTITUTE(TEXT(CW7,"#,##0.00"),"-","△")&amp;"】"))</f>
        <v>【28.16】</v>
      </c>
      <c r="CX6" s="21" t="str">
        <f>IF(CX7="",NA(),CX7)</f>
        <v>-</v>
      </c>
      <c r="CY6" s="21">
        <f t="shared" ref="CY6:DG6" si="11">IF(CY7="",NA(),CY7)</f>
        <v>100</v>
      </c>
      <c r="CZ6" s="21">
        <f t="shared" si="11"/>
        <v>100</v>
      </c>
      <c r="DA6" s="21">
        <f t="shared" si="11"/>
        <v>100</v>
      </c>
      <c r="DB6" s="21">
        <f t="shared" si="11"/>
        <v>100</v>
      </c>
      <c r="DC6" s="21" t="str">
        <f t="shared" si="11"/>
        <v>-</v>
      </c>
      <c r="DD6" s="21">
        <f t="shared" si="11"/>
        <v>79.09</v>
      </c>
      <c r="DE6" s="21">
        <f t="shared" si="11"/>
        <v>78.900000000000006</v>
      </c>
      <c r="DF6" s="21">
        <f t="shared" si="11"/>
        <v>78.03</v>
      </c>
      <c r="DG6" s="21">
        <f t="shared" si="11"/>
        <v>78.55</v>
      </c>
      <c r="DH6" s="20" t="str">
        <f>IF(DH7="","",IF(DH7="-","【-】","【"&amp;SUBSTITUTE(TEXT(DH7,"#,##0.00"),"-","△")&amp;"】"))</f>
        <v>【80.73】</v>
      </c>
      <c r="DI6" s="21" t="str">
        <f>IF(DI7="",NA(),DI7)</f>
        <v>-</v>
      </c>
      <c r="DJ6" s="21">
        <f t="shared" ref="DJ6:DR6" si="12">IF(DJ7="",NA(),DJ7)</f>
        <v>3.54</v>
      </c>
      <c r="DK6" s="21">
        <f t="shared" si="12"/>
        <v>7.08</v>
      </c>
      <c r="DL6" s="21">
        <f t="shared" si="12"/>
        <v>10.62</v>
      </c>
      <c r="DM6" s="21">
        <f t="shared" si="12"/>
        <v>14.16</v>
      </c>
      <c r="DN6" s="21" t="str">
        <f t="shared" si="12"/>
        <v>-</v>
      </c>
      <c r="DO6" s="21">
        <f t="shared" si="12"/>
        <v>20.14</v>
      </c>
      <c r="DP6" s="21">
        <f t="shared" si="12"/>
        <v>23.17</v>
      </c>
      <c r="DQ6" s="21">
        <f t="shared" si="12"/>
        <v>25.29</v>
      </c>
      <c r="DR6" s="21">
        <f t="shared" si="12"/>
        <v>28.31</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1.6</v>
      </c>
      <c r="EL6" s="21">
        <f t="shared" si="14"/>
        <v>0.01</v>
      </c>
      <c r="EM6" s="21">
        <f t="shared" si="14"/>
        <v>0.01</v>
      </c>
      <c r="EN6" s="20">
        <f t="shared" si="14"/>
        <v>0</v>
      </c>
      <c r="EO6" s="20" t="str">
        <f>IF(EO7="","",IF(EO7="-","【-】","【"&amp;SUBSTITUTE(TEXT(EO7,"#,##0.00"),"-","△")&amp;"】"))</f>
        <v>【0.00】</v>
      </c>
    </row>
    <row r="7" spans="1:148" s="22" customFormat="1" x14ac:dyDescent="0.15">
      <c r="A7" s="14"/>
      <c r="B7" s="23">
        <v>2023</v>
      </c>
      <c r="C7" s="23">
        <v>42021</v>
      </c>
      <c r="D7" s="23">
        <v>46</v>
      </c>
      <c r="E7" s="23">
        <v>17</v>
      </c>
      <c r="F7" s="23">
        <v>6</v>
      </c>
      <c r="G7" s="23">
        <v>0</v>
      </c>
      <c r="H7" s="23" t="s">
        <v>96</v>
      </c>
      <c r="I7" s="23" t="s">
        <v>97</v>
      </c>
      <c r="J7" s="23" t="s">
        <v>98</v>
      </c>
      <c r="K7" s="23" t="s">
        <v>99</v>
      </c>
      <c r="L7" s="23" t="s">
        <v>100</v>
      </c>
      <c r="M7" s="23" t="s">
        <v>101</v>
      </c>
      <c r="N7" s="24" t="s">
        <v>102</v>
      </c>
      <c r="O7" s="24">
        <v>69.59</v>
      </c>
      <c r="P7" s="24">
        <v>0.03</v>
      </c>
      <c r="Q7" s="24">
        <v>100</v>
      </c>
      <c r="R7" s="24">
        <v>3575</v>
      </c>
      <c r="S7" s="24">
        <v>134711</v>
      </c>
      <c r="T7" s="24">
        <v>554.54999999999995</v>
      </c>
      <c r="U7" s="24">
        <v>242.92</v>
      </c>
      <c r="V7" s="24">
        <v>37</v>
      </c>
      <c r="W7" s="24">
        <v>0.05</v>
      </c>
      <c r="X7" s="24">
        <v>740</v>
      </c>
      <c r="Y7" s="24" t="s">
        <v>102</v>
      </c>
      <c r="Z7" s="24">
        <v>96.67</v>
      </c>
      <c r="AA7" s="24">
        <v>105.5</v>
      </c>
      <c r="AB7" s="24">
        <v>106.34</v>
      </c>
      <c r="AC7" s="24">
        <v>107.08</v>
      </c>
      <c r="AD7" s="24" t="s">
        <v>102</v>
      </c>
      <c r="AE7" s="24">
        <v>101.18</v>
      </c>
      <c r="AF7" s="24">
        <v>99.89</v>
      </c>
      <c r="AG7" s="24">
        <v>104.12</v>
      </c>
      <c r="AH7" s="24">
        <v>105.98</v>
      </c>
      <c r="AI7" s="24">
        <v>102.33</v>
      </c>
      <c r="AJ7" s="24" t="s">
        <v>102</v>
      </c>
      <c r="AK7" s="24">
        <v>243.06</v>
      </c>
      <c r="AL7" s="24">
        <v>69</v>
      </c>
      <c r="AM7" s="24">
        <v>0</v>
      </c>
      <c r="AN7" s="24">
        <v>0</v>
      </c>
      <c r="AO7" s="24" t="s">
        <v>102</v>
      </c>
      <c r="AP7" s="24">
        <v>140.63</v>
      </c>
      <c r="AQ7" s="24">
        <v>163.84</v>
      </c>
      <c r="AR7" s="24">
        <v>176.46</v>
      </c>
      <c r="AS7" s="24">
        <v>181.51</v>
      </c>
      <c r="AT7" s="24">
        <v>114.08</v>
      </c>
      <c r="AU7" s="24" t="s">
        <v>102</v>
      </c>
      <c r="AV7" s="24">
        <v>33.1</v>
      </c>
      <c r="AW7" s="24">
        <v>7.11</v>
      </c>
      <c r="AX7" s="24">
        <v>4.29</v>
      </c>
      <c r="AY7" s="24">
        <v>5.88</v>
      </c>
      <c r="AZ7" s="24" t="s">
        <v>102</v>
      </c>
      <c r="BA7" s="24">
        <v>56.53</v>
      </c>
      <c r="BB7" s="24">
        <v>59.66</v>
      </c>
      <c r="BC7" s="24">
        <v>61.64</v>
      </c>
      <c r="BD7" s="24">
        <v>69.819999999999993</v>
      </c>
      <c r="BE7" s="24">
        <v>68.63</v>
      </c>
      <c r="BF7" s="24" t="s">
        <v>102</v>
      </c>
      <c r="BG7" s="24">
        <v>0</v>
      </c>
      <c r="BH7" s="24">
        <v>0</v>
      </c>
      <c r="BI7" s="24">
        <v>0</v>
      </c>
      <c r="BJ7" s="24">
        <v>0</v>
      </c>
      <c r="BK7" s="24" t="s">
        <v>102</v>
      </c>
      <c r="BL7" s="24">
        <v>1095.52</v>
      </c>
      <c r="BM7" s="24">
        <v>1056.55</v>
      </c>
      <c r="BN7" s="24">
        <v>1278.54</v>
      </c>
      <c r="BO7" s="24">
        <v>1149.7</v>
      </c>
      <c r="BP7" s="24">
        <v>1069.8900000000001</v>
      </c>
      <c r="BQ7" s="24" t="s">
        <v>102</v>
      </c>
      <c r="BR7" s="24">
        <v>3.75</v>
      </c>
      <c r="BS7" s="24">
        <v>7.15</v>
      </c>
      <c r="BT7" s="24">
        <v>7.42</v>
      </c>
      <c r="BU7" s="24">
        <v>13.66</v>
      </c>
      <c r="BV7" s="24" t="s">
        <v>102</v>
      </c>
      <c r="BW7" s="24">
        <v>39.64</v>
      </c>
      <c r="BX7" s="24">
        <v>40</v>
      </c>
      <c r="BY7" s="24">
        <v>38.74</v>
      </c>
      <c r="BZ7" s="24">
        <v>35.96</v>
      </c>
      <c r="CA7" s="24">
        <v>39.89</v>
      </c>
      <c r="CB7" s="24" t="s">
        <v>102</v>
      </c>
      <c r="CC7" s="24">
        <v>5043.04</v>
      </c>
      <c r="CD7" s="24">
        <v>2567.63</v>
      </c>
      <c r="CE7" s="24">
        <v>2464.83</v>
      </c>
      <c r="CF7" s="24">
        <v>1398.14</v>
      </c>
      <c r="CG7" s="24" t="s">
        <v>102</v>
      </c>
      <c r="CH7" s="24">
        <v>449.72</v>
      </c>
      <c r="CI7" s="24">
        <v>437.27</v>
      </c>
      <c r="CJ7" s="24">
        <v>456.72</v>
      </c>
      <c r="CK7" s="24">
        <v>481.96</v>
      </c>
      <c r="CL7" s="24">
        <v>426.52</v>
      </c>
      <c r="CM7" s="24" t="s">
        <v>102</v>
      </c>
      <c r="CN7" s="24">
        <v>27.59</v>
      </c>
      <c r="CO7" s="24">
        <v>27.59</v>
      </c>
      <c r="CP7" s="24">
        <v>27.59</v>
      </c>
      <c r="CQ7" s="24">
        <v>27.59</v>
      </c>
      <c r="CR7" s="24" t="s">
        <v>102</v>
      </c>
      <c r="CS7" s="24">
        <v>30.19</v>
      </c>
      <c r="CT7" s="24">
        <v>28.77</v>
      </c>
      <c r="CU7" s="24">
        <v>26.22</v>
      </c>
      <c r="CV7" s="24">
        <v>26.12</v>
      </c>
      <c r="CW7" s="24">
        <v>28.16</v>
      </c>
      <c r="CX7" s="24" t="s">
        <v>102</v>
      </c>
      <c r="CY7" s="24">
        <v>100</v>
      </c>
      <c r="CZ7" s="24">
        <v>100</v>
      </c>
      <c r="DA7" s="24">
        <v>100</v>
      </c>
      <c r="DB7" s="24">
        <v>100</v>
      </c>
      <c r="DC7" s="24" t="s">
        <v>102</v>
      </c>
      <c r="DD7" s="24">
        <v>79.09</v>
      </c>
      <c r="DE7" s="24">
        <v>78.900000000000006</v>
      </c>
      <c r="DF7" s="24">
        <v>78.03</v>
      </c>
      <c r="DG7" s="24">
        <v>78.55</v>
      </c>
      <c r="DH7" s="24">
        <v>80.73</v>
      </c>
      <c r="DI7" s="24" t="s">
        <v>102</v>
      </c>
      <c r="DJ7" s="24">
        <v>3.54</v>
      </c>
      <c r="DK7" s="24">
        <v>7.08</v>
      </c>
      <c r="DL7" s="24">
        <v>10.62</v>
      </c>
      <c r="DM7" s="24">
        <v>14.16</v>
      </c>
      <c r="DN7" s="24" t="s">
        <v>102</v>
      </c>
      <c r="DO7" s="24">
        <v>20.14</v>
      </c>
      <c r="DP7" s="24">
        <v>23.17</v>
      </c>
      <c r="DQ7" s="24">
        <v>25.29</v>
      </c>
      <c r="DR7" s="24">
        <v>28.31</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1.6</v>
      </c>
      <c r="EL7" s="24">
        <v>0.01</v>
      </c>
      <c r="EM7" s="24">
        <v>0.01</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2025-02-18T04:28:04Z</cp:lastPrinted>
  <dcterms:created xsi:type="dcterms:W3CDTF">2025-01-24T07:21:34Z</dcterms:created>
  <dcterms:modified xsi:type="dcterms:W3CDTF">2025-03-07T05:13:22Z</dcterms:modified>
  <cp:category/>
</cp:coreProperties>
</file>