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建設部\都市計画課\1公園緑地Ｇ\(((((01 公緑G関係Ｆ)\05_南浜復興祈念公園\01_指定管理関係\02_R8-R12業務\05_選定委員会\04_第１回選定委員会\02_資料\03_資料（共通編）\06_共通編R7.7.1時点（石巻市最終）\"/>
    </mc:Choice>
  </mc:AlternateContent>
  <bookViews>
    <workbookView xWindow="0" yWindow="0" windowWidth="28005" windowHeight="11775"/>
  </bookViews>
  <sheets>
    <sheet name="共通事計_別紙３" sheetId="1" r:id="rId1"/>
  </sheets>
  <definedNames>
    <definedName name="_Fill" hidden="1">#REF!</definedName>
    <definedName name="_Key1" hidden="1">#REF!</definedName>
    <definedName name="_Order1" hidden="1">255</definedName>
    <definedName name="_Order2" hidden="1">0</definedName>
    <definedName name="_Sort" hidden="1">#REF!</definedName>
    <definedName name="_Table1_Out" hidden="1">#REF!</definedName>
    <definedName name="_Table2_Out" hidden="1">#REF!</definedName>
    <definedName name="B_01">#REF!</definedName>
    <definedName name="B_02">#REF!</definedName>
    <definedName name="B_03">#REF!</definedName>
    <definedName name="C_01">#REF!</definedName>
    <definedName name="C_02">#REF!</definedName>
    <definedName name="C_03">#REF!</definedName>
    <definedName name="SP1387重量表" hidden="1">#REF!</definedName>
    <definedName name="wrn.材料計算書.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yy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機械">#REF!</definedName>
    <definedName name="機械損料">#REF!</definedName>
    <definedName name="見積">#REF!</definedName>
    <definedName name="見積一覧">#REF!</definedName>
    <definedName name="原単">#REF!</definedName>
    <definedName name="代価">#REF!</definedName>
    <definedName name="単価元">#REF!</definedName>
    <definedName name="地区単">#REF!</definedName>
    <definedName name="当たり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道単">#REF!</definedName>
    <definedName name="複単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1" i="1" l="1"/>
  <c r="L31" i="1"/>
  <c r="M30" i="1"/>
  <c r="L30" i="1"/>
  <c r="M29" i="1"/>
  <c r="L29" i="1"/>
  <c r="O27" i="1"/>
  <c r="L27" i="1"/>
  <c r="N27" i="1" s="1"/>
  <c r="H27" i="1"/>
  <c r="O28" i="1"/>
  <c r="M28" i="1"/>
  <c r="L28" i="1"/>
  <c r="N28" i="1" s="1"/>
  <c r="H28" i="1"/>
  <c r="O23" i="1"/>
  <c r="O22" i="1"/>
  <c r="O21" i="1"/>
  <c r="O20" i="1"/>
  <c r="O19" i="1"/>
  <c r="M14" i="1"/>
  <c r="L14" i="1"/>
  <c r="O14" i="1"/>
  <c r="O13" i="1"/>
  <c r="O7" i="1"/>
  <c r="F18" i="1"/>
  <c r="M11" i="1"/>
  <c r="I18" i="1"/>
  <c r="M10" i="1"/>
  <c r="M9" i="1"/>
  <c r="M8" i="1"/>
  <c r="M7" i="1"/>
  <c r="L10" i="1"/>
  <c r="L9" i="1"/>
  <c r="L8" i="1"/>
  <c r="L7" i="1"/>
  <c r="M50" i="1" l="1"/>
  <c r="L50" i="1"/>
  <c r="O31" i="1"/>
  <c r="O30" i="1"/>
  <c r="O29" i="1"/>
  <c r="O26" i="1"/>
  <c r="O25" i="1"/>
  <c r="O24" i="1"/>
  <c r="N30" i="1"/>
  <c r="H30" i="1"/>
  <c r="L26" i="1"/>
  <c r="M26" i="1"/>
  <c r="H26" i="1"/>
  <c r="M23" i="1"/>
  <c r="N23" i="1" s="1"/>
  <c r="H23" i="1"/>
  <c r="M19" i="1"/>
  <c r="N19" i="1"/>
  <c r="N22" i="1"/>
  <c r="H22" i="1"/>
  <c r="N20" i="1"/>
  <c r="H20" i="1"/>
  <c r="O17" i="1"/>
  <c r="O16" i="1"/>
  <c r="O15" i="1"/>
  <c r="O12" i="1"/>
  <c r="O11" i="1"/>
  <c r="O10" i="1"/>
  <c r="O9" i="1"/>
  <c r="O8" i="1"/>
  <c r="N26" i="1" l="1"/>
  <c r="L17" i="1" l="1"/>
  <c r="L16" i="1"/>
  <c r="L15" i="1"/>
  <c r="L13" i="1"/>
  <c r="L12" i="1"/>
  <c r="L11" i="1"/>
  <c r="N9" i="1"/>
  <c r="M17" i="1"/>
  <c r="M16" i="1"/>
  <c r="M15" i="1"/>
  <c r="M13" i="1"/>
  <c r="M12" i="1"/>
  <c r="G18" i="1"/>
  <c r="H16" i="1"/>
  <c r="H9" i="1"/>
  <c r="N16" i="1" l="1"/>
  <c r="N17" i="1"/>
  <c r="H17" i="1"/>
  <c r="N50" i="1"/>
  <c r="H50" i="1"/>
  <c r="N42" i="1"/>
  <c r="H42" i="1"/>
  <c r="H41" i="1"/>
  <c r="N40" i="1"/>
  <c r="H40" i="1"/>
  <c r="N39" i="1"/>
  <c r="H39" i="1"/>
  <c r="N38" i="1"/>
  <c r="H38" i="1"/>
  <c r="N37" i="1"/>
  <c r="H37" i="1"/>
  <c r="N36" i="1"/>
  <c r="H36" i="1"/>
  <c r="N35" i="1"/>
  <c r="H35" i="1"/>
  <c r="N34" i="1"/>
  <c r="H34" i="1"/>
  <c r="N33" i="1"/>
  <c r="H33" i="1"/>
  <c r="H32" i="1"/>
  <c r="N31" i="1"/>
  <c r="H31" i="1"/>
  <c r="N29" i="1"/>
  <c r="H29" i="1"/>
  <c r="M25" i="1"/>
  <c r="L25" i="1"/>
  <c r="H25" i="1"/>
  <c r="M24" i="1"/>
  <c r="L24" i="1"/>
  <c r="H24" i="1"/>
  <c r="N21" i="1"/>
  <c r="H21" i="1"/>
  <c r="H19" i="1"/>
  <c r="S18" i="1"/>
  <c r="Q18" i="1"/>
  <c r="N15" i="1"/>
  <c r="H15" i="1"/>
  <c r="N14" i="1"/>
  <c r="H14" i="1"/>
  <c r="N13" i="1"/>
  <c r="H13" i="1"/>
  <c r="N11" i="1"/>
  <c r="N24" i="1" l="1"/>
  <c r="N25" i="1"/>
  <c r="H11" i="1"/>
  <c r="N12" i="1"/>
  <c r="H12" i="1"/>
  <c r="N8" i="1"/>
  <c r="H10" i="1"/>
  <c r="H8" i="1"/>
  <c r="H7" i="1"/>
  <c r="L18" i="1"/>
  <c r="N7" i="1"/>
  <c r="N10" i="1"/>
  <c r="O18" i="1"/>
  <c r="M18" i="1"/>
  <c r="H18" i="1" l="1"/>
  <c r="N18" i="1"/>
</calcChain>
</file>

<file path=xl/sharedStrings.xml><?xml version="1.0" encoding="utf-8"?>
<sst xmlns="http://schemas.openxmlformats.org/spreadsheetml/2006/main" count="250" uniqueCount="104">
  <si>
    <t>（事業計画書別紙３）</t>
    <rPh sb="1" eb="3">
      <t>ジギョウ</t>
    </rPh>
    <rPh sb="3" eb="6">
      <t>ケイカクショ</t>
    </rPh>
    <rPh sb="6" eb="8">
      <t>ベッシ</t>
    </rPh>
    <phoneticPr fontId="3"/>
  </si>
  <si>
    <t>石巻南浜津波復興祈念公園維持管理業務実施計画表</t>
    <rPh sb="12" eb="14">
      <t>イジ</t>
    </rPh>
    <rPh sb="14" eb="16">
      <t>カンリ</t>
    </rPh>
    <rPh sb="16" eb="18">
      <t>ギョウム</t>
    </rPh>
    <phoneticPr fontId="3"/>
  </si>
  <si>
    <t>区分</t>
    <rPh sb="0" eb="1">
      <t>ク</t>
    </rPh>
    <rPh sb="1" eb="2">
      <t>ブン</t>
    </rPh>
    <phoneticPr fontId="3"/>
  </si>
  <si>
    <t>作業の種類等</t>
    <rPh sb="0" eb="2">
      <t>サギョウ</t>
    </rPh>
    <rPh sb="3" eb="6">
      <t>シュルイトウ</t>
    </rPh>
    <phoneticPr fontId="3"/>
  </si>
  <si>
    <t>場所</t>
    <rPh sb="0" eb="2">
      <t>バショ</t>
    </rPh>
    <phoneticPr fontId="3"/>
  </si>
  <si>
    <t>数量</t>
    <rPh sb="0" eb="2">
      <t>スウリョウ</t>
    </rPh>
    <phoneticPr fontId="3"/>
  </si>
  <si>
    <t>延べ数量【算出根拠参照】</t>
    <rPh sb="0" eb="1">
      <t>ノ</t>
    </rPh>
    <rPh sb="2" eb="4">
      <t>スウリョウ</t>
    </rPh>
    <rPh sb="5" eb="7">
      <t>サンシュツ</t>
    </rPh>
    <rPh sb="7" eb="9">
      <t>コンキョ</t>
    </rPh>
    <rPh sb="9" eb="11">
      <t>サンショウ</t>
    </rPh>
    <phoneticPr fontId="3"/>
  </si>
  <si>
    <t>実施計画</t>
    <rPh sb="0" eb="2">
      <t>ジッシ</t>
    </rPh>
    <rPh sb="2" eb="4">
      <t>ケイカク</t>
    </rPh>
    <phoneticPr fontId="3"/>
  </si>
  <si>
    <t>合計</t>
    <rPh sb="0" eb="2">
      <t>ゴウケイ</t>
    </rPh>
    <phoneticPr fontId="3"/>
  </si>
  <si>
    <t>参考</t>
    <rPh sb="0" eb="2">
      <t>サンコウ</t>
    </rPh>
    <phoneticPr fontId="3"/>
  </si>
  <si>
    <t>単位</t>
    <rPh sb="0" eb="2">
      <t>タンイ</t>
    </rPh>
    <phoneticPr fontId="3"/>
  </si>
  <si>
    <t>頻度</t>
    <rPh sb="0" eb="2">
      <t>ヒンド</t>
    </rPh>
    <phoneticPr fontId="3"/>
  </si>
  <si>
    <t>県</t>
    <rPh sb="0" eb="1">
      <t>ケン</t>
    </rPh>
    <phoneticPr fontId="3"/>
  </si>
  <si>
    <t>市</t>
    <rPh sb="0" eb="1">
      <t>シ</t>
    </rPh>
    <phoneticPr fontId="3"/>
  </si>
  <si>
    <t>国</t>
    <rPh sb="0" eb="1">
      <t>クニ</t>
    </rPh>
    <phoneticPr fontId="3"/>
  </si>
  <si>
    <t>延べ数量</t>
    <rPh sb="0" eb="1">
      <t>ノ</t>
    </rPh>
    <rPh sb="2" eb="4">
      <t>スウリョウ</t>
    </rPh>
    <phoneticPr fontId="3"/>
  </si>
  <si>
    <t>芝生管理工</t>
    <rPh sb="0" eb="2">
      <t>シバフ</t>
    </rPh>
    <rPh sb="2" eb="4">
      <t>カンリ</t>
    </rPh>
    <rPh sb="4" eb="5">
      <t>コウ</t>
    </rPh>
    <phoneticPr fontId="3"/>
  </si>
  <si>
    <t>芝・草刈
（刈草運搬・処分を含む）</t>
    <rPh sb="0" eb="1">
      <t>シバ</t>
    </rPh>
    <rPh sb="2" eb="4">
      <t>クサカリ</t>
    </rPh>
    <rPh sb="6" eb="7">
      <t>カ</t>
    </rPh>
    <rPh sb="7" eb="8">
      <t>クサ</t>
    </rPh>
    <rPh sb="8" eb="10">
      <t>ウンパン</t>
    </rPh>
    <rPh sb="11" eb="13">
      <t>ショブン</t>
    </rPh>
    <rPh sb="14" eb="15">
      <t>フク</t>
    </rPh>
    <phoneticPr fontId="3"/>
  </si>
  <si>
    <t>芝刈（肩掛）</t>
    <rPh sb="0" eb="2">
      <t>シバカ</t>
    </rPh>
    <rPh sb="3" eb="5">
      <t>カタカ</t>
    </rPh>
    <phoneticPr fontId="3"/>
  </si>
  <si>
    <t>㎡</t>
    <phoneticPr fontId="3"/>
  </si>
  <si>
    <t>6回／年</t>
    <rPh sb="1" eb="2">
      <t>カイ</t>
    </rPh>
    <rPh sb="3" eb="4">
      <t>ネン</t>
    </rPh>
    <phoneticPr fontId="3"/>
  </si>
  <si>
    <t>／年</t>
    <rPh sb="1" eb="2">
      <t>ネン</t>
    </rPh>
    <phoneticPr fontId="3"/>
  </si>
  <si>
    <t>4回／年</t>
    <rPh sb="1" eb="2">
      <t>カイ</t>
    </rPh>
    <rPh sb="3" eb="4">
      <t>ネン</t>
    </rPh>
    <phoneticPr fontId="3"/>
  </si>
  <si>
    <t>2回／年</t>
    <rPh sb="1" eb="2">
      <t>カイ</t>
    </rPh>
    <rPh sb="3" eb="4">
      <t>ネン</t>
    </rPh>
    <phoneticPr fontId="3"/>
  </si>
  <si>
    <t>芝刈（ﾊﾝﾄﾞｶﾞｲﾄﾞ）</t>
    <rPh sb="0" eb="2">
      <t>シバカリ</t>
    </rPh>
    <phoneticPr fontId="3"/>
  </si>
  <si>
    <t>㎡</t>
    <phoneticPr fontId="3"/>
  </si>
  <si>
    <t>芝刈（３連モア）</t>
    <rPh sb="0" eb="2">
      <t>シバカリ</t>
    </rPh>
    <rPh sb="4" eb="5">
      <t>レン</t>
    </rPh>
    <phoneticPr fontId="3"/>
  </si>
  <si>
    <t>芝生施肥（機械）</t>
    <rPh sb="0" eb="2">
      <t>シバフ</t>
    </rPh>
    <rPh sb="2" eb="4">
      <t>セヒ</t>
    </rPh>
    <rPh sb="5" eb="7">
      <t>キカイ</t>
    </rPh>
    <phoneticPr fontId="3"/>
  </si>
  <si>
    <t>追悼の広場</t>
    <rPh sb="0" eb="2">
      <t>ツイトウ</t>
    </rPh>
    <rPh sb="3" eb="5">
      <t>ヒロバ</t>
    </rPh>
    <phoneticPr fontId="3"/>
  </si>
  <si>
    <t>1回／年</t>
    <rPh sb="1" eb="2">
      <t>カイ</t>
    </rPh>
    <rPh sb="3" eb="4">
      <t>ネン</t>
    </rPh>
    <phoneticPr fontId="3"/>
  </si>
  <si>
    <t>芝生目土（人力）</t>
    <rPh sb="0" eb="2">
      <t>シバフ</t>
    </rPh>
    <rPh sb="2" eb="3">
      <t>メ</t>
    </rPh>
    <rPh sb="3" eb="4">
      <t>ツチ</t>
    </rPh>
    <rPh sb="5" eb="7">
      <t>ジンリキ</t>
    </rPh>
    <phoneticPr fontId="3"/>
  </si>
  <si>
    <t>エアレーション</t>
  </si>
  <si>
    <t>本</t>
    <rPh sb="0" eb="1">
      <t>ホン</t>
    </rPh>
    <phoneticPr fontId="3"/>
  </si>
  <si>
    <t>下草刈・刈草運搬・処分</t>
    <rPh sb="0" eb="2">
      <t>シタクサ</t>
    </rPh>
    <rPh sb="2" eb="3">
      <t>カリ</t>
    </rPh>
    <rPh sb="4" eb="5">
      <t>カリ</t>
    </rPh>
    <rPh sb="5" eb="6">
      <t>クサ</t>
    </rPh>
    <rPh sb="6" eb="8">
      <t>ウンパン</t>
    </rPh>
    <rPh sb="9" eb="11">
      <t>ショブン</t>
    </rPh>
    <phoneticPr fontId="3"/>
  </si>
  <si>
    <t>樹木帯（園内一円）</t>
    <rPh sb="0" eb="2">
      <t>ジュモク</t>
    </rPh>
    <rPh sb="2" eb="3">
      <t>オビ</t>
    </rPh>
    <rPh sb="4" eb="6">
      <t>エンナイ</t>
    </rPh>
    <rPh sb="6" eb="8">
      <t>イチエン</t>
    </rPh>
    <phoneticPr fontId="3"/>
  </si>
  <si>
    <t>㎡</t>
    <phoneticPr fontId="3"/>
  </si>
  <si>
    <t>善海田池</t>
    <rPh sb="0" eb="1">
      <t>ゼン</t>
    </rPh>
    <rPh sb="1" eb="2">
      <t>ウミ</t>
    </rPh>
    <rPh sb="2" eb="3">
      <t>タ</t>
    </rPh>
    <rPh sb="3" eb="4">
      <t>イケ</t>
    </rPh>
    <phoneticPr fontId="3"/>
  </si>
  <si>
    <t>設備維持修繕工</t>
    <rPh sb="0" eb="2">
      <t>セツビ</t>
    </rPh>
    <rPh sb="2" eb="4">
      <t>イジ</t>
    </rPh>
    <rPh sb="4" eb="6">
      <t>シュウゼン</t>
    </rPh>
    <rPh sb="6" eb="7">
      <t>コウ</t>
    </rPh>
    <phoneticPr fontId="3"/>
  </si>
  <si>
    <t>四阿・ベンチ等</t>
    <rPh sb="0" eb="2">
      <t>シア</t>
    </rPh>
    <rPh sb="6" eb="7">
      <t>トウ</t>
    </rPh>
    <phoneticPr fontId="3"/>
  </si>
  <si>
    <t>式</t>
    <rPh sb="0" eb="1">
      <t>シキ</t>
    </rPh>
    <phoneticPr fontId="3"/>
  </si>
  <si>
    <t>適宜</t>
    <rPh sb="0" eb="2">
      <t>テキギ</t>
    </rPh>
    <phoneticPr fontId="3"/>
  </si>
  <si>
    <t>水景施設設備点検</t>
    <rPh sb="0" eb="2">
      <t>スイケイ</t>
    </rPh>
    <rPh sb="2" eb="4">
      <t>シセツ</t>
    </rPh>
    <rPh sb="4" eb="6">
      <t>セツビ</t>
    </rPh>
    <rPh sb="6" eb="8">
      <t>テンケン</t>
    </rPh>
    <phoneticPr fontId="3"/>
  </si>
  <si>
    <t>祈りの場</t>
    <rPh sb="0" eb="1">
      <t>イノ</t>
    </rPh>
    <rPh sb="3" eb="4">
      <t>バ</t>
    </rPh>
    <phoneticPr fontId="3"/>
  </si>
  <si>
    <t>3回／年</t>
    <rPh sb="1" eb="2">
      <t>カイ</t>
    </rPh>
    <rPh sb="3" eb="4">
      <t>ネン</t>
    </rPh>
    <phoneticPr fontId="3"/>
  </si>
  <si>
    <t>遊具点検工</t>
    <rPh sb="0" eb="2">
      <t>ユウグ</t>
    </rPh>
    <rPh sb="2" eb="4">
      <t>テンケン</t>
    </rPh>
    <rPh sb="4" eb="5">
      <t>コウ</t>
    </rPh>
    <phoneticPr fontId="3"/>
  </si>
  <si>
    <t>雲雀野広場</t>
    <rPh sb="0" eb="2">
      <t>ヒバリ</t>
    </rPh>
    <rPh sb="2" eb="3">
      <t>ノ</t>
    </rPh>
    <rPh sb="3" eb="5">
      <t>ヒロバ</t>
    </rPh>
    <phoneticPr fontId="3"/>
  </si>
  <si>
    <t>空調設備保守点検</t>
    <rPh sb="0" eb="2">
      <t>クウチョウ</t>
    </rPh>
    <rPh sb="2" eb="4">
      <t>セツビ</t>
    </rPh>
    <rPh sb="4" eb="6">
      <t>ホシュ</t>
    </rPh>
    <rPh sb="6" eb="8">
      <t>テンケン</t>
    </rPh>
    <phoneticPr fontId="3"/>
  </si>
  <si>
    <t>ﾌﾛﾝ改正法に伴う簡易点検
ﾌﾛﾝ改正法に伴う定期点検</t>
    <rPh sb="3" eb="6">
      <t>カイセイホウ</t>
    </rPh>
    <rPh sb="7" eb="8">
      <t>トモナ</t>
    </rPh>
    <rPh sb="9" eb="11">
      <t>カンイ</t>
    </rPh>
    <rPh sb="11" eb="13">
      <t>テンケン</t>
    </rPh>
    <rPh sb="17" eb="20">
      <t>カイセイホウ</t>
    </rPh>
    <rPh sb="21" eb="22">
      <t>トモナ</t>
    </rPh>
    <rPh sb="23" eb="25">
      <t>テイキ</t>
    </rPh>
    <rPh sb="25" eb="27">
      <t>テンケン</t>
    </rPh>
    <phoneticPr fontId="3"/>
  </si>
  <si>
    <t>4回／年
1回／年</t>
    <rPh sb="1" eb="2">
      <t>カイ</t>
    </rPh>
    <rPh sb="3" eb="4">
      <t>ネン</t>
    </rPh>
    <rPh sb="6" eb="7">
      <t>カイ</t>
    </rPh>
    <rPh sb="8" eb="9">
      <t>ネン</t>
    </rPh>
    <phoneticPr fontId="3"/>
  </si>
  <si>
    <t>自家用電気工作物保安管理</t>
    <rPh sb="0" eb="3">
      <t>ジカヨウ</t>
    </rPh>
    <rPh sb="3" eb="5">
      <t>デンキ</t>
    </rPh>
    <rPh sb="5" eb="8">
      <t>コウサクブツ</t>
    </rPh>
    <rPh sb="8" eb="10">
      <t>ホアン</t>
    </rPh>
    <rPh sb="10" eb="12">
      <t>カンリ</t>
    </rPh>
    <phoneticPr fontId="3"/>
  </si>
  <si>
    <t>法定点検</t>
    <rPh sb="0" eb="2">
      <t>ホウテイ</t>
    </rPh>
    <rPh sb="2" eb="4">
      <t>テンケン</t>
    </rPh>
    <phoneticPr fontId="3"/>
  </si>
  <si>
    <t>1回／月</t>
    <rPh sb="1" eb="2">
      <t>カイ</t>
    </rPh>
    <rPh sb="3" eb="4">
      <t>ツキ</t>
    </rPh>
    <phoneticPr fontId="3"/>
  </si>
  <si>
    <t>消防設備点検（機器・総合）</t>
    <rPh sb="0" eb="2">
      <t>ショウボウ</t>
    </rPh>
    <rPh sb="2" eb="4">
      <t>セツビ</t>
    </rPh>
    <rPh sb="4" eb="6">
      <t>テンケン</t>
    </rPh>
    <rPh sb="7" eb="9">
      <t>キキ</t>
    </rPh>
    <rPh sb="10" eb="12">
      <t>ソウゴウ</t>
    </rPh>
    <phoneticPr fontId="3"/>
  </si>
  <si>
    <t>浄化槽保守点検清掃</t>
    <rPh sb="0" eb="7">
      <t>ジョウカソウホシュテンケン</t>
    </rPh>
    <rPh sb="7" eb="9">
      <t>セイソウ</t>
    </rPh>
    <phoneticPr fontId="3"/>
  </si>
  <si>
    <t>法定点検　2箇所</t>
    <rPh sb="0" eb="2">
      <t>ホウテイ</t>
    </rPh>
    <rPh sb="2" eb="4">
      <t>テンケン</t>
    </rPh>
    <rPh sb="6" eb="8">
      <t>カショ</t>
    </rPh>
    <phoneticPr fontId="3"/>
  </si>
  <si>
    <t>園内一円</t>
    <rPh sb="0" eb="2">
      <t>エンナイ</t>
    </rPh>
    <rPh sb="2" eb="4">
      <t>イチエン</t>
    </rPh>
    <phoneticPr fontId="3"/>
  </si>
  <si>
    <t>1回／日</t>
    <rPh sb="1" eb="2">
      <t>カイ</t>
    </rPh>
    <rPh sb="3" eb="4">
      <t>ニチ</t>
    </rPh>
    <phoneticPr fontId="3"/>
  </si>
  <si>
    <t>／日</t>
    <rPh sb="1" eb="2">
      <t>ニチ</t>
    </rPh>
    <phoneticPr fontId="3"/>
  </si>
  <si>
    <t>園地清掃</t>
    <rPh sb="0" eb="2">
      <t>エンチ</t>
    </rPh>
    <rPh sb="2" eb="4">
      <t>セイソウ</t>
    </rPh>
    <phoneticPr fontId="3"/>
  </si>
  <si>
    <t>園路広場</t>
    <rPh sb="0" eb="2">
      <t>エンロ</t>
    </rPh>
    <rPh sb="2" eb="4">
      <t>ヒロバ</t>
    </rPh>
    <phoneticPr fontId="3"/>
  </si>
  <si>
    <t>1回／週</t>
    <rPh sb="1" eb="2">
      <t>カイ</t>
    </rPh>
    <rPh sb="3" eb="4">
      <t>シュウ</t>
    </rPh>
    <phoneticPr fontId="3"/>
  </si>
  <si>
    <t>／週</t>
    <rPh sb="1" eb="2">
      <t>シュウ</t>
    </rPh>
    <phoneticPr fontId="3"/>
  </si>
  <si>
    <t>回</t>
    <rPh sb="0" eb="1">
      <t>カイ</t>
    </rPh>
    <phoneticPr fontId="3"/>
  </si>
  <si>
    <t>※表の太線の枠内に記載してください。</t>
    <rPh sb="1" eb="2">
      <t>ヒョウ</t>
    </rPh>
    <rPh sb="3" eb="5">
      <t>フトセン</t>
    </rPh>
    <rPh sb="6" eb="7">
      <t>ワク</t>
    </rPh>
    <rPh sb="7" eb="8">
      <t>ウチ</t>
    </rPh>
    <rPh sb="9" eb="11">
      <t>キサイ</t>
    </rPh>
    <phoneticPr fontId="3"/>
  </si>
  <si>
    <t>施設・設備維持管理業務【施設管理業務等】</t>
    <rPh sb="0" eb="2">
      <t>シセツ</t>
    </rPh>
    <rPh sb="3" eb="5">
      <t>セツビ</t>
    </rPh>
    <rPh sb="5" eb="7">
      <t>イジ</t>
    </rPh>
    <rPh sb="7" eb="9">
      <t>カンリ</t>
    </rPh>
    <rPh sb="9" eb="11">
      <t>ギョウム</t>
    </rPh>
    <rPh sb="12" eb="14">
      <t>シセツ</t>
    </rPh>
    <rPh sb="14" eb="16">
      <t>カンリ</t>
    </rPh>
    <rPh sb="16" eb="18">
      <t>ギョウム</t>
    </rPh>
    <rPh sb="18" eb="19">
      <t>トウ</t>
    </rPh>
    <phoneticPr fontId="3"/>
  </si>
  <si>
    <t>植物管理業務【緑地管理業務】</t>
    <rPh sb="0" eb="2">
      <t>ショクブツ</t>
    </rPh>
    <rPh sb="2" eb="4">
      <t>カンリ</t>
    </rPh>
    <rPh sb="4" eb="6">
      <t>ギョウム</t>
    </rPh>
    <rPh sb="7" eb="9">
      <t>リョクチ</t>
    </rPh>
    <rPh sb="9" eb="11">
      <t>カンリ</t>
    </rPh>
    <rPh sb="11" eb="13">
      <t>ギョウム</t>
    </rPh>
    <phoneticPr fontId="3"/>
  </si>
  <si>
    <t>津波伝承館設備維持修繕工
【施設点検費】</t>
    <rPh sb="0" eb="2">
      <t>ツナミ</t>
    </rPh>
    <rPh sb="2" eb="4">
      <t>デンショウ</t>
    </rPh>
    <rPh sb="4" eb="5">
      <t>カン</t>
    </rPh>
    <rPh sb="5" eb="7">
      <t>セツビ</t>
    </rPh>
    <rPh sb="7" eb="9">
      <t>イジ</t>
    </rPh>
    <rPh sb="9" eb="11">
      <t>シュウゼン</t>
    </rPh>
    <rPh sb="11" eb="12">
      <t>コウ</t>
    </rPh>
    <rPh sb="14" eb="16">
      <t>シセツ</t>
    </rPh>
    <rPh sb="16" eb="18">
      <t>テンケン</t>
    </rPh>
    <rPh sb="18" eb="19">
      <t>ヒ</t>
    </rPh>
    <phoneticPr fontId="3"/>
  </si>
  <si>
    <t>園内巡回点検【施設管理業務】</t>
    <rPh sb="0" eb="2">
      <t>エンナイ</t>
    </rPh>
    <rPh sb="2" eb="4">
      <t>ジュンカイ</t>
    </rPh>
    <rPh sb="4" eb="6">
      <t>テンケン</t>
    </rPh>
    <rPh sb="7" eb="9">
      <t>シセツ</t>
    </rPh>
    <rPh sb="9" eb="11">
      <t>カンリ</t>
    </rPh>
    <rPh sb="11" eb="13">
      <t>ギョウム</t>
    </rPh>
    <phoneticPr fontId="3"/>
  </si>
  <si>
    <t>清掃
【施設管理業務】</t>
    <rPh sb="0" eb="2">
      <t>セイソウ</t>
    </rPh>
    <rPh sb="4" eb="6">
      <t>シセツ</t>
    </rPh>
    <rPh sb="6" eb="8">
      <t>カンリ</t>
    </rPh>
    <rPh sb="8" eb="10">
      <t>ギョウム</t>
    </rPh>
    <phoneticPr fontId="3"/>
  </si>
  <si>
    <t>水質調査【施設管理業務】</t>
    <rPh sb="0" eb="2">
      <t>スイシツ</t>
    </rPh>
    <rPh sb="2" eb="4">
      <t>チョウサ</t>
    </rPh>
    <rPh sb="5" eb="7">
      <t>シセツ</t>
    </rPh>
    <rPh sb="7" eb="9">
      <t>カンリ</t>
    </rPh>
    <rPh sb="9" eb="11">
      <t>ギョウム</t>
    </rPh>
    <phoneticPr fontId="3"/>
  </si>
  <si>
    <t>便所棟等設備維持修繕工
【施設点検費】</t>
    <rPh sb="0" eb="2">
      <t>ベンジョ</t>
    </rPh>
    <rPh sb="2" eb="3">
      <t>トウ</t>
    </rPh>
    <rPh sb="3" eb="4">
      <t>トウ</t>
    </rPh>
    <rPh sb="4" eb="6">
      <t>セツビ</t>
    </rPh>
    <rPh sb="6" eb="8">
      <t>イジ</t>
    </rPh>
    <rPh sb="8" eb="10">
      <t>シュウゼン</t>
    </rPh>
    <rPh sb="10" eb="11">
      <t>コウ</t>
    </rPh>
    <rPh sb="13" eb="15">
      <t>シセツ</t>
    </rPh>
    <rPh sb="15" eb="17">
      <t>テンケン</t>
    </rPh>
    <rPh sb="17" eb="18">
      <t>ヒ</t>
    </rPh>
    <phoneticPr fontId="3"/>
  </si>
  <si>
    <t>工作物
維持修繕工
【施設管理業務】</t>
    <rPh sb="0" eb="3">
      <t>コウサクブツ</t>
    </rPh>
    <rPh sb="4" eb="6">
      <t>イジ</t>
    </rPh>
    <rPh sb="6" eb="8">
      <t>シュウゼン</t>
    </rPh>
    <rPh sb="8" eb="9">
      <t>コウ</t>
    </rPh>
    <rPh sb="11" eb="13">
      <t>シセツ</t>
    </rPh>
    <rPh sb="13" eb="15">
      <t>カンリ</t>
    </rPh>
    <rPh sb="15" eb="17">
      <t>ギョウム</t>
    </rPh>
    <phoneticPr fontId="3"/>
  </si>
  <si>
    <t>ha</t>
    <phoneticPr fontId="3"/>
  </si>
  <si>
    <t>四丁目北広場、慰霊碑周辺</t>
    <rPh sb="0" eb="1">
      <t>ヨン</t>
    </rPh>
    <phoneticPr fontId="4"/>
  </si>
  <si>
    <t>除草剤散布（動力噴霧器）</t>
    <phoneticPr fontId="3"/>
  </si>
  <si>
    <t>静砂垣撤去</t>
    <rPh sb="0" eb="1">
      <t>セイ</t>
    </rPh>
    <rPh sb="1" eb="2">
      <t>スナ</t>
    </rPh>
    <rPh sb="2" eb="3">
      <t>カキ</t>
    </rPh>
    <rPh sb="3" eb="5">
      <t>テッキョ</t>
    </rPh>
    <phoneticPr fontId="3"/>
  </si>
  <si>
    <t>間伐・間伐木運搬・処分</t>
    <rPh sb="0" eb="2">
      <t>カンバツ</t>
    </rPh>
    <rPh sb="3" eb="5">
      <t>カンバツ</t>
    </rPh>
    <rPh sb="5" eb="6">
      <t>キ</t>
    </rPh>
    <rPh sb="6" eb="8">
      <t>ウンパン</t>
    </rPh>
    <rPh sb="9" eb="11">
      <t>ショブン</t>
    </rPh>
    <phoneticPr fontId="3"/>
  </si>
  <si>
    <t>樹木帯（園内一円）（市）</t>
    <rPh sb="0" eb="2">
      <t>ジュモク</t>
    </rPh>
    <rPh sb="2" eb="3">
      <t>オビ</t>
    </rPh>
    <rPh sb="4" eb="6">
      <t>エンナイ</t>
    </rPh>
    <rPh sb="6" eb="8">
      <t>イチエン</t>
    </rPh>
    <rPh sb="10" eb="11">
      <t>シ</t>
    </rPh>
    <phoneticPr fontId="3"/>
  </si>
  <si>
    <t>樹木帯（園内一円）（国・県）</t>
    <rPh sb="0" eb="2">
      <t>ジュモク</t>
    </rPh>
    <rPh sb="2" eb="3">
      <t>オビ</t>
    </rPh>
    <rPh sb="4" eb="6">
      <t>エンナイ</t>
    </rPh>
    <rPh sb="6" eb="8">
      <t>イチエン</t>
    </rPh>
    <rPh sb="10" eb="11">
      <t>クニ</t>
    </rPh>
    <rPh sb="12" eb="13">
      <t>ケン</t>
    </rPh>
    <phoneticPr fontId="3"/>
  </si>
  <si>
    <t>m</t>
    <phoneticPr fontId="3"/>
  </si>
  <si>
    <t>樹木地管理工</t>
    <rPh sb="0" eb="2">
      <t>ジュモク</t>
    </rPh>
    <rPh sb="2" eb="3">
      <t>チ</t>
    </rPh>
    <rPh sb="3" eb="5">
      <t>カンリ</t>
    </rPh>
    <rPh sb="5" eb="6">
      <t>コウ</t>
    </rPh>
    <phoneticPr fontId="3"/>
  </si>
  <si>
    <t>草地管理工</t>
    <rPh sb="0" eb="2">
      <t>ソウチ</t>
    </rPh>
    <rPh sb="2" eb="4">
      <t>カンリ</t>
    </rPh>
    <rPh sb="4" eb="5">
      <t>コウ</t>
    </rPh>
    <phoneticPr fontId="3"/>
  </si>
  <si>
    <t>人力除草・刈草運搬・処分</t>
    <rPh sb="0" eb="2">
      <t>ジンリキ</t>
    </rPh>
    <rPh sb="2" eb="4">
      <t>ジョソウ</t>
    </rPh>
    <rPh sb="5" eb="7">
      <t>カリクサ</t>
    </rPh>
    <rPh sb="7" eb="9">
      <t>ウンパン</t>
    </rPh>
    <rPh sb="10" eb="12">
      <t>ショブン</t>
    </rPh>
    <phoneticPr fontId="3"/>
  </si>
  <si>
    <t>機械除草・刈草運搬・処分</t>
    <rPh sb="0" eb="2">
      <t>キカイ</t>
    </rPh>
    <rPh sb="2" eb="4">
      <t>ジョソウ</t>
    </rPh>
    <rPh sb="5" eb="7">
      <t>カリクサ</t>
    </rPh>
    <rPh sb="7" eb="9">
      <t>ウンパン</t>
    </rPh>
    <rPh sb="10" eb="12">
      <t>ショブン</t>
    </rPh>
    <phoneticPr fontId="3"/>
  </si>
  <si>
    <t>善海田池護岸、聖人堀護岸</t>
    <rPh sb="0" eb="1">
      <t>ゼン</t>
    </rPh>
    <rPh sb="1" eb="2">
      <t>ウミ</t>
    </rPh>
    <rPh sb="2" eb="3">
      <t>タ</t>
    </rPh>
    <rPh sb="3" eb="4">
      <t>イケ</t>
    </rPh>
    <rPh sb="4" eb="6">
      <t>ゴガン</t>
    </rPh>
    <rPh sb="7" eb="8">
      <t>セイ</t>
    </rPh>
    <rPh sb="8" eb="9">
      <t>ヒト</t>
    </rPh>
    <rPh sb="9" eb="10">
      <t>ホリ</t>
    </rPh>
    <rPh sb="10" eb="12">
      <t>ゴガン</t>
    </rPh>
    <phoneticPr fontId="3"/>
  </si>
  <si>
    <t>四丁目南広場、雲雀野広場</t>
    <rPh sb="0" eb="3">
      <t>ヨンチョウメ</t>
    </rPh>
    <rPh sb="3" eb="4">
      <t>ミナミ</t>
    </rPh>
    <rPh sb="4" eb="6">
      <t>ヒロバ</t>
    </rPh>
    <rPh sb="7" eb="10">
      <t>ヒバリノ</t>
    </rPh>
    <rPh sb="10" eb="12">
      <t>ヒロバ</t>
    </rPh>
    <phoneticPr fontId="3"/>
  </si>
  <si>
    <t>点検・清掃・法定点検　1箇所</t>
    <rPh sb="0" eb="2">
      <t>テンケン</t>
    </rPh>
    <rPh sb="3" eb="5">
      <t>セイソウ</t>
    </rPh>
    <rPh sb="6" eb="8">
      <t>ホウテイ</t>
    </rPh>
    <rPh sb="8" eb="10">
      <t>テンケン</t>
    </rPh>
    <rPh sb="12" eb="14">
      <t>カショ</t>
    </rPh>
    <phoneticPr fontId="4"/>
  </si>
  <si>
    <t>点検・清掃・法定点検　5箇所</t>
    <rPh sb="0" eb="2">
      <t>テンケン</t>
    </rPh>
    <rPh sb="3" eb="5">
      <t>セイソウ</t>
    </rPh>
    <rPh sb="6" eb="8">
      <t>ホウテイ</t>
    </rPh>
    <rPh sb="8" eb="10">
      <t>テンケン</t>
    </rPh>
    <rPh sb="12" eb="14">
      <t>カショ</t>
    </rPh>
    <phoneticPr fontId="4"/>
  </si>
  <si>
    <t>門脇駐車場便所</t>
    <rPh sb="0" eb="2">
      <t>カドワキ</t>
    </rPh>
    <rPh sb="2" eb="5">
      <t>チュウシャジョウ</t>
    </rPh>
    <rPh sb="5" eb="7">
      <t>ベンジョ</t>
    </rPh>
    <phoneticPr fontId="4"/>
  </si>
  <si>
    <t>聖人堀駐車場便所</t>
    <rPh sb="0" eb="1">
      <t>セイ</t>
    </rPh>
    <rPh sb="1" eb="2">
      <t>ヒト</t>
    </rPh>
    <rPh sb="2" eb="3">
      <t>ホリ</t>
    </rPh>
    <rPh sb="3" eb="6">
      <t>チュウシャジョウ</t>
    </rPh>
    <rPh sb="6" eb="8">
      <t>ベンジョ</t>
    </rPh>
    <phoneticPr fontId="4"/>
  </si>
  <si>
    <t>雲雀野駐車場便所</t>
    <rPh sb="0" eb="3">
      <t>ヒバリノ</t>
    </rPh>
    <rPh sb="3" eb="6">
      <t>チュウシャジョウ</t>
    </rPh>
    <rPh sb="6" eb="8">
      <t>ベンジョ</t>
    </rPh>
    <phoneticPr fontId="4"/>
  </si>
  <si>
    <t>四丁目広場便所</t>
    <rPh sb="0" eb="3">
      <t>ヨンチョウメ</t>
    </rPh>
    <rPh sb="3" eb="5">
      <t>ヒロバ</t>
    </rPh>
    <rPh sb="5" eb="7">
      <t>ベンジョ</t>
    </rPh>
    <phoneticPr fontId="4"/>
  </si>
  <si>
    <t>一丁目広場便所</t>
    <rPh sb="0" eb="1">
      <t>イッ</t>
    </rPh>
    <rPh sb="1" eb="3">
      <t>チョウメ</t>
    </rPh>
    <rPh sb="3" eb="5">
      <t>ヒロバ</t>
    </rPh>
    <rPh sb="5" eb="7">
      <t>ベンジョ</t>
    </rPh>
    <phoneticPr fontId="4"/>
  </si>
  <si>
    <t>3・5回／週</t>
    <rPh sb="3" eb="4">
      <t>カイ</t>
    </rPh>
    <rPh sb="5" eb="6">
      <t>シュウ</t>
    </rPh>
    <phoneticPr fontId="3"/>
  </si>
  <si>
    <t>1・2回／週</t>
    <rPh sb="3" eb="4">
      <t>カイ</t>
    </rPh>
    <rPh sb="5" eb="6">
      <t>シュウ</t>
    </rPh>
    <phoneticPr fontId="3"/>
  </si>
  <si>
    <t>津波伝承館【屋内】</t>
    <rPh sb="0" eb="2">
      <t>ツナミ</t>
    </rPh>
    <rPh sb="2" eb="5">
      <t>デンショウカン</t>
    </rPh>
    <rPh sb="6" eb="8">
      <t>オクナイ</t>
    </rPh>
    <phoneticPr fontId="3"/>
  </si>
  <si>
    <t>津波伝承館【屋外(ｶﾞﾗｽ)】</t>
    <rPh sb="0" eb="2">
      <t>ツナミ</t>
    </rPh>
    <rPh sb="2" eb="5">
      <t>デンショウカン</t>
    </rPh>
    <rPh sb="6" eb="8">
      <t>オクガイ</t>
    </rPh>
    <phoneticPr fontId="3"/>
  </si>
  <si>
    <t>芝刈（ロータリーモア）</t>
    <rPh sb="0" eb="2">
      <t>シバカリ</t>
    </rPh>
    <phoneticPr fontId="3"/>
  </si>
  <si>
    <t>7回／年</t>
    <rPh sb="1" eb="2">
      <t>カイ</t>
    </rPh>
    <rPh sb="3" eb="4">
      <t>ネン</t>
    </rPh>
    <phoneticPr fontId="3"/>
  </si>
  <si>
    <t>寄植剪定・集積・運搬・処分</t>
    <rPh sb="0" eb="1">
      <t>ヨ</t>
    </rPh>
    <rPh sb="1" eb="2">
      <t>ウ</t>
    </rPh>
    <rPh sb="2" eb="4">
      <t>センテイ</t>
    </rPh>
    <rPh sb="5" eb="7">
      <t>シュウセキ</t>
    </rPh>
    <rPh sb="8" eb="10">
      <t>ウンパン</t>
    </rPh>
    <rPh sb="11" eb="13">
      <t>ショブン</t>
    </rPh>
    <phoneticPr fontId="3"/>
  </si>
  <si>
    <t>津波伝承館周り</t>
    <rPh sb="0" eb="2">
      <t>ツナミ</t>
    </rPh>
    <rPh sb="2" eb="5">
      <t>デンショウカン</t>
    </rPh>
    <rPh sb="5" eb="6">
      <t>マワ</t>
    </rPh>
    <phoneticPr fontId="3"/>
  </si>
  <si>
    <t>1～3回／年</t>
    <rPh sb="3" eb="4">
      <t>カイ</t>
    </rPh>
    <rPh sb="5" eb="6">
      <t>ネン</t>
    </rPh>
    <phoneticPr fontId="3"/>
  </si>
  <si>
    <t>1回
／6ヶ月</t>
    <rPh sb="1" eb="2">
      <t>カイ</t>
    </rPh>
    <rPh sb="6" eb="7">
      <t>ツキ</t>
    </rPh>
    <phoneticPr fontId="3"/>
  </si>
  <si>
    <t>1回／
6ヶ月</t>
    <rPh sb="1" eb="2">
      <t>カイ</t>
    </rPh>
    <rPh sb="6" eb="7">
      <t>ツキ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</si>
</sst>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#,##0_);[Red]\(#,##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16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38" fontId="0" fillId="0" borderId="0" xfId="1" applyFont="1">
      <alignment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38" fontId="4" fillId="0" borderId="0" xfId="1" applyFont="1" applyAlignment="1">
      <alignment horizontal="center"/>
    </xf>
    <xf numFmtId="38" fontId="0" fillId="0" borderId="5" xfId="1" applyFont="1" applyFill="1" applyBorder="1" applyAlignment="1">
      <alignment vertical="center"/>
    </xf>
    <xf numFmtId="38" fontId="0" fillId="0" borderId="6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0" borderId="4" xfId="1" applyFont="1" applyFill="1" applyBorder="1" applyAlignment="1">
      <alignment horizontal="center" vertical="center"/>
    </xf>
    <xf numFmtId="38" fontId="0" fillId="0" borderId="21" xfId="1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38" fontId="0" fillId="0" borderId="5" xfId="1" applyFont="1" applyFill="1" applyBorder="1" applyAlignment="1">
      <alignment horizontal="center" vertical="center" wrapText="1"/>
    </xf>
    <xf numFmtId="38" fontId="0" fillId="0" borderId="23" xfId="1" applyFont="1" applyFill="1" applyBorder="1" applyAlignment="1">
      <alignment horizontal="center" vertical="center" wrapText="1"/>
    </xf>
    <xf numFmtId="0" fontId="0" fillId="0" borderId="24" xfId="2" applyFont="1" applyFill="1" applyBorder="1">
      <alignment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38" fontId="0" fillId="0" borderId="18" xfId="1" applyFont="1" applyFill="1" applyBorder="1">
      <alignment vertical="center"/>
    </xf>
    <xf numFmtId="38" fontId="0" fillId="0" borderId="26" xfId="1" applyFont="1" applyFill="1" applyBorder="1">
      <alignment vertical="center"/>
    </xf>
    <xf numFmtId="0" fontId="0" fillId="0" borderId="14" xfId="2" applyFont="1" applyFill="1" applyBorder="1">
      <alignment vertical="center"/>
    </xf>
    <xf numFmtId="0" fontId="0" fillId="0" borderId="6" xfId="0" applyFont="1" applyFill="1" applyBorder="1" applyAlignment="1">
      <alignment horizontal="center" vertical="center" shrinkToFit="1"/>
    </xf>
    <xf numFmtId="0" fontId="0" fillId="0" borderId="24" xfId="0" applyFont="1" applyFill="1" applyBorder="1" applyAlignment="1">
      <alignment horizontal="center" vertical="center"/>
    </xf>
    <xf numFmtId="38" fontId="0" fillId="0" borderId="5" xfId="1" applyFont="1" applyFill="1" applyBorder="1">
      <alignment vertical="center"/>
    </xf>
    <xf numFmtId="38" fontId="0" fillId="0" borderId="23" xfId="1" applyFont="1" applyFill="1" applyBorder="1">
      <alignment vertical="center"/>
    </xf>
    <xf numFmtId="0" fontId="0" fillId="0" borderId="24" xfId="0" applyFont="1" applyFill="1" applyBorder="1" applyAlignment="1">
      <alignment vertical="center" shrinkToFit="1"/>
    </xf>
    <xf numFmtId="0" fontId="0" fillId="0" borderId="27" xfId="0" applyFont="1" applyBorder="1" applyAlignment="1">
      <alignment horizontal="center" vertical="center"/>
    </xf>
    <xf numFmtId="38" fontId="0" fillId="0" borderId="28" xfId="1" applyFont="1" applyBorder="1">
      <alignment vertical="center"/>
    </xf>
    <xf numFmtId="0" fontId="0" fillId="0" borderId="27" xfId="0" applyFont="1" applyBorder="1">
      <alignment vertical="center"/>
    </xf>
    <xf numFmtId="0" fontId="0" fillId="0" borderId="29" xfId="0" applyFont="1" applyBorder="1">
      <alignment vertical="center"/>
    </xf>
    <xf numFmtId="0" fontId="0" fillId="0" borderId="30" xfId="0" applyFont="1" applyBorder="1" applyAlignment="1">
      <alignment horizontal="center" vertical="center"/>
    </xf>
    <xf numFmtId="0" fontId="0" fillId="0" borderId="21" xfId="0" applyFont="1" applyFill="1" applyBorder="1" applyAlignment="1">
      <alignment vertical="center" shrinkToFit="1"/>
    </xf>
    <xf numFmtId="0" fontId="0" fillId="0" borderId="4" xfId="0" applyFont="1" applyFill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0" fillId="0" borderId="23" xfId="0" applyFont="1" applyBorder="1">
      <alignment vertical="center"/>
    </xf>
    <xf numFmtId="38" fontId="0" fillId="0" borderId="12" xfId="1" applyFont="1" applyBorder="1">
      <alignment vertical="center"/>
    </xf>
    <xf numFmtId="0" fontId="0" fillId="0" borderId="14" xfId="0" applyFont="1" applyFill="1" applyBorder="1" applyAlignment="1">
      <alignment vertical="center" shrinkToFit="1"/>
    </xf>
    <xf numFmtId="0" fontId="0" fillId="0" borderId="14" xfId="0" applyFont="1" applyFill="1" applyBorder="1" applyAlignment="1">
      <alignment horizontal="center" vertical="center"/>
    </xf>
    <xf numFmtId="38" fontId="0" fillId="0" borderId="24" xfId="1" applyFont="1" applyFill="1" applyBorder="1" applyAlignment="1">
      <alignment vertical="center"/>
    </xf>
    <xf numFmtId="38" fontId="0" fillId="0" borderId="24" xfId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38" fontId="0" fillId="0" borderId="24" xfId="1" applyFont="1" applyFill="1" applyBorder="1" applyAlignment="1">
      <alignment vertical="center" wrapText="1"/>
    </xf>
    <xf numFmtId="0" fontId="0" fillId="0" borderId="21" xfId="0" applyFont="1" applyFill="1" applyBorder="1" applyAlignment="1">
      <alignment horizontal="center" vertical="center" wrapText="1"/>
    </xf>
    <xf numFmtId="38" fontId="0" fillId="0" borderId="5" xfId="1" applyFont="1" applyBorder="1" applyAlignment="1">
      <alignment horizontal="right" vertical="center"/>
    </xf>
    <xf numFmtId="0" fontId="0" fillId="0" borderId="24" xfId="0" applyFont="1" applyFill="1" applyBorder="1" applyAlignment="1">
      <alignment vertical="center" wrapText="1"/>
    </xf>
    <xf numFmtId="38" fontId="0" fillId="0" borderId="32" xfId="1" applyFont="1" applyFill="1" applyBorder="1" applyAlignment="1">
      <alignment horizontal="right" vertical="center"/>
    </xf>
    <xf numFmtId="38" fontId="0" fillId="0" borderId="33" xfId="1" applyFont="1" applyFill="1" applyBorder="1" applyAlignment="1">
      <alignment horizontal="right" vertical="center"/>
    </xf>
    <xf numFmtId="176" fontId="0" fillId="0" borderId="20" xfId="1" applyNumberFormat="1" applyFont="1" applyFill="1" applyBorder="1">
      <alignment vertical="center"/>
    </xf>
    <xf numFmtId="176" fontId="0" fillId="0" borderId="24" xfId="1" applyNumberFormat="1" applyFont="1" applyFill="1" applyBorder="1" applyAlignment="1">
      <alignment horizontal="right" vertical="center"/>
    </xf>
    <xf numFmtId="176" fontId="6" fillId="0" borderId="24" xfId="1" applyNumberFormat="1" applyFont="1" applyFill="1" applyBorder="1" applyAlignment="1">
      <alignment horizontal="right" vertical="center"/>
    </xf>
    <xf numFmtId="177" fontId="0" fillId="0" borderId="24" xfId="1" applyNumberFormat="1" applyFont="1" applyFill="1" applyBorder="1">
      <alignment vertical="center"/>
    </xf>
    <xf numFmtId="177" fontId="6" fillId="0" borderId="21" xfId="1" applyNumberFormat="1" applyFont="1" applyFill="1" applyBorder="1">
      <alignment vertical="center"/>
    </xf>
    <xf numFmtId="177" fontId="0" fillId="0" borderId="21" xfId="1" applyNumberFormat="1" applyFont="1" applyFill="1" applyBorder="1">
      <alignment vertical="center"/>
    </xf>
    <xf numFmtId="177" fontId="0" fillId="0" borderId="4" xfId="1" applyNumberFormat="1" applyFont="1" applyFill="1" applyBorder="1">
      <alignment vertical="center"/>
    </xf>
    <xf numFmtId="177" fontId="0" fillId="0" borderId="14" xfId="1" applyNumberFormat="1" applyFont="1" applyFill="1" applyBorder="1">
      <alignment vertical="center"/>
    </xf>
    <xf numFmtId="177" fontId="6" fillId="0" borderId="14" xfId="1" applyNumberFormat="1" applyFont="1" applyFill="1" applyBorder="1">
      <alignment vertical="center"/>
    </xf>
    <xf numFmtId="177" fontId="6" fillId="0" borderId="24" xfId="1" applyNumberFormat="1" applyFont="1" applyFill="1" applyBorder="1">
      <alignment vertical="center"/>
    </xf>
    <xf numFmtId="177" fontId="0" fillId="0" borderId="24" xfId="1" applyNumberFormat="1" applyFont="1" applyFill="1" applyBorder="1" applyAlignment="1">
      <alignment vertical="center"/>
    </xf>
    <xf numFmtId="177" fontId="0" fillId="0" borderId="6" xfId="1" applyNumberFormat="1" applyFont="1" applyFill="1" applyBorder="1" applyAlignment="1">
      <alignment vertical="center"/>
    </xf>
    <xf numFmtId="177" fontId="6" fillId="0" borderId="24" xfId="1" applyNumberFormat="1" applyFont="1" applyFill="1" applyBorder="1" applyAlignment="1">
      <alignment vertical="center"/>
    </xf>
    <xf numFmtId="177" fontId="0" fillId="0" borderId="20" xfId="1" applyNumberFormat="1" applyFont="1" applyFill="1" applyBorder="1">
      <alignment vertical="center"/>
    </xf>
    <xf numFmtId="177" fontId="6" fillId="0" borderId="21" xfId="1" applyNumberFormat="1" applyFont="1" applyFill="1" applyBorder="1" applyAlignment="1">
      <alignment horizontal="right" vertical="center"/>
    </xf>
    <xf numFmtId="177" fontId="0" fillId="0" borderId="7" xfId="1" applyNumberFormat="1" applyFont="1" applyFill="1" applyBorder="1">
      <alignment vertical="center"/>
    </xf>
    <xf numFmtId="177" fontId="6" fillId="0" borderId="14" xfId="1" applyNumberFormat="1" applyFont="1" applyFill="1" applyBorder="1" applyAlignment="1">
      <alignment horizontal="right" vertical="center"/>
    </xf>
    <xf numFmtId="177" fontId="6" fillId="0" borderId="24" xfId="1" applyNumberFormat="1" applyFont="1" applyFill="1" applyBorder="1" applyAlignment="1">
      <alignment horizontal="right" vertical="center"/>
    </xf>
    <xf numFmtId="177" fontId="0" fillId="0" borderId="24" xfId="1" applyNumberFormat="1" applyFont="1" applyFill="1" applyBorder="1" applyAlignment="1">
      <alignment horizontal="right" vertical="center"/>
    </xf>
    <xf numFmtId="177" fontId="0" fillId="0" borderId="20" xfId="1" applyNumberFormat="1" applyFont="1" applyFill="1" applyBorder="1" applyAlignment="1">
      <alignment horizontal="right" vertical="center"/>
    </xf>
    <xf numFmtId="177" fontId="0" fillId="0" borderId="19" xfId="1" applyNumberFormat="1" applyFont="1" applyFill="1" applyBorder="1" applyAlignment="1">
      <alignment horizontal="right" vertical="center"/>
    </xf>
    <xf numFmtId="0" fontId="0" fillId="0" borderId="24" xfId="0" applyFont="1" applyFill="1" applyBorder="1" applyAlignment="1">
      <alignment horizontal="center" vertical="center" shrinkToFit="1"/>
    </xf>
    <xf numFmtId="0" fontId="0" fillId="0" borderId="0" xfId="0" applyFont="1">
      <alignment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vertical="center" shrinkToFit="1"/>
    </xf>
    <xf numFmtId="0" fontId="0" fillId="0" borderId="27" xfId="0" applyFont="1" applyBorder="1" applyAlignment="1">
      <alignment horizontal="center" vertical="center"/>
    </xf>
    <xf numFmtId="38" fontId="0" fillId="0" borderId="28" xfId="1" applyFont="1" applyBorder="1">
      <alignment vertical="center"/>
    </xf>
    <xf numFmtId="0" fontId="0" fillId="0" borderId="27" xfId="0" applyFont="1" applyBorder="1">
      <alignment vertical="center"/>
    </xf>
    <xf numFmtId="0" fontId="0" fillId="0" borderId="29" xfId="0" applyFont="1" applyBorder="1">
      <alignment vertical="center"/>
    </xf>
    <xf numFmtId="0" fontId="0" fillId="0" borderId="25" xfId="0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0" fillId="0" borderId="23" xfId="0" applyFont="1" applyBorder="1">
      <alignment vertical="center"/>
    </xf>
    <xf numFmtId="176" fontId="0" fillId="0" borderId="20" xfId="1" applyNumberFormat="1" applyFont="1" applyFill="1" applyBorder="1">
      <alignment vertical="center"/>
    </xf>
    <xf numFmtId="176" fontId="0" fillId="0" borderId="21" xfId="1" applyNumberFormat="1" applyFont="1" applyFill="1" applyBorder="1">
      <alignment vertical="center"/>
    </xf>
    <xf numFmtId="176" fontId="6" fillId="0" borderId="21" xfId="1" applyNumberFormat="1" applyFont="1" applyFill="1" applyBorder="1">
      <alignment vertical="center"/>
    </xf>
    <xf numFmtId="176" fontId="0" fillId="0" borderId="24" xfId="1" applyNumberFormat="1" applyFont="1" applyFill="1" applyBorder="1" applyAlignment="1">
      <alignment horizontal="right" vertical="center"/>
    </xf>
    <xf numFmtId="38" fontId="0" fillId="0" borderId="24" xfId="1" applyFont="1" applyFill="1" applyBorder="1" applyAlignment="1">
      <alignment vertical="center" shrinkToFit="1"/>
    </xf>
    <xf numFmtId="177" fontId="0" fillId="0" borderId="5" xfId="1" applyNumberFormat="1" applyFont="1" applyFill="1" applyBorder="1" applyAlignment="1">
      <alignment horizontal="center" vertical="center"/>
    </xf>
    <xf numFmtId="177" fontId="0" fillId="0" borderId="7" xfId="1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38" fontId="0" fillId="0" borderId="4" xfId="1" applyFont="1" applyFill="1" applyBorder="1" applyAlignment="1">
      <alignment horizontal="left" vertical="center" wrapText="1"/>
    </xf>
    <xf numFmtId="38" fontId="0" fillId="0" borderId="14" xfId="1" applyFont="1" applyFill="1" applyBorder="1" applyAlignment="1">
      <alignment horizontal="left" vertical="center"/>
    </xf>
    <xf numFmtId="38" fontId="0" fillId="0" borderId="21" xfId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0" fontId="0" fillId="0" borderId="18" xfId="0" applyFont="1" applyFill="1" applyBorder="1" applyAlignment="1">
      <alignment vertical="center"/>
    </xf>
    <xf numFmtId="0" fontId="0" fillId="0" borderId="2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 shrinkToFit="1"/>
    </xf>
    <xf numFmtId="0" fontId="7" fillId="0" borderId="18" xfId="0" applyFont="1" applyFill="1" applyBorder="1" applyAlignment="1">
      <alignment horizontal="center" vertical="center" wrapText="1" shrinkToFit="1"/>
    </xf>
    <xf numFmtId="0" fontId="7" fillId="0" borderId="5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0" fillId="0" borderId="24" xfId="0" applyFont="1" applyFill="1" applyBorder="1" applyAlignment="1">
      <alignment horizontal="left" vertical="center"/>
    </xf>
    <xf numFmtId="0" fontId="0" fillId="0" borderId="18" xfId="2" applyFont="1" applyFill="1" applyBorder="1" applyAlignment="1">
      <alignment horizontal="left" vertical="center"/>
    </xf>
    <xf numFmtId="0" fontId="0" fillId="0" borderId="20" xfId="2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 textRotation="255" wrapText="1"/>
    </xf>
    <xf numFmtId="0" fontId="0" fillId="0" borderId="12" xfId="0" applyFont="1" applyFill="1" applyBorder="1" applyAlignment="1">
      <alignment horizontal="center" vertical="center" textRotation="255" wrapText="1"/>
    </xf>
    <xf numFmtId="0" fontId="0" fillId="0" borderId="12" xfId="0" applyFont="1" applyFill="1" applyBorder="1" applyAlignment="1">
      <alignment horizontal="center" vertical="center" textRotation="255"/>
    </xf>
    <xf numFmtId="0" fontId="0" fillId="0" borderId="18" xfId="0" applyFont="1" applyFill="1" applyBorder="1" applyAlignment="1">
      <alignment horizontal="center" vertical="center" textRotation="255"/>
    </xf>
    <xf numFmtId="0" fontId="0" fillId="0" borderId="1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38" fontId="0" fillId="0" borderId="5" xfId="1" applyFont="1" applyFill="1" applyBorder="1" applyAlignment="1">
      <alignment horizontal="center" vertical="center"/>
    </xf>
    <xf numFmtId="38" fontId="0" fillId="0" borderId="7" xfId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textRotation="255"/>
    </xf>
    <xf numFmtId="0" fontId="0" fillId="0" borderId="4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0" fillId="0" borderId="2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1" xfId="2" applyFont="1" applyFill="1" applyBorder="1" applyAlignment="1">
      <alignment horizontal="left" vertical="center"/>
    </xf>
    <xf numFmtId="0" fontId="0" fillId="0" borderId="3" xfId="2" applyFont="1" applyFill="1" applyBorder="1" applyAlignment="1">
      <alignment horizontal="left" vertical="center"/>
    </xf>
    <xf numFmtId="0" fontId="0" fillId="0" borderId="5" xfId="2" applyFont="1" applyFill="1" applyBorder="1" applyAlignment="1">
      <alignment horizontal="left" vertical="center"/>
    </xf>
    <xf numFmtId="0" fontId="0" fillId="0" borderId="7" xfId="2" applyFont="1" applyFill="1" applyBorder="1" applyAlignment="1">
      <alignment horizontal="left" vertical="center"/>
    </xf>
    <xf numFmtId="0" fontId="0" fillId="0" borderId="24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38" fontId="6" fillId="0" borderId="13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177" fontId="8" fillId="2" borderId="24" xfId="1" applyNumberFormat="1" applyFont="1" applyFill="1" applyBorder="1">
      <alignment vertical="center"/>
    </xf>
    <xf numFmtId="177" fontId="9" fillId="2" borderId="21" xfId="1" applyNumberFormat="1" applyFont="1" applyFill="1" applyBorder="1">
      <alignment vertical="center"/>
    </xf>
    <xf numFmtId="0" fontId="10" fillId="2" borderId="21" xfId="0" applyFont="1" applyFill="1" applyBorder="1" applyAlignment="1">
      <alignment horizontal="center" vertical="center"/>
    </xf>
    <xf numFmtId="177" fontId="8" fillId="2" borderId="7" xfId="1" applyNumberFormat="1" applyFont="1" applyFill="1" applyBorder="1">
      <alignment vertical="center"/>
    </xf>
    <xf numFmtId="177" fontId="9" fillId="2" borderId="21" xfId="1" applyNumberFormat="1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55"/>
  <sheetViews>
    <sheetView tabSelected="1" topLeftCell="A7" zoomScale="85" zoomScaleNormal="85" workbookViewId="0">
      <selection activeCell="L50" sqref="L50"/>
    </sheetView>
  </sheetViews>
  <sheetFormatPr defaultRowHeight="13.5" x14ac:dyDescent="0.15"/>
  <cols>
    <col min="1" max="1" width="5.375" style="2" customWidth="1"/>
    <col min="2" max="2" width="13.125" style="2" customWidth="1"/>
    <col min="3" max="3" width="14.625" style="2" customWidth="1"/>
    <col min="4" max="4" width="9" style="2"/>
    <col min="5" max="5" width="23.375" style="2" customWidth="1"/>
    <col min="6" max="6" width="9.375" style="2" bestFit="1" customWidth="1"/>
    <col min="7" max="7" width="9.25" style="2" bestFit="1" customWidth="1"/>
    <col min="8" max="8" width="12" style="3" customWidth="1"/>
    <col min="9" max="9" width="9.375" style="2" bestFit="1" customWidth="1"/>
    <col min="10" max="10" width="5" style="2" customWidth="1"/>
    <col min="11" max="11" width="9" style="2"/>
    <col min="12" max="13" width="9.25" style="2" bestFit="1" customWidth="1"/>
    <col min="14" max="14" width="12" style="3" customWidth="1"/>
    <col min="15" max="15" width="9" style="2"/>
    <col min="16" max="16" width="8.25" style="2" customWidth="1"/>
    <col min="17" max="16384" width="9" style="2"/>
  </cols>
  <sheetData>
    <row r="1" spans="1:19" ht="14.25" x14ac:dyDescent="0.15">
      <c r="A1" s="1" t="s">
        <v>0</v>
      </c>
      <c r="F1" s="3"/>
      <c r="G1" s="3"/>
      <c r="I1" s="3"/>
      <c r="J1" s="4"/>
      <c r="L1" s="3"/>
      <c r="M1" s="3"/>
      <c r="O1" s="3"/>
      <c r="P1" s="3"/>
      <c r="Q1" s="3"/>
    </row>
    <row r="2" spans="1:19" ht="38.25" customHeight="1" x14ac:dyDescent="0.2">
      <c r="A2" s="134" t="s">
        <v>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</row>
    <row r="3" spans="1:19" ht="38.25" customHeight="1" thickBot="1" x14ac:dyDescent="0.25">
      <c r="A3" s="5"/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6"/>
      <c r="O3" s="5"/>
      <c r="P3" s="5"/>
      <c r="Q3" s="5"/>
    </row>
    <row r="4" spans="1:19" ht="27.75" customHeight="1" thickBot="1" x14ac:dyDescent="0.2">
      <c r="A4" s="118" t="s">
        <v>2</v>
      </c>
      <c r="B4" s="135" t="s">
        <v>3</v>
      </c>
      <c r="C4" s="136"/>
      <c r="D4" s="137"/>
      <c r="E4" s="144" t="s">
        <v>4</v>
      </c>
      <c r="F4" s="147" t="s">
        <v>5</v>
      </c>
      <c r="G4" s="148"/>
      <c r="H4" s="148"/>
      <c r="I4" s="149"/>
      <c r="J4" s="147" t="s">
        <v>6</v>
      </c>
      <c r="K4" s="148"/>
      <c r="L4" s="148"/>
      <c r="M4" s="148"/>
      <c r="N4" s="148"/>
      <c r="O4" s="150"/>
      <c r="P4" s="151" t="s">
        <v>7</v>
      </c>
      <c r="Q4" s="152"/>
      <c r="R4" s="152"/>
      <c r="S4" s="153"/>
    </row>
    <row r="5" spans="1:19" ht="19.5" customHeight="1" x14ac:dyDescent="0.15">
      <c r="A5" s="119"/>
      <c r="B5" s="138"/>
      <c r="C5" s="139"/>
      <c r="D5" s="140"/>
      <c r="E5" s="145"/>
      <c r="F5" s="7"/>
      <c r="G5" s="8"/>
      <c r="H5" s="154" t="s">
        <v>8</v>
      </c>
      <c r="I5" s="9" t="s">
        <v>9</v>
      </c>
      <c r="J5" s="144" t="s">
        <v>10</v>
      </c>
      <c r="K5" s="135" t="s">
        <v>11</v>
      </c>
      <c r="L5" s="7"/>
      <c r="M5" s="8"/>
      <c r="N5" s="156" t="s">
        <v>8</v>
      </c>
      <c r="O5" s="10" t="s">
        <v>9</v>
      </c>
      <c r="P5" s="157" t="s">
        <v>12</v>
      </c>
      <c r="Q5" s="158"/>
      <c r="R5" s="157" t="s">
        <v>13</v>
      </c>
      <c r="S5" s="159"/>
    </row>
    <row r="6" spans="1:19" ht="19.5" customHeight="1" x14ac:dyDescent="0.15">
      <c r="A6" s="120"/>
      <c r="B6" s="141"/>
      <c r="C6" s="142"/>
      <c r="D6" s="143"/>
      <c r="E6" s="146"/>
      <c r="F6" s="11" t="s">
        <v>12</v>
      </c>
      <c r="G6" s="11" t="s">
        <v>13</v>
      </c>
      <c r="H6" s="155"/>
      <c r="I6" s="11" t="s">
        <v>14</v>
      </c>
      <c r="J6" s="146"/>
      <c r="K6" s="141"/>
      <c r="L6" s="11" t="s">
        <v>12</v>
      </c>
      <c r="M6" s="11" t="s">
        <v>13</v>
      </c>
      <c r="N6" s="155"/>
      <c r="O6" s="11" t="s">
        <v>14</v>
      </c>
      <c r="P6" s="12" t="s">
        <v>11</v>
      </c>
      <c r="Q6" s="13" t="s">
        <v>15</v>
      </c>
      <c r="R6" s="12" t="s">
        <v>11</v>
      </c>
      <c r="S6" s="14" t="s">
        <v>15</v>
      </c>
    </row>
    <row r="7" spans="1:19" ht="27" customHeight="1" x14ac:dyDescent="0.15">
      <c r="A7" s="121" t="s">
        <v>65</v>
      </c>
      <c r="B7" s="122" t="s">
        <v>16</v>
      </c>
      <c r="C7" s="124" t="s">
        <v>17</v>
      </c>
      <c r="D7" s="124"/>
      <c r="E7" s="15" t="s">
        <v>18</v>
      </c>
      <c r="F7" s="82">
        <v>0</v>
      </c>
      <c r="G7" s="82">
        <v>0</v>
      </c>
      <c r="H7" s="83">
        <f>SUM(F7:G7)</f>
        <v>0</v>
      </c>
      <c r="I7" s="82">
        <v>13285</v>
      </c>
      <c r="J7" s="16" t="s">
        <v>19</v>
      </c>
      <c r="K7" s="16" t="s">
        <v>98</v>
      </c>
      <c r="L7" s="61">
        <f>F7*7</f>
        <v>0</v>
      </c>
      <c r="M7" s="61">
        <f>G7*7</f>
        <v>0</v>
      </c>
      <c r="N7" s="62">
        <f>SUM(L7:M7)</f>
        <v>0</v>
      </c>
      <c r="O7" s="48">
        <f>I7*7</f>
        <v>92995</v>
      </c>
      <c r="P7" s="74"/>
      <c r="Q7" s="75"/>
      <c r="R7" s="76"/>
      <c r="S7" s="77"/>
    </row>
    <row r="8" spans="1:19" ht="27" customHeight="1" x14ac:dyDescent="0.15">
      <c r="A8" s="121"/>
      <c r="B8" s="123"/>
      <c r="C8" s="124"/>
      <c r="D8" s="124"/>
      <c r="E8" s="15" t="s">
        <v>18</v>
      </c>
      <c r="F8" s="82">
        <v>2640</v>
      </c>
      <c r="G8" s="82">
        <v>0</v>
      </c>
      <c r="H8" s="83">
        <f t="shared" ref="H8:H42" si="0">SUM(F8:G8)</f>
        <v>2640</v>
      </c>
      <c r="I8" s="82">
        <v>0</v>
      </c>
      <c r="J8" s="16" t="s">
        <v>19</v>
      </c>
      <c r="K8" s="16" t="s">
        <v>20</v>
      </c>
      <c r="L8" s="61">
        <f>F8*6</f>
        <v>15840</v>
      </c>
      <c r="M8" s="61">
        <f>G8*6</f>
        <v>0</v>
      </c>
      <c r="N8" s="62">
        <f t="shared" ref="N8:N31" si="1">SUM(L8:M8)</f>
        <v>15840</v>
      </c>
      <c r="O8" s="48">
        <f>I8*4</f>
        <v>0</v>
      </c>
      <c r="P8" s="17" t="s">
        <v>21</v>
      </c>
      <c r="Q8" s="18"/>
      <c r="R8" s="17" t="s">
        <v>21</v>
      </c>
      <c r="S8" s="19"/>
    </row>
    <row r="9" spans="1:19" ht="27" customHeight="1" x14ac:dyDescent="0.15">
      <c r="A9" s="121"/>
      <c r="B9" s="123"/>
      <c r="C9" s="124"/>
      <c r="D9" s="124"/>
      <c r="E9" s="15" t="s">
        <v>18</v>
      </c>
      <c r="F9" s="82">
        <v>3751</v>
      </c>
      <c r="G9" s="82">
        <v>241</v>
      </c>
      <c r="H9" s="83">
        <f t="shared" ref="H9" si="2">SUM(F9:G9)</f>
        <v>3992</v>
      </c>
      <c r="I9" s="82">
        <v>0</v>
      </c>
      <c r="J9" s="16" t="s">
        <v>19</v>
      </c>
      <c r="K9" s="16" t="s">
        <v>22</v>
      </c>
      <c r="L9" s="61">
        <f>F9*4</f>
        <v>15004</v>
      </c>
      <c r="M9" s="61">
        <f>G9*4</f>
        <v>964</v>
      </c>
      <c r="N9" s="62">
        <f t="shared" ref="N9" si="3">SUM(L9:M9)</f>
        <v>15968</v>
      </c>
      <c r="O9" s="48">
        <f>I9*3</f>
        <v>0</v>
      </c>
      <c r="P9" s="17" t="s">
        <v>21</v>
      </c>
      <c r="Q9" s="18"/>
      <c r="R9" s="17" t="s">
        <v>21</v>
      </c>
      <c r="S9" s="19"/>
    </row>
    <row r="10" spans="1:19" ht="27" customHeight="1" x14ac:dyDescent="0.15">
      <c r="A10" s="121"/>
      <c r="B10" s="123"/>
      <c r="C10" s="124"/>
      <c r="D10" s="124"/>
      <c r="E10" s="20" t="s">
        <v>18</v>
      </c>
      <c r="F10" s="82">
        <v>20206</v>
      </c>
      <c r="G10" s="82">
        <v>9816</v>
      </c>
      <c r="H10" s="83">
        <f t="shared" si="0"/>
        <v>30022</v>
      </c>
      <c r="I10" s="82">
        <v>0</v>
      </c>
      <c r="J10" s="16" t="s">
        <v>19</v>
      </c>
      <c r="K10" s="16" t="s">
        <v>23</v>
      </c>
      <c r="L10" s="61">
        <f>F10*2</f>
        <v>40412</v>
      </c>
      <c r="M10" s="61">
        <f>G10*2</f>
        <v>19632</v>
      </c>
      <c r="N10" s="62">
        <f t="shared" si="1"/>
        <v>60044</v>
      </c>
      <c r="O10" s="48">
        <f>I10*2</f>
        <v>0</v>
      </c>
      <c r="P10" s="17" t="s">
        <v>21</v>
      </c>
      <c r="Q10" s="18"/>
      <c r="R10" s="17" t="s">
        <v>21</v>
      </c>
      <c r="S10" s="19"/>
    </row>
    <row r="11" spans="1:19" ht="27" customHeight="1" x14ac:dyDescent="0.15">
      <c r="A11" s="121"/>
      <c r="B11" s="123"/>
      <c r="C11" s="124"/>
      <c r="D11" s="124"/>
      <c r="E11" s="15" t="s">
        <v>24</v>
      </c>
      <c r="F11" s="82">
        <v>13676</v>
      </c>
      <c r="G11" s="82">
        <v>0</v>
      </c>
      <c r="H11" s="83">
        <f t="shared" si="0"/>
        <v>13676</v>
      </c>
      <c r="I11" s="82">
        <v>0</v>
      </c>
      <c r="J11" s="16" t="s">
        <v>19</v>
      </c>
      <c r="K11" s="16" t="s">
        <v>20</v>
      </c>
      <c r="L11" s="61">
        <f>F11*6</f>
        <v>82056</v>
      </c>
      <c r="M11" s="61">
        <f>G11*6</f>
        <v>0</v>
      </c>
      <c r="N11" s="62">
        <f t="shared" si="1"/>
        <v>82056</v>
      </c>
      <c r="O11" s="48">
        <f>I11*6</f>
        <v>0</v>
      </c>
      <c r="P11" s="17" t="s">
        <v>21</v>
      </c>
      <c r="Q11" s="18"/>
      <c r="R11" s="17" t="s">
        <v>21</v>
      </c>
      <c r="S11" s="19"/>
    </row>
    <row r="12" spans="1:19" ht="27" customHeight="1" x14ac:dyDescent="0.15">
      <c r="A12" s="121"/>
      <c r="B12" s="123"/>
      <c r="C12" s="124"/>
      <c r="D12" s="124"/>
      <c r="E12" s="15" t="s">
        <v>24</v>
      </c>
      <c r="F12" s="82">
        <v>4512</v>
      </c>
      <c r="G12" s="82">
        <v>0</v>
      </c>
      <c r="H12" s="83">
        <f t="shared" si="0"/>
        <v>4512</v>
      </c>
      <c r="I12" s="82">
        <v>2750</v>
      </c>
      <c r="J12" s="16" t="s">
        <v>19</v>
      </c>
      <c r="K12" s="16" t="s">
        <v>22</v>
      </c>
      <c r="L12" s="61">
        <f>F12*4</f>
        <v>18048</v>
      </c>
      <c r="M12" s="61">
        <f>G12*4</f>
        <v>0</v>
      </c>
      <c r="N12" s="62">
        <f t="shared" si="1"/>
        <v>18048</v>
      </c>
      <c r="O12" s="48">
        <f>I12*4</f>
        <v>11000</v>
      </c>
      <c r="P12" s="17" t="s">
        <v>21</v>
      </c>
      <c r="Q12" s="18"/>
      <c r="R12" s="17" t="s">
        <v>21</v>
      </c>
      <c r="S12" s="19"/>
    </row>
    <row r="13" spans="1:19" ht="27" customHeight="1" x14ac:dyDescent="0.15">
      <c r="A13" s="121"/>
      <c r="B13" s="123"/>
      <c r="C13" s="124"/>
      <c r="D13" s="124"/>
      <c r="E13" s="15" t="s">
        <v>24</v>
      </c>
      <c r="F13" s="82">
        <v>6430</v>
      </c>
      <c r="G13" s="82">
        <v>2414</v>
      </c>
      <c r="H13" s="83">
        <f t="shared" si="0"/>
        <v>8844</v>
      </c>
      <c r="I13" s="82">
        <v>0</v>
      </c>
      <c r="J13" s="16" t="s">
        <v>25</v>
      </c>
      <c r="K13" s="16" t="s">
        <v>23</v>
      </c>
      <c r="L13" s="61">
        <f>F13*2</f>
        <v>12860</v>
      </c>
      <c r="M13" s="61">
        <f>G13*2</f>
        <v>4828</v>
      </c>
      <c r="N13" s="62">
        <f t="shared" si="1"/>
        <v>17688</v>
      </c>
      <c r="O13" s="48">
        <f>I13*2</f>
        <v>0</v>
      </c>
      <c r="P13" s="17" t="s">
        <v>21</v>
      </c>
      <c r="Q13" s="18"/>
      <c r="R13" s="17" t="s">
        <v>21</v>
      </c>
      <c r="S13" s="19"/>
    </row>
    <row r="14" spans="1:19" ht="27" customHeight="1" x14ac:dyDescent="0.15">
      <c r="A14" s="121"/>
      <c r="B14" s="123"/>
      <c r="C14" s="124"/>
      <c r="D14" s="124"/>
      <c r="E14" s="15" t="s">
        <v>97</v>
      </c>
      <c r="F14" s="82">
        <v>0</v>
      </c>
      <c r="G14" s="82">
        <v>0</v>
      </c>
      <c r="H14" s="83">
        <f t="shared" si="0"/>
        <v>0</v>
      </c>
      <c r="I14" s="82">
        <v>16143</v>
      </c>
      <c r="J14" s="16" t="s">
        <v>19</v>
      </c>
      <c r="K14" s="16" t="s">
        <v>98</v>
      </c>
      <c r="L14" s="61">
        <f>F14*7</f>
        <v>0</v>
      </c>
      <c r="M14" s="61">
        <f>G14*7</f>
        <v>0</v>
      </c>
      <c r="N14" s="62">
        <f t="shared" si="1"/>
        <v>0</v>
      </c>
      <c r="O14" s="48">
        <f>I14*7</f>
        <v>113001</v>
      </c>
      <c r="P14" s="74"/>
      <c r="Q14" s="75"/>
      <c r="R14" s="76"/>
      <c r="S14" s="77"/>
    </row>
    <row r="15" spans="1:19" ht="27" customHeight="1" x14ac:dyDescent="0.15">
      <c r="A15" s="121"/>
      <c r="B15" s="123"/>
      <c r="C15" s="124"/>
      <c r="D15" s="124"/>
      <c r="E15" s="15" t="s">
        <v>26</v>
      </c>
      <c r="F15" s="82">
        <v>0</v>
      </c>
      <c r="G15" s="82">
        <v>305</v>
      </c>
      <c r="H15" s="83">
        <f t="shared" si="0"/>
        <v>305</v>
      </c>
      <c r="I15" s="82">
        <v>0</v>
      </c>
      <c r="J15" s="16" t="s">
        <v>19</v>
      </c>
      <c r="K15" s="16" t="s">
        <v>22</v>
      </c>
      <c r="L15" s="61">
        <f>F15*4</f>
        <v>0</v>
      </c>
      <c r="M15" s="61">
        <f>G15*4</f>
        <v>1220</v>
      </c>
      <c r="N15" s="62">
        <f t="shared" si="1"/>
        <v>1220</v>
      </c>
      <c r="O15" s="48">
        <f>I15*4</f>
        <v>0</v>
      </c>
      <c r="P15" s="17" t="s">
        <v>21</v>
      </c>
      <c r="Q15" s="18"/>
      <c r="R15" s="17" t="s">
        <v>21</v>
      </c>
      <c r="S15" s="19"/>
    </row>
    <row r="16" spans="1:19" ht="27" customHeight="1" x14ac:dyDescent="0.15">
      <c r="A16" s="121"/>
      <c r="B16" s="123"/>
      <c r="C16" s="124"/>
      <c r="D16" s="125"/>
      <c r="E16" s="15" t="s">
        <v>26</v>
      </c>
      <c r="F16" s="82">
        <v>0</v>
      </c>
      <c r="G16" s="82">
        <v>25410</v>
      </c>
      <c r="H16" s="83">
        <f t="shared" ref="H16" si="4">SUM(F16:G16)</f>
        <v>25410</v>
      </c>
      <c r="I16" s="82">
        <v>0</v>
      </c>
      <c r="J16" s="16" t="s">
        <v>19</v>
      </c>
      <c r="K16" s="16" t="s">
        <v>43</v>
      </c>
      <c r="L16" s="61">
        <f>F16*3</f>
        <v>0</v>
      </c>
      <c r="M16" s="61">
        <f>G16*3</f>
        <v>76230</v>
      </c>
      <c r="N16" s="62">
        <f t="shared" ref="N16" si="5">SUM(L16:M16)</f>
        <v>76230</v>
      </c>
      <c r="O16" s="48">
        <f>I16*3</f>
        <v>0</v>
      </c>
      <c r="P16" s="17" t="s">
        <v>21</v>
      </c>
      <c r="Q16" s="18"/>
      <c r="R16" s="17" t="s">
        <v>21</v>
      </c>
      <c r="S16" s="19"/>
    </row>
    <row r="17" spans="1:19" ht="27" customHeight="1" x14ac:dyDescent="0.15">
      <c r="A17" s="121"/>
      <c r="B17" s="123"/>
      <c r="C17" s="124"/>
      <c r="D17" s="125"/>
      <c r="E17" s="15" t="s">
        <v>26</v>
      </c>
      <c r="F17" s="82">
        <v>0</v>
      </c>
      <c r="G17" s="82">
        <v>17366</v>
      </c>
      <c r="H17" s="83">
        <f t="shared" ref="H17" si="6">SUM(F17:G17)</f>
        <v>17366</v>
      </c>
      <c r="I17" s="82">
        <v>0</v>
      </c>
      <c r="J17" s="16" t="s">
        <v>19</v>
      </c>
      <c r="K17" s="16" t="s">
        <v>23</v>
      </c>
      <c r="L17" s="61">
        <f>F17*2</f>
        <v>0</v>
      </c>
      <c r="M17" s="61">
        <f>G17*2</f>
        <v>34732</v>
      </c>
      <c r="N17" s="62">
        <f t="shared" ref="N17" si="7">SUM(L17:M17)</f>
        <v>34732</v>
      </c>
      <c r="O17" s="48">
        <f>I17*2</f>
        <v>0</v>
      </c>
      <c r="P17" s="17" t="s">
        <v>21</v>
      </c>
      <c r="Q17" s="18"/>
      <c r="R17" s="17" t="s">
        <v>21</v>
      </c>
      <c r="S17" s="19"/>
    </row>
    <row r="18" spans="1:19" ht="27" customHeight="1" x14ac:dyDescent="0.15">
      <c r="A18" s="121"/>
      <c r="B18" s="123"/>
      <c r="C18" s="124"/>
      <c r="D18" s="125"/>
      <c r="E18" s="21" t="s">
        <v>8</v>
      </c>
      <c r="F18" s="84">
        <f>SUM(F7:F17)</f>
        <v>51215</v>
      </c>
      <c r="G18" s="49">
        <f>SUM(G7:G17)</f>
        <v>55552</v>
      </c>
      <c r="H18" s="50">
        <f>SUM(H7:H17)</f>
        <v>106767</v>
      </c>
      <c r="I18" s="84">
        <f>SUM(I7:I17)</f>
        <v>32178</v>
      </c>
      <c r="J18" s="16" t="s">
        <v>19</v>
      </c>
      <c r="K18" s="22"/>
      <c r="L18" s="51">
        <f>SUM(L7:L17)</f>
        <v>184220</v>
      </c>
      <c r="M18" s="63">
        <f>SUM(M7:M17)</f>
        <v>137606</v>
      </c>
      <c r="N18" s="62">
        <f>SUM(N7:N17)</f>
        <v>321826</v>
      </c>
      <c r="O18" s="51">
        <f>SUM(O7:O17)</f>
        <v>216996</v>
      </c>
      <c r="P18" s="12" t="s">
        <v>8</v>
      </c>
      <c r="Q18" s="23">
        <f>SUM(Q7:Q17)</f>
        <v>0</v>
      </c>
      <c r="R18" s="12" t="s">
        <v>8</v>
      </c>
      <c r="S18" s="24">
        <f>SUM(S7:S17)</f>
        <v>0</v>
      </c>
    </row>
    <row r="19" spans="1:19" ht="27" customHeight="1" x14ac:dyDescent="0.15">
      <c r="A19" s="121"/>
      <c r="B19" s="123"/>
      <c r="C19" s="126" t="s">
        <v>27</v>
      </c>
      <c r="D19" s="127"/>
      <c r="E19" s="25" t="s">
        <v>73</v>
      </c>
      <c r="F19" s="51">
        <v>0</v>
      </c>
      <c r="G19" s="51">
        <v>25873</v>
      </c>
      <c r="H19" s="52">
        <f t="shared" si="0"/>
        <v>25873</v>
      </c>
      <c r="I19" s="51">
        <v>0</v>
      </c>
      <c r="J19" s="22" t="s">
        <v>19</v>
      </c>
      <c r="K19" s="22" t="s">
        <v>23</v>
      </c>
      <c r="L19" s="51"/>
      <c r="M19" s="61">
        <f>G19*2</f>
        <v>51746</v>
      </c>
      <c r="N19" s="62">
        <f t="shared" ref="N19" si="8">SUM(L19:M19)</f>
        <v>51746</v>
      </c>
      <c r="O19" s="51">
        <f>I19*2</f>
        <v>0</v>
      </c>
      <c r="P19" s="26"/>
      <c r="Q19" s="27"/>
      <c r="R19" s="17" t="s">
        <v>21</v>
      </c>
      <c r="S19" s="19"/>
    </row>
    <row r="20" spans="1:19" ht="27" customHeight="1" x14ac:dyDescent="0.15">
      <c r="A20" s="121"/>
      <c r="B20" s="123"/>
      <c r="C20" s="126" t="s">
        <v>27</v>
      </c>
      <c r="D20" s="127"/>
      <c r="E20" s="25" t="s">
        <v>28</v>
      </c>
      <c r="F20" s="51">
        <v>0</v>
      </c>
      <c r="G20" s="51">
        <v>0</v>
      </c>
      <c r="H20" s="52">
        <f t="shared" ref="H20" si="9">SUM(F20:G20)</f>
        <v>0</v>
      </c>
      <c r="I20" s="51">
        <v>6948</v>
      </c>
      <c r="J20" s="22" t="s">
        <v>19</v>
      </c>
      <c r="K20" s="22" t="s">
        <v>29</v>
      </c>
      <c r="L20" s="51"/>
      <c r="M20" s="51"/>
      <c r="N20" s="62">
        <f>SUM(L20:M20)</f>
        <v>0</v>
      </c>
      <c r="O20" s="81">
        <f>I20*1</f>
        <v>6948</v>
      </c>
      <c r="P20" s="26"/>
      <c r="Q20" s="27"/>
      <c r="R20" s="28"/>
      <c r="S20" s="29"/>
    </row>
    <row r="21" spans="1:19" ht="27" customHeight="1" x14ac:dyDescent="0.15">
      <c r="A21" s="121"/>
      <c r="B21" s="123"/>
      <c r="C21" s="128" t="s">
        <v>30</v>
      </c>
      <c r="D21" s="129"/>
      <c r="E21" s="25" t="s">
        <v>28</v>
      </c>
      <c r="F21" s="51">
        <v>0</v>
      </c>
      <c r="G21" s="51">
        <v>0</v>
      </c>
      <c r="H21" s="52">
        <f t="shared" si="0"/>
        <v>0</v>
      </c>
      <c r="I21" s="51">
        <v>6948</v>
      </c>
      <c r="J21" s="22" t="s">
        <v>25</v>
      </c>
      <c r="K21" s="22" t="s">
        <v>29</v>
      </c>
      <c r="L21" s="51"/>
      <c r="M21" s="51"/>
      <c r="N21" s="62">
        <f t="shared" si="1"/>
        <v>0</v>
      </c>
      <c r="O21" s="81">
        <f t="shared" ref="O21:O22" si="10">I21*1</f>
        <v>6948</v>
      </c>
      <c r="P21" s="30"/>
      <c r="Q21" s="27"/>
      <c r="R21" s="28"/>
      <c r="S21" s="29"/>
    </row>
    <row r="22" spans="1:19" ht="27" customHeight="1" x14ac:dyDescent="0.15">
      <c r="A22" s="121"/>
      <c r="B22" s="123"/>
      <c r="C22" s="107" t="s">
        <v>31</v>
      </c>
      <c r="D22" s="108"/>
      <c r="E22" s="31" t="s">
        <v>28</v>
      </c>
      <c r="F22" s="53">
        <v>0</v>
      </c>
      <c r="G22" s="53">
        <v>0</v>
      </c>
      <c r="H22" s="52">
        <f t="shared" ref="H22:H23" si="11">SUM(F22:G22)</f>
        <v>0</v>
      </c>
      <c r="I22" s="51">
        <v>6948</v>
      </c>
      <c r="J22" s="16" t="s">
        <v>19</v>
      </c>
      <c r="K22" s="16" t="s">
        <v>29</v>
      </c>
      <c r="L22" s="51"/>
      <c r="M22" s="61"/>
      <c r="N22" s="62">
        <f t="shared" ref="N22:N23" si="12">SUM(L22:M22)</f>
        <v>0</v>
      </c>
      <c r="O22" s="81">
        <f t="shared" si="10"/>
        <v>6948</v>
      </c>
      <c r="P22" s="30"/>
      <c r="Q22" s="27"/>
      <c r="R22" s="28"/>
      <c r="S22" s="29"/>
    </row>
    <row r="23" spans="1:19" ht="27" customHeight="1" x14ac:dyDescent="0.15">
      <c r="A23" s="121"/>
      <c r="B23" s="123"/>
      <c r="C23" s="107" t="s">
        <v>74</v>
      </c>
      <c r="D23" s="108"/>
      <c r="E23" s="25" t="s">
        <v>73</v>
      </c>
      <c r="F23" s="53">
        <v>0</v>
      </c>
      <c r="G23" s="51">
        <v>25873</v>
      </c>
      <c r="H23" s="52">
        <f t="shared" si="11"/>
        <v>25873</v>
      </c>
      <c r="I23" s="51">
        <v>0</v>
      </c>
      <c r="J23" s="16" t="s">
        <v>19</v>
      </c>
      <c r="K23" s="22" t="s">
        <v>23</v>
      </c>
      <c r="L23" s="51"/>
      <c r="M23" s="61">
        <f>G23*2</f>
        <v>51746</v>
      </c>
      <c r="N23" s="62">
        <f t="shared" si="12"/>
        <v>51746</v>
      </c>
      <c r="O23" s="81">
        <f>I23*2</f>
        <v>0</v>
      </c>
      <c r="P23" s="26"/>
      <c r="Q23" s="27"/>
      <c r="R23" s="17" t="s">
        <v>21</v>
      </c>
      <c r="S23" s="19"/>
    </row>
    <row r="24" spans="1:19" ht="27" customHeight="1" x14ac:dyDescent="0.15">
      <c r="A24" s="121"/>
      <c r="B24" s="130" t="s">
        <v>80</v>
      </c>
      <c r="C24" s="126" t="s">
        <v>75</v>
      </c>
      <c r="D24" s="127"/>
      <c r="E24" s="25" t="s">
        <v>34</v>
      </c>
      <c r="F24" s="54">
        <v>1474</v>
      </c>
      <c r="G24" s="54">
        <v>2300</v>
      </c>
      <c r="H24" s="52">
        <f t="shared" si="0"/>
        <v>3774</v>
      </c>
      <c r="I24" s="54">
        <v>0</v>
      </c>
      <c r="J24" s="32" t="s">
        <v>79</v>
      </c>
      <c r="K24" s="71" t="s">
        <v>29</v>
      </c>
      <c r="L24" s="54">
        <f t="shared" ref="L24:M25" si="13">F24</f>
        <v>1474</v>
      </c>
      <c r="M24" s="63">
        <f t="shared" si="13"/>
        <v>2300</v>
      </c>
      <c r="N24" s="62">
        <f>SUM(L24:M24)</f>
        <v>3774</v>
      </c>
      <c r="O24" s="51">
        <f>I24</f>
        <v>0</v>
      </c>
      <c r="P24" s="33" t="s">
        <v>21</v>
      </c>
      <c r="Q24" s="34"/>
      <c r="R24" s="33" t="s">
        <v>21</v>
      </c>
      <c r="S24" s="35"/>
    </row>
    <row r="25" spans="1:19" ht="27" customHeight="1" x14ac:dyDescent="0.15">
      <c r="A25" s="121"/>
      <c r="B25" s="130"/>
      <c r="C25" s="106" t="s">
        <v>76</v>
      </c>
      <c r="D25" s="106"/>
      <c r="E25" s="25" t="s">
        <v>34</v>
      </c>
      <c r="F25" s="54">
        <v>1425</v>
      </c>
      <c r="G25" s="54">
        <v>2617</v>
      </c>
      <c r="H25" s="52">
        <f t="shared" si="0"/>
        <v>4042</v>
      </c>
      <c r="I25" s="54">
        <v>0</v>
      </c>
      <c r="J25" s="32" t="s">
        <v>32</v>
      </c>
      <c r="K25" s="71" t="s">
        <v>29</v>
      </c>
      <c r="L25" s="54">
        <f t="shared" si="13"/>
        <v>1425</v>
      </c>
      <c r="M25" s="63">
        <f t="shared" si="13"/>
        <v>2617</v>
      </c>
      <c r="N25" s="62">
        <f t="shared" si="1"/>
        <v>4042</v>
      </c>
      <c r="O25" s="51">
        <f>I25</f>
        <v>0</v>
      </c>
      <c r="P25" s="33" t="s">
        <v>21</v>
      </c>
      <c r="Q25" s="34"/>
      <c r="R25" s="33" t="s">
        <v>21</v>
      </c>
      <c r="S25" s="35"/>
    </row>
    <row r="26" spans="1:19" ht="27" customHeight="1" x14ac:dyDescent="0.15">
      <c r="A26" s="121"/>
      <c r="B26" s="130"/>
      <c r="C26" s="106" t="s">
        <v>33</v>
      </c>
      <c r="D26" s="106"/>
      <c r="E26" s="25" t="s">
        <v>78</v>
      </c>
      <c r="F26" s="54">
        <v>27919</v>
      </c>
      <c r="G26" s="54">
        <v>0</v>
      </c>
      <c r="H26" s="52">
        <f t="shared" ref="H26" si="14">SUM(F26:G26)</f>
        <v>27919</v>
      </c>
      <c r="I26" s="51">
        <v>5540</v>
      </c>
      <c r="J26" s="22" t="s">
        <v>19</v>
      </c>
      <c r="K26" s="16" t="s">
        <v>23</v>
      </c>
      <c r="L26" s="54">
        <f>F26*2</f>
        <v>55838</v>
      </c>
      <c r="M26" s="63">
        <f>G26*2</f>
        <v>0</v>
      </c>
      <c r="N26" s="62">
        <f t="shared" ref="N26" si="15">SUM(L26:M26)</f>
        <v>55838</v>
      </c>
      <c r="O26" s="51">
        <f>I26*2</f>
        <v>11080</v>
      </c>
      <c r="P26" s="33" t="s">
        <v>21</v>
      </c>
      <c r="Q26" s="34"/>
      <c r="R26" s="28"/>
      <c r="S26" s="29"/>
    </row>
    <row r="27" spans="1:19" s="70" customFormat="1" ht="27" customHeight="1" x14ac:dyDescent="0.15">
      <c r="A27" s="121"/>
      <c r="B27" s="130"/>
      <c r="C27" s="106" t="s">
        <v>33</v>
      </c>
      <c r="D27" s="106"/>
      <c r="E27" s="73" t="s">
        <v>77</v>
      </c>
      <c r="F27" s="51">
        <v>0</v>
      </c>
      <c r="G27" s="160">
        <v>52713</v>
      </c>
      <c r="H27" s="161">
        <f t="shared" ref="H27" si="16">SUM(F27:G27)</f>
        <v>52713</v>
      </c>
      <c r="I27" s="51">
        <v>0</v>
      </c>
      <c r="J27" s="72" t="s">
        <v>19</v>
      </c>
      <c r="K27" s="162" t="s">
        <v>101</v>
      </c>
      <c r="L27" s="51">
        <f t="shared" ref="L27" si="17">F27</f>
        <v>0</v>
      </c>
      <c r="M27" s="163">
        <v>85344</v>
      </c>
      <c r="N27" s="164">
        <f t="shared" ref="N27" si="18">SUM(L27:M27)</f>
        <v>85344</v>
      </c>
      <c r="O27" s="51">
        <f t="shared" ref="O27" si="19">I27</f>
        <v>0</v>
      </c>
      <c r="P27" s="74"/>
      <c r="Q27" s="75"/>
      <c r="R27" s="78" t="s">
        <v>21</v>
      </c>
      <c r="S27" s="80"/>
    </row>
    <row r="28" spans="1:19" ht="27" customHeight="1" x14ac:dyDescent="0.15">
      <c r="A28" s="121"/>
      <c r="B28" s="130"/>
      <c r="C28" s="106" t="s">
        <v>99</v>
      </c>
      <c r="D28" s="106"/>
      <c r="E28" s="73" t="s">
        <v>100</v>
      </c>
      <c r="F28" s="51">
        <v>0</v>
      </c>
      <c r="G28" s="51">
        <v>0</v>
      </c>
      <c r="H28" s="52">
        <f t="shared" ref="H28" si="20">SUM(F28:G28)</f>
        <v>0</v>
      </c>
      <c r="I28" s="51">
        <v>4440</v>
      </c>
      <c r="J28" s="72" t="s">
        <v>19</v>
      </c>
      <c r="K28" s="71" t="s">
        <v>43</v>
      </c>
      <c r="L28" s="51">
        <f>F28*3</f>
        <v>0</v>
      </c>
      <c r="M28" s="63">
        <f>G28*3</f>
        <v>0</v>
      </c>
      <c r="N28" s="62">
        <f t="shared" ref="N28" si="21">SUM(L28:M28)</f>
        <v>0</v>
      </c>
      <c r="O28" s="51">
        <f>I28*3</f>
        <v>13320</v>
      </c>
      <c r="P28" s="74"/>
      <c r="Q28" s="75"/>
      <c r="R28" s="76"/>
      <c r="S28" s="77"/>
    </row>
    <row r="29" spans="1:19" ht="27" customHeight="1" x14ac:dyDescent="0.15">
      <c r="A29" s="121"/>
      <c r="B29" s="131" t="s">
        <v>81</v>
      </c>
      <c r="C29" s="106" t="s">
        <v>82</v>
      </c>
      <c r="D29" s="106"/>
      <c r="E29" s="37" t="s">
        <v>84</v>
      </c>
      <c r="F29" s="55">
        <v>4159</v>
      </c>
      <c r="G29" s="55">
        <v>3514</v>
      </c>
      <c r="H29" s="56">
        <f t="shared" si="0"/>
        <v>7673</v>
      </c>
      <c r="I29" s="55">
        <v>0</v>
      </c>
      <c r="J29" s="32" t="s">
        <v>35</v>
      </c>
      <c r="K29" s="32" t="s">
        <v>29</v>
      </c>
      <c r="L29" s="54">
        <f t="shared" ref="L29:L31" si="22">F29</f>
        <v>4159</v>
      </c>
      <c r="M29" s="54">
        <f t="shared" ref="M29:M31" si="23">G29</f>
        <v>3514</v>
      </c>
      <c r="N29" s="64">
        <f>SUM(L29:M29)</f>
        <v>7673</v>
      </c>
      <c r="O29" s="51">
        <f t="shared" ref="O29:O31" si="24">I29</f>
        <v>0</v>
      </c>
      <c r="P29" s="33" t="s">
        <v>21</v>
      </c>
      <c r="Q29" s="36"/>
      <c r="R29" s="33" t="s">
        <v>21</v>
      </c>
      <c r="S29" s="35"/>
    </row>
    <row r="30" spans="1:19" ht="27" customHeight="1" x14ac:dyDescent="0.15">
      <c r="A30" s="121"/>
      <c r="B30" s="132"/>
      <c r="C30" s="106" t="s">
        <v>83</v>
      </c>
      <c r="D30" s="106"/>
      <c r="E30" s="25" t="s">
        <v>85</v>
      </c>
      <c r="F30" s="51">
        <v>0</v>
      </c>
      <c r="G30" s="51">
        <v>11300</v>
      </c>
      <c r="H30" s="57">
        <f t="shared" si="0"/>
        <v>11300</v>
      </c>
      <c r="I30" s="51">
        <v>0</v>
      </c>
      <c r="J30" s="22" t="s">
        <v>19</v>
      </c>
      <c r="K30" s="22" t="s">
        <v>29</v>
      </c>
      <c r="L30" s="54">
        <f t="shared" si="22"/>
        <v>0</v>
      </c>
      <c r="M30" s="54">
        <f t="shared" si="23"/>
        <v>11300</v>
      </c>
      <c r="N30" s="65">
        <f>SUM(L30:M30)</f>
        <v>11300</v>
      </c>
      <c r="O30" s="51">
        <f t="shared" si="24"/>
        <v>0</v>
      </c>
      <c r="P30" s="26"/>
      <c r="Q30" s="27"/>
      <c r="R30" s="33" t="s">
        <v>21</v>
      </c>
      <c r="S30" s="35"/>
    </row>
    <row r="31" spans="1:19" ht="27" customHeight="1" x14ac:dyDescent="0.15">
      <c r="A31" s="121"/>
      <c r="B31" s="133"/>
      <c r="C31" s="107" t="s">
        <v>74</v>
      </c>
      <c r="D31" s="108"/>
      <c r="E31" s="25" t="s">
        <v>85</v>
      </c>
      <c r="F31" s="53">
        <v>0</v>
      </c>
      <c r="G31" s="53">
        <v>11300</v>
      </c>
      <c r="H31" s="52">
        <f t="shared" si="0"/>
        <v>11300</v>
      </c>
      <c r="I31" s="53">
        <v>0</v>
      </c>
      <c r="J31" s="38" t="s">
        <v>35</v>
      </c>
      <c r="K31" s="38" t="s">
        <v>29</v>
      </c>
      <c r="L31" s="54">
        <f t="shared" si="22"/>
        <v>0</v>
      </c>
      <c r="M31" s="51">
        <f t="shared" si="23"/>
        <v>11300</v>
      </c>
      <c r="N31" s="62">
        <f t="shared" si="1"/>
        <v>11300</v>
      </c>
      <c r="O31" s="51">
        <f t="shared" si="24"/>
        <v>0</v>
      </c>
      <c r="P31" s="26"/>
      <c r="Q31" s="27"/>
      <c r="R31" s="33" t="s">
        <v>21</v>
      </c>
      <c r="S31" s="35"/>
    </row>
    <row r="32" spans="1:19" ht="27" customHeight="1" x14ac:dyDescent="0.15">
      <c r="A32" s="109" t="s">
        <v>64</v>
      </c>
      <c r="B32" s="113" t="s">
        <v>71</v>
      </c>
      <c r="C32" s="90" t="s">
        <v>37</v>
      </c>
      <c r="D32" s="92"/>
      <c r="E32" s="39" t="s">
        <v>38</v>
      </c>
      <c r="F32" s="116">
        <v>1</v>
      </c>
      <c r="G32" s="117"/>
      <c r="H32" s="52">
        <f t="shared" si="0"/>
        <v>1</v>
      </c>
      <c r="I32" s="58">
        <v>1</v>
      </c>
      <c r="J32" s="40" t="s">
        <v>39</v>
      </c>
      <c r="K32" s="41" t="s">
        <v>40</v>
      </c>
      <c r="L32" s="66">
        <v>1</v>
      </c>
      <c r="M32" s="67">
        <v>1</v>
      </c>
      <c r="N32" s="62">
        <v>1</v>
      </c>
      <c r="O32" s="67">
        <v>1</v>
      </c>
      <c r="P32" s="74"/>
      <c r="Q32" s="75"/>
      <c r="R32" s="76"/>
      <c r="S32" s="77"/>
    </row>
    <row r="33" spans="1:19" ht="27" customHeight="1" x14ac:dyDescent="0.15">
      <c r="A33" s="110"/>
      <c r="B33" s="114"/>
      <c r="C33" s="90" t="s">
        <v>41</v>
      </c>
      <c r="D33" s="92"/>
      <c r="E33" s="39" t="s">
        <v>42</v>
      </c>
      <c r="F33" s="58">
        <v>0</v>
      </c>
      <c r="G33" s="58">
        <v>0</v>
      </c>
      <c r="H33" s="52">
        <f t="shared" si="0"/>
        <v>0</v>
      </c>
      <c r="I33" s="58">
        <v>1</v>
      </c>
      <c r="J33" s="40" t="s">
        <v>39</v>
      </c>
      <c r="K33" s="41" t="s">
        <v>43</v>
      </c>
      <c r="L33" s="66">
        <v>0</v>
      </c>
      <c r="M33" s="67">
        <v>0</v>
      </c>
      <c r="N33" s="62">
        <f t="shared" ref="N33:N40" si="25">SUM(L33:M33)</f>
        <v>0</v>
      </c>
      <c r="O33" s="67">
        <v>1</v>
      </c>
      <c r="P33" s="74"/>
      <c r="Q33" s="75"/>
      <c r="R33" s="76"/>
      <c r="S33" s="77"/>
    </row>
    <row r="34" spans="1:19" ht="27" customHeight="1" x14ac:dyDescent="0.15">
      <c r="A34" s="110"/>
      <c r="B34" s="115"/>
      <c r="C34" s="90" t="s">
        <v>44</v>
      </c>
      <c r="D34" s="92"/>
      <c r="E34" s="39" t="s">
        <v>45</v>
      </c>
      <c r="F34" s="58">
        <v>0</v>
      </c>
      <c r="G34" s="58">
        <v>1</v>
      </c>
      <c r="H34" s="52">
        <f t="shared" si="0"/>
        <v>1</v>
      </c>
      <c r="I34" s="59">
        <v>0</v>
      </c>
      <c r="J34" s="40" t="s">
        <v>39</v>
      </c>
      <c r="K34" s="16" t="s">
        <v>29</v>
      </c>
      <c r="L34" s="66">
        <v>0</v>
      </c>
      <c r="M34" s="66">
        <v>1</v>
      </c>
      <c r="N34" s="62">
        <f t="shared" si="25"/>
        <v>1</v>
      </c>
      <c r="O34" s="68">
        <v>0</v>
      </c>
      <c r="P34" s="26"/>
      <c r="Q34" s="27"/>
      <c r="R34" s="33" t="s">
        <v>21</v>
      </c>
      <c r="S34" s="35"/>
    </row>
    <row r="35" spans="1:19" ht="30" customHeight="1" x14ac:dyDescent="0.15">
      <c r="A35" s="110"/>
      <c r="B35" s="118" t="s">
        <v>66</v>
      </c>
      <c r="C35" s="90" t="s">
        <v>46</v>
      </c>
      <c r="D35" s="92"/>
      <c r="E35" s="42" t="s">
        <v>47</v>
      </c>
      <c r="F35" s="58">
        <v>0</v>
      </c>
      <c r="G35" s="58">
        <v>0</v>
      </c>
      <c r="H35" s="52">
        <f t="shared" si="0"/>
        <v>0</v>
      </c>
      <c r="I35" s="59">
        <v>1</v>
      </c>
      <c r="J35" s="40" t="s">
        <v>39</v>
      </c>
      <c r="K35" s="43" t="s">
        <v>48</v>
      </c>
      <c r="L35" s="66">
        <v>0</v>
      </c>
      <c r="M35" s="67">
        <v>0</v>
      </c>
      <c r="N35" s="62">
        <f t="shared" si="25"/>
        <v>0</v>
      </c>
      <c r="O35" s="68">
        <v>1</v>
      </c>
      <c r="P35" s="74"/>
      <c r="Q35" s="75"/>
      <c r="R35" s="76"/>
      <c r="S35" s="77"/>
    </row>
    <row r="36" spans="1:19" ht="27" customHeight="1" x14ac:dyDescent="0.15">
      <c r="A36" s="110"/>
      <c r="B36" s="119"/>
      <c r="C36" s="104" t="s">
        <v>49</v>
      </c>
      <c r="D36" s="105"/>
      <c r="E36" s="39" t="s">
        <v>50</v>
      </c>
      <c r="F36" s="58">
        <v>0</v>
      </c>
      <c r="G36" s="58">
        <v>0</v>
      </c>
      <c r="H36" s="52">
        <f t="shared" si="0"/>
        <v>0</v>
      </c>
      <c r="I36" s="59">
        <v>1</v>
      </c>
      <c r="J36" s="40" t="s">
        <v>39</v>
      </c>
      <c r="K36" s="16" t="s">
        <v>51</v>
      </c>
      <c r="L36" s="66">
        <v>0</v>
      </c>
      <c r="M36" s="67">
        <v>0</v>
      </c>
      <c r="N36" s="62">
        <f t="shared" si="25"/>
        <v>0</v>
      </c>
      <c r="O36" s="68">
        <v>1</v>
      </c>
      <c r="P36" s="74"/>
      <c r="Q36" s="75"/>
      <c r="R36" s="76"/>
      <c r="S36" s="77"/>
    </row>
    <row r="37" spans="1:19" ht="27" customHeight="1" x14ac:dyDescent="0.15">
      <c r="A37" s="110"/>
      <c r="B37" s="119"/>
      <c r="C37" s="90" t="s">
        <v>52</v>
      </c>
      <c r="D37" s="92"/>
      <c r="E37" s="39" t="s">
        <v>50</v>
      </c>
      <c r="F37" s="58">
        <v>0</v>
      </c>
      <c r="G37" s="58">
        <v>0</v>
      </c>
      <c r="H37" s="52">
        <f t="shared" si="0"/>
        <v>0</v>
      </c>
      <c r="I37" s="59">
        <v>1</v>
      </c>
      <c r="J37" s="40" t="s">
        <v>39</v>
      </c>
      <c r="K37" s="16" t="s">
        <v>23</v>
      </c>
      <c r="L37" s="66">
        <v>0</v>
      </c>
      <c r="M37" s="67">
        <v>0</v>
      </c>
      <c r="N37" s="62">
        <f t="shared" si="25"/>
        <v>0</v>
      </c>
      <c r="O37" s="68">
        <v>1</v>
      </c>
      <c r="P37" s="74"/>
      <c r="Q37" s="75"/>
      <c r="R37" s="76"/>
      <c r="S37" s="77"/>
    </row>
    <row r="38" spans="1:19" ht="27" customHeight="1" x14ac:dyDescent="0.15">
      <c r="A38" s="110"/>
      <c r="B38" s="120"/>
      <c r="C38" s="90" t="s">
        <v>53</v>
      </c>
      <c r="D38" s="92"/>
      <c r="E38" s="85" t="s">
        <v>86</v>
      </c>
      <c r="F38" s="86">
        <v>1</v>
      </c>
      <c r="G38" s="87"/>
      <c r="H38" s="52">
        <f t="shared" si="0"/>
        <v>1</v>
      </c>
      <c r="I38" s="59">
        <v>1</v>
      </c>
      <c r="J38" s="40" t="s">
        <v>39</v>
      </c>
      <c r="K38" s="41" t="s">
        <v>40</v>
      </c>
      <c r="L38" s="86">
        <v>1</v>
      </c>
      <c r="M38" s="87"/>
      <c r="N38" s="62">
        <f t="shared" si="25"/>
        <v>1</v>
      </c>
      <c r="O38" s="68">
        <v>1</v>
      </c>
      <c r="P38" s="78" t="s">
        <v>21</v>
      </c>
      <c r="Q38" s="79"/>
      <c r="R38" s="78" t="s">
        <v>21</v>
      </c>
      <c r="S38" s="80"/>
    </row>
    <row r="39" spans="1:19" ht="27" customHeight="1" x14ac:dyDescent="0.15">
      <c r="A39" s="110"/>
      <c r="B39" s="102" t="s">
        <v>70</v>
      </c>
      <c r="C39" s="104" t="s">
        <v>49</v>
      </c>
      <c r="D39" s="105"/>
      <c r="E39" s="85" t="s">
        <v>54</v>
      </c>
      <c r="F39" s="86">
        <v>1</v>
      </c>
      <c r="G39" s="87"/>
      <c r="H39" s="52">
        <f t="shared" si="0"/>
        <v>1</v>
      </c>
      <c r="I39" s="59">
        <v>1</v>
      </c>
      <c r="J39" s="40" t="s">
        <v>39</v>
      </c>
      <c r="K39" s="16" t="s">
        <v>51</v>
      </c>
      <c r="L39" s="86">
        <v>1</v>
      </c>
      <c r="M39" s="87"/>
      <c r="N39" s="62">
        <f t="shared" si="25"/>
        <v>1</v>
      </c>
      <c r="O39" s="68">
        <v>1</v>
      </c>
      <c r="P39" s="74"/>
      <c r="Q39" s="75"/>
      <c r="R39" s="76"/>
      <c r="S39" s="77"/>
    </row>
    <row r="40" spans="1:19" ht="27" customHeight="1" x14ac:dyDescent="0.15">
      <c r="A40" s="110"/>
      <c r="B40" s="103"/>
      <c r="C40" s="90" t="s">
        <v>53</v>
      </c>
      <c r="D40" s="92"/>
      <c r="E40" s="85" t="s">
        <v>87</v>
      </c>
      <c r="F40" s="86">
        <v>1</v>
      </c>
      <c r="G40" s="87"/>
      <c r="H40" s="52">
        <f t="shared" si="0"/>
        <v>1</v>
      </c>
      <c r="I40" s="59">
        <v>1</v>
      </c>
      <c r="J40" s="40" t="s">
        <v>39</v>
      </c>
      <c r="K40" s="41" t="s">
        <v>40</v>
      </c>
      <c r="L40" s="86">
        <v>1</v>
      </c>
      <c r="M40" s="87"/>
      <c r="N40" s="62">
        <f t="shared" si="25"/>
        <v>1</v>
      </c>
      <c r="O40" s="68">
        <v>1</v>
      </c>
      <c r="P40" s="78" t="s">
        <v>21</v>
      </c>
      <c r="Q40" s="79"/>
      <c r="R40" s="78" t="s">
        <v>21</v>
      </c>
      <c r="S40" s="80"/>
    </row>
    <row r="41" spans="1:19" ht="27" customHeight="1" x14ac:dyDescent="0.15">
      <c r="A41" s="110"/>
      <c r="B41" s="90" t="s">
        <v>67</v>
      </c>
      <c r="C41" s="91"/>
      <c r="D41" s="92"/>
      <c r="E41" s="39" t="s">
        <v>55</v>
      </c>
      <c r="F41" s="86">
        <v>1</v>
      </c>
      <c r="G41" s="87"/>
      <c r="H41" s="52">
        <f>SUM(F41:G41)</f>
        <v>1</v>
      </c>
      <c r="I41" s="59">
        <v>1</v>
      </c>
      <c r="J41" s="40" t="s">
        <v>39</v>
      </c>
      <c r="K41" s="41" t="s">
        <v>56</v>
      </c>
      <c r="L41" s="86">
        <v>1</v>
      </c>
      <c r="M41" s="87"/>
      <c r="N41" s="62">
        <v>1</v>
      </c>
      <c r="O41" s="59">
        <v>0</v>
      </c>
      <c r="P41" s="33" t="s">
        <v>57</v>
      </c>
      <c r="Q41" s="44"/>
      <c r="R41" s="33" t="s">
        <v>57</v>
      </c>
      <c r="S41" s="35"/>
    </row>
    <row r="42" spans="1:19" ht="27" customHeight="1" x14ac:dyDescent="0.15">
      <c r="A42" s="111"/>
      <c r="B42" s="93" t="s">
        <v>68</v>
      </c>
      <c r="C42" s="96" t="s">
        <v>58</v>
      </c>
      <c r="D42" s="97"/>
      <c r="E42" s="39" t="s">
        <v>59</v>
      </c>
      <c r="F42" s="58">
        <v>55.2</v>
      </c>
      <c r="G42" s="58">
        <v>292</v>
      </c>
      <c r="H42" s="52">
        <f t="shared" si="0"/>
        <v>347.2</v>
      </c>
      <c r="I42" s="58">
        <v>124.4</v>
      </c>
      <c r="J42" s="40" t="s">
        <v>72</v>
      </c>
      <c r="K42" s="41" t="s">
        <v>60</v>
      </c>
      <c r="L42" s="58">
        <v>55.2</v>
      </c>
      <c r="M42" s="58">
        <v>292</v>
      </c>
      <c r="N42" s="62">
        <f>SUM(L42:M42)</f>
        <v>347.2</v>
      </c>
      <c r="O42" s="58">
        <v>124.4</v>
      </c>
      <c r="P42" s="33" t="s">
        <v>61</v>
      </c>
      <c r="Q42" s="44"/>
      <c r="R42" s="33" t="s">
        <v>61</v>
      </c>
      <c r="S42" s="35"/>
    </row>
    <row r="43" spans="1:19" ht="27" customHeight="1" x14ac:dyDescent="0.15">
      <c r="A43" s="111"/>
      <c r="B43" s="94"/>
      <c r="C43" s="98"/>
      <c r="D43" s="99"/>
      <c r="E43" s="39" t="s">
        <v>95</v>
      </c>
      <c r="F43" s="86">
        <v>1</v>
      </c>
      <c r="G43" s="87"/>
      <c r="H43" s="60">
        <v>1</v>
      </c>
      <c r="I43" s="59">
        <v>1</v>
      </c>
      <c r="J43" s="40" t="s">
        <v>39</v>
      </c>
      <c r="K43" s="41" t="s">
        <v>56</v>
      </c>
      <c r="L43" s="86">
        <v>1</v>
      </c>
      <c r="M43" s="87"/>
      <c r="N43" s="62">
        <v>1</v>
      </c>
      <c r="O43" s="59">
        <v>1</v>
      </c>
      <c r="P43" s="33" t="s">
        <v>57</v>
      </c>
      <c r="Q43" s="44"/>
      <c r="R43" s="33" t="s">
        <v>57</v>
      </c>
      <c r="S43" s="35"/>
    </row>
    <row r="44" spans="1:19" ht="27" customHeight="1" x14ac:dyDescent="0.15">
      <c r="A44" s="111"/>
      <c r="B44" s="94"/>
      <c r="C44" s="98"/>
      <c r="D44" s="99"/>
      <c r="E44" s="39" t="s">
        <v>96</v>
      </c>
      <c r="F44" s="86">
        <v>1</v>
      </c>
      <c r="G44" s="87"/>
      <c r="H44" s="60">
        <v>1</v>
      </c>
      <c r="I44" s="59">
        <v>1</v>
      </c>
      <c r="J44" s="40" t="s">
        <v>39</v>
      </c>
      <c r="K44" s="41" t="s">
        <v>22</v>
      </c>
      <c r="L44" s="86">
        <v>1</v>
      </c>
      <c r="M44" s="87"/>
      <c r="N44" s="62">
        <v>1</v>
      </c>
      <c r="O44" s="59">
        <v>1</v>
      </c>
      <c r="P44" s="33" t="s">
        <v>21</v>
      </c>
      <c r="Q44" s="44"/>
      <c r="R44" s="33" t="s">
        <v>21</v>
      </c>
      <c r="S44" s="35"/>
    </row>
    <row r="45" spans="1:19" ht="27" customHeight="1" x14ac:dyDescent="0.15">
      <c r="A45" s="111"/>
      <c r="B45" s="94"/>
      <c r="C45" s="98"/>
      <c r="D45" s="99"/>
      <c r="E45" s="39" t="s">
        <v>88</v>
      </c>
      <c r="F45" s="86">
        <v>1</v>
      </c>
      <c r="G45" s="87"/>
      <c r="H45" s="60">
        <v>1</v>
      </c>
      <c r="I45" s="59">
        <v>1</v>
      </c>
      <c r="J45" s="40" t="s">
        <v>39</v>
      </c>
      <c r="K45" s="41" t="s">
        <v>56</v>
      </c>
      <c r="L45" s="86">
        <v>1</v>
      </c>
      <c r="M45" s="87"/>
      <c r="N45" s="62">
        <v>1</v>
      </c>
      <c r="O45" s="59">
        <v>1</v>
      </c>
      <c r="P45" s="33" t="s">
        <v>57</v>
      </c>
      <c r="Q45" s="44"/>
      <c r="R45" s="33" t="s">
        <v>57</v>
      </c>
      <c r="S45" s="35"/>
    </row>
    <row r="46" spans="1:19" ht="27" customHeight="1" x14ac:dyDescent="0.15">
      <c r="A46" s="111"/>
      <c r="B46" s="94"/>
      <c r="C46" s="98"/>
      <c r="D46" s="99"/>
      <c r="E46" s="39" t="s">
        <v>89</v>
      </c>
      <c r="F46" s="86">
        <v>1</v>
      </c>
      <c r="G46" s="87"/>
      <c r="H46" s="60">
        <v>1</v>
      </c>
      <c r="I46" s="59">
        <v>1</v>
      </c>
      <c r="J46" s="40" t="s">
        <v>39</v>
      </c>
      <c r="K46" s="41" t="s">
        <v>56</v>
      </c>
      <c r="L46" s="86">
        <v>1</v>
      </c>
      <c r="M46" s="87"/>
      <c r="N46" s="62">
        <v>1</v>
      </c>
      <c r="O46" s="59">
        <v>1</v>
      </c>
      <c r="P46" s="33" t="s">
        <v>57</v>
      </c>
      <c r="Q46" s="44"/>
      <c r="R46" s="33" t="s">
        <v>57</v>
      </c>
      <c r="S46" s="35"/>
    </row>
    <row r="47" spans="1:19" ht="27" customHeight="1" x14ac:dyDescent="0.15">
      <c r="A47" s="111"/>
      <c r="B47" s="94"/>
      <c r="C47" s="98"/>
      <c r="D47" s="99"/>
      <c r="E47" s="39" t="s">
        <v>90</v>
      </c>
      <c r="F47" s="86">
        <v>1</v>
      </c>
      <c r="G47" s="87"/>
      <c r="H47" s="60">
        <v>1</v>
      </c>
      <c r="I47" s="59">
        <v>1</v>
      </c>
      <c r="J47" s="40" t="s">
        <v>39</v>
      </c>
      <c r="K47" s="41" t="s">
        <v>56</v>
      </c>
      <c r="L47" s="86">
        <v>1</v>
      </c>
      <c r="M47" s="87"/>
      <c r="N47" s="62">
        <v>1</v>
      </c>
      <c r="O47" s="59">
        <v>1</v>
      </c>
      <c r="P47" s="33" t="s">
        <v>57</v>
      </c>
      <c r="Q47" s="44"/>
      <c r="R47" s="33" t="s">
        <v>57</v>
      </c>
      <c r="S47" s="35"/>
    </row>
    <row r="48" spans="1:19" ht="27" customHeight="1" x14ac:dyDescent="0.15">
      <c r="A48" s="111"/>
      <c r="B48" s="94"/>
      <c r="C48" s="98"/>
      <c r="D48" s="99"/>
      <c r="E48" s="39" t="s">
        <v>91</v>
      </c>
      <c r="F48" s="86">
        <v>1</v>
      </c>
      <c r="G48" s="87"/>
      <c r="H48" s="60">
        <v>1</v>
      </c>
      <c r="I48" s="59">
        <v>1</v>
      </c>
      <c r="J48" s="40" t="s">
        <v>39</v>
      </c>
      <c r="K48" s="69" t="s">
        <v>93</v>
      </c>
      <c r="L48" s="86">
        <v>1</v>
      </c>
      <c r="M48" s="87"/>
      <c r="N48" s="62">
        <v>1</v>
      </c>
      <c r="O48" s="59">
        <v>1</v>
      </c>
      <c r="P48" s="33" t="s">
        <v>61</v>
      </c>
      <c r="Q48" s="44"/>
      <c r="R48" s="33" t="s">
        <v>61</v>
      </c>
      <c r="S48" s="35"/>
    </row>
    <row r="49" spans="1:19" ht="27" customHeight="1" x14ac:dyDescent="0.15">
      <c r="A49" s="111"/>
      <c r="B49" s="95"/>
      <c r="C49" s="100"/>
      <c r="D49" s="101"/>
      <c r="E49" s="39" t="s">
        <v>92</v>
      </c>
      <c r="F49" s="86">
        <v>1</v>
      </c>
      <c r="G49" s="87"/>
      <c r="H49" s="60">
        <v>1</v>
      </c>
      <c r="I49" s="59">
        <v>1</v>
      </c>
      <c r="J49" s="40" t="s">
        <v>39</v>
      </c>
      <c r="K49" s="69" t="s">
        <v>94</v>
      </c>
      <c r="L49" s="86">
        <v>1</v>
      </c>
      <c r="M49" s="87"/>
      <c r="N49" s="62">
        <v>1</v>
      </c>
      <c r="O49" s="59">
        <v>1</v>
      </c>
      <c r="P49" s="33" t="s">
        <v>61</v>
      </c>
      <c r="Q49" s="44"/>
      <c r="R49" s="33" t="s">
        <v>61</v>
      </c>
      <c r="S49" s="35"/>
    </row>
    <row r="50" spans="1:19" ht="37.5" customHeight="1" thickBot="1" x14ac:dyDescent="0.2">
      <c r="A50" s="112"/>
      <c r="B50" s="45" t="s">
        <v>69</v>
      </c>
      <c r="C50" s="88"/>
      <c r="D50" s="89"/>
      <c r="E50" s="39" t="s">
        <v>36</v>
      </c>
      <c r="F50" s="58">
        <v>2</v>
      </c>
      <c r="G50" s="58">
        <v>2</v>
      </c>
      <c r="H50" s="52">
        <f>SUM(F50:G50)</f>
        <v>4</v>
      </c>
      <c r="I50" s="58">
        <v>0</v>
      </c>
      <c r="J50" s="40" t="s">
        <v>62</v>
      </c>
      <c r="K50" s="165" t="s">
        <v>102</v>
      </c>
      <c r="L50" s="66">
        <f>F50</f>
        <v>2</v>
      </c>
      <c r="M50" s="66">
        <f>G50</f>
        <v>2</v>
      </c>
      <c r="N50" s="62">
        <f>SUM(L50:M50)</f>
        <v>4</v>
      </c>
      <c r="O50" s="67">
        <v>0</v>
      </c>
      <c r="P50" s="166" t="s">
        <v>102</v>
      </c>
      <c r="Q50" s="46"/>
      <c r="R50" s="166" t="s">
        <v>103</v>
      </c>
      <c r="S50" s="47"/>
    </row>
    <row r="51" spans="1:19" ht="18.75" customHeight="1" x14ac:dyDescent="0.15">
      <c r="A51" s="2" t="s">
        <v>63</v>
      </c>
    </row>
    <row r="52" spans="1:19" ht="18.75" customHeight="1" x14ac:dyDescent="0.15"/>
    <row r="53" spans="1:19" ht="18.75" customHeight="1" x14ac:dyDescent="0.15"/>
    <row r="54" spans="1:19" ht="18.75" customHeight="1" x14ac:dyDescent="0.15"/>
    <row r="55" spans="1:19" ht="18.75" customHeight="1" x14ac:dyDescent="0.15"/>
  </sheetData>
  <mergeCells count="71">
    <mergeCell ref="A2:S2"/>
    <mergeCell ref="A4:A6"/>
    <mergeCell ref="B4:D6"/>
    <mergeCell ref="E4:E6"/>
    <mergeCell ref="F4:I4"/>
    <mergeCell ref="J4:O4"/>
    <mergeCell ref="P4:S4"/>
    <mergeCell ref="H5:H6"/>
    <mergeCell ref="J5:J6"/>
    <mergeCell ref="K5:K6"/>
    <mergeCell ref="N5:N6"/>
    <mergeCell ref="P5:Q5"/>
    <mergeCell ref="R5:S5"/>
    <mergeCell ref="A7:A31"/>
    <mergeCell ref="B7:B23"/>
    <mergeCell ref="C7:D18"/>
    <mergeCell ref="C19:D19"/>
    <mergeCell ref="C21:D21"/>
    <mergeCell ref="C23:D23"/>
    <mergeCell ref="B24:B28"/>
    <mergeCell ref="C20:D20"/>
    <mergeCell ref="C22:D22"/>
    <mergeCell ref="C24:D24"/>
    <mergeCell ref="C25:D25"/>
    <mergeCell ref="C28:D28"/>
    <mergeCell ref="C26:D26"/>
    <mergeCell ref="B29:B31"/>
    <mergeCell ref="C27:D27"/>
    <mergeCell ref="A32:A50"/>
    <mergeCell ref="B32:B34"/>
    <mergeCell ref="C32:D32"/>
    <mergeCell ref="F32:G32"/>
    <mergeCell ref="C33:D33"/>
    <mergeCell ref="C34:D34"/>
    <mergeCell ref="B35:B38"/>
    <mergeCell ref="C35:D35"/>
    <mergeCell ref="F39:G39"/>
    <mergeCell ref="F45:G45"/>
    <mergeCell ref="F48:G48"/>
    <mergeCell ref="L39:M39"/>
    <mergeCell ref="C40:D40"/>
    <mergeCell ref="C29:D29"/>
    <mergeCell ref="C31:D31"/>
    <mergeCell ref="C36:D36"/>
    <mergeCell ref="C37:D37"/>
    <mergeCell ref="C38:D38"/>
    <mergeCell ref="F38:G38"/>
    <mergeCell ref="L38:M38"/>
    <mergeCell ref="C30:D30"/>
    <mergeCell ref="L44:M44"/>
    <mergeCell ref="F49:G49"/>
    <mergeCell ref="L49:M49"/>
    <mergeCell ref="C50:D50"/>
    <mergeCell ref="F40:G40"/>
    <mergeCell ref="L40:M40"/>
    <mergeCell ref="B41:D41"/>
    <mergeCell ref="F41:G41"/>
    <mergeCell ref="L41:M41"/>
    <mergeCell ref="B42:B49"/>
    <mergeCell ref="C42:D49"/>
    <mergeCell ref="F43:G43"/>
    <mergeCell ref="L43:M43"/>
    <mergeCell ref="F44:G44"/>
    <mergeCell ref="B39:B40"/>
    <mergeCell ref="C39:D39"/>
    <mergeCell ref="L48:M48"/>
    <mergeCell ref="L45:M45"/>
    <mergeCell ref="F46:G46"/>
    <mergeCell ref="L46:M46"/>
    <mergeCell ref="F47:G47"/>
    <mergeCell ref="L47:M47"/>
  </mergeCells>
  <phoneticPr fontId="3"/>
  <pageMargins left="0.9055118110236221" right="0.31496062992125984" top="0.74803149606299213" bottom="0.74803149606299213" header="0.31496062992125984" footer="0.31496062992125984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共通事計_別紙３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加藤 耕一 [Koichi Kato]</cp:lastModifiedBy>
  <cp:lastPrinted>2025-06-28T01:29:27Z</cp:lastPrinted>
  <dcterms:created xsi:type="dcterms:W3CDTF">2020-07-28T07:45:33Z</dcterms:created>
  <dcterms:modified xsi:type="dcterms:W3CDTF">2025-07-02T02:59:55Z</dcterms:modified>
</cp:coreProperties>
</file>