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20.226.11\共有フォルダ\13_市町村課\01_課共有\70選挙\001_選挙執行\003_知事選挙\R7知事選挙\XX_届出様式ヨコ書・電子化\"/>
    </mc:Choice>
  </mc:AlternateContent>
  <bookViews>
    <workbookView xWindow="0" yWindow="0" windowWidth="28800" windowHeight="12210" activeTab="1"/>
  </bookViews>
  <sheets>
    <sheet name="設定シート" sheetId="112" r:id="rId1"/>
    <sheet name="目次" sheetId="4" r:id="rId2"/>
    <sheet name="入力シート①" sheetId="2" r:id="rId3"/>
    <sheet name="入力シート②" sheetId="43" r:id="rId4"/>
    <sheet name="チェックリスト" sheetId="134" r:id="rId5"/>
    <sheet name="様式1" sheetId="1" r:id="rId6"/>
    <sheet name="様式2" sheetId="124" r:id="rId7"/>
    <sheet name="様式3" sheetId="60" r:id="rId8"/>
    <sheet name="様式4" sheetId="123" r:id="rId9"/>
    <sheet name="様式5" sheetId="61" r:id="rId10"/>
    <sheet name="様式6" sheetId="117" r:id="rId11"/>
    <sheet name="様式7" sheetId="3" r:id="rId12"/>
    <sheet name="様式8（候）" sheetId="14" r:id="rId13"/>
    <sheet name="様式8（推）" sheetId="132" r:id="rId14"/>
    <sheet name="様式9（候）" sheetId="133" r:id="rId15"/>
    <sheet name="様式9（推）" sheetId="15" r:id="rId16"/>
    <sheet name="様式10" sheetId="66" r:id="rId17"/>
    <sheet name="様式11（候）" sheetId="12" r:id="rId18"/>
    <sheet name="様式11（推）" sheetId="127" r:id="rId19"/>
    <sheet name="様式12（候）" sheetId="115" r:id="rId20"/>
    <sheet name="様式12（推）" sheetId="116" r:id="rId21"/>
    <sheet name="様式13" sheetId="128" r:id="rId22"/>
    <sheet name="様式14" sheetId="126" r:id="rId23"/>
    <sheet name="様式15" sheetId="7" r:id="rId24"/>
    <sheet name="様式16" sheetId="8" r:id="rId25"/>
    <sheet name="様式17" sheetId="10" r:id="rId26"/>
    <sheet name="様式18" sheetId="11" r:id="rId27"/>
    <sheet name="様式19" sheetId="17" r:id="rId28"/>
    <sheet name="様式20" sheetId="18" r:id="rId29"/>
    <sheet name="様式21" sheetId="19" r:id="rId30"/>
    <sheet name="様式22" sheetId="44" r:id="rId31"/>
    <sheet name="様式23" sheetId="21" r:id="rId32"/>
    <sheet name="様式24" sheetId="130" r:id="rId33"/>
    <sheet name="様式25" sheetId="131" r:id="rId34"/>
    <sheet name="様式26" sheetId="135" r:id="rId35"/>
    <sheet name="様式27" sheetId="136" r:id="rId36"/>
    <sheet name="様式28" sheetId="137" r:id="rId37"/>
    <sheet name="参考様式1" sheetId="125" r:id="rId38"/>
    <sheet name="参考様式2" sheetId="16" r:id="rId39"/>
    <sheet name="参考様式3" sheetId="129" r:id="rId40"/>
    <sheet name="参考様式4" sheetId="109" r:id="rId41"/>
    <sheet name="参考様式5" sheetId="110" r:id="rId42"/>
  </sheets>
  <definedNames>
    <definedName name="_xlnm.Print_Area" localSheetId="37">参考様式1!$A$1:$N$34</definedName>
    <definedName name="_xlnm.Print_Area" localSheetId="38">参考様式2!$A$1:$N$39</definedName>
    <definedName name="_xlnm.Print_Area" localSheetId="39">参考様式3!$A$1:$N$31</definedName>
    <definedName name="_xlnm.Print_Area" localSheetId="40">参考様式4!$A$1:$AB$48</definedName>
    <definedName name="_xlnm.Print_Area" localSheetId="41">参考様式5!$A$1:$AB$49</definedName>
    <definedName name="_xlnm.Print_Area" localSheetId="2">入力シート①!$A$1:$D$71</definedName>
    <definedName name="_xlnm.Print_Area" localSheetId="3">入力シート②!$A$1:$J$43</definedName>
    <definedName name="_xlnm.Print_Area" localSheetId="1">目次!$A$1:$P$37</definedName>
    <definedName name="_xlnm.Print_Area" localSheetId="5">様式1!$A$1:$O$52</definedName>
    <definedName name="_xlnm.Print_Area" localSheetId="16">様式10!$A$1:$J$38</definedName>
    <definedName name="_xlnm.Print_Area" localSheetId="17">'様式11（候）'!$A$1:$AB$38</definedName>
    <definedName name="_xlnm.Print_Area" localSheetId="18">'様式11（推）'!$A$1:$AB$38</definedName>
    <definedName name="_xlnm.Print_Area" localSheetId="19">'様式12（候）'!$A$1:$AP$39</definedName>
    <definedName name="_xlnm.Print_Area" localSheetId="20">'様式12（推）'!$A$1:$AP$39</definedName>
    <definedName name="_xlnm.Print_Area" localSheetId="21">様式13!$A$1:$N$26</definedName>
    <definedName name="_xlnm.Print_Area" localSheetId="22">様式14!$A$1:$N$38</definedName>
    <definedName name="_xlnm.Print_Area" localSheetId="23">様式15!$A$1:$N$50</definedName>
    <definedName name="_xlnm.Print_Area" localSheetId="24">様式16!$A$1:$N$35</definedName>
    <definedName name="_xlnm.Print_Area" localSheetId="25">様式17!$A$1:$N$47</definedName>
    <definedName name="_xlnm.Print_Area" localSheetId="26">様式18!$A$1:$N$29</definedName>
    <definedName name="_xlnm.Print_Area" localSheetId="27">様式19!$A$1:$I$48</definedName>
    <definedName name="_xlnm.Print_Area" localSheetId="6">様式2!$A$1:$O$57</definedName>
    <definedName name="_xlnm.Print_Area" localSheetId="28">様式20!$A$1:$I$35</definedName>
    <definedName name="_xlnm.Print_Area" localSheetId="29">様式21!$A$1:$I$33</definedName>
    <definedName name="_xlnm.Print_Area" localSheetId="30">様式22!$A$1:$I$37</definedName>
    <definedName name="_xlnm.Print_Area" localSheetId="31">様式23!$A$1:$Q$93</definedName>
    <definedName name="_xlnm.Print_Area" localSheetId="32">様式24!$A$1:$I$39</definedName>
    <definedName name="_xlnm.Print_Area" localSheetId="33">様式25!$A$1:$J$29</definedName>
    <definedName name="_xlnm.Print_Area" localSheetId="34">様式26!$A$1:$I$36</definedName>
    <definedName name="_xlnm.Print_Area" localSheetId="35">様式27!$A$1:$I$40</definedName>
    <definedName name="_xlnm.Print_Area" localSheetId="36">様式28!$A$1:$I$40</definedName>
    <definedName name="_xlnm.Print_Area" localSheetId="7">様式3!$A$1:$J$33</definedName>
    <definedName name="_xlnm.Print_Area" localSheetId="8">様式4!$A$1:$J$30</definedName>
    <definedName name="_xlnm.Print_Area" localSheetId="9">様式5!$A$1:$N$29</definedName>
    <definedName name="_xlnm.Print_Area" localSheetId="10">様式6!$A$1:$AB$35</definedName>
    <definedName name="_xlnm.Print_Area" localSheetId="11">様式7!$A$1:$O$41</definedName>
    <definedName name="_xlnm.Print_Area" localSheetId="12">'様式8（候）'!$A$1:$N$39</definedName>
    <definedName name="_xlnm.Print_Area" localSheetId="13">'様式8（推）'!$A$1:$N$39</definedName>
    <definedName name="_xlnm.Print_Area" localSheetId="14">'様式9（候）'!$A$1:$N$41</definedName>
    <definedName name="_xlnm.Print_Area" localSheetId="15">'様式9（推）'!$A$1:$N$41</definedName>
  </definedNames>
  <calcPr calcId="162913"/>
</workbook>
</file>

<file path=xl/calcChain.xml><?xml version="1.0" encoding="utf-8"?>
<calcChain xmlns="http://schemas.openxmlformats.org/spreadsheetml/2006/main">
  <c r="A10" i="8" l="1"/>
  <c r="A10" i="61"/>
  <c r="A12" i="125" l="1"/>
  <c r="A33" i="137"/>
  <c r="A26" i="136"/>
  <c r="A8" i="135"/>
  <c r="A23" i="135"/>
  <c r="A8" i="17"/>
  <c r="A9" i="11"/>
  <c r="A15" i="126"/>
  <c r="AC16" i="116"/>
  <c r="O16" i="116"/>
  <c r="A16" i="116"/>
  <c r="AC16" i="115"/>
  <c r="O16" i="115"/>
  <c r="A16" i="115"/>
  <c r="O7" i="127"/>
  <c r="A7" i="127"/>
  <c r="O7" i="12"/>
  <c r="A7" i="12"/>
  <c r="A16" i="15"/>
  <c r="A16" i="133"/>
  <c r="A14" i="132"/>
  <c r="O21" i="110"/>
  <c r="A21" i="110"/>
  <c r="A8" i="128"/>
  <c r="A14" i="14"/>
  <c r="A19" i="3"/>
  <c r="A17" i="60"/>
  <c r="G15" i="124" l="1"/>
  <c r="G15" i="1"/>
  <c r="A8" i="19" l="1"/>
  <c r="A8" i="18"/>
  <c r="B12" i="17"/>
  <c r="A34" i="133"/>
  <c r="G30" i="133"/>
  <c r="G27" i="133"/>
  <c r="G24" i="133"/>
  <c r="A19" i="133"/>
  <c r="E14" i="133"/>
  <c r="E13" i="133"/>
  <c r="E12" i="133"/>
  <c r="E11" i="133"/>
  <c r="E10" i="133"/>
  <c r="J9" i="133"/>
  <c r="E8" i="133"/>
  <c r="E7" i="133"/>
  <c r="E6" i="133"/>
  <c r="A32" i="132"/>
  <c r="G28" i="132"/>
  <c r="G25" i="132"/>
  <c r="G22" i="132"/>
  <c r="A17" i="132"/>
  <c r="E12" i="132"/>
  <c r="E11" i="132"/>
  <c r="E10" i="132"/>
  <c r="E9" i="132"/>
  <c r="J8" i="132"/>
  <c r="E7" i="132"/>
  <c r="E6" i="132"/>
  <c r="C11" i="1" l="1"/>
  <c r="A25" i="109" l="1"/>
  <c r="E19" i="131"/>
  <c r="D32" i="130"/>
  <c r="D31" i="130"/>
  <c r="A26" i="130"/>
  <c r="C11" i="124"/>
  <c r="G6" i="2" l="1"/>
  <c r="C4" i="2"/>
  <c r="F5" i="112" l="1"/>
  <c r="O25" i="109"/>
  <c r="V22" i="109"/>
  <c r="V19" i="109"/>
  <c r="V16" i="109"/>
  <c r="A25" i="129"/>
  <c r="G22" i="129"/>
  <c r="G20" i="129"/>
  <c r="G18" i="129"/>
  <c r="E7" i="129"/>
  <c r="E6" i="129"/>
  <c r="E5" i="129"/>
  <c r="A29" i="16"/>
  <c r="G26" i="16"/>
  <c r="G24" i="16"/>
  <c r="G22" i="16"/>
  <c r="A18" i="16"/>
  <c r="E14" i="16"/>
  <c r="E13" i="16"/>
  <c r="E11" i="16"/>
  <c r="E10" i="16"/>
  <c r="E9" i="16"/>
  <c r="E8" i="16"/>
  <c r="J7" i="16"/>
  <c r="E6" i="16"/>
  <c r="E5" i="16"/>
  <c r="A51" i="21"/>
  <c r="D2" i="3" l="1"/>
  <c r="AC31" i="116" l="1"/>
  <c r="O31" i="116"/>
  <c r="C31" i="116"/>
  <c r="AC19" i="116"/>
  <c r="O19" i="116"/>
  <c r="A19" i="116"/>
  <c r="AG14" i="116"/>
  <c r="AG13" i="116"/>
  <c r="AG12" i="116"/>
  <c r="AG11" i="116"/>
  <c r="AG10" i="116"/>
  <c r="AG9" i="116"/>
  <c r="AG8" i="116"/>
  <c r="AG7" i="116"/>
  <c r="AG6" i="116"/>
  <c r="S14" i="116"/>
  <c r="S13" i="116"/>
  <c r="S12" i="116"/>
  <c r="S11" i="116"/>
  <c r="S10" i="116"/>
  <c r="S9" i="116"/>
  <c r="S8" i="116"/>
  <c r="S7" i="116"/>
  <c r="S6" i="116"/>
  <c r="E14" i="116"/>
  <c r="E13" i="116"/>
  <c r="E12" i="116"/>
  <c r="E11" i="116"/>
  <c r="E10" i="116"/>
  <c r="E9" i="116"/>
  <c r="E8" i="116"/>
  <c r="E7" i="116"/>
  <c r="E6" i="116"/>
  <c r="H16" i="109"/>
  <c r="H19" i="109"/>
  <c r="D25" i="11"/>
  <c r="H19" i="11"/>
  <c r="H22" i="11"/>
  <c r="H36" i="10"/>
  <c r="H34" i="10"/>
  <c r="D31" i="8"/>
  <c r="H36" i="7"/>
  <c r="H18" i="128"/>
  <c r="H16" i="128"/>
  <c r="B12" i="128"/>
  <c r="E22" i="128"/>
  <c r="AI27" i="116"/>
  <c r="AI24" i="116"/>
  <c r="U24" i="116"/>
  <c r="U27" i="116"/>
  <c r="G27" i="116"/>
  <c r="G24" i="116"/>
  <c r="U26" i="127"/>
  <c r="U23" i="127"/>
  <c r="G26" i="127"/>
  <c r="G23" i="127"/>
  <c r="O30" i="127"/>
  <c r="S15" i="127"/>
  <c r="S14" i="127"/>
  <c r="S13" i="127"/>
  <c r="S12" i="127"/>
  <c r="S11" i="127"/>
  <c r="S10" i="127"/>
  <c r="E15" i="127"/>
  <c r="E14" i="127"/>
  <c r="E13" i="127"/>
  <c r="E12" i="127"/>
  <c r="E11" i="127"/>
  <c r="E10" i="127"/>
  <c r="C30" i="127"/>
  <c r="O17" i="127"/>
  <c r="A17" i="127"/>
  <c r="C17" i="126" l="1"/>
  <c r="H12" i="126"/>
  <c r="H10" i="126"/>
  <c r="B23" i="126"/>
  <c r="E11" i="66"/>
  <c r="G30" i="15"/>
  <c r="G27" i="15"/>
  <c r="G24" i="15"/>
  <c r="G30" i="3"/>
  <c r="G28" i="3"/>
  <c r="G23" i="125"/>
  <c r="B19" i="125"/>
  <c r="A15" i="61"/>
  <c r="E8" i="125"/>
  <c r="P27" i="117"/>
  <c r="Q17" i="117" s="1"/>
  <c r="W13" i="117"/>
  <c r="W10" i="117"/>
  <c r="E25" i="61"/>
  <c r="H20" i="61"/>
  <c r="H17" i="61"/>
  <c r="G34" i="124"/>
  <c r="G32" i="124"/>
  <c r="G29" i="124"/>
  <c r="A25" i="124"/>
  <c r="C13" i="124"/>
  <c r="C12" i="124"/>
  <c r="C10" i="124"/>
  <c r="C9" i="124"/>
  <c r="C8" i="124"/>
  <c r="C7" i="124"/>
  <c r="M6" i="124"/>
  <c r="C6" i="124"/>
  <c r="F25" i="123"/>
  <c r="F22" i="123"/>
  <c r="E10" i="123"/>
  <c r="E13" i="123"/>
  <c r="A20" i="123"/>
  <c r="G27" i="1"/>
  <c r="C7" i="1"/>
  <c r="C13" i="1"/>
  <c r="C6" i="1"/>
  <c r="M6" i="1"/>
  <c r="C8" i="1"/>
  <c r="C9" i="1"/>
  <c r="C10" i="1"/>
  <c r="K12" i="21"/>
  <c r="A15" i="21"/>
  <c r="M51" i="21"/>
  <c r="F19" i="44"/>
  <c r="A23" i="44"/>
  <c r="F19" i="19"/>
  <c r="A23" i="19"/>
  <c r="F19" i="18"/>
  <c r="A23" i="18"/>
  <c r="F18" i="17"/>
  <c r="F20" i="17"/>
  <c r="F22" i="17"/>
  <c r="A25" i="17"/>
  <c r="A15" i="11"/>
  <c r="H10" i="10"/>
  <c r="H12" i="10"/>
  <c r="H14" i="10"/>
  <c r="I16" i="10"/>
  <c r="F24" i="10"/>
  <c r="A30" i="10"/>
  <c r="B39" i="10"/>
  <c r="A17" i="8"/>
  <c r="H22" i="8"/>
  <c r="H26" i="8"/>
  <c r="H11" i="7"/>
  <c r="H13" i="7"/>
  <c r="H15" i="7"/>
  <c r="H17" i="7"/>
  <c r="F24" i="7"/>
  <c r="A30" i="7"/>
  <c r="H34" i="7"/>
  <c r="E6" i="115"/>
  <c r="S6" i="115"/>
  <c r="AG6" i="115"/>
  <c r="E7" i="115"/>
  <c r="S7" i="115"/>
  <c r="AG7" i="115"/>
  <c r="E8" i="115"/>
  <c r="S8" i="115"/>
  <c r="AG8" i="115"/>
  <c r="E9" i="115"/>
  <c r="S9" i="115"/>
  <c r="AG9" i="115"/>
  <c r="E10" i="115"/>
  <c r="S10" i="115"/>
  <c r="AG10" i="115"/>
  <c r="E11" i="115"/>
  <c r="S11" i="115"/>
  <c r="AG11" i="115"/>
  <c r="E12" i="115"/>
  <c r="S12" i="115"/>
  <c r="AG12" i="115"/>
  <c r="E13" i="115"/>
  <c r="S13" i="115"/>
  <c r="AG13" i="115"/>
  <c r="E14" i="115"/>
  <c r="S14" i="115"/>
  <c r="AG14" i="115"/>
  <c r="A19" i="115"/>
  <c r="O19" i="115"/>
  <c r="AC19" i="115"/>
  <c r="G24" i="115"/>
  <c r="U24" i="115"/>
  <c r="AI24" i="115"/>
  <c r="G27" i="115"/>
  <c r="U27" i="115"/>
  <c r="AI27" i="115"/>
  <c r="C31" i="115"/>
  <c r="O31" i="115"/>
  <c r="AC31" i="115"/>
  <c r="E10" i="12"/>
  <c r="S10" i="12"/>
  <c r="E11" i="12"/>
  <c r="S11" i="12"/>
  <c r="E12" i="12"/>
  <c r="S12" i="12"/>
  <c r="E13" i="12"/>
  <c r="S13" i="12"/>
  <c r="E14" i="12"/>
  <c r="S14" i="12"/>
  <c r="E15" i="12"/>
  <c r="S15" i="12"/>
  <c r="A17" i="12"/>
  <c r="O17" i="12"/>
  <c r="G23" i="12"/>
  <c r="U23" i="12"/>
  <c r="G26" i="12"/>
  <c r="U26" i="12"/>
  <c r="C30" i="12"/>
  <c r="O30" i="12"/>
  <c r="E31" i="66"/>
  <c r="E6" i="15"/>
  <c r="E7" i="15"/>
  <c r="E8" i="15"/>
  <c r="J9" i="15"/>
  <c r="E10" i="15"/>
  <c r="E11" i="15"/>
  <c r="E12" i="15"/>
  <c r="E13" i="15"/>
  <c r="E14" i="15"/>
  <c r="A19" i="15"/>
  <c r="A34" i="15"/>
  <c r="E6" i="14"/>
  <c r="E7" i="14"/>
  <c r="J8" i="14"/>
  <c r="E9" i="14"/>
  <c r="E10" i="14"/>
  <c r="E11" i="14"/>
  <c r="E12" i="14"/>
  <c r="A17" i="14"/>
  <c r="G22" i="14"/>
  <c r="G25" i="14"/>
  <c r="G28" i="14"/>
  <c r="A32" i="14"/>
  <c r="G10" i="3"/>
  <c r="G11" i="3"/>
  <c r="A25" i="3"/>
  <c r="I10" i="117"/>
  <c r="I13" i="117"/>
  <c r="B27" i="117"/>
  <c r="C17" i="117" s="1"/>
  <c r="A22" i="60"/>
  <c r="E26" i="60"/>
  <c r="E29" i="60"/>
  <c r="C12" i="1"/>
  <c r="A23" i="1"/>
  <c r="C3" i="2"/>
  <c r="C21" i="7" s="1"/>
  <c r="G16" i="2"/>
  <c r="M10" i="1" s="1"/>
  <c r="I6" i="2"/>
  <c r="F9" i="2"/>
  <c r="G9" i="2" s="1"/>
  <c r="H9" i="2" s="1"/>
  <c r="F32" i="1" l="1"/>
  <c r="S11" i="109"/>
  <c r="K27" i="125"/>
  <c r="F37" i="124"/>
  <c r="M10" i="124"/>
  <c r="C14" i="124"/>
  <c r="K39" i="7"/>
  <c r="C20" i="10"/>
  <c r="E11" i="109"/>
  <c r="C14" i="1"/>
  <c r="K33" i="3"/>
</calcChain>
</file>

<file path=xl/comments1.xml><?xml version="1.0" encoding="utf-8"?>
<comments xmlns="http://schemas.openxmlformats.org/spreadsheetml/2006/main">
  <authors>
    <author>user</author>
  </authors>
  <commentList>
    <comment ref="G6" authorId="0" shapeId="0">
      <text>
        <r>
          <rPr>
            <b/>
            <sz val="9"/>
            <color indexed="81"/>
            <rFont val="ＭＳ Ｐゴシック"/>
            <family val="3"/>
            <charset val="128"/>
          </rPr>
          <t xml:space="preserve">・このセルは修正しないでください。
</t>
        </r>
      </text>
    </comment>
    <comment ref="I6" authorId="0" shapeId="0">
      <text>
        <r>
          <rPr>
            <b/>
            <sz val="9"/>
            <color indexed="81"/>
            <rFont val="ＭＳ Ｐゴシック"/>
            <family val="3"/>
            <charset val="128"/>
          </rPr>
          <t>・このセルは修正しないでください。</t>
        </r>
      </text>
    </comment>
    <comment ref="G16" authorId="0" shapeId="0">
      <text>
        <r>
          <rPr>
            <b/>
            <sz val="9"/>
            <color indexed="81"/>
            <rFont val="ＭＳ Ｐゴシック"/>
            <family val="3"/>
            <charset val="128"/>
          </rPr>
          <t>このセルは修正しないでください。</t>
        </r>
      </text>
    </comment>
  </commentList>
</comments>
</file>

<file path=xl/comments2.xml><?xml version="1.0" encoding="utf-8"?>
<comments xmlns="http://schemas.openxmlformats.org/spreadsheetml/2006/main">
  <authors>
    <author>user</author>
  </authors>
  <commentList>
    <comment ref="B13" authorId="0" shapeId="0">
      <text>
        <r>
          <rPr>
            <sz val="9"/>
            <color indexed="81"/>
            <rFont val="ＭＳ Ｐゴシック"/>
            <family val="3"/>
            <charset val="128"/>
          </rPr>
          <t xml:space="preserve">公示日の午前8時30分から午後5時までに申請してください。
</t>
        </r>
      </text>
    </comment>
  </commentList>
</comments>
</file>

<file path=xl/comments3.xml><?xml version="1.0" encoding="utf-8"?>
<comments xmlns="http://schemas.openxmlformats.org/spreadsheetml/2006/main">
  <authors>
    <author>user</author>
    <author>宮城県</author>
  </authors>
  <commentList>
    <comment ref="B12" authorId="0" shapeId="0">
      <text>
        <r>
          <rPr>
            <b/>
            <sz val="9"/>
            <color indexed="81"/>
            <rFont val="ＭＳ Ｐゴシック"/>
            <family val="3"/>
            <charset val="128"/>
          </rPr>
          <t>　頒布する前にビラの見本2枚を添えて届け出てくださるようお願いします。</t>
        </r>
        <r>
          <rPr>
            <sz val="9"/>
            <color indexed="81"/>
            <rFont val="ＭＳ Ｐゴシック"/>
            <family val="3"/>
            <charset val="128"/>
          </rPr>
          <t xml:space="preserve">
</t>
        </r>
      </text>
    </comment>
    <comment ref="F29" authorId="1" shapeId="0">
      <text>
        <r>
          <rPr>
            <b/>
            <sz val="9"/>
            <color indexed="81"/>
            <rFont val="MS P ゴシック"/>
            <family val="3"/>
            <charset val="128"/>
          </rPr>
          <t>ビラの種類によって、「1」か「2」を選択してください。
2種類まで作成することができます。</t>
        </r>
      </text>
    </comment>
  </commentList>
</comments>
</file>

<file path=xl/comments4.xml><?xml version="1.0" encoding="utf-8"?>
<comments xmlns="http://schemas.openxmlformats.org/spreadsheetml/2006/main">
  <authors>
    <author>user</author>
    <author>HP Customer</author>
  </authors>
  <commentList>
    <comment ref="B9" authorId="0" shapeId="0">
      <text>
        <r>
          <rPr>
            <b/>
            <sz val="9"/>
            <color indexed="81"/>
            <rFont val="ＭＳ Ｐゴシック"/>
            <family val="3"/>
            <charset val="128"/>
          </rPr>
          <t>○　報酬を支給する者については、その者を使用する前に県選管へ届け出ることになっています。
○　提出年月日は、入力後印刷するか、印刷後手書きで御記入くださるようお願いします。</t>
        </r>
      </text>
    </comment>
    <comment ref="A20" authorId="0" shapeId="0">
      <text>
        <r>
          <rPr>
            <b/>
            <sz val="9"/>
            <color indexed="81"/>
            <rFont val="ＭＳ Ｐゴシック"/>
            <family val="3"/>
            <charset val="128"/>
          </rPr>
          <t xml:space="preserve">使用する者の氏名を御記入ください。
</t>
        </r>
      </text>
    </comment>
    <comment ref="C20" authorId="0" shapeId="0">
      <text>
        <r>
          <rPr>
            <b/>
            <sz val="9"/>
            <color indexed="81"/>
            <rFont val="ＭＳ Ｐゴシック"/>
            <family val="3"/>
            <charset val="128"/>
          </rPr>
          <t>使用する者の自宅住所を御記入ください。</t>
        </r>
      </text>
    </comment>
    <comment ref="G20" authorId="0" shapeId="0">
      <text>
        <r>
          <rPr>
            <b/>
            <sz val="9"/>
            <color indexed="81"/>
            <rFont val="ＭＳ Ｐゴシック"/>
            <family val="3"/>
            <charset val="128"/>
          </rPr>
          <t>使用する者の年齢を御記入ください。なお、公職選挙法第１３７条の２において未成年者の選挙運動は禁止されているため、未成年者を本用紙に記載することはできません。</t>
        </r>
      </text>
    </comment>
    <comment ref="H20" authorId="1" shapeId="0">
      <text>
        <r>
          <rPr>
            <b/>
            <sz val="9"/>
            <color indexed="81"/>
            <rFont val="ＭＳ Ｐゴシック"/>
            <family val="3"/>
            <charset val="128"/>
          </rPr>
          <t>男、女から選択</t>
        </r>
      </text>
    </comment>
    <comment ref="I20" authorId="1" shapeId="0">
      <text>
        <r>
          <rPr>
            <sz val="9"/>
            <color indexed="81"/>
            <rFont val="ＭＳ Ｐゴシック"/>
            <family val="3"/>
            <charset val="128"/>
          </rPr>
          <t xml:space="preserve">車上運動員、事務員、手話通訳者、要約筆記者から選択
</t>
        </r>
      </text>
    </comment>
    <comment ref="L20" authorId="0" shapeId="0">
      <text>
        <r>
          <rPr>
            <b/>
            <sz val="9"/>
            <color indexed="81"/>
            <rFont val="ＭＳ Ｐゴシック"/>
            <family val="3"/>
            <charset val="128"/>
          </rPr>
          <t>使用する者の期間を御記入ください。</t>
        </r>
      </text>
    </comment>
    <comment ref="A53" authorId="0" shapeId="0">
      <text>
        <r>
          <rPr>
            <b/>
            <sz val="9"/>
            <color indexed="81"/>
            <rFont val="ＭＳ Ｐゴシック"/>
            <family val="3"/>
            <charset val="128"/>
          </rPr>
          <t xml:space="preserve">使用する者の氏名を御記入ください。
</t>
        </r>
      </text>
    </comment>
    <comment ref="C53" authorId="0" shapeId="0">
      <text>
        <r>
          <rPr>
            <b/>
            <sz val="9"/>
            <color indexed="81"/>
            <rFont val="ＭＳ Ｐゴシック"/>
            <family val="3"/>
            <charset val="128"/>
          </rPr>
          <t>使用する者の自宅住所を御記入ください。</t>
        </r>
      </text>
    </comment>
    <comment ref="G53" authorId="0" shapeId="0">
      <text>
        <r>
          <rPr>
            <b/>
            <sz val="9"/>
            <color indexed="81"/>
            <rFont val="ＭＳ Ｐゴシック"/>
            <family val="3"/>
            <charset val="128"/>
          </rPr>
          <t>使用する者の年齢を御記入ください。なお、公職選挙法第１３７条の２において未成年者の選挙運動は禁止されているため、未成年者を本用紙に記載することはできません。</t>
        </r>
      </text>
    </comment>
    <comment ref="H53" authorId="1" shapeId="0">
      <text>
        <r>
          <rPr>
            <b/>
            <sz val="9"/>
            <color indexed="81"/>
            <rFont val="ＭＳ Ｐゴシック"/>
            <family val="3"/>
            <charset val="128"/>
          </rPr>
          <t>男、女から選択</t>
        </r>
      </text>
    </comment>
    <comment ref="I53" authorId="1" shapeId="0">
      <text>
        <r>
          <rPr>
            <sz val="9"/>
            <color indexed="81"/>
            <rFont val="ＭＳ Ｐゴシック"/>
            <family val="3"/>
            <charset val="128"/>
          </rPr>
          <t xml:space="preserve">車上運動員、事務員、手話通訳者、要約筆記者から選択
</t>
        </r>
      </text>
    </comment>
    <comment ref="L53" authorId="0" shapeId="0">
      <text>
        <r>
          <rPr>
            <b/>
            <sz val="9"/>
            <color indexed="81"/>
            <rFont val="ＭＳ Ｐゴシック"/>
            <family val="3"/>
            <charset val="128"/>
          </rPr>
          <t>使用する者の期間を御記入ください。</t>
        </r>
      </text>
    </comment>
  </commentList>
</comments>
</file>

<file path=xl/comments5.xml><?xml version="1.0" encoding="utf-8"?>
<comments xmlns="http://schemas.openxmlformats.org/spreadsheetml/2006/main">
  <authors>
    <author>user</author>
    <author>宮城県</author>
  </authors>
  <commentList>
    <comment ref="B12" authorId="0" shapeId="0">
      <text>
        <r>
          <rPr>
            <b/>
            <sz val="9"/>
            <color indexed="81"/>
            <rFont val="ＭＳ Ｐゴシック"/>
            <family val="3"/>
            <charset val="128"/>
          </rPr>
          <t>　頒布する前にビラの見本2枚を添えて届け出てくださるようお願いします。</t>
        </r>
        <r>
          <rPr>
            <sz val="9"/>
            <color indexed="81"/>
            <rFont val="ＭＳ Ｐゴシック"/>
            <family val="3"/>
            <charset val="128"/>
          </rPr>
          <t xml:space="preserve">
</t>
        </r>
      </text>
    </comment>
    <comment ref="F32" authorId="1" shapeId="0">
      <text>
        <r>
          <rPr>
            <b/>
            <sz val="9"/>
            <color indexed="81"/>
            <rFont val="MS P ゴシック"/>
            <family val="3"/>
            <charset val="128"/>
          </rPr>
          <t>ビラの種類によって、「1」か「2」を選択してください。
2種類まで作成することができます。</t>
        </r>
      </text>
    </comment>
  </commentList>
</comments>
</file>

<file path=xl/sharedStrings.xml><?xml version="1.0" encoding="utf-8"?>
<sst xmlns="http://schemas.openxmlformats.org/spreadsheetml/2006/main" count="1717" uniqueCount="741">
  <si>
    <t>選挙区名</t>
    <rPh sb="0" eb="3">
      <t>センキョク</t>
    </rPh>
    <rPh sb="3" eb="4">
      <t>メイ</t>
    </rPh>
    <phoneticPr fontId="1"/>
  </si>
  <si>
    <t>連絡先</t>
    <rPh sb="0" eb="3">
      <t>レンラクサキ</t>
    </rPh>
    <phoneticPr fontId="1"/>
  </si>
  <si>
    <t>ふりがな</t>
    <phoneticPr fontId="1"/>
  </si>
  <si>
    <t>　</t>
  </si>
  <si>
    <t>　　　動のために使用する者にあっては「車上運動員」と、専ら手話通訳のために使用する者にあっては「手</t>
    <phoneticPr fontId="1"/>
  </si>
  <si>
    <t>別添のとおり</t>
    <rPh sb="0" eb="2">
      <t>ベッテン</t>
    </rPh>
    <phoneticPr fontId="1"/>
  </si>
  <si>
    <t>開票区名</t>
    <rPh sb="0" eb="2">
      <t>カイヒョウ</t>
    </rPh>
    <rPh sb="2" eb="3">
      <t>ク</t>
    </rPh>
    <rPh sb="3" eb="4">
      <t>ナ</t>
    </rPh>
    <phoneticPr fontId="1"/>
  </si>
  <si>
    <t>番号</t>
    <rPh sb="0" eb="2">
      <t>バンゴウ</t>
    </rPh>
    <phoneticPr fontId="1"/>
  </si>
  <si>
    <t>選挙長</t>
    <rPh sb="0" eb="2">
      <t>センキョ</t>
    </rPh>
    <rPh sb="2" eb="3">
      <t>チョウ</t>
    </rPh>
    <phoneticPr fontId="1"/>
  </si>
  <si>
    <t>ふりがな</t>
    <phoneticPr fontId="1"/>
  </si>
  <si>
    <t>生年月日</t>
    <rPh sb="0" eb="2">
      <t>セイネン</t>
    </rPh>
    <rPh sb="2" eb="4">
      <t>ガッピ</t>
    </rPh>
    <phoneticPr fontId="1"/>
  </si>
  <si>
    <t>添付書類</t>
    <rPh sb="0" eb="2">
      <t>テンプ</t>
    </rPh>
    <rPh sb="2" eb="4">
      <t>ショルイ</t>
    </rPh>
    <phoneticPr fontId="1"/>
  </si>
  <si>
    <t>本　　籍</t>
    <rPh sb="0" eb="1">
      <t>ホン</t>
    </rPh>
    <rPh sb="3" eb="4">
      <t>セキ</t>
    </rPh>
    <phoneticPr fontId="1"/>
  </si>
  <si>
    <t>住　　所</t>
    <rPh sb="0" eb="1">
      <t>ジュウ</t>
    </rPh>
    <rPh sb="3" eb="4">
      <t>ショ</t>
    </rPh>
    <phoneticPr fontId="1"/>
  </si>
  <si>
    <t>選　　挙</t>
    <rPh sb="0" eb="1">
      <t>セン</t>
    </rPh>
    <rPh sb="3" eb="4">
      <t>キョ</t>
    </rPh>
    <phoneticPr fontId="1"/>
  </si>
  <si>
    <t>性別</t>
    <rPh sb="0" eb="2">
      <t>セイベツ</t>
    </rPh>
    <phoneticPr fontId="1"/>
  </si>
  <si>
    <t>職業</t>
    <rPh sb="0" eb="2">
      <t>ショクギョウ</t>
    </rPh>
    <phoneticPr fontId="1"/>
  </si>
  <si>
    <t>候補者氏名</t>
    <rPh sb="0" eb="3">
      <t>コウホシャ</t>
    </rPh>
    <rPh sb="3" eb="5">
      <t>シメイ</t>
    </rPh>
    <phoneticPr fontId="1"/>
  </si>
  <si>
    <t>（満</t>
    <rPh sb="1" eb="2">
      <t>マン</t>
    </rPh>
    <phoneticPr fontId="1"/>
  </si>
  <si>
    <t>歳）</t>
    <rPh sb="0" eb="1">
      <t>サイ</t>
    </rPh>
    <phoneticPr fontId="1"/>
  </si>
  <si>
    <t>殿</t>
    <rPh sb="0" eb="1">
      <t>ドノ</t>
    </rPh>
    <phoneticPr fontId="1"/>
  </si>
  <si>
    <t>宣　　誓　　書</t>
    <rPh sb="0" eb="1">
      <t>ヨロシ</t>
    </rPh>
    <rPh sb="3" eb="4">
      <t>チカイ</t>
    </rPh>
    <rPh sb="6" eb="7">
      <t>ショ</t>
    </rPh>
    <phoneticPr fontId="1"/>
  </si>
  <si>
    <t>住所</t>
    <rPh sb="0" eb="2">
      <t>ジュウショ</t>
    </rPh>
    <phoneticPr fontId="1"/>
  </si>
  <si>
    <t>氏名</t>
    <rPh sb="0" eb="2">
      <t>シメイ</t>
    </rPh>
    <phoneticPr fontId="1"/>
  </si>
  <si>
    <t>通称認定申請書</t>
    <rPh sb="0" eb="2">
      <t>ツウショウ</t>
    </rPh>
    <rPh sb="2" eb="4">
      <t>ニンテイ</t>
    </rPh>
    <rPh sb="4" eb="7">
      <t>シンセイショ</t>
    </rPh>
    <phoneticPr fontId="1"/>
  </si>
  <si>
    <t>候補者</t>
    <rPh sb="0" eb="3">
      <t>コウホシャ</t>
    </rPh>
    <phoneticPr fontId="1"/>
  </si>
  <si>
    <t>選挙立会人となるべき者の届出書</t>
    <rPh sb="0" eb="2">
      <t>センキョ</t>
    </rPh>
    <rPh sb="2" eb="4">
      <t>タチアイ</t>
    </rPh>
    <rPh sb="4" eb="5">
      <t>ニン</t>
    </rPh>
    <rPh sb="10" eb="11">
      <t>シャ</t>
    </rPh>
    <rPh sb="12" eb="15">
      <t>トドケデショ</t>
    </rPh>
    <phoneticPr fontId="1"/>
  </si>
  <si>
    <t>立会人となるべき者</t>
    <rPh sb="0" eb="2">
      <t>タチアイ</t>
    </rPh>
    <rPh sb="2" eb="3">
      <t>ニン</t>
    </rPh>
    <rPh sb="8" eb="9">
      <t>シャ</t>
    </rPh>
    <phoneticPr fontId="1"/>
  </si>
  <si>
    <t>　選挙</t>
    <rPh sb="1" eb="3">
      <t>センキョ</t>
    </rPh>
    <phoneticPr fontId="1"/>
  </si>
  <si>
    <t>　立会いすべき選挙区</t>
    <rPh sb="1" eb="3">
      <t>タチア</t>
    </rPh>
    <rPh sb="7" eb="10">
      <t>センキョク</t>
    </rPh>
    <phoneticPr fontId="1"/>
  </si>
  <si>
    <t>生）</t>
    <rPh sb="0" eb="1">
      <t>ナマ</t>
    </rPh>
    <phoneticPr fontId="1"/>
  </si>
  <si>
    <t>（</t>
    <phoneticPr fontId="1"/>
  </si>
  <si>
    <t>　上記のとおり本人の承諾を得て届出をします。</t>
    <rPh sb="1" eb="3">
      <t>ジョウキ</t>
    </rPh>
    <rPh sb="7" eb="9">
      <t>ホンニン</t>
    </rPh>
    <rPh sb="10" eb="12">
      <t>ショウダク</t>
    </rPh>
    <rPh sb="13" eb="14">
      <t>エ</t>
    </rPh>
    <rPh sb="15" eb="17">
      <t>トドケデ</t>
    </rPh>
    <phoneticPr fontId="1"/>
  </si>
  <si>
    <t>承　　諾　　書</t>
    <rPh sb="0" eb="1">
      <t>ウケタマワ</t>
    </rPh>
    <rPh sb="3" eb="4">
      <t>ダク</t>
    </rPh>
    <rPh sb="6" eb="7">
      <t>ショ</t>
    </rPh>
    <phoneticPr fontId="1"/>
  </si>
  <si>
    <t>開票立会人となるべき者の届出書</t>
    <rPh sb="0" eb="2">
      <t>カイヒョウ</t>
    </rPh>
    <rPh sb="2" eb="4">
      <t>タチアイ</t>
    </rPh>
    <rPh sb="4" eb="5">
      <t>ニン</t>
    </rPh>
    <rPh sb="10" eb="11">
      <t>シャ</t>
    </rPh>
    <rPh sb="12" eb="15">
      <t>トドケデショ</t>
    </rPh>
    <phoneticPr fontId="1"/>
  </si>
  <si>
    <t>　立会いすべき開票区</t>
    <rPh sb="1" eb="3">
      <t>タチア</t>
    </rPh>
    <rPh sb="7" eb="9">
      <t>カイヒョウ</t>
    </rPh>
    <rPh sb="9" eb="10">
      <t>ク</t>
    </rPh>
    <phoneticPr fontId="1"/>
  </si>
  <si>
    <t>開票区</t>
    <rPh sb="0" eb="2">
      <t>カイヒョウ</t>
    </rPh>
    <rPh sb="2" eb="3">
      <t>ク</t>
    </rPh>
    <phoneticPr fontId="1"/>
  </si>
  <si>
    <t>開票立会人住所</t>
    <rPh sb="0" eb="2">
      <t>カイヒョウ</t>
    </rPh>
    <rPh sb="2" eb="4">
      <t>タチアイ</t>
    </rPh>
    <rPh sb="4" eb="5">
      <t>ニン</t>
    </rPh>
    <rPh sb="5" eb="7">
      <t>ジュウショ</t>
    </rPh>
    <phoneticPr fontId="1"/>
  </si>
  <si>
    <t>選挙管理委員会委員長</t>
    <rPh sb="0" eb="2">
      <t>センキョ</t>
    </rPh>
    <rPh sb="2" eb="4">
      <t>カンリ</t>
    </rPh>
    <rPh sb="4" eb="7">
      <t>イインカイ</t>
    </rPh>
    <rPh sb="7" eb="10">
      <t>イインチョウ</t>
    </rPh>
    <phoneticPr fontId="1"/>
  </si>
  <si>
    <t>　氏名</t>
    <rPh sb="1" eb="3">
      <t>シメイ</t>
    </rPh>
    <phoneticPr fontId="1"/>
  </si>
  <si>
    <t>記</t>
    <rPh sb="0" eb="1">
      <t>キ</t>
    </rPh>
    <phoneticPr fontId="1"/>
  </si>
  <si>
    <t>設置年月日</t>
    <rPh sb="0" eb="2">
      <t>セッチ</t>
    </rPh>
    <rPh sb="2" eb="5">
      <t>ネンガッピ</t>
    </rPh>
    <phoneticPr fontId="1"/>
  </si>
  <si>
    <t>異動年月日</t>
    <rPh sb="0" eb="2">
      <t>イドウ</t>
    </rPh>
    <rPh sb="2" eb="5">
      <t>ネンガッピ</t>
    </rPh>
    <phoneticPr fontId="1"/>
  </si>
  <si>
    <t>出納責任者選任届</t>
    <rPh sb="0" eb="2">
      <t>スイトウ</t>
    </rPh>
    <rPh sb="2" eb="5">
      <t>セキニンシャ</t>
    </rPh>
    <rPh sb="5" eb="7">
      <t>センニン</t>
    </rPh>
    <rPh sb="7" eb="8">
      <t>トドケ</t>
    </rPh>
    <phoneticPr fontId="1"/>
  </si>
  <si>
    <t>選任年月日</t>
    <rPh sb="0" eb="2">
      <t>センニン</t>
    </rPh>
    <rPh sb="2" eb="5">
      <t>ネンガッピ</t>
    </rPh>
    <phoneticPr fontId="1"/>
  </si>
  <si>
    <t>連絡先電話</t>
    <rPh sb="0" eb="3">
      <t>レンラクサキ</t>
    </rPh>
    <rPh sb="3" eb="5">
      <t>デンワ</t>
    </rPh>
    <phoneticPr fontId="1"/>
  </si>
  <si>
    <t>出納責任者</t>
    <rPh sb="0" eb="2">
      <t>スイトウ</t>
    </rPh>
    <rPh sb="2" eb="5">
      <t>セキニンシャ</t>
    </rPh>
    <phoneticPr fontId="1"/>
  </si>
  <si>
    <t>出納責任者異動届</t>
    <rPh sb="0" eb="2">
      <t>スイトウ</t>
    </rPh>
    <rPh sb="2" eb="5">
      <t>セキニンシャ</t>
    </rPh>
    <rPh sb="5" eb="7">
      <t>イドウ</t>
    </rPh>
    <rPh sb="7" eb="8">
      <t>トドケ</t>
    </rPh>
    <phoneticPr fontId="1"/>
  </si>
  <si>
    <t>新出納責任者</t>
    <rPh sb="0" eb="1">
      <t>シン</t>
    </rPh>
    <rPh sb="1" eb="3">
      <t>スイトウ</t>
    </rPh>
    <rPh sb="3" eb="6">
      <t>セキニンシャ</t>
    </rPh>
    <phoneticPr fontId="1"/>
  </si>
  <si>
    <t>（出納責任者に異動があった場合）</t>
    <rPh sb="1" eb="3">
      <t>スイトウ</t>
    </rPh>
    <rPh sb="3" eb="6">
      <t>セキニンシャ</t>
    </rPh>
    <rPh sb="7" eb="9">
      <t>イドウ</t>
    </rPh>
    <rPh sb="13" eb="15">
      <t>バアイ</t>
    </rPh>
    <phoneticPr fontId="1"/>
  </si>
  <si>
    <t>異動の理由</t>
    <rPh sb="0" eb="2">
      <t>イドウ</t>
    </rPh>
    <rPh sb="3" eb="5">
      <t>リユウ</t>
    </rPh>
    <phoneticPr fontId="1"/>
  </si>
  <si>
    <t>出納責任者の事故の事実</t>
    <rPh sb="0" eb="2">
      <t>スイトウ</t>
    </rPh>
    <rPh sb="2" eb="5">
      <t>セキニンシャ</t>
    </rPh>
    <rPh sb="6" eb="8">
      <t>ジコ</t>
    </rPh>
    <rPh sb="9" eb="11">
      <t>ジジツ</t>
    </rPh>
    <phoneticPr fontId="1"/>
  </si>
  <si>
    <t>職務代行者</t>
    <rPh sb="0" eb="2">
      <t>ショクム</t>
    </rPh>
    <rPh sb="2" eb="5">
      <t>ダイコウシャ</t>
    </rPh>
    <phoneticPr fontId="1"/>
  </si>
  <si>
    <t>選挙公報掲載申請書</t>
    <rPh sb="0" eb="2">
      <t>センキョ</t>
    </rPh>
    <rPh sb="2" eb="4">
      <t>コウホウ</t>
    </rPh>
    <rPh sb="4" eb="6">
      <t>ケイサイ</t>
    </rPh>
    <rPh sb="6" eb="8">
      <t>シンセイ</t>
    </rPh>
    <rPh sb="8" eb="9">
      <t>ショ</t>
    </rPh>
    <phoneticPr fontId="1"/>
  </si>
  <si>
    <t>選挙公報掲載文修正申請書</t>
    <rPh sb="0" eb="2">
      <t>センキョ</t>
    </rPh>
    <rPh sb="2" eb="4">
      <t>コウホウ</t>
    </rPh>
    <rPh sb="4" eb="6">
      <t>ケイサイ</t>
    </rPh>
    <rPh sb="6" eb="7">
      <t>ブン</t>
    </rPh>
    <rPh sb="7" eb="9">
      <t>シュウセイ</t>
    </rPh>
    <rPh sb="9" eb="11">
      <t>シンセイ</t>
    </rPh>
    <rPh sb="11" eb="12">
      <t>ショ</t>
    </rPh>
    <phoneticPr fontId="1"/>
  </si>
  <si>
    <t>住　所</t>
    <rPh sb="0" eb="1">
      <t>ジュウ</t>
    </rPh>
    <rPh sb="2" eb="3">
      <t>ショ</t>
    </rPh>
    <phoneticPr fontId="1"/>
  </si>
  <si>
    <t>届　出　書</t>
    <rPh sb="0" eb="1">
      <t>トドケ</t>
    </rPh>
    <rPh sb="2" eb="3">
      <t>デ</t>
    </rPh>
    <rPh sb="4" eb="5">
      <t>ショ</t>
    </rPh>
    <phoneticPr fontId="1"/>
  </si>
  <si>
    <t>　公職選挙法第１９７条の２第２項の規定により報酬を支給する者を次のとおり届け出ます。</t>
    <phoneticPr fontId="1"/>
  </si>
  <si>
    <t>年齢</t>
    <rPh sb="0" eb="2">
      <t>ネンレイ</t>
    </rPh>
    <phoneticPr fontId="1"/>
  </si>
  <si>
    <t>使用する者の別</t>
    <rPh sb="0" eb="2">
      <t>シヨウ</t>
    </rPh>
    <rPh sb="4" eb="5">
      <t>シャ</t>
    </rPh>
    <rPh sb="6" eb="7">
      <t>ベツ</t>
    </rPh>
    <phoneticPr fontId="1"/>
  </si>
  <si>
    <t>使用する者の期間</t>
    <rPh sb="0" eb="2">
      <t>シヨウ</t>
    </rPh>
    <rPh sb="4" eb="5">
      <t>シャ</t>
    </rPh>
    <rPh sb="6" eb="8">
      <t>キカン</t>
    </rPh>
    <phoneticPr fontId="1"/>
  </si>
  <si>
    <t>備考</t>
    <rPh sb="0" eb="2">
      <t>ビコウ</t>
    </rPh>
    <phoneticPr fontId="1"/>
  </si>
  <si>
    <t>　　　選挙法第１４１条第１項の規定により選挙運動のために使用される自動車又は船舶の上における選挙運</t>
    <rPh sb="48" eb="49">
      <t>ウン</t>
    </rPh>
    <phoneticPr fontId="1"/>
  </si>
  <si>
    <t>本部の所在地</t>
    <rPh sb="0" eb="2">
      <t>ホンブ</t>
    </rPh>
    <rPh sb="3" eb="6">
      <t>ショザイチ</t>
    </rPh>
    <phoneticPr fontId="1"/>
  </si>
  <si>
    <t>職　　業</t>
    <rPh sb="0" eb="1">
      <t>ショク</t>
    </rPh>
    <rPh sb="3" eb="4">
      <t>ギョウ</t>
    </rPh>
    <phoneticPr fontId="1"/>
  </si>
  <si>
    <t>代表者の氏名</t>
    <rPh sb="0" eb="3">
      <t>ダイヒョウシャ</t>
    </rPh>
    <rPh sb="4" eb="6">
      <t>シメイ</t>
    </rPh>
    <phoneticPr fontId="1"/>
  </si>
  <si>
    <t>氏　名</t>
    <rPh sb="0" eb="1">
      <t>シ</t>
    </rPh>
    <rPh sb="2" eb="3">
      <t>メイ</t>
    </rPh>
    <phoneticPr fontId="1"/>
  </si>
  <si>
    <t>届出先選管名</t>
    <rPh sb="0" eb="2">
      <t>トドケデ</t>
    </rPh>
    <rPh sb="2" eb="3">
      <t>サキ</t>
    </rPh>
    <rPh sb="3" eb="5">
      <t>センカン</t>
    </rPh>
    <rPh sb="5" eb="6">
      <t>メイ</t>
    </rPh>
    <phoneticPr fontId="1"/>
  </si>
  <si>
    <t>（入力例）</t>
    <rPh sb="1" eb="3">
      <t>ニュウリョク</t>
    </rPh>
    <rPh sb="3" eb="4">
      <t>レイ</t>
    </rPh>
    <phoneticPr fontId="1"/>
  </si>
  <si>
    <t>（備考）</t>
    <rPh sb="1" eb="3">
      <t>ビコウ</t>
    </rPh>
    <phoneticPr fontId="1"/>
  </si>
  <si>
    <t>（候補者用、県選管提出用）</t>
    <rPh sb="1" eb="2">
      <t>コウ</t>
    </rPh>
    <rPh sb="2" eb="3">
      <t>ホ</t>
    </rPh>
    <rPh sb="3" eb="4">
      <t>シャ</t>
    </rPh>
    <rPh sb="4" eb="5">
      <t>ヨウ</t>
    </rPh>
    <rPh sb="6" eb="7">
      <t>ケン</t>
    </rPh>
    <rPh sb="7" eb="9">
      <t>センカン</t>
    </rPh>
    <rPh sb="9" eb="12">
      <t>テイシュツヨウ</t>
    </rPh>
    <phoneticPr fontId="1"/>
  </si>
  <si>
    <t>選挙の名称</t>
    <rPh sb="0" eb="2">
      <t>センキョ</t>
    </rPh>
    <rPh sb="3" eb="5">
      <t>メイショウ</t>
    </rPh>
    <phoneticPr fontId="1"/>
  </si>
  <si>
    <t>様式16</t>
    <phoneticPr fontId="1"/>
  </si>
  <si>
    <t>様式24</t>
  </si>
  <si>
    <t>様式25</t>
  </si>
  <si>
    <t>立候補する選挙区名</t>
    <rPh sb="0" eb="3">
      <t>リッコウホ</t>
    </rPh>
    <rPh sb="5" eb="7">
      <t>センキョ</t>
    </rPh>
    <rPh sb="7" eb="8">
      <t>ク</t>
    </rPh>
    <rPh sb="8" eb="9">
      <t>メイ</t>
    </rPh>
    <phoneticPr fontId="1"/>
  </si>
  <si>
    <t>（候補者用選挙事務所の異動があった場合のみ入力）</t>
    <rPh sb="7" eb="9">
      <t>ジム</t>
    </rPh>
    <rPh sb="9" eb="10">
      <t>ショ</t>
    </rPh>
    <rPh sb="11" eb="13">
      <t>イドウ</t>
    </rPh>
    <rPh sb="17" eb="19">
      <t>バアイ</t>
    </rPh>
    <rPh sb="21" eb="23">
      <t>ニュウリョク</t>
    </rPh>
    <phoneticPr fontId="1"/>
  </si>
  <si>
    <t>（候補者が選任する場合）</t>
    <rPh sb="1" eb="4">
      <t>コウホシャ</t>
    </rPh>
    <rPh sb="5" eb="7">
      <t>センニン</t>
    </rPh>
    <rPh sb="9" eb="11">
      <t>バアイ</t>
    </rPh>
    <phoneticPr fontId="1"/>
  </si>
  <si>
    <t>（候補者が選任した場合）</t>
    <rPh sb="1" eb="4">
      <t>コウホシャ</t>
    </rPh>
    <rPh sb="5" eb="7">
      <t>センニン</t>
    </rPh>
    <rPh sb="9" eb="11">
      <t>バアイ</t>
    </rPh>
    <phoneticPr fontId="1"/>
  </si>
  <si>
    <t>漢数字表記</t>
    <rPh sb="0" eb="3">
      <t>カンスウジ</t>
    </rPh>
    <rPh sb="3" eb="5">
      <t>ヒョウキ</t>
    </rPh>
    <phoneticPr fontId="1"/>
  </si>
  <si>
    <t>（出納責任者の職務代行があった場合のみ入力）</t>
    <rPh sb="1" eb="3">
      <t>スイトウ</t>
    </rPh>
    <rPh sb="3" eb="6">
      <t>セキニンシャ</t>
    </rPh>
    <rPh sb="7" eb="9">
      <t>ショクム</t>
    </rPh>
    <rPh sb="9" eb="11">
      <t>ダイコウ</t>
    </rPh>
    <rPh sb="15" eb="17">
      <t>バアイ</t>
    </rPh>
    <rPh sb="19" eb="21">
      <t>ニュウリョク</t>
    </rPh>
    <phoneticPr fontId="1"/>
  </si>
  <si>
    <t>種類</t>
    <rPh sb="0" eb="2">
      <t>シュルイ</t>
    </rPh>
    <phoneticPr fontId="1"/>
  </si>
  <si>
    <t>候補者届出事項の異動届出書</t>
    <rPh sb="0" eb="3">
      <t>コウホシャ</t>
    </rPh>
    <rPh sb="3" eb="4">
      <t>トド</t>
    </rPh>
    <rPh sb="4" eb="5">
      <t>デ</t>
    </rPh>
    <rPh sb="5" eb="7">
      <t>ジコウ</t>
    </rPh>
    <rPh sb="8" eb="10">
      <t>イドウ</t>
    </rPh>
    <rPh sb="10" eb="13">
      <t>トドケデショ</t>
    </rPh>
    <phoneticPr fontId="1"/>
  </si>
  <si>
    <t>異動の内容</t>
    <rPh sb="0" eb="2">
      <t>イドウ</t>
    </rPh>
    <rPh sb="3" eb="5">
      <t>ナイヨウ</t>
    </rPh>
    <phoneticPr fontId="1"/>
  </si>
  <si>
    <t>新</t>
    <rPh sb="0" eb="1">
      <t>シン</t>
    </rPh>
    <phoneticPr fontId="1"/>
  </si>
  <si>
    <t>旧</t>
    <rPh sb="0" eb="1">
      <t>キュウ</t>
    </rPh>
    <phoneticPr fontId="1"/>
  </si>
  <si>
    <t>氏　　名</t>
    <rPh sb="0" eb="1">
      <t>ウジ</t>
    </rPh>
    <rPh sb="3" eb="4">
      <t>ナ</t>
    </rPh>
    <phoneticPr fontId="1"/>
  </si>
  <si>
    <t>一のｳｪﾌﾞｻｲﾄ等のｱﾄﾞﾚｽ</t>
    <rPh sb="0" eb="1">
      <t>イチ</t>
    </rPh>
    <rPh sb="9" eb="10">
      <t>ウノ</t>
    </rPh>
    <phoneticPr fontId="1"/>
  </si>
  <si>
    <t>令和　　年　　月　　日</t>
    <rPh sb="0" eb="2">
      <t>レイワ</t>
    </rPh>
    <rPh sb="4" eb="5">
      <t>ネン</t>
    </rPh>
    <rPh sb="7" eb="8">
      <t>ツキ</t>
    </rPh>
    <rPh sb="10" eb="11">
      <t>ニチ</t>
    </rPh>
    <phoneticPr fontId="1"/>
  </si>
  <si>
    <t>　令和　　年　　月　　日</t>
    <rPh sb="1" eb="3">
      <t>レイワ</t>
    </rPh>
    <rPh sb="5" eb="6">
      <t>ネン</t>
    </rPh>
    <rPh sb="8" eb="9">
      <t>ツキ</t>
    </rPh>
    <rPh sb="11" eb="12">
      <t>ニチ</t>
    </rPh>
    <phoneticPr fontId="1"/>
  </si>
  <si>
    <t>（備考）　</t>
    <rPh sb="1" eb="3">
      <t>ビコウ</t>
    </rPh>
    <phoneticPr fontId="1"/>
  </si>
  <si>
    <t>出納責任者氏名</t>
    <rPh sb="0" eb="2">
      <t>スイトウ</t>
    </rPh>
    <rPh sb="2" eb="5">
      <t>セキニンシャ</t>
    </rPh>
    <rPh sb="5" eb="7">
      <t>シメイ</t>
    </rPh>
    <phoneticPr fontId="1"/>
  </si>
  <si>
    <t>備考１　「使用する者の別」の欄には、選挙運動のために使用する事務員にあっては「事務員」と、専ら公職</t>
    <rPh sb="0" eb="2">
      <t>ビコウ</t>
    </rPh>
    <phoneticPr fontId="1"/>
  </si>
  <si>
    <t>候補者氏名</t>
    <rPh sb="0" eb="1">
      <t>コウ</t>
    </rPh>
    <rPh sb="1" eb="2">
      <t>タスク</t>
    </rPh>
    <rPh sb="2" eb="3">
      <t>シャ</t>
    </rPh>
    <rPh sb="3" eb="5">
      <t>シメイ</t>
    </rPh>
    <phoneticPr fontId="1"/>
  </si>
  <si>
    <t>呼　　　称</t>
    <rPh sb="0" eb="1">
      <t>コ</t>
    </rPh>
    <rPh sb="4" eb="5">
      <t>ショウ</t>
    </rPh>
    <phoneticPr fontId="1"/>
  </si>
  <si>
    <t>宮城県</t>
    <rPh sb="0" eb="2">
      <t>ミヤギ</t>
    </rPh>
    <rPh sb="2" eb="3">
      <t>ケン</t>
    </rPh>
    <phoneticPr fontId="1"/>
  </si>
  <si>
    <t>出納責任者選任（解任）承諾書</t>
    <rPh sb="0" eb="2">
      <t>スイトウ</t>
    </rPh>
    <rPh sb="2" eb="5">
      <t>セキニンシャ</t>
    </rPh>
    <rPh sb="5" eb="7">
      <t>センニン</t>
    </rPh>
    <rPh sb="8" eb="10">
      <t>カイニン</t>
    </rPh>
    <rPh sb="11" eb="14">
      <t>ショウダクショ</t>
    </rPh>
    <phoneticPr fontId="1"/>
  </si>
  <si>
    <t>　上記の者が出納責任者選任届（出納責任者異動届）記載のとおり出納責任者を選任（解</t>
    <rPh sb="1" eb="3">
      <t>ジョウキ</t>
    </rPh>
    <rPh sb="4" eb="5">
      <t>シャ</t>
    </rPh>
    <rPh sb="6" eb="8">
      <t>スイトウ</t>
    </rPh>
    <rPh sb="8" eb="11">
      <t>セキニンシャ</t>
    </rPh>
    <rPh sb="11" eb="13">
      <t>センニン</t>
    </rPh>
    <rPh sb="13" eb="14">
      <t>トドケ</t>
    </rPh>
    <rPh sb="15" eb="17">
      <t>スイトウ</t>
    </rPh>
    <rPh sb="17" eb="20">
      <t>セキニンシャ</t>
    </rPh>
    <rPh sb="20" eb="22">
      <t>イドウ</t>
    </rPh>
    <rPh sb="22" eb="23">
      <t>トド</t>
    </rPh>
    <rPh sb="24" eb="26">
      <t>キサイ</t>
    </rPh>
    <rPh sb="30" eb="32">
      <t>スイトウ</t>
    </rPh>
    <rPh sb="32" eb="35">
      <t>セキニンシャ</t>
    </rPh>
    <rPh sb="36" eb="38">
      <t>センニン</t>
    </rPh>
    <rPh sb="39" eb="40">
      <t>カイ</t>
    </rPh>
    <phoneticPr fontId="1"/>
  </si>
  <si>
    <t>　　　いては、その旨を「備考」欄に記載するものとする。</t>
    <phoneticPr fontId="1"/>
  </si>
  <si>
    <t>　　　あっては委任状の提示又は提出及び当該代理人の本人確認書類の提示又は提出を行うこと。ただし、候</t>
    <rPh sb="9" eb="10">
      <t>ジョウ</t>
    </rPh>
    <rPh sb="11" eb="13">
      <t>テイジ</t>
    </rPh>
    <rPh sb="13" eb="14">
      <t>マタ</t>
    </rPh>
    <rPh sb="15" eb="17">
      <t>テイシュツ</t>
    </rPh>
    <rPh sb="17" eb="18">
      <t>オヨ</t>
    </rPh>
    <rPh sb="19" eb="21">
      <t>トウガイ</t>
    </rPh>
    <rPh sb="21" eb="24">
      <t>ダイリニン</t>
    </rPh>
    <rPh sb="25" eb="27">
      <t>ホンニン</t>
    </rPh>
    <rPh sb="27" eb="29">
      <t>カクニン</t>
    </rPh>
    <rPh sb="29" eb="31">
      <t>ショルイ</t>
    </rPh>
    <rPh sb="32" eb="34">
      <t>テイジ</t>
    </rPh>
    <rPh sb="34" eb="35">
      <t>マタ</t>
    </rPh>
    <rPh sb="36" eb="38">
      <t>テイシュツ</t>
    </rPh>
    <rPh sb="39" eb="40">
      <t>オコナ</t>
    </rPh>
    <rPh sb="48" eb="49">
      <t>コウ</t>
    </rPh>
    <phoneticPr fontId="1"/>
  </si>
  <si>
    <t>２　掲載写真　　　　                 別添のとおり</t>
    <rPh sb="4" eb="6">
      <t>シャシン</t>
    </rPh>
    <phoneticPr fontId="1"/>
  </si>
  <si>
    <t>１　掲載文等を書面で添付する場合は、掲載文２通と掲載写真２枚を添付すること。</t>
    <rPh sb="2" eb="5">
      <t>ケイサイブン</t>
    </rPh>
    <rPh sb="5" eb="6">
      <t>トウ</t>
    </rPh>
    <rPh sb="7" eb="9">
      <t>ショメン</t>
    </rPh>
    <rPh sb="10" eb="12">
      <t>テンプ</t>
    </rPh>
    <rPh sb="14" eb="16">
      <t>バアイ</t>
    </rPh>
    <rPh sb="18" eb="21">
      <t>ケイサイブン</t>
    </rPh>
    <rPh sb="22" eb="23">
      <t>ツウ</t>
    </rPh>
    <rPh sb="24" eb="28">
      <t>ケイサイシャシン</t>
    </rPh>
    <rPh sb="29" eb="30">
      <t>マイ</t>
    </rPh>
    <rPh sb="31" eb="33">
      <t>テンプ</t>
    </rPh>
    <phoneticPr fontId="1"/>
  </si>
  <si>
    <t>２　掲載文等を電磁的記録で添付する場合は、掲載文及び掲載写真を記録した</t>
    <rPh sb="2" eb="6">
      <t>ケイサイブントウ</t>
    </rPh>
    <rPh sb="7" eb="12">
      <t>デンジテキキロク</t>
    </rPh>
    <rPh sb="13" eb="15">
      <t>テンプ</t>
    </rPh>
    <rPh sb="17" eb="19">
      <t>バアイ</t>
    </rPh>
    <rPh sb="21" eb="24">
      <t>ケイサイブン</t>
    </rPh>
    <rPh sb="24" eb="25">
      <t>オヨ</t>
    </rPh>
    <rPh sb="26" eb="30">
      <t>ケイサイシャシン</t>
    </rPh>
    <rPh sb="31" eb="33">
      <t>キロク</t>
    </rPh>
    <phoneticPr fontId="1"/>
  </si>
  <si>
    <t>　光ディスク２枚を添付すること。</t>
    <rPh sb="1" eb="2">
      <t>ヒカリ</t>
    </rPh>
    <rPh sb="7" eb="8">
      <t>マイ</t>
    </rPh>
    <rPh sb="9" eb="11">
      <t>テンプ</t>
    </rPh>
    <phoneticPr fontId="1"/>
  </si>
  <si>
    <t>令和　　年　　月　　日</t>
    <rPh sb="0" eb="2">
      <t>レイワ</t>
    </rPh>
    <rPh sb="4" eb="5">
      <t>ネン</t>
    </rPh>
    <rPh sb="7" eb="8">
      <t>ガツ</t>
    </rPh>
    <rPh sb="10" eb="11">
      <t>ニチ</t>
    </rPh>
    <phoneticPr fontId="1"/>
  </si>
  <si>
    <t>令和　　年　　月　　日</t>
    <rPh sb="0" eb="2">
      <t>レイワ</t>
    </rPh>
    <rPh sb="4" eb="5">
      <t>ネン</t>
    </rPh>
    <rPh sb="5" eb="6">
      <t>ヘイネン</t>
    </rPh>
    <rPh sb="7" eb="8">
      <t>ガツ</t>
    </rPh>
    <rPh sb="10" eb="11">
      <t>ニチ</t>
    </rPh>
    <phoneticPr fontId="1"/>
  </si>
  <si>
    <t>選挙公報掲載申請撤回申請書</t>
    <rPh sb="0" eb="2">
      <t>センキョ</t>
    </rPh>
    <rPh sb="2" eb="4">
      <t>コウホウ</t>
    </rPh>
    <rPh sb="4" eb="6">
      <t>ケイサイ</t>
    </rPh>
    <rPh sb="6" eb="8">
      <t>シンセイ</t>
    </rPh>
    <rPh sb="8" eb="10">
      <t>テッカイ</t>
    </rPh>
    <rPh sb="10" eb="12">
      <t>シンセイ</t>
    </rPh>
    <rPh sb="12" eb="13">
      <t>ショ</t>
    </rPh>
    <phoneticPr fontId="1"/>
  </si>
  <si>
    <t>令和　　年　　月　　日　</t>
    <rPh sb="0" eb="2">
      <t>レイワ</t>
    </rPh>
    <rPh sb="4" eb="5">
      <t>ネン</t>
    </rPh>
    <rPh sb="5" eb="6">
      <t>ヘイネン</t>
    </rPh>
    <rPh sb="7" eb="8">
      <t>ツキ</t>
    </rPh>
    <rPh sb="10" eb="11">
      <t>ヒ</t>
    </rPh>
    <phoneticPr fontId="1"/>
  </si>
  <si>
    <t>選挙運動のために頒布するビラに関する届出書</t>
    <rPh sb="0" eb="2">
      <t>センキョ</t>
    </rPh>
    <rPh sb="2" eb="4">
      <t>ウンドウ</t>
    </rPh>
    <rPh sb="8" eb="10">
      <t>ハンプ</t>
    </rPh>
    <rPh sb="15" eb="16">
      <t>カン</t>
    </rPh>
    <rPh sb="18" eb="21">
      <t>トドケデショ</t>
    </rPh>
    <phoneticPr fontId="1"/>
  </si>
  <si>
    <t>※宮城県選挙管理委員会事務局で設定しますので、変更しないでください。</t>
    <rPh sb="1" eb="14">
      <t>ミヤギケンセンキョカンリイインカイジムキョク</t>
    </rPh>
    <rPh sb="15" eb="17">
      <t>セッテイ</t>
    </rPh>
    <rPh sb="23" eb="25">
      <t>ヘンコウ</t>
    </rPh>
    <phoneticPr fontId="1"/>
  </si>
  <si>
    <t>執行日（数字）</t>
    <rPh sb="0" eb="3">
      <t>シッコウビ</t>
    </rPh>
    <rPh sb="4" eb="6">
      <t>スウジ</t>
    </rPh>
    <phoneticPr fontId="1"/>
  </si>
  <si>
    <t>記載例</t>
    <rPh sb="0" eb="3">
      <t>キサイレイ</t>
    </rPh>
    <phoneticPr fontId="1"/>
  </si>
  <si>
    <t>●●　●●</t>
    <phoneticPr fontId="1"/>
  </si>
  <si>
    <t>宮城県選挙管理員会委員長</t>
    <rPh sb="0" eb="9">
      <t>ミヤギケンセンキョカンリインカイ</t>
    </rPh>
    <rPh sb="9" eb="12">
      <t>イインチョウ</t>
    </rPh>
    <phoneticPr fontId="1"/>
  </si>
  <si>
    <t>櫻井　正人</t>
    <rPh sb="0" eb="2">
      <t>サクライ</t>
    </rPh>
    <rPh sb="3" eb="5">
      <t>マサト</t>
    </rPh>
    <phoneticPr fontId="1"/>
  </si>
  <si>
    <t>項　　目</t>
    <rPh sb="0" eb="1">
      <t>コウ</t>
    </rPh>
    <rPh sb="3" eb="4">
      <t>メ</t>
    </rPh>
    <phoneticPr fontId="1"/>
  </si>
  <si>
    <t>内　　容</t>
    <rPh sb="0" eb="1">
      <t>ナイ</t>
    </rPh>
    <rPh sb="3" eb="4">
      <t>カタチ</t>
    </rPh>
    <phoneticPr fontId="1"/>
  </si>
  <si>
    <t>選挙長</t>
    <rPh sb="0" eb="3">
      <t>センキョチョウ</t>
    </rPh>
    <phoneticPr fontId="1"/>
  </si>
  <si>
    <t>仙台市青葉区本町3丁目8番1号</t>
    <rPh sb="0" eb="3">
      <t>センダイシ</t>
    </rPh>
    <rPh sb="3" eb="6">
      <t>アオバク</t>
    </rPh>
    <rPh sb="6" eb="8">
      <t>ホンチョウ</t>
    </rPh>
    <rPh sb="9" eb="11">
      <t>チョウメ</t>
    </rPh>
    <rPh sb="12" eb="13">
      <t>バン</t>
    </rPh>
    <rPh sb="14" eb="15">
      <t>ゴウ</t>
    </rPh>
    <phoneticPr fontId="1"/>
  </si>
  <si>
    <t>青葉区</t>
    <rPh sb="0" eb="3">
      <t>アオバク</t>
    </rPh>
    <phoneticPr fontId="1"/>
  </si>
  <si>
    <t>太白区</t>
    <rPh sb="0" eb="3">
      <t>タイハクク</t>
    </rPh>
    <phoneticPr fontId="1"/>
  </si>
  <si>
    <t>宮城野区</t>
    <rPh sb="0" eb="4">
      <t>ミヤギノク</t>
    </rPh>
    <phoneticPr fontId="1"/>
  </si>
  <si>
    <t>若林区</t>
    <rPh sb="0" eb="3">
      <t>ワカバヤシク</t>
    </rPh>
    <phoneticPr fontId="1"/>
  </si>
  <si>
    <t>泉区</t>
    <rPh sb="0" eb="2">
      <t>イズミク</t>
    </rPh>
    <phoneticPr fontId="1"/>
  </si>
  <si>
    <t>白石市</t>
  </si>
  <si>
    <t>名取市</t>
  </si>
  <si>
    <t>角田市</t>
  </si>
  <si>
    <t>岩沼市</t>
  </si>
  <si>
    <t>蔵王町</t>
  </si>
  <si>
    <t>七ヶ宿町</t>
  </si>
  <si>
    <t>大河原町</t>
  </si>
  <si>
    <t>村田町</t>
  </si>
  <si>
    <t>柴田町</t>
  </si>
  <si>
    <t>川崎町</t>
  </si>
  <si>
    <t>丸森町</t>
  </si>
  <si>
    <t>亘理町</t>
  </si>
  <si>
    <t>山元町</t>
  </si>
  <si>
    <t>塩竈市</t>
  </si>
  <si>
    <t>多賀城市</t>
  </si>
  <si>
    <t>富谷市</t>
  </si>
  <si>
    <t>石巻市</t>
    <rPh sb="0" eb="3">
      <t>イシノマキシ</t>
    </rPh>
    <phoneticPr fontId="1"/>
  </si>
  <si>
    <t>東松島市</t>
    <rPh sb="0" eb="4">
      <t>ヒガシマツシマシ</t>
    </rPh>
    <phoneticPr fontId="1"/>
  </si>
  <si>
    <t>松島町</t>
    <rPh sb="0" eb="3">
      <t>マツシママチ</t>
    </rPh>
    <phoneticPr fontId="1"/>
  </si>
  <si>
    <t>七ヶ浜町</t>
    <rPh sb="0" eb="4">
      <t>シチガハママチ</t>
    </rPh>
    <phoneticPr fontId="1"/>
  </si>
  <si>
    <t>利府町</t>
    <rPh sb="0" eb="3">
      <t>リフチョウ</t>
    </rPh>
    <phoneticPr fontId="1"/>
  </si>
  <si>
    <t>大和町</t>
    <rPh sb="0" eb="3">
      <t>タイワチョウ</t>
    </rPh>
    <phoneticPr fontId="1"/>
  </si>
  <si>
    <t>大郷町</t>
    <rPh sb="0" eb="3">
      <t>オオサトチョウ</t>
    </rPh>
    <phoneticPr fontId="1"/>
  </si>
  <si>
    <t>大衡村</t>
    <rPh sb="0" eb="3">
      <t>オオヒラムラ</t>
    </rPh>
    <phoneticPr fontId="1"/>
  </si>
  <si>
    <t>女川町</t>
    <rPh sb="0" eb="3">
      <t>オナガワチョウ</t>
    </rPh>
    <phoneticPr fontId="1"/>
  </si>
  <si>
    <t>気仙沼市</t>
    <rPh sb="0" eb="4">
      <t>ケセンヌマシ</t>
    </rPh>
    <phoneticPr fontId="1"/>
  </si>
  <si>
    <t>登米市</t>
    <rPh sb="0" eb="3">
      <t>トメシ</t>
    </rPh>
    <phoneticPr fontId="1"/>
  </si>
  <si>
    <t>栗原市</t>
    <rPh sb="0" eb="3">
      <t>クリハラシ</t>
    </rPh>
    <phoneticPr fontId="1"/>
  </si>
  <si>
    <t>大崎市</t>
    <rPh sb="0" eb="3">
      <t>オオサキシ</t>
    </rPh>
    <phoneticPr fontId="1"/>
  </si>
  <si>
    <t>色麻町</t>
    <rPh sb="0" eb="3">
      <t>シカマチョウ</t>
    </rPh>
    <phoneticPr fontId="1"/>
  </si>
  <si>
    <t>涌谷町</t>
    <rPh sb="0" eb="3">
      <t>ワクヤチョウ</t>
    </rPh>
    <phoneticPr fontId="1"/>
  </si>
  <si>
    <t>美里町</t>
    <rPh sb="0" eb="3">
      <t>ミサトマチ</t>
    </rPh>
    <phoneticPr fontId="1"/>
  </si>
  <si>
    <t>南三陸町</t>
    <rPh sb="0" eb="4">
      <t>ミナミサンリクチョウ</t>
    </rPh>
    <phoneticPr fontId="1"/>
  </si>
  <si>
    <t>開票立会人
届出年月日</t>
    <rPh sb="0" eb="2">
      <t>カイヒョウ</t>
    </rPh>
    <rPh sb="2" eb="4">
      <t>タチアイ</t>
    </rPh>
    <rPh sb="4" eb="5">
      <t>ニン</t>
    </rPh>
    <rPh sb="6" eb="8">
      <t>トドケデ</t>
    </rPh>
    <rPh sb="8" eb="11">
      <t>ネンガッピ</t>
    </rPh>
    <phoneticPr fontId="1"/>
  </si>
  <si>
    <t>加美町</t>
    <rPh sb="0" eb="3">
      <t>カミマチ</t>
    </rPh>
    <phoneticPr fontId="1"/>
  </si>
  <si>
    <t>選挙長名（自動表示）</t>
    <rPh sb="0" eb="2">
      <t>センキョ</t>
    </rPh>
    <rPh sb="2" eb="3">
      <t>チョウ</t>
    </rPh>
    <rPh sb="3" eb="4">
      <t>ナ</t>
    </rPh>
    <rPh sb="5" eb="7">
      <t>ジドウ</t>
    </rPh>
    <rPh sb="7" eb="9">
      <t>ヒョウジ</t>
    </rPh>
    <phoneticPr fontId="1"/>
  </si>
  <si>
    <t>選挙期日現在の満年齢（自動計算）</t>
    <rPh sb="0" eb="2">
      <t>センキョ</t>
    </rPh>
    <rPh sb="2" eb="4">
      <t>キジツ</t>
    </rPh>
    <rPh sb="4" eb="6">
      <t>ゲンザイ</t>
    </rPh>
    <rPh sb="7" eb="10">
      <t>マンネンレイ</t>
    </rPh>
    <rPh sb="11" eb="13">
      <t>ジドウ</t>
    </rPh>
    <rPh sb="13" eb="15">
      <t>ケイサン</t>
    </rPh>
    <phoneticPr fontId="1"/>
  </si>
  <si>
    <t>選挙</t>
    <rPh sb="0" eb="2">
      <t>センキョ</t>
    </rPh>
    <phoneticPr fontId="1"/>
  </si>
  <si>
    <t>入力内容</t>
    <rPh sb="0" eb="4">
      <t>ニュウリョクナイヨウ</t>
    </rPh>
    <phoneticPr fontId="1"/>
  </si>
  <si>
    <t>記入例</t>
    <rPh sb="0" eb="3">
      <t>キニュウレイ</t>
    </rPh>
    <phoneticPr fontId="1"/>
  </si>
  <si>
    <t>宮城　太郎</t>
    <rPh sb="0" eb="2">
      <t>ミヤギ</t>
    </rPh>
    <rPh sb="3" eb="5">
      <t>タロウ</t>
    </rPh>
    <phoneticPr fontId="1"/>
  </si>
  <si>
    <t>みやぎ　たろう</t>
    <phoneticPr fontId="1"/>
  </si>
  <si>
    <t>↓開票区を選択↓</t>
    <rPh sb="1" eb="4">
      <t>カイヒョウク</t>
    </rPh>
    <rPh sb="5" eb="7">
      <t>センタク</t>
    </rPh>
    <phoneticPr fontId="1"/>
  </si>
  <si>
    <t>開票立会人
生年月日</t>
    <rPh sb="0" eb="2">
      <t>カイヒョウ</t>
    </rPh>
    <rPh sb="2" eb="4">
      <t>タチアイ</t>
    </rPh>
    <rPh sb="4" eb="5">
      <t>ニン</t>
    </rPh>
    <rPh sb="6" eb="8">
      <t>セイネン</t>
    </rPh>
    <rPh sb="8" eb="9">
      <t>ガツ</t>
    </rPh>
    <rPh sb="9" eb="10">
      <t>ニチ</t>
    </rPh>
    <phoneticPr fontId="1"/>
  </si>
  <si>
    <t>会社員</t>
    <rPh sb="0" eb="3">
      <t>カイシャイン</t>
    </rPh>
    <phoneticPr fontId="1"/>
  </si>
  <si>
    <t>開票立会人
就任承諾年月日</t>
    <rPh sb="0" eb="2">
      <t>カイヒョウ</t>
    </rPh>
    <rPh sb="2" eb="4">
      <t>タチアイ</t>
    </rPh>
    <rPh sb="4" eb="5">
      <t>ニン</t>
    </rPh>
    <rPh sb="6" eb="8">
      <t>シュウニン</t>
    </rPh>
    <rPh sb="8" eb="10">
      <t>ショウダク</t>
    </rPh>
    <rPh sb="10" eb="11">
      <t>ネン</t>
    </rPh>
    <rPh sb="11" eb="12">
      <t>ツキ</t>
    </rPh>
    <rPh sb="12" eb="13">
      <t>ビ</t>
    </rPh>
    <phoneticPr fontId="1"/>
  </si>
  <si>
    <t>開票立会人
氏名</t>
    <rPh sb="0" eb="2">
      <t>カイヒョウ</t>
    </rPh>
    <rPh sb="2" eb="4">
      <t>タチアイ</t>
    </rPh>
    <rPh sb="4" eb="5">
      <t>ニン</t>
    </rPh>
    <rPh sb="6" eb="8">
      <t>シメイ</t>
    </rPh>
    <phoneticPr fontId="1"/>
  </si>
  <si>
    <t>開票立会人
氏名ふりがな</t>
    <rPh sb="0" eb="2">
      <t>カイヒョウ</t>
    </rPh>
    <rPh sb="2" eb="4">
      <t>タチアイ</t>
    </rPh>
    <rPh sb="4" eb="5">
      <t>ニン</t>
    </rPh>
    <rPh sb="6" eb="8">
      <t>シメイ</t>
    </rPh>
    <phoneticPr fontId="1"/>
  </si>
  <si>
    <t>公職の候補者等</t>
    <rPh sb="0" eb="2">
      <t>コウショク</t>
    </rPh>
    <rPh sb="3" eb="6">
      <t>コウホシャ</t>
    </rPh>
    <rPh sb="6" eb="7">
      <t>トウ</t>
    </rPh>
    <phoneticPr fontId="1"/>
  </si>
  <si>
    <t>選挙立会人</t>
    <rPh sb="0" eb="5">
      <t>センキョタチアイニン</t>
    </rPh>
    <phoneticPr fontId="1"/>
  </si>
  <si>
    <t>出納責任者</t>
    <rPh sb="0" eb="5">
      <t>スイトウセキニンシャ</t>
    </rPh>
    <phoneticPr fontId="1"/>
  </si>
  <si>
    <t>出納責任者の職務代行者</t>
    <rPh sb="0" eb="5">
      <t>スイトウセキニンシャ</t>
    </rPh>
    <rPh sb="6" eb="11">
      <t>ショクムダイコウシャ</t>
    </rPh>
    <phoneticPr fontId="1"/>
  </si>
  <si>
    <t>会社役員</t>
    <rPh sb="0" eb="4">
      <t>カイシャヤクイン</t>
    </rPh>
    <phoneticPr fontId="1"/>
  </si>
  <si>
    <t>○開票立会人となるべき者の届出書</t>
    <rPh sb="1" eb="3">
      <t>カイヒョウ</t>
    </rPh>
    <rPh sb="3" eb="5">
      <t>タチアイ</t>
    </rPh>
    <rPh sb="5" eb="6">
      <t>ニン</t>
    </rPh>
    <rPh sb="11" eb="12">
      <t>モノ</t>
    </rPh>
    <rPh sb="13" eb="16">
      <t>トドケデショ</t>
    </rPh>
    <phoneticPr fontId="1"/>
  </si>
  <si>
    <t>○立候補届出関係</t>
    <rPh sb="1" eb="4">
      <t>リッコウホ</t>
    </rPh>
    <rPh sb="4" eb="6">
      <t>トドケデ</t>
    </rPh>
    <rPh sb="6" eb="8">
      <t>カンケイ</t>
    </rPh>
    <phoneticPr fontId="1"/>
  </si>
  <si>
    <t>１　「生年月日」欄の年齢は、選挙の期日現在の満年齢を記載しなければならない。</t>
    <phoneticPr fontId="1"/>
  </si>
  <si>
    <t>　るために利用する一のウェブサイト等のアドレスを記載することができる。</t>
    <rPh sb="5" eb="7">
      <t>リヨウ</t>
    </rPh>
    <rPh sb="9" eb="10">
      <t>イチ</t>
    </rPh>
    <rPh sb="17" eb="18">
      <t>トウ</t>
    </rPh>
    <rPh sb="24" eb="26">
      <t>キサイ</t>
    </rPh>
    <phoneticPr fontId="1"/>
  </si>
  <si>
    <t>氏　名</t>
    <rPh sb="0" eb="1">
      <t>シ</t>
    </rPh>
    <rPh sb="2" eb="3">
      <t>ナ</t>
    </rPh>
    <phoneticPr fontId="1"/>
  </si>
  <si>
    <t>電　話</t>
    <rPh sb="0" eb="1">
      <t>デン</t>
    </rPh>
    <rPh sb="2" eb="3">
      <t>ハナシ</t>
    </rPh>
    <phoneticPr fontId="1"/>
  </si>
  <si>
    <t>選任者</t>
    <rPh sb="0" eb="3">
      <t>センニンシャ</t>
    </rPh>
    <phoneticPr fontId="1"/>
  </si>
  <si>
    <t>任）することを承諾する。</t>
    <rPh sb="0" eb="1">
      <t>ニン</t>
    </rPh>
    <phoneticPr fontId="1"/>
  </si>
  <si>
    <t>（備考）候補者氏名は記名押印又は署名とし、署名は必ず候補者本人が自署すること。</t>
    <rPh sb="1" eb="3">
      <t>ビコウ</t>
    </rPh>
    <rPh sb="4" eb="7">
      <t>コウホシャ</t>
    </rPh>
    <rPh sb="7" eb="9">
      <t>シメイ</t>
    </rPh>
    <rPh sb="10" eb="12">
      <t>キメイ</t>
    </rPh>
    <rPh sb="12" eb="14">
      <t>オウイン</t>
    </rPh>
    <rPh sb="14" eb="15">
      <t>マタ</t>
    </rPh>
    <rPh sb="16" eb="18">
      <t>ショメイ</t>
    </rPh>
    <rPh sb="21" eb="23">
      <t>ショメイ</t>
    </rPh>
    <rPh sb="24" eb="25">
      <t>カナラ</t>
    </rPh>
    <rPh sb="26" eb="29">
      <t>コウホシャ</t>
    </rPh>
    <rPh sb="29" eb="31">
      <t>ホンニン</t>
    </rPh>
    <rPh sb="32" eb="34">
      <t>ジショ</t>
    </rPh>
    <phoneticPr fontId="1"/>
  </si>
  <si>
    <t>所在地</t>
    <rPh sb="0" eb="3">
      <t>ショザイチ</t>
    </rPh>
    <phoneticPr fontId="1"/>
  </si>
  <si>
    <t>建物の名称</t>
    <rPh sb="0" eb="2">
      <t>タテモノ</t>
    </rPh>
    <rPh sb="3" eb="5">
      <t>メイショウ</t>
    </rPh>
    <phoneticPr fontId="1"/>
  </si>
  <si>
    <t>電話番号</t>
    <rPh sb="0" eb="4">
      <t>デンワバンゴウ</t>
    </rPh>
    <phoneticPr fontId="1"/>
  </si>
  <si>
    <t>付けで申請した選挙公報掲載の申請は撤回します。</t>
    <phoneticPr fontId="1"/>
  </si>
  <si>
    <t>　　候補者本人が申請する場合にあっては本人確認書類の提示又は提出を、その代理人が申請</t>
    <rPh sb="2" eb="5">
      <t>コウホシャ</t>
    </rPh>
    <rPh sb="5" eb="7">
      <t>ホンニン</t>
    </rPh>
    <rPh sb="8" eb="10">
      <t>シンセイ</t>
    </rPh>
    <rPh sb="12" eb="14">
      <t>バアイ</t>
    </rPh>
    <rPh sb="19" eb="21">
      <t>ホンニン</t>
    </rPh>
    <rPh sb="21" eb="23">
      <t>カクニン</t>
    </rPh>
    <rPh sb="23" eb="25">
      <t>ショルイ</t>
    </rPh>
    <rPh sb="26" eb="28">
      <t>テイジ</t>
    </rPh>
    <rPh sb="28" eb="29">
      <t>マタ</t>
    </rPh>
    <rPh sb="30" eb="32">
      <t>テイシュツ</t>
    </rPh>
    <rPh sb="36" eb="39">
      <t>ダイリニン</t>
    </rPh>
    <rPh sb="40" eb="42">
      <t>シンセイ</t>
    </rPh>
    <phoneticPr fontId="1"/>
  </si>
  <si>
    <t>　する場合にあっては委任状の提示又は提出及び当該代理人の本人確認書類の提示又は提出を</t>
    <rPh sb="10" eb="13">
      <t>イニンジョウ</t>
    </rPh>
    <rPh sb="14" eb="16">
      <t>テイジ</t>
    </rPh>
    <rPh sb="16" eb="17">
      <t>マタ</t>
    </rPh>
    <rPh sb="18" eb="20">
      <t>テイシュツ</t>
    </rPh>
    <rPh sb="20" eb="21">
      <t>オヨ</t>
    </rPh>
    <rPh sb="22" eb="24">
      <t>トウガイ</t>
    </rPh>
    <rPh sb="24" eb="27">
      <t>ダイリニン</t>
    </rPh>
    <rPh sb="28" eb="30">
      <t>ホンニン</t>
    </rPh>
    <rPh sb="30" eb="32">
      <t>カクニン</t>
    </rPh>
    <rPh sb="32" eb="34">
      <t>ショルイ</t>
    </rPh>
    <rPh sb="35" eb="37">
      <t>テイジ</t>
    </rPh>
    <rPh sb="37" eb="38">
      <t>マタ</t>
    </rPh>
    <rPh sb="39" eb="41">
      <t>テイシュツ</t>
    </rPh>
    <phoneticPr fontId="1"/>
  </si>
  <si>
    <t>　行うこと。ただし、候補者本人の署名その他の措置（記名押印等）がある場合はこの限りで</t>
    <rPh sb="10" eb="13">
      <t>コウホシャ</t>
    </rPh>
    <rPh sb="13" eb="15">
      <t>ホンニン</t>
    </rPh>
    <rPh sb="16" eb="18">
      <t>ショメイ</t>
    </rPh>
    <rPh sb="20" eb="21">
      <t>タ</t>
    </rPh>
    <rPh sb="22" eb="24">
      <t>ソチ</t>
    </rPh>
    <rPh sb="25" eb="27">
      <t>キメイ</t>
    </rPh>
    <rPh sb="27" eb="29">
      <t>オウイン</t>
    </rPh>
    <rPh sb="29" eb="30">
      <t>トウ</t>
    </rPh>
    <rPh sb="34" eb="36">
      <t>バアイ</t>
    </rPh>
    <rPh sb="39" eb="40">
      <t>カギ</t>
    </rPh>
    <phoneticPr fontId="1"/>
  </si>
  <si>
    <t>　はない。</t>
    <phoneticPr fontId="1"/>
  </si>
  <si>
    <t>（２通（電磁的記録の場合は光ディスク２枚））を添えて申請します。</t>
    <rPh sb="2" eb="3">
      <t>ツウ</t>
    </rPh>
    <rPh sb="4" eb="6">
      <t>デンジ</t>
    </rPh>
    <rPh sb="6" eb="7">
      <t>テキ</t>
    </rPh>
    <rPh sb="7" eb="9">
      <t>キロク</t>
    </rPh>
    <rPh sb="10" eb="12">
      <t>バアイ</t>
    </rPh>
    <rPh sb="13" eb="14">
      <t>ヒカリ</t>
    </rPh>
    <rPh sb="19" eb="20">
      <t>マイ</t>
    </rPh>
    <rPh sb="23" eb="24">
      <t>ソ</t>
    </rPh>
    <rPh sb="26" eb="28">
      <t>シンセイ</t>
    </rPh>
    <phoneticPr fontId="1"/>
  </si>
  <si>
    <t>付けで申請した選挙公報掲載文を修正したいので、修正後の掲載文</t>
    <phoneticPr fontId="1"/>
  </si>
  <si>
    <t>　　候補者</t>
    <rPh sb="2" eb="5">
      <t>コウホシャ</t>
    </rPh>
    <phoneticPr fontId="1"/>
  </si>
  <si>
    <t>　　候補者本人が届け出る場合にあっては本人確認書類の提示又は提出を、その代理人が届け</t>
    <rPh sb="2" eb="5">
      <t>コウホシャ</t>
    </rPh>
    <rPh sb="5" eb="7">
      <t>ホンニン</t>
    </rPh>
    <rPh sb="8" eb="9">
      <t>トド</t>
    </rPh>
    <rPh sb="10" eb="11">
      <t>デ</t>
    </rPh>
    <rPh sb="12" eb="14">
      <t>バアイ</t>
    </rPh>
    <rPh sb="19" eb="21">
      <t>ホンニン</t>
    </rPh>
    <rPh sb="21" eb="23">
      <t>カクニン</t>
    </rPh>
    <rPh sb="23" eb="25">
      <t>ショルイ</t>
    </rPh>
    <rPh sb="26" eb="28">
      <t>テイジ</t>
    </rPh>
    <rPh sb="28" eb="29">
      <t>マタ</t>
    </rPh>
    <rPh sb="30" eb="32">
      <t>テイシュツ</t>
    </rPh>
    <rPh sb="36" eb="39">
      <t>ダイリニン</t>
    </rPh>
    <rPh sb="40" eb="41">
      <t>トド</t>
    </rPh>
    <phoneticPr fontId="1"/>
  </si>
  <si>
    <t>　出る場合にあっては委任状の提示又は提出及び当該代理人の本人確認書類の提示又は提出を</t>
    <rPh sb="1" eb="2">
      <t>デ</t>
    </rPh>
    <rPh sb="10" eb="13">
      <t>イニンジョウ</t>
    </rPh>
    <rPh sb="14" eb="16">
      <t>テイジ</t>
    </rPh>
    <rPh sb="16" eb="17">
      <t>マタ</t>
    </rPh>
    <rPh sb="18" eb="20">
      <t>テイシュツ</t>
    </rPh>
    <rPh sb="20" eb="21">
      <t>オヨ</t>
    </rPh>
    <rPh sb="22" eb="24">
      <t>トウガイ</t>
    </rPh>
    <rPh sb="24" eb="27">
      <t>ダイリニン</t>
    </rPh>
    <rPh sb="28" eb="30">
      <t>ホンニン</t>
    </rPh>
    <rPh sb="30" eb="32">
      <t>カクニン</t>
    </rPh>
    <rPh sb="32" eb="34">
      <t>ショルイ</t>
    </rPh>
    <rPh sb="35" eb="37">
      <t>テイジ</t>
    </rPh>
    <rPh sb="37" eb="38">
      <t>マタ</t>
    </rPh>
    <rPh sb="39" eb="41">
      <t>テイシュツ</t>
    </rPh>
    <phoneticPr fontId="1"/>
  </si>
  <si>
    <t>　　　補者本人の署名その他の措置（記名押印等）がある場合はこの限りではない。</t>
    <rPh sb="6" eb="7">
      <t>ヒト</t>
    </rPh>
    <rPh sb="8" eb="10">
      <t>ショメイ</t>
    </rPh>
    <rPh sb="12" eb="13">
      <t>タ</t>
    </rPh>
    <rPh sb="14" eb="16">
      <t>ソチ</t>
    </rPh>
    <rPh sb="17" eb="22">
      <t>キメイオウイントウ</t>
    </rPh>
    <rPh sb="26" eb="28">
      <t>バアイ</t>
    </rPh>
    <rPh sb="31" eb="32">
      <t>カギ</t>
    </rPh>
    <phoneticPr fontId="1"/>
  </si>
  <si>
    <t>　上記の者は、</t>
    <rPh sb="1" eb="3">
      <t>ジョウキ</t>
    </rPh>
    <rPh sb="4" eb="5">
      <t>シャ</t>
    </rPh>
    <phoneticPr fontId="1"/>
  </si>
  <si>
    <t>選挙管理委員会委員長　　　　　　　　殿</t>
    <rPh sb="0" eb="2">
      <t>センキョ</t>
    </rPh>
    <rPh sb="2" eb="4">
      <t>カンリ</t>
    </rPh>
    <rPh sb="4" eb="7">
      <t>イインカイ</t>
    </rPh>
    <rPh sb="7" eb="10">
      <t>イインチョウ</t>
    </rPh>
    <rPh sb="18" eb="19">
      <t>ドノ</t>
    </rPh>
    <phoneticPr fontId="1"/>
  </si>
  <si>
    <t>選挙人名簿登録証明書</t>
    <rPh sb="0" eb="5">
      <t>センキョニンメイボ</t>
    </rPh>
    <rPh sb="5" eb="10">
      <t>トウロクショウメイショ</t>
    </rPh>
    <phoneticPr fontId="1"/>
  </si>
  <si>
    <t>において</t>
    <phoneticPr fontId="1"/>
  </si>
  <si>
    <t>令和　　年　　月　　日</t>
    <rPh sb="0" eb="2">
      <t>レイワ</t>
    </rPh>
    <rPh sb="4" eb="5">
      <t>ネン</t>
    </rPh>
    <rPh sb="7" eb="8">
      <t>ツキ</t>
    </rPh>
    <rPh sb="10" eb="11">
      <t>ヒ</t>
    </rPh>
    <phoneticPr fontId="1"/>
  </si>
  <si>
    <t>現在における選挙人名簿</t>
    <rPh sb="0" eb="2">
      <t>ゲンザイ</t>
    </rPh>
    <rPh sb="6" eb="9">
      <t>センキョニン</t>
    </rPh>
    <rPh sb="9" eb="11">
      <t>メイボ</t>
    </rPh>
    <phoneticPr fontId="1"/>
  </si>
  <si>
    <t>に登録されていることを証明する。</t>
    <rPh sb="1" eb="3">
      <t>トウロク</t>
    </rPh>
    <rPh sb="11" eb="13">
      <t>ショウメイ</t>
    </rPh>
    <phoneticPr fontId="1"/>
  </si>
  <si>
    <t>委員長</t>
    <rPh sb="0" eb="3">
      <t>イインチョウ</t>
    </rPh>
    <phoneticPr fontId="1"/>
  </si>
  <si>
    <t>丙川　冬夫</t>
    <rPh sb="0" eb="1">
      <t>ヘイ</t>
    </rPh>
    <rPh sb="1" eb="2">
      <t>カワ</t>
    </rPh>
    <rPh sb="3" eb="5">
      <t>フユオ</t>
    </rPh>
    <phoneticPr fontId="1"/>
  </si>
  <si>
    <t>○○県□□市△町３丁目５番４５号</t>
    <rPh sb="2" eb="3">
      <t>ケン</t>
    </rPh>
    <rPh sb="5" eb="6">
      <t>シ</t>
    </rPh>
    <rPh sb="7" eb="8">
      <t>マチ</t>
    </rPh>
    <rPh sb="9" eb="11">
      <t>チョウメ</t>
    </rPh>
    <rPh sb="12" eb="13">
      <t>バン</t>
    </rPh>
    <rPh sb="15" eb="16">
      <t>ゴウ</t>
    </rPh>
    <phoneticPr fontId="1"/>
  </si>
  <si>
    <t>選挙管理委員会</t>
    <rPh sb="0" eb="7">
      <t>センキョカンリイインカイ</t>
    </rPh>
    <phoneticPr fontId="1"/>
  </si>
  <si>
    <t>甲原　五郎</t>
    <rPh sb="0" eb="2">
      <t>コウハラ</t>
    </rPh>
    <rPh sb="3" eb="5">
      <t>ゴロウ</t>
    </rPh>
    <phoneticPr fontId="1"/>
  </si>
  <si>
    <t>宮城県○市△町5丁目4番9号</t>
    <rPh sb="0" eb="3">
      <t>ミヤギケン</t>
    </rPh>
    <rPh sb="4" eb="5">
      <t>シ</t>
    </rPh>
    <rPh sb="6" eb="7">
      <t>マチ</t>
    </rPh>
    <rPh sb="8" eb="10">
      <t>チョウメ</t>
    </rPh>
    <rPh sb="11" eb="12">
      <t>バン</t>
    </rPh>
    <rPh sb="13" eb="14">
      <t>ゴウ</t>
    </rPh>
    <phoneticPr fontId="1"/>
  </si>
  <si>
    <t>999-999-9999</t>
  </si>
  <si>
    <t>乙藤　六郎</t>
    <rPh sb="0" eb="2">
      <t>オツトウ</t>
    </rPh>
    <rPh sb="3" eb="5">
      <t>ロクロウ</t>
    </rPh>
    <phoneticPr fontId="1"/>
  </si>
  <si>
    <t>宮城県○○郡○○町○○1丁目3番2号</t>
    <rPh sb="0" eb="3">
      <t>ミヤギケン</t>
    </rPh>
    <rPh sb="5" eb="6">
      <t>グン</t>
    </rPh>
    <rPh sb="8" eb="9">
      <t>マチ</t>
    </rPh>
    <rPh sb="12" eb="14">
      <t>チョウメ</t>
    </rPh>
    <rPh sb="15" eb="16">
      <t>バン</t>
    </rPh>
    <rPh sb="17" eb="18">
      <t>ゴウ</t>
    </rPh>
    <phoneticPr fontId="1"/>
  </si>
  <si>
    <t>農業</t>
    <rPh sb="0" eb="2">
      <t>ノウギョウ</t>
    </rPh>
    <phoneticPr fontId="1"/>
  </si>
  <si>
    <t>甲原五郎が入院したため</t>
    <rPh sb="0" eb="2">
      <t>コウハラ</t>
    </rPh>
    <rPh sb="2" eb="4">
      <t>ゴロウ</t>
    </rPh>
    <rPh sb="5" eb="7">
      <t>ニュウイン</t>
    </rPh>
    <phoneticPr fontId="1"/>
  </si>
  <si>
    <t>宮城県白石市○町8丁目7番6号</t>
    <rPh sb="0" eb="3">
      <t>ミヤギケン</t>
    </rPh>
    <rPh sb="3" eb="5">
      <t>シロイシ</t>
    </rPh>
    <rPh sb="5" eb="6">
      <t>シ</t>
    </rPh>
    <rPh sb="7" eb="8">
      <t>マチ</t>
    </rPh>
    <rPh sb="9" eb="11">
      <t>チョウメ</t>
    </rPh>
    <rPh sb="12" eb="13">
      <t>バン</t>
    </rPh>
    <rPh sb="14" eb="15">
      <t>ゴウ</t>
    </rPh>
    <phoneticPr fontId="1"/>
  </si>
  <si>
    <t>頒布するビラ</t>
    <rPh sb="0" eb="2">
      <t>ハンプ</t>
    </rPh>
    <phoneticPr fontId="1"/>
  </si>
  <si>
    <t>○</t>
    <phoneticPr fontId="1"/>
  </si>
  <si>
    <t>から</t>
    <phoneticPr fontId="1"/>
  </si>
  <si>
    <t>まで</t>
    <phoneticPr fontId="1"/>
  </si>
  <si>
    <t>　月 　日</t>
    <rPh sb="1" eb="2">
      <t>ツキ</t>
    </rPh>
    <rPh sb="4" eb="5">
      <t>ヒ</t>
    </rPh>
    <phoneticPr fontId="1"/>
  </si>
  <si>
    <t>　月 　日</t>
    <phoneticPr fontId="1"/>
  </si>
  <si>
    <t>令和○年○月○○日</t>
    <phoneticPr fontId="1"/>
  </si>
  <si>
    <t>急逝したため</t>
    <rPh sb="0" eb="2">
      <t>キュウセイ</t>
    </rPh>
    <phoneticPr fontId="1"/>
  </si>
  <si>
    <t>家事手伝い</t>
    <rPh sb="0" eb="4">
      <t>カジテツダ</t>
    </rPh>
    <phoneticPr fontId="1"/>
  </si>
  <si>
    <t>平成元年6月5日</t>
    <rPh sb="0" eb="2">
      <t>ヘイセイ</t>
    </rPh>
    <rPh sb="2" eb="4">
      <t>ガンネン</t>
    </rPh>
    <rPh sb="5" eb="6">
      <t>ガツ</t>
    </rPh>
    <rPh sb="7" eb="8">
      <t>ニチ</t>
    </rPh>
    <phoneticPr fontId="1"/>
  </si>
  <si>
    <t>甲原　花子</t>
    <rPh sb="0" eb="2">
      <t>コウバラ</t>
    </rPh>
    <rPh sb="3" eb="5">
      <t>ハナコ</t>
    </rPh>
    <phoneticPr fontId="1"/>
  </si>
  <si>
    <t>＜使用上の留意事項＞</t>
    <rPh sb="1" eb="4">
      <t>シヨウジョウ</t>
    </rPh>
    <rPh sb="5" eb="9">
      <t>リュウイジコウ</t>
    </rPh>
    <phoneticPr fontId="1"/>
  </si>
  <si>
    <t>＜使用方法＞</t>
    <rPh sb="1" eb="3">
      <t>シヨウ</t>
    </rPh>
    <rPh sb="3" eb="5">
      <t>ホウホウ</t>
    </rPh>
    <phoneticPr fontId="1"/>
  </si>
  <si>
    <t>・　各様式中の色分けは右に示すとおりです。</t>
    <rPh sb="2" eb="3">
      <t>カク</t>
    </rPh>
    <rPh sb="3" eb="5">
      <t>ヨウシキ</t>
    </rPh>
    <rPh sb="5" eb="6">
      <t>チュウ</t>
    </rPh>
    <rPh sb="7" eb="9">
      <t>イロワ</t>
    </rPh>
    <rPh sb="11" eb="12">
      <t>ミギ</t>
    </rPh>
    <rPh sb="13" eb="14">
      <t>シメ</t>
    </rPh>
    <phoneticPr fontId="1"/>
  </si>
  <si>
    <t>…自由記載</t>
    <rPh sb="1" eb="5">
      <t>ジユウキサイ</t>
    </rPh>
    <phoneticPr fontId="1"/>
  </si>
  <si>
    <t>…選択</t>
    <rPh sb="1" eb="3">
      <t>センタク</t>
    </rPh>
    <phoneticPr fontId="1"/>
  </si>
  <si>
    <t>（青字）</t>
    <rPh sb="1" eb="2">
      <t>アオ</t>
    </rPh>
    <rPh sb="2" eb="3">
      <t>ジ</t>
    </rPh>
    <phoneticPr fontId="1"/>
  </si>
  <si>
    <t>・　自由記載欄については、入力後に印刷するか、印刷後に手書き等により必要事項を記入してください。</t>
    <rPh sb="2" eb="7">
      <t>ジユウキサイラン</t>
    </rPh>
    <rPh sb="13" eb="16">
      <t>ニュウリョクゴ</t>
    </rPh>
    <rPh sb="17" eb="19">
      <t>インサツ</t>
    </rPh>
    <rPh sb="23" eb="26">
      <t>インサツゴ</t>
    </rPh>
    <rPh sb="27" eb="29">
      <t>テガ</t>
    </rPh>
    <rPh sb="30" eb="31">
      <t>トウ</t>
    </rPh>
    <rPh sb="34" eb="38">
      <t>ヒツヨウジコウ</t>
    </rPh>
    <rPh sb="39" eb="41">
      <t>キニュウ</t>
    </rPh>
    <phoneticPr fontId="1"/>
  </si>
  <si>
    <t>・　押印により対応する様式については、忘れずに押印をお願いいたします。</t>
    <rPh sb="2" eb="4">
      <t>オウイン</t>
    </rPh>
    <rPh sb="7" eb="9">
      <t>タイオウ</t>
    </rPh>
    <rPh sb="11" eb="13">
      <t>ヨウシキ</t>
    </rPh>
    <rPh sb="19" eb="20">
      <t>ワス</t>
    </rPh>
    <rPh sb="23" eb="25">
      <t>オウイン</t>
    </rPh>
    <rPh sb="27" eb="28">
      <t>ネガ</t>
    </rPh>
    <phoneticPr fontId="1"/>
  </si>
  <si>
    <t>・　画面上は色がついていても、印刷すると白黒で印刷されるよう設定しておりますので、そのまま印刷してください。</t>
    <rPh sb="2" eb="5">
      <t>ガメンジョウ</t>
    </rPh>
    <rPh sb="6" eb="7">
      <t>イロ</t>
    </rPh>
    <rPh sb="15" eb="17">
      <t>インサツ</t>
    </rPh>
    <rPh sb="20" eb="22">
      <t>シロクロ</t>
    </rPh>
    <rPh sb="23" eb="25">
      <t>インサツ</t>
    </rPh>
    <rPh sb="30" eb="32">
      <t>セッテイ</t>
    </rPh>
    <rPh sb="45" eb="47">
      <t>インサツ</t>
    </rPh>
    <phoneticPr fontId="1"/>
  </si>
  <si>
    <t>・　使用に当たってご不明な点やご要望、不具合等がありましたら当事務局までご連絡ください。</t>
    <rPh sb="2" eb="4">
      <t>シヨウ</t>
    </rPh>
    <rPh sb="5" eb="6">
      <t>ア</t>
    </rPh>
    <rPh sb="10" eb="12">
      <t>フメイ</t>
    </rPh>
    <rPh sb="13" eb="14">
      <t>テン</t>
    </rPh>
    <rPh sb="16" eb="18">
      <t>ヨウボウ</t>
    </rPh>
    <rPh sb="19" eb="23">
      <t>フグアイトウ</t>
    </rPh>
    <rPh sb="30" eb="34">
      <t>トウジムキョク</t>
    </rPh>
    <rPh sb="37" eb="39">
      <t>レンラク</t>
    </rPh>
    <phoneticPr fontId="1"/>
  </si>
  <si>
    <t>入力シート①</t>
    <rPh sb="0" eb="2">
      <t>ニュウリョク</t>
    </rPh>
    <phoneticPr fontId="1"/>
  </si>
  <si>
    <t>入力シート②</t>
    <rPh sb="0" eb="2">
      <t>ニュウリョク</t>
    </rPh>
    <phoneticPr fontId="1"/>
  </si>
  <si>
    <t>立候補届出関係</t>
    <rPh sb="0" eb="3">
      <t>リッコウホ</t>
    </rPh>
    <rPh sb="3" eb="5">
      <t>トドケデ</t>
    </rPh>
    <rPh sb="5" eb="7">
      <t>カンケイ</t>
    </rPh>
    <phoneticPr fontId="1"/>
  </si>
  <si>
    <t>開票立会人となるべき者の届出書</t>
    <rPh sb="0" eb="5">
      <t>カイヒョウタチアイニン</t>
    </rPh>
    <rPh sb="10" eb="11">
      <t>シャ</t>
    </rPh>
    <rPh sb="12" eb="15">
      <t>トドケデショ</t>
    </rPh>
    <phoneticPr fontId="1"/>
  </si>
  <si>
    <t>宣誓書</t>
    <rPh sb="0" eb="3">
      <t>センセイショ</t>
    </rPh>
    <phoneticPr fontId="1"/>
  </si>
  <si>
    <t>選挙人名簿登録証明書</t>
    <phoneticPr fontId="1"/>
  </si>
  <si>
    <t>承諾書</t>
    <rPh sb="0" eb="3">
      <t>ショウダクショ</t>
    </rPh>
    <phoneticPr fontId="1"/>
  </si>
  <si>
    <t>出納責任者選任（解任）承諾書</t>
    <phoneticPr fontId="1"/>
  </si>
  <si>
    <t>選挙立会人となるべき者の届出書</t>
    <phoneticPr fontId="1"/>
  </si>
  <si>
    <t>開票立会人となるべき者の届出書</t>
    <phoneticPr fontId="1"/>
  </si>
  <si>
    <t>選挙公報掲載申請書</t>
    <phoneticPr fontId="1"/>
  </si>
  <si>
    <t>選挙公報掲載申請撤回申請書</t>
    <phoneticPr fontId="1"/>
  </si>
  <si>
    <t>選挙公報掲載文修正申請書</t>
    <phoneticPr fontId="1"/>
  </si>
  <si>
    <t>選挙運動のために頒布するビラに関する届出書</t>
    <phoneticPr fontId="1"/>
  </si>
  <si>
    <t>参考様式1</t>
    <rPh sb="0" eb="4">
      <t>サンコウヨウシキ</t>
    </rPh>
    <phoneticPr fontId="1"/>
  </si>
  <si>
    <t>参考様式2</t>
    <rPh sb="0" eb="4">
      <t>サンコウヨウシキ</t>
    </rPh>
    <phoneticPr fontId="1"/>
  </si>
  <si>
    <t>参考様式3</t>
    <rPh sb="0" eb="4">
      <t>サンコウヨウシキ</t>
    </rPh>
    <phoneticPr fontId="1"/>
  </si>
  <si>
    <t>候補者届出事項の異動届出書</t>
    <phoneticPr fontId="1"/>
  </si>
  <si>
    <t>宮城県選挙管理委員会事務局（電話：022-211-2343）</t>
    <rPh sb="0" eb="3">
      <t>ミヤギケン</t>
    </rPh>
    <rPh sb="3" eb="5">
      <t>センキョ</t>
    </rPh>
    <rPh sb="5" eb="7">
      <t>カンリ</t>
    </rPh>
    <rPh sb="7" eb="10">
      <t>イインカイ</t>
    </rPh>
    <rPh sb="10" eb="13">
      <t>ジムキョク</t>
    </rPh>
    <phoneticPr fontId="2"/>
  </si>
  <si>
    <r>
      <t>様式一覧</t>
    </r>
    <r>
      <rPr>
        <sz val="11"/>
        <color indexed="8"/>
        <rFont val="UD デジタル 教科書体 NP-R"/>
        <family val="1"/>
        <charset val="128"/>
      </rPr>
      <t>（様式番号を選択すると該当シートに遷移することができます。）</t>
    </r>
    <rPh sb="0" eb="4">
      <t>ヨウシキイチラン</t>
    </rPh>
    <rPh sb="5" eb="7">
      <t>ヨウシキ</t>
    </rPh>
    <rPh sb="7" eb="9">
      <t>バンゴウ</t>
    </rPh>
    <rPh sb="10" eb="12">
      <t>センタク</t>
    </rPh>
    <rPh sb="15" eb="17">
      <t>ガイトウ</t>
    </rPh>
    <rPh sb="21" eb="23">
      <t>センイ</t>
    </rPh>
    <phoneticPr fontId="2"/>
  </si>
  <si>
    <r>
      <t>…</t>
    </r>
    <r>
      <rPr>
        <b/>
        <u/>
        <sz val="12"/>
        <rFont val="UD デジタル 教科書体 NP-R"/>
        <family val="1"/>
        <charset val="128"/>
      </rPr>
      <t>計算式が入っているので基本的には触らないでください。</t>
    </r>
    <rPh sb="1" eb="3">
      <t>ケイサン</t>
    </rPh>
    <rPh sb="3" eb="4">
      <t>シキ</t>
    </rPh>
    <rPh sb="5" eb="6">
      <t>ハイ</t>
    </rPh>
    <rPh sb="12" eb="14">
      <t>キホン</t>
    </rPh>
    <rPh sb="14" eb="15">
      <t>テキ</t>
    </rPh>
    <rPh sb="17" eb="18">
      <t>サワ</t>
    </rPh>
    <phoneticPr fontId="1"/>
  </si>
  <si>
    <r>
      <t>・　</t>
    </r>
    <r>
      <rPr>
        <b/>
        <u/>
        <sz val="12"/>
        <color indexed="10"/>
        <rFont val="UD デジタル 教科書体 NP-R"/>
        <family val="1"/>
        <charset val="128"/>
      </rPr>
      <t>入力内容が正しいか確認した上、様式を印刷する前と後に、必ず正しく反映されているか、記入漏れがないか等を使用者の責任において確認</t>
    </r>
    <r>
      <rPr>
        <sz val="12"/>
        <rFont val="UD デジタル 教科書体 NP-R"/>
        <family val="1"/>
        <charset val="128"/>
      </rPr>
      <t>してください。</t>
    </r>
    <rPh sb="2" eb="6">
      <t>ニュウリョクナイヨウ</t>
    </rPh>
    <rPh sb="7" eb="8">
      <t>タダ</t>
    </rPh>
    <rPh sb="11" eb="13">
      <t>カクニン</t>
    </rPh>
    <rPh sb="15" eb="16">
      <t>ウエ</t>
    </rPh>
    <rPh sb="17" eb="19">
      <t>ヨウシキ</t>
    </rPh>
    <rPh sb="20" eb="22">
      <t>インサツ</t>
    </rPh>
    <rPh sb="24" eb="25">
      <t>マエ</t>
    </rPh>
    <rPh sb="26" eb="27">
      <t>アト</t>
    </rPh>
    <rPh sb="29" eb="30">
      <t>カナラ</t>
    </rPh>
    <rPh sb="31" eb="32">
      <t>タダ</t>
    </rPh>
    <rPh sb="34" eb="36">
      <t>ハンエイ</t>
    </rPh>
    <rPh sb="43" eb="46">
      <t>キニュウモ</t>
    </rPh>
    <rPh sb="51" eb="52">
      <t>トウ</t>
    </rPh>
    <rPh sb="53" eb="56">
      <t>シヨウシャ</t>
    </rPh>
    <rPh sb="57" eb="59">
      <t>セキニン</t>
    </rPh>
    <rPh sb="63" eb="65">
      <t>カクニン</t>
    </rPh>
    <phoneticPr fontId="1"/>
  </si>
  <si>
    <r>
      <rPr>
        <u/>
        <sz val="12"/>
        <rFont val="UD デジタル 教科書体 NP-R"/>
        <family val="1"/>
        <charset val="128"/>
      </rPr>
      <t>・</t>
    </r>
    <r>
      <rPr>
        <b/>
        <u/>
        <sz val="12"/>
        <rFont val="UD デジタル 教科書体 NP-R"/>
        <family val="1"/>
        <charset val="128"/>
      </rPr>
      <t>　記入例などを参考に、入力シート①及び②、各種様式に必要事項を入力し、必要な様式を印刷の上、ご活用ください。</t>
    </r>
    <rPh sb="2" eb="5">
      <t>キニュウレイ</t>
    </rPh>
    <rPh sb="8" eb="10">
      <t>サンコウ</t>
    </rPh>
    <rPh sb="12" eb="14">
      <t>ニュウリョク</t>
    </rPh>
    <rPh sb="18" eb="19">
      <t>オヨ</t>
    </rPh>
    <rPh sb="22" eb="26">
      <t>カクシュヨウシキ</t>
    </rPh>
    <rPh sb="27" eb="31">
      <t>ヒツヨウジコウ</t>
    </rPh>
    <rPh sb="32" eb="34">
      <t>ニュウリョク</t>
    </rPh>
    <rPh sb="36" eb="38">
      <t>ヒツヨウ</t>
    </rPh>
    <rPh sb="39" eb="41">
      <t>ヨウシキ</t>
    </rPh>
    <rPh sb="42" eb="44">
      <t>インサツ</t>
    </rPh>
    <rPh sb="45" eb="46">
      <t>ウエ</t>
    </rPh>
    <rPh sb="48" eb="50">
      <t>カツヨウ</t>
    </rPh>
    <phoneticPr fontId="1"/>
  </si>
  <si>
    <t>宮城県選挙管理委員会事務局</t>
    <rPh sb="0" eb="3">
      <t>ミヤギケン</t>
    </rPh>
    <rPh sb="3" eb="13">
      <t>センキョカンリイインカイジムキョク</t>
    </rPh>
    <phoneticPr fontId="1"/>
  </si>
  <si>
    <t>　　※　設定シートは、事務局で入力しますので変更しないでください。</t>
    <rPh sb="4" eb="6">
      <t>セッテイ</t>
    </rPh>
    <rPh sb="11" eb="14">
      <t>ジムキョク</t>
    </rPh>
    <rPh sb="15" eb="17">
      <t>ニュウリョク</t>
    </rPh>
    <rPh sb="22" eb="24">
      <t>ヘンコウ</t>
    </rPh>
    <phoneticPr fontId="1"/>
  </si>
  <si>
    <r>
      <t>・　このExcelファイルは、立候補届出書類の作成を支援することを目的に宮城県選挙管理委員会事務局が作成したもので、使用は任意です。　　</t>
    </r>
    <r>
      <rPr>
        <i/>
        <sz val="12"/>
        <rFont val="UD デジタル 教科書体 NP-R"/>
        <family val="1"/>
        <charset val="128"/>
      </rPr>
      <t>※　24インチ程度のモニターで作業しやすいように作成しております。</t>
    </r>
    <rPh sb="15" eb="22">
      <t>リッコウホトドケデショルイ</t>
    </rPh>
    <rPh sb="23" eb="25">
      <t>サクセイ</t>
    </rPh>
    <rPh sb="26" eb="28">
      <t>シエン</t>
    </rPh>
    <rPh sb="33" eb="35">
      <t>モクテキ</t>
    </rPh>
    <rPh sb="36" eb="39">
      <t>ミヤギケン</t>
    </rPh>
    <rPh sb="39" eb="49">
      <t>センキョカンリイインカイジムキョク</t>
    </rPh>
    <rPh sb="50" eb="52">
      <t>サクセイ</t>
    </rPh>
    <rPh sb="58" eb="60">
      <t>シヨウ</t>
    </rPh>
    <rPh sb="61" eb="63">
      <t>ニンイ</t>
    </rPh>
    <rPh sb="75" eb="77">
      <t>テイド</t>
    </rPh>
    <rPh sb="83" eb="85">
      <t>サギョウ</t>
    </rPh>
    <rPh sb="92" eb="94">
      <t>サクセイ</t>
    </rPh>
    <phoneticPr fontId="1"/>
  </si>
  <si>
    <r>
      <t>・　</t>
    </r>
    <r>
      <rPr>
        <b/>
        <sz val="12"/>
        <rFont val="UD デジタル 教科書体 NP-R"/>
        <family val="1"/>
        <charset val="128"/>
      </rPr>
      <t>使用いただく場合には、以下の点について必ずご理解いただいた上でご活用ください。</t>
    </r>
    <rPh sb="2" eb="4">
      <t>シヨウ</t>
    </rPh>
    <rPh sb="8" eb="10">
      <t>バアイ</t>
    </rPh>
    <rPh sb="13" eb="15">
      <t>イカ</t>
    </rPh>
    <rPh sb="16" eb="17">
      <t>テン</t>
    </rPh>
    <rPh sb="21" eb="22">
      <t>カナラ</t>
    </rPh>
    <rPh sb="24" eb="26">
      <t>リカイ</t>
    </rPh>
    <rPh sb="31" eb="32">
      <t>ウエ</t>
    </rPh>
    <rPh sb="34" eb="36">
      <t>カツヨウ</t>
    </rPh>
    <phoneticPr fontId="1"/>
  </si>
  <si>
    <t>所属する政党（政治団体）の名称</t>
    <rPh sb="0" eb="2">
      <t>ショゾク</t>
    </rPh>
    <rPh sb="4" eb="6">
      <t>セイトウ</t>
    </rPh>
    <rPh sb="7" eb="11">
      <t>セイジダンタイ</t>
    </rPh>
    <rPh sb="13" eb="15">
      <t>メイショウ</t>
    </rPh>
    <phoneticPr fontId="1"/>
  </si>
  <si>
    <r>
      <t>・　</t>
    </r>
    <r>
      <rPr>
        <b/>
        <u/>
        <sz val="12"/>
        <color indexed="10"/>
        <rFont val="UD デジタル 教科書体 NP-R"/>
        <family val="1"/>
        <charset val="128"/>
      </rPr>
      <t>英数字は基本的に半角</t>
    </r>
    <r>
      <rPr>
        <sz val="12"/>
        <rFont val="UD デジタル 教科書体 NP-R"/>
        <family val="1"/>
        <charset val="128"/>
      </rPr>
      <t>で入力してください。</t>
    </r>
    <rPh sb="2" eb="5">
      <t>エイスウジ</t>
    </rPh>
    <rPh sb="6" eb="8">
      <t>キホン</t>
    </rPh>
    <rPh sb="8" eb="9">
      <t>テキ</t>
    </rPh>
    <rPh sb="10" eb="12">
      <t>ハンカク</t>
    </rPh>
    <rPh sb="13" eb="15">
      <t>ニュウリョク</t>
    </rPh>
    <phoneticPr fontId="1"/>
  </si>
  <si>
    <t>　私は、公職選挙法第８６条の８（被選挙権のない者等の立候補の禁止）第１項、</t>
    <rPh sb="1" eb="2">
      <t>ワタシ</t>
    </rPh>
    <rPh sb="4" eb="6">
      <t>コウショク</t>
    </rPh>
    <rPh sb="6" eb="9">
      <t>センキョホウ</t>
    </rPh>
    <rPh sb="9" eb="10">
      <t>ダイ</t>
    </rPh>
    <rPh sb="12" eb="13">
      <t>ジョウ</t>
    </rPh>
    <rPh sb="33" eb="34">
      <t>ダイ</t>
    </rPh>
    <rPh sb="35" eb="36">
      <t>コウ</t>
    </rPh>
    <phoneticPr fontId="1"/>
  </si>
  <si>
    <t>甲山　夏男</t>
    <rPh sb="0" eb="2">
      <t>コウヤマ</t>
    </rPh>
    <rPh sb="3" eb="5">
      <t>ナツオ</t>
    </rPh>
    <phoneticPr fontId="1"/>
  </si>
  <si>
    <t>宮城県△△市○○区△□町２丁目２４２番地</t>
    <rPh sb="0" eb="3">
      <t>ミヤギケン</t>
    </rPh>
    <rPh sb="3" eb="6">
      <t>サンカクサンカクシ</t>
    </rPh>
    <rPh sb="8" eb="9">
      <t>ク</t>
    </rPh>
    <rPh sb="11" eb="12">
      <t>マチ</t>
    </rPh>
    <rPh sb="13" eb="15">
      <t>チョウメ</t>
    </rPh>
    <rPh sb="18" eb="20">
      <t>バンチ</t>
    </rPh>
    <phoneticPr fontId="1"/>
  </si>
  <si>
    <t>宮城県○○市□□町１丁目１３番４２号</t>
    <rPh sb="0" eb="3">
      <t>ミヤギケン</t>
    </rPh>
    <rPh sb="5" eb="6">
      <t>シ</t>
    </rPh>
    <rPh sb="8" eb="9">
      <t>マチ</t>
    </rPh>
    <rPh sb="10" eb="12">
      <t>チョウメ</t>
    </rPh>
    <rPh sb="14" eb="15">
      <t>バン</t>
    </rPh>
    <rPh sb="17" eb="18">
      <t>ゴウ</t>
    </rPh>
    <phoneticPr fontId="1"/>
  </si>
  <si>
    <t>　上記の者は、本政党（政治団体）に所属する者であることを証明する。</t>
    <rPh sb="1" eb="3">
      <t>ジョウキ</t>
    </rPh>
    <rPh sb="4" eb="5">
      <t>シャ</t>
    </rPh>
    <rPh sb="7" eb="10">
      <t>ホンセイトウ</t>
    </rPh>
    <rPh sb="11" eb="15">
      <t>セイジダンタイ</t>
    </rPh>
    <rPh sb="17" eb="19">
      <t>ショゾク</t>
    </rPh>
    <rPh sb="21" eb="22">
      <t>モノ</t>
    </rPh>
    <rPh sb="28" eb="30">
      <t>ショウメイ</t>
    </rPh>
    <phoneticPr fontId="1"/>
  </si>
  <si>
    <t>推薦届出者</t>
    <rPh sb="0" eb="5">
      <t>スイセントドケデシャ</t>
    </rPh>
    <phoneticPr fontId="1"/>
  </si>
  <si>
    <t>乙川　次郎</t>
    <rPh sb="0" eb="2">
      <t>オツカワ</t>
    </rPh>
    <rPh sb="3" eb="5">
      <t>ジロウ</t>
    </rPh>
    <phoneticPr fontId="1"/>
  </si>
  <si>
    <r>
      <t>・　このファイルは</t>
    </r>
    <r>
      <rPr>
        <b/>
        <u/>
        <sz val="12"/>
        <color rgb="FFFF0000"/>
        <rFont val="UD デジタル 教科書体 NP-R"/>
        <family val="1"/>
        <charset val="128"/>
      </rPr>
      <t>複数人による推薦届出には対応していません</t>
    </r>
    <r>
      <rPr>
        <sz val="12"/>
        <rFont val="UD デジタル 教科書体 NP-R"/>
        <family val="1"/>
        <charset val="128"/>
      </rPr>
      <t>ので、その場合は手書き等で対応してください。</t>
    </r>
    <rPh sb="9" eb="12">
      <t>フクスウニン</t>
    </rPh>
    <rPh sb="15" eb="19">
      <t>スイセントドケデ</t>
    </rPh>
    <rPh sb="21" eb="23">
      <t>タイオウ</t>
    </rPh>
    <rPh sb="34" eb="36">
      <t>バアイ</t>
    </rPh>
    <rPh sb="37" eb="39">
      <t>テガ</t>
    </rPh>
    <rPh sb="40" eb="41">
      <t>トウ</t>
    </rPh>
    <rPh sb="42" eb="44">
      <t>タイオウ</t>
    </rPh>
    <phoneticPr fontId="1"/>
  </si>
  <si>
    <t>　上記のとおり推薦届出をします。</t>
    <rPh sb="7" eb="11">
      <t>スイセントドケデ</t>
    </rPh>
    <phoneticPr fontId="1"/>
  </si>
  <si>
    <t>住　所</t>
    <rPh sb="0" eb="1">
      <t>ジュウ</t>
    </rPh>
    <rPh sb="2" eb="3">
      <t>トコロ</t>
    </rPh>
    <phoneticPr fontId="1"/>
  </si>
  <si>
    <t>生</t>
    <rPh sb="0" eb="1">
      <t>ウ</t>
    </rPh>
    <phoneticPr fontId="1"/>
  </si>
  <si>
    <t>候補者推薦届出承諾書</t>
    <rPh sb="0" eb="3">
      <t>コウホシャ</t>
    </rPh>
    <rPh sb="3" eb="5">
      <t>スイセン</t>
    </rPh>
    <rPh sb="5" eb="7">
      <t>トドケデ</t>
    </rPh>
    <rPh sb="7" eb="10">
      <t>ショウダクショ</t>
    </rPh>
    <phoneticPr fontId="1"/>
  </si>
  <si>
    <t>（選挙立会人届出に添付）</t>
    <rPh sb="1" eb="3">
      <t>センキョ</t>
    </rPh>
    <rPh sb="3" eb="5">
      <t>タチアイ</t>
    </rPh>
    <rPh sb="5" eb="6">
      <t>ニン</t>
    </rPh>
    <rPh sb="6" eb="8">
      <t>トドケデ</t>
    </rPh>
    <rPh sb="9" eb="11">
      <t>テンプ</t>
    </rPh>
    <phoneticPr fontId="1"/>
  </si>
  <si>
    <t>（推薦届出に添付）</t>
    <rPh sb="1" eb="3">
      <t>スイセン</t>
    </rPh>
    <rPh sb="3" eb="5">
      <t>トドケデ</t>
    </rPh>
    <rPh sb="6" eb="8">
      <t>テンプ</t>
    </rPh>
    <phoneticPr fontId="1"/>
  </si>
  <si>
    <t>宮城県大崎市○□町４丁目２番８号</t>
    <rPh sb="0" eb="3">
      <t>ミヤギケン</t>
    </rPh>
    <rPh sb="3" eb="5">
      <t>オオサキ</t>
    </rPh>
    <rPh sb="5" eb="6">
      <t>シ</t>
    </rPh>
    <rPh sb="8" eb="9">
      <t>マチ</t>
    </rPh>
    <rPh sb="10" eb="12">
      <t>チョウメ</t>
    </rPh>
    <rPh sb="13" eb="14">
      <t>バン</t>
    </rPh>
    <rPh sb="15" eb="16">
      <t>ゴウ</t>
    </rPh>
    <phoneticPr fontId="1"/>
  </si>
  <si>
    <t>事　由</t>
    <rPh sb="0" eb="1">
      <t>コト</t>
    </rPh>
    <rPh sb="2" eb="3">
      <t>ヨシ</t>
    </rPh>
    <phoneticPr fontId="1"/>
  </si>
  <si>
    <t>　　候補者本人が届け出る場合にあっては本人確認書類の提示又は提出を、その代理人が届け</t>
    <rPh sb="2" eb="5">
      <t>コウホシャ</t>
    </rPh>
    <rPh sb="5" eb="7">
      <t>ホンニン</t>
    </rPh>
    <rPh sb="8" eb="9">
      <t>トド</t>
    </rPh>
    <rPh sb="10" eb="11">
      <t>デ</t>
    </rPh>
    <rPh sb="12" eb="14">
      <t>バアイ</t>
    </rPh>
    <rPh sb="19" eb="21">
      <t>ホンニン</t>
    </rPh>
    <rPh sb="21" eb="23">
      <t>カクニン</t>
    </rPh>
    <rPh sb="23" eb="25">
      <t>ショルイ</t>
    </rPh>
    <rPh sb="26" eb="28">
      <t>テイジ</t>
    </rPh>
    <rPh sb="28" eb="29">
      <t>マタ</t>
    </rPh>
    <rPh sb="30" eb="32">
      <t>テイシュツ</t>
    </rPh>
    <phoneticPr fontId="1"/>
  </si>
  <si>
    <t>（推薦届出者が選任する場合）</t>
    <rPh sb="1" eb="6">
      <t>スイセントドケデシャ</t>
    </rPh>
    <rPh sb="7" eb="9">
      <t>センニン</t>
    </rPh>
    <rPh sb="11" eb="13">
      <t>バアイ</t>
    </rPh>
    <phoneticPr fontId="1"/>
  </si>
  <si>
    <t>（推薦届出者が選任した場合）</t>
    <rPh sb="1" eb="6">
      <t>スイセントドケデシャ</t>
    </rPh>
    <rPh sb="7" eb="9">
      <t>センニン</t>
    </rPh>
    <rPh sb="11" eb="13">
      <t>バアイ</t>
    </rPh>
    <phoneticPr fontId="1"/>
  </si>
  <si>
    <t>（推薦届出者が選任した場合）</t>
    <rPh sb="1" eb="6">
      <t>スイセントドケデシャ</t>
    </rPh>
    <phoneticPr fontId="1"/>
  </si>
  <si>
    <t>推薦届出代表者証明書</t>
    <rPh sb="0" eb="4">
      <t>スイセントドケデ</t>
    </rPh>
    <rPh sb="4" eb="7">
      <t>ダイヒョウシャ</t>
    </rPh>
    <rPh sb="7" eb="10">
      <t>ショウメイショ</t>
    </rPh>
    <phoneticPr fontId="1"/>
  </si>
  <si>
    <t>推薦届出代表者</t>
    <rPh sb="0" eb="4">
      <t>スイセントドケデ</t>
    </rPh>
    <rPh sb="4" eb="7">
      <t>ダイヒョウシャ</t>
    </rPh>
    <phoneticPr fontId="1"/>
  </si>
  <si>
    <t>の推薦届出者の代表者であることを証明する。</t>
    <rPh sb="1" eb="6">
      <t>スイセントドケデシャ</t>
    </rPh>
    <rPh sb="7" eb="10">
      <t>ダイヒョウシャ</t>
    </rPh>
    <rPh sb="16" eb="18">
      <t>ショウメイ</t>
    </rPh>
    <phoneticPr fontId="1"/>
  </si>
  <si>
    <t>（推薦届出者用、県選管提出用）</t>
    <rPh sb="1" eb="6">
      <t>スイセントドケデシャ</t>
    </rPh>
    <rPh sb="6" eb="7">
      <t>ヨウ</t>
    </rPh>
    <rPh sb="8" eb="9">
      <t>ケン</t>
    </rPh>
    <rPh sb="9" eb="11">
      <t>センカン</t>
    </rPh>
    <rPh sb="11" eb="14">
      <t>テイシュツヨウ</t>
    </rPh>
    <phoneticPr fontId="1"/>
  </si>
  <si>
    <t>選挙事務所設置（異動）承諾書</t>
    <rPh sb="0" eb="5">
      <t>センキョジムショ</t>
    </rPh>
    <rPh sb="5" eb="7">
      <t>セッチ</t>
    </rPh>
    <rPh sb="8" eb="10">
      <t>イドウ</t>
    </rPh>
    <rPh sb="11" eb="14">
      <t>ショウダクショ</t>
    </rPh>
    <phoneticPr fontId="1"/>
  </si>
  <si>
    <t>推薦届出者</t>
    <rPh sb="0" eb="4">
      <t>スイセントドケデ</t>
    </rPh>
    <rPh sb="4" eb="5">
      <t>シャ</t>
    </rPh>
    <phoneticPr fontId="1"/>
  </si>
  <si>
    <t>（候補者用）</t>
    <rPh sb="1" eb="4">
      <t>コウホシャ</t>
    </rPh>
    <rPh sb="4" eb="5">
      <t>ヨウ</t>
    </rPh>
    <phoneticPr fontId="1"/>
  </si>
  <si>
    <t>丁川　九郎</t>
    <rPh sb="0" eb="1">
      <t>チョウ</t>
    </rPh>
    <rPh sb="1" eb="2">
      <t>カワ</t>
    </rPh>
    <rPh sb="3" eb="5">
      <t>キュウロウ</t>
    </rPh>
    <phoneticPr fontId="1"/>
  </si>
  <si>
    <t>宮城県仙台市青葉区○○町３丁目６番８号</t>
    <rPh sb="0" eb="3">
      <t>ミヤギケン</t>
    </rPh>
    <rPh sb="3" eb="5">
      <t>センダイ</t>
    </rPh>
    <rPh sb="5" eb="6">
      <t>シ</t>
    </rPh>
    <rPh sb="6" eb="8">
      <t>アオバ</t>
    </rPh>
    <rPh sb="8" eb="9">
      <t>ク</t>
    </rPh>
    <rPh sb="11" eb="12">
      <t>マチ</t>
    </rPh>
    <rPh sb="13" eb="15">
      <t>チョウメ</t>
    </rPh>
    <rPh sb="16" eb="17">
      <t>バン</t>
    </rPh>
    <rPh sb="18" eb="19">
      <t>ゴウ</t>
    </rPh>
    <phoneticPr fontId="1"/>
  </si>
  <si>
    <t>様式15</t>
    <phoneticPr fontId="1"/>
  </si>
  <si>
    <t>候補者推薦届出承諾書</t>
    <phoneticPr fontId="1"/>
  </si>
  <si>
    <t>様式23</t>
    <phoneticPr fontId="1"/>
  </si>
  <si>
    <t>選挙事務所設置（異動）承諾書</t>
    <phoneticPr fontId="1"/>
  </si>
  <si>
    <t>届出書（報酬を支給できる者）</t>
    <rPh sb="0" eb="3">
      <t>トドケデショ</t>
    </rPh>
    <phoneticPr fontId="1"/>
  </si>
  <si>
    <t>選挙事務所（候補者・推薦届出者）</t>
    <rPh sb="0" eb="5">
      <t>センキョジムショ</t>
    </rPh>
    <rPh sb="6" eb="9">
      <t>コウホシャ</t>
    </rPh>
    <rPh sb="10" eb="12">
      <t>スイセン</t>
    </rPh>
    <rPh sb="12" eb="15">
      <t>トドケデシャ</t>
    </rPh>
    <phoneticPr fontId="1"/>
  </si>
  <si>
    <t>選挙の期日（投票日）</t>
    <rPh sb="0" eb="2">
      <t>センキョ</t>
    </rPh>
    <rPh sb="3" eb="5">
      <t>キジツ</t>
    </rPh>
    <rPh sb="6" eb="9">
      <t>トウヒョウビ</t>
    </rPh>
    <phoneticPr fontId="1"/>
  </si>
  <si>
    <t>所属する政党（政治団体）のふりがな</t>
    <rPh sb="0" eb="2">
      <t>ショゾク</t>
    </rPh>
    <rPh sb="4" eb="6">
      <t>セイトウ</t>
    </rPh>
    <rPh sb="7" eb="9">
      <t>セイジ</t>
    </rPh>
    <rPh sb="9" eb="11">
      <t>ダンタイ</t>
    </rPh>
    <phoneticPr fontId="1"/>
  </si>
  <si>
    <t>候補者　ふりがな</t>
    <rPh sb="0" eb="3">
      <t>コウホシャ</t>
    </rPh>
    <phoneticPr fontId="1"/>
  </si>
  <si>
    <t>候補者　氏名</t>
    <rPh sb="0" eb="3">
      <t>コウホシャ</t>
    </rPh>
    <rPh sb="4" eb="6">
      <t>シメイ</t>
    </rPh>
    <phoneticPr fontId="1"/>
  </si>
  <si>
    <t>候補者　性別</t>
    <rPh sb="0" eb="3">
      <t>コウホシャ</t>
    </rPh>
    <rPh sb="4" eb="6">
      <t>セイベツ</t>
    </rPh>
    <phoneticPr fontId="1"/>
  </si>
  <si>
    <t>候補者　生年月日</t>
    <rPh sb="0" eb="3">
      <t>コウホシャ</t>
    </rPh>
    <rPh sb="4" eb="8">
      <t>セイネンガッピ</t>
    </rPh>
    <phoneticPr fontId="1"/>
  </si>
  <si>
    <t>候補者　本籍</t>
    <rPh sb="0" eb="3">
      <t>コウホシャ</t>
    </rPh>
    <rPh sb="4" eb="6">
      <t>ホンセキ</t>
    </rPh>
    <phoneticPr fontId="1"/>
  </si>
  <si>
    <t>候補者　住所</t>
    <rPh sb="0" eb="3">
      <t>コウホシャ</t>
    </rPh>
    <rPh sb="4" eb="6">
      <t>ジュウショ</t>
    </rPh>
    <phoneticPr fontId="1"/>
  </si>
  <si>
    <t>候補者　電話番号</t>
    <rPh sb="0" eb="3">
      <t>コウホシャ</t>
    </rPh>
    <rPh sb="4" eb="6">
      <t>デンワ</t>
    </rPh>
    <rPh sb="6" eb="8">
      <t>バンゴウ</t>
    </rPh>
    <phoneticPr fontId="1"/>
  </si>
  <si>
    <t>候補者　職業</t>
    <rPh sb="0" eb="3">
      <t>コウホシャ</t>
    </rPh>
    <rPh sb="4" eb="6">
      <t>ショクギョウ</t>
    </rPh>
    <phoneticPr fontId="1"/>
  </si>
  <si>
    <t>候補者　一のウェブサイト等のアドレス（候補者）</t>
    <rPh sb="0" eb="3">
      <t>コウホシャ</t>
    </rPh>
    <rPh sb="4" eb="5">
      <t>イチ</t>
    </rPh>
    <rPh sb="12" eb="13">
      <t>トウ</t>
    </rPh>
    <rPh sb="19" eb="22">
      <t>コウホシャ</t>
    </rPh>
    <phoneticPr fontId="1"/>
  </si>
  <si>
    <t>推薦届出者　ふりがな</t>
    <rPh sb="0" eb="2">
      <t>スイセン</t>
    </rPh>
    <rPh sb="2" eb="4">
      <t>トドケデ</t>
    </rPh>
    <rPh sb="4" eb="5">
      <t>シャ</t>
    </rPh>
    <phoneticPr fontId="1"/>
  </si>
  <si>
    <t>推薦届出者　氏名</t>
    <rPh sb="0" eb="5">
      <t>スイセントドケデシャ</t>
    </rPh>
    <rPh sb="6" eb="8">
      <t>シメイ</t>
    </rPh>
    <phoneticPr fontId="1"/>
  </si>
  <si>
    <t>推薦届出者　生年月日</t>
    <rPh sb="0" eb="2">
      <t>スイセン</t>
    </rPh>
    <rPh sb="2" eb="4">
      <t>トドケデ</t>
    </rPh>
    <rPh sb="4" eb="5">
      <t>シャ</t>
    </rPh>
    <rPh sb="6" eb="10">
      <t>セイネンガッピ</t>
    </rPh>
    <phoneticPr fontId="1"/>
  </si>
  <si>
    <t>推薦届出者　住所市区町村</t>
    <rPh sb="0" eb="5">
      <t>スイセントドケデシャ</t>
    </rPh>
    <rPh sb="6" eb="8">
      <t>ジュウショ</t>
    </rPh>
    <rPh sb="8" eb="10">
      <t>シク</t>
    </rPh>
    <phoneticPr fontId="1"/>
  </si>
  <si>
    <t>推薦届出者　住所</t>
    <rPh sb="0" eb="2">
      <t>スイセン</t>
    </rPh>
    <rPh sb="2" eb="4">
      <t>トドケデ</t>
    </rPh>
    <rPh sb="4" eb="5">
      <t>シャ</t>
    </rPh>
    <rPh sb="6" eb="8">
      <t>ジュウショ</t>
    </rPh>
    <phoneticPr fontId="1"/>
  </si>
  <si>
    <t>候補者電話　番号</t>
    <rPh sb="0" eb="3">
      <t>コウホシャ</t>
    </rPh>
    <rPh sb="3" eb="5">
      <t>デンワ</t>
    </rPh>
    <rPh sb="6" eb="8">
      <t>バンゴウ</t>
    </rPh>
    <phoneticPr fontId="1"/>
  </si>
  <si>
    <t>選挙立会人　届出日</t>
    <rPh sb="0" eb="2">
      <t>センキョ</t>
    </rPh>
    <rPh sb="2" eb="4">
      <t>タチアイ</t>
    </rPh>
    <rPh sb="4" eb="5">
      <t>ニン</t>
    </rPh>
    <rPh sb="6" eb="8">
      <t>トドケデ</t>
    </rPh>
    <rPh sb="8" eb="9">
      <t>ビ</t>
    </rPh>
    <phoneticPr fontId="1"/>
  </si>
  <si>
    <t>選挙立会人　就任承諾日</t>
    <rPh sb="0" eb="2">
      <t>センキョ</t>
    </rPh>
    <rPh sb="2" eb="4">
      <t>タチアイ</t>
    </rPh>
    <rPh sb="4" eb="5">
      <t>ニン</t>
    </rPh>
    <rPh sb="6" eb="8">
      <t>シュウニン</t>
    </rPh>
    <rPh sb="8" eb="10">
      <t>ショウダク</t>
    </rPh>
    <rPh sb="10" eb="11">
      <t>ビ</t>
    </rPh>
    <phoneticPr fontId="1"/>
  </si>
  <si>
    <t>選挙立会人　ふりがな</t>
    <rPh sb="0" eb="2">
      <t>センキョ</t>
    </rPh>
    <rPh sb="2" eb="4">
      <t>タチアイ</t>
    </rPh>
    <rPh sb="4" eb="5">
      <t>ニン</t>
    </rPh>
    <phoneticPr fontId="1"/>
  </si>
  <si>
    <t>選挙立会人　氏名</t>
    <rPh sb="0" eb="2">
      <t>センキョ</t>
    </rPh>
    <rPh sb="2" eb="4">
      <t>タチアイ</t>
    </rPh>
    <rPh sb="4" eb="5">
      <t>ニン</t>
    </rPh>
    <rPh sb="6" eb="8">
      <t>シメイ</t>
    </rPh>
    <phoneticPr fontId="1"/>
  </si>
  <si>
    <t>選挙立会人　生年月日</t>
    <rPh sb="0" eb="2">
      <t>センキョ</t>
    </rPh>
    <rPh sb="2" eb="4">
      <t>タチアイ</t>
    </rPh>
    <rPh sb="4" eb="5">
      <t>ニン</t>
    </rPh>
    <rPh sb="6" eb="8">
      <t>セイネン</t>
    </rPh>
    <rPh sb="8" eb="10">
      <t>ガッピ</t>
    </rPh>
    <phoneticPr fontId="1"/>
  </si>
  <si>
    <t>選挙立会人　住所市区町村</t>
    <rPh sb="0" eb="2">
      <t>センキョ</t>
    </rPh>
    <rPh sb="2" eb="4">
      <t>タチアイ</t>
    </rPh>
    <rPh sb="4" eb="5">
      <t>ニン</t>
    </rPh>
    <rPh sb="6" eb="8">
      <t>ジュウショ</t>
    </rPh>
    <rPh sb="8" eb="10">
      <t>シク</t>
    </rPh>
    <phoneticPr fontId="1"/>
  </si>
  <si>
    <t>選挙立会人　住所</t>
    <rPh sb="0" eb="2">
      <t>センキョ</t>
    </rPh>
    <rPh sb="2" eb="4">
      <t>タチアイ</t>
    </rPh>
    <rPh sb="4" eb="5">
      <t>ニン</t>
    </rPh>
    <rPh sb="6" eb="8">
      <t>ジュウショ</t>
    </rPh>
    <phoneticPr fontId="1"/>
  </si>
  <si>
    <t>候補者用選挙事務所　設置年月日</t>
    <rPh sb="0" eb="4">
      <t>コウホシャヨウ</t>
    </rPh>
    <rPh sb="4" eb="6">
      <t>センキョ</t>
    </rPh>
    <rPh sb="6" eb="8">
      <t>ジム</t>
    </rPh>
    <rPh sb="8" eb="9">
      <t>ショ</t>
    </rPh>
    <rPh sb="10" eb="12">
      <t>セッチ</t>
    </rPh>
    <rPh sb="12" eb="15">
      <t>ネンガッピ</t>
    </rPh>
    <phoneticPr fontId="1"/>
  </si>
  <si>
    <t>候補者用選挙事務所　設置市区町村</t>
    <rPh sb="0" eb="3">
      <t>コウホシャ</t>
    </rPh>
    <rPh sb="3" eb="4">
      <t>ヨウ</t>
    </rPh>
    <rPh sb="4" eb="6">
      <t>センキョ</t>
    </rPh>
    <rPh sb="6" eb="8">
      <t>ジム</t>
    </rPh>
    <rPh sb="8" eb="9">
      <t>ショ</t>
    </rPh>
    <rPh sb="10" eb="12">
      <t>セッチ</t>
    </rPh>
    <phoneticPr fontId="1"/>
  </si>
  <si>
    <t>候補者用選挙事務所　住所</t>
    <rPh sb="6" eb="8">
      <t>ジム</t>
    </rPh>
    <rPh sb="8" eb="9">
      <t>ショ</t>
    </rPh>
    <rPh sb="10" eb="12">
      <t>ジュウショ</t>
    </rPh>
    <phoneticPr fontId="1"/>
  </si>
  <si>
    <t>候補者用選挙事務所　建物の名称</t>
    <rPh sb="6" eb="8">
      <t>ジム</t>
    </rPh>
    <rPh sb="8" eb="9">
      <t>ショ</t>
    </rPh>
    <rPh sb="10" eb="12">
      <t>タテモノ</t>
    </rPh>
    <rPh sb="13" eb="15">
      <t>メイショウ</t>
    </rPh>
    <phoneticPr fontId="1"/>
  </si>
  <si>
    <t>候補者用選挙事務所　電話番号</t>
    <rPh sb="6" eb="8">
      <t>ジム</t>
    </rPh>
    <rPh sb="8" eb="9">
      <t>ショ</t>
    </rPh>
    <rPh sb="10" eb="12">
      <t>デンワ</t>
    </rPh>
    <rPh sb="12" eb="14">
      <t>バンゴウ</t>
    </rPh>
    <phoneticPr fontId="1"/>
  </si>
  <si>
    <t>候補者用選挙事務所　異動年月日</t>
    <rPh sb="6" eb="8">
      <t>ジム</t>
    </rPh>
    <rPh sb="8" eb="9">
      <t>ショ</t>
    </rPh>
    <rPh sb="10" eb="12">
      <t>イドウ</t>
    </rPh>
    <rPh sb="12" eb="15">
      <t>ネンガッピ</t>
    </rPh>
    <phoneticPr fontId="1"/>
  </si>
  <si>
    <t>候補者用選挙事務所　異動後　設置市区町村</t>
    <rPh sb="6" eb="8">
      <t>ジム</t>
    </rPh>
    <rPh sb="8" eb="9">
      <t>ショ</t>
    </rPh>
    <rPh sb="10" eb="13">
      <t>イドウゴ</t>
    </rPh>
    <rPh sb="14" eb="16">
      <t>セッチ</t>
    </rPh>
    <phoneticPr fontId="1"/>
  </si>
  <si>
    <t>候補者用選挙事務所　異動後　住所</t>
    <rPh sb="6" eb="8">
      <t>ジム</t>
    </rPh>
    <rPh sb="8" eb="9">
      <t>ショ</t>
    </rPh>
    <rPh sb="10" eb="13">
      <t>イドウゴ</t>
    </rPh>
    <rPh sb="14" eb="16">
      <t>ジュウショ</t>
    </rPh>
    <phoneticPr fontId="1"/>
  </si>
  <si>
    <t>候補者用選挙事務所　異動後　建物の名称</t>
    <rPh sb="6" eb="8">
      <t>ジム</t>
    </rPh>
    <rPh sb="8" eb="9">
      <t>ショ</t>
    </rPh>
    <rPh sb="14" eb="16">
      <t>タテモノ</t>
    </rPh>
    <rPh sb="17" eb="19">
      <t>メイショウ</t>
    </rPh>
    <phoneticPr fontId="1"/>
  </si>
  <si>
    <t>候補者用選挙事務所　異動後　電話番号</t>
    <rPh sb="6" eb="8">
      <t>ジム</t>
    </rPh>
    <rPh sb="8" eb="9">
      <t>ショ</t>
    </rPh>
    <rPh sb="14" eb="16">
      <t>デンワ</t>
    </rPh>
    <rPh sb="16" eb="18">
      <t>バンゴウ</t>
    </rPh>
    <phoneticPr fontId="1"/>
  </si>
  <si>
    <t>候補者用選挙事務所　異動届　提出年月日</t>
    <rPh sb="6" eb="8">
      <t>ジム</t>
    </rPh>
    <rPh sb="8" eb="9">
      <t>ショ</t>
    </rPh>
    <rPh sb="10" eb="12">
      <t>イドウ</t>
    </rPh>
    <rPh sb="12" eb="13">
      <t>トド</t>
    </rPh>
    <rPh sb="14" eb="16">
      <t>テイシュツ</t>
    </rPh>
    <rPh sb="16" eb="19">
      <t>ネンガッピ</t>
    </rPh>
    <phoneticPr fontId="1"/>
  </si>
  <si>
    <t>出納責任者　選任年月日</t>
    <rPh sb="0" eb="2">
      <t>スイトウ</t>
    </rPh>
    <rPh sb="2" eb="5">
      <t>セキニンシャ</t>
    </rPh>
    <rPh sb="6" eb="8">
      <t>センニン</t>
    </rPh>
    <rPh sb="8" eb="11">
      <t>ネンガッピ</t>
    </rPh>
    <phoneticPr fontId="1"/>
  </si>
  <si>
    <t>出納責任者　氏名</t>
    <rPh sb="0" eb="2">
      <t>スイトウ</t>
    </rPh>
    <rPh sb="2" eb="5">
      <t>セキニンシャ</t>
    </rPh>
    <rPh sb="6" eb="8">
      <t>シメイ</t>
    </rPh>
    <phoneticPr fontId="1"/>
  </si>
  <si>
    <t>出納責任者　生年月日</t>
    <rPh sb="0" eb="2">
      <t>スイトウ</t>
    </rPh>
    <rPh sb="2" eb="5">
      <t>セキニンシャ</t>
    </rPh>
    <rPh sb="6" eb="8">
      <t>セイネン</t>
    </rPh>
    <rPh sb="8" eb="10">
      <t>ガッピ</t>
    </rPh>
    <phoneticPr fontId="1"/>
  </si>
  <si>
    <t>出納責任者　住所</t>
    <rPh sb="0" eb="2">
      <t>スイトウ</t>
    </rPh>
    <rPh sb="2" eb="5">
      <t>セキニンシャ</t>
    </rPh>
    <rPh sb="6" eb="8">
      <t>ジュウショ</t>
    </rPh>
    <phoneticPr fontId="1"/>
  </si>
  <si>
    <t>出納責任者　職業</t>
    <rPh sb="0" eb="2">
      <t>スイトウ</t>
    </rPh>
    <rPh sb="2" eb="5">
      <t>セキニンシャ</t>
    </rPh>
    <rPh sb="6" eb="8">
      <t>ショクギョウ</t>
    </rPh>
    <phoneticPr fontId="1"/>
  </si>
  <si>
    <t>出納責任者　電話番号</t>
    <rPh sb="0" eb="2">
      <t>スイトウ</t>
    </rPh>
    <rPh sb="2" eb="5">
      <t>セキニンシャ</t>
    </rPh>
    <rPh sb="6" eb="10">
      <t>デンワバンゴウ</t>
    </rPh>
    <phoneticPr fontId="1"/>
  </si>
  <si>
    <t>出納責任者　異動届　提出年月日</t>
    <rPh sb="0" eb="2">
      <t>スイトウ</t>
    </rPh>
    <rPh sb="2" eb="5">
      <t>セキニンシャ</t>
    </rPh>
    <rPh sb="6" eb="9">
      <t>イドウトドケ</t>
    </rPh>
    <rPh sb="10" eb="12">
      <t>テイシュツ</t>
    </rPh>
    <rPh sb="12" eb="15">
      <t>ネンガッピ</t>
    </rPh>
    <phoneticPr fontId="1"/>
  </si>
  <si>
    <t>新　出納責任者　選任年月日</t>
    <rPh sb="0" eb="1">
      <t>シン</t>
    </rPh>
    <rPh sb="2" eb="4">
      <t>スイトウ</t>
    </rPh>
    <rPh sb="4" eb="7">
      <t>セキニンシャ</t>
    </rPh>
    <rPh sb="8" eb="10">
      <t>センニン</t>
    </rPh>
    <rPh sb="10" eb="13">
      <t>ネンガッピ</t>
    </rPh>
    <phoneticPr fontId="1"/>
  </si>
  <si>
    <t>新　出納責任者　氏名</t>
    <rPh sb="0" eb="1">
      <t>シン</t>
    </rPh>
    <rPh sb="2" eb="4">
      <t>スイトウ</t>
    </rPh>
    <rPh sb="4" eb="7">
      <t>セキニンシャ</t>
    </rPh>
    <rPh sb="8" eb="10">
      <t>シメイ</t>
    </rPh>
    <phoneticPr fontId="1"/>
  </si>
  <si>
    <t>新　出納責任者　生年月日</t>
    <rPh sb="0" eb="1">
      <t>シン</t>
    </rPh>
    <rPh sb="2" eb="4">
      <t>スイトウ</t>
    </rPh>
    <rPh sb="4" eb="7">
      <t>セキニンシャ</t>
    </rPh>
    <rPh sb="8" eb="10">
      <t>セイネン</t>
    </rPh>
    <rPh sb="10" eb="12">
      <t>ガッピ</t>
    </rPh>
    <phoneticPr fontId="1"/>
  </si>
  <si>
    <t>新　出納責任者　住所</t>
    <rPh sb="0" eb="1">
      <t>シン</t>
    </rPh>
    <rPh sb="2" eb="4">
      <t>スイトウ</t>
    </rPh>
    <rPh sb="4" eb="7">
      <t>セキニンシャ</t>
    </rPh>
    <rPh sb="8" eb="10">
      <t>ジュウショ</t>
    </rPh>
    <phoneticPr fontId="1"/>
  </si>
  <si>
    <t>新　出納責任者　電話番号</t>
    <rPh sb="0" eb="1">
      <t>シン</t>
    </rPh>
    <rPh sb="2" eb="4">
      <t>スイトウ</t>
    </rPh>
    <rPh sb="4" eb="7">
      <t>セキニンシャ</t>
    </rPh>
    <rPh sb="8" eb="10">
      <t>デンワ</t>
    </rPh>
    <rPh sb="10" eb="12">
      <t>バンゴウ</t>
    </rPh>
    <phoneticPr fontId="1"/>
  </si>
  <si>
    <t>新　出納責任者　職業</t>
    <rPh sb="0" eb="1">
      <t>シン</t>
    </rPh>
    <rPh sb="2" eb="4">
      <t>スイトウ</t>
    </rPh>
    <rPh sb="4" eb="7">
      <t>セキニンシャ</t>
    </rPh>
    <rPh sb="8" eb="10">
      <t>ショクギョウ</t>
    </rPh>
    <phoneticPr fontId="1"/>
  </si>
  <si>
    <t>職務代行者届　提出年月日</t>
    <rPh sb="0" eb="2">
      <t>ショクム</t>
    </rPh>
    <rPh sb="2" eb="5">
      <t>ダイコウシャ</t>
    </rPh>
    <rPh sb="5" eb="6">
      <t>トドケ</t>
    </rPh>
    <rPh sb="7" eb="9">
      <t>テイシュツ</t>
    </rPh>
    <rPh sb="9" eb="12">
      <t>ネンガッピ</t>
    </rPh>
    <phoneticPr fontId="1"/>
  </si>
  <si>
    <t>職務代行　開始（廃止）年月日</t>
    <rPh sb="0" eb="2">
      <t>ショクム</t>
    </rPh>
    <rPh sb="2" eb="4">
      <t>ダイコウ</t>
    </rPh>
    <rPh sb="5" eb="7">
      <t>カイシ</t>
    </rPh>
    <rPh sb="8" eb="10">
      <t>ハイシ</t>
    </rPh>
    <rPh sb="11" eb="14">
      <t>ネンガッピ</t>
    </rPh>
    <phoneticPr fontId="1"/>
  </si>
  <si>
    <t>職務代行者　氏名</t>
    <rPh sb="0" eb="2">
      <t>ショクム</t>
    </rPh>
    <rPh sb="2" eb="5">
      <t>ダイコウシャ</t>
    </rPh>
    <rPh sb="6" eb="8">
      <t>シメイ</t>
    </rPh>
    <phoneticPr fontId="1"/>
  </si>
  <si>
    <t>職務代行者　生年月日</t>
    <rPh sb="0" eb="2">
      <t>ショクム</t>
    </rPh>
    <rPh sb="2" eb="4">
      <t>ダイコウ</t>
    </rPh>
    <rPh sb="4" eb="5">
      <t>シャ</t>
    </rPh>
    <rPh sb="6" eb="8">
      <t>セイネン</t>
    </rPh>
    <rPh sb="8" eb="10">
      <t>ガッピ</t>
    </rPh>
    <phoneticPr fontId="1"/>
  </si>
  <si>
    <t>職務代行者　住所</t>
    <rPh sb="0" eb="2">
      <t>ショクム</t>
    </rPh>
    <rPh sb="2" eb="5">
      <t>ダイコウシャ</t>
    </rPh>
    <rPh sb="6" eb="8">
      <t>ジュウショ</t>
    </rPh>
    <phoneticPr fontId="1"/>
  </si>
  <si>
    <t>職務代行者　電話番号</t>
    <rPh sb="0" eb="2">
      <t>ショクム</t>
    </rPh>
    <rPh sb="2" eb="4">
      <t>ダイコウ</t>
    </rPh>
    <rPh sb="4" eb="5">
      <t>シャ</t>
    </rPh>
    <rPh sb="6" eb="8">
      <t>デンワ</t>
    </rPh>
    <rPh sb="8" eb="10">
      <t>バンゴウ</t>
    </rPh>
    <phoneticPr fontId="1"/>
  </si>
  <si>
    <t>職務代行者　職業</t>
    <rPh sb="0" eb="2">
      <t>ショクム</t>
    </rPh>
    <rPh sb="2" eb="4">
      <t>ダイコウ</t>
    </rPh>
    <rPh sb="4" eb="5">
      <t>シャ</t>
    </rPh>
    <rPh sb="6" eb="8">
      <t>ショクギョウ</t>
    </rPh>
    <phoneticPr fontId="1"/>
  </si>
  <si>
    <t>（本人・推薦届出）参考様式</t>
    <rPh sb="9" eb="11">
      <t>サンコウ</t>
    </rPh>
    <rPh sb="11" eb="13">
      <t>ヨウシキ</t>
    </rPh>
    <phoneticPr fontId="1"/>
  </si>
  <si>
    <t>　名義人の署名又は記名押印をすること。</t>
    <phoneticPr fontId="1"/>
  </si>
  <si>
    <t>１　この申請書を提出するときは、併せて当該呼称が戸籍簿に記載された氏名に代わるもの</t>
    <phoneticPr fontId="1"/>
  </si>
  <si>
    <t>　として広く通用していることを証するに足りる資料を提示しなければならない。</t>
    <phoneticPr fontId="1"/>
  </si>
  <si>
    <t>２　名義人の署名又は記名押印をすること。</t>
    <phoneticPr fontId="1"/>
  </si>
  <si>
    <t>目次に戻る</t>
  </si>
  <si>
    <t>党派</t>
    <rPh sb="0" eb="2">
      <t>トウハ</t>
    </rPh>
    <phoneticPr fontId="1"/>
  </si>
  <si>
    <t>所属党派</t>
    <rPh sb="0" eb="4">
      <t>ショゾクトウハ</t>
    </rPh>
    <phoneticPr fontId="1"/>
  </si>
  <si>
    <t>決裁</t>
    <rPh sb="0" eb="2">
      <t>ケッサイ</t>
    </rPh>
    <phoneticPr fontId="1"/>
  </si>
  <si>
    <t>受付日時</t>
    <rPh sb="0" eb="4">
      <t>ウケツケニチジ</t>
    </rPh>
    <phoneticPr fontId="1"/>
  </si>
  <si>
    <t>受付者</t>
    <rPh sb="0" eb="3">
      <t>ウケツケシャ</t>
    </rPh>
    <phoneticPr fontId="1"/>
  </si>
  <si>
    <t>時　　分</t>
    <rPh sb="0" eb="1">
      <t>ジ</t>
    </rPh>
    <rPh sb="3" eb="4">
      <t>フン</t>
    </rPh>
    <phoneticPr fontId="1"/>
  </si>
  <si>
    <t>　届け出る場合にあっては委任状の提示又は提出及び当該代理人の本人確認書類の提示又は提</t>
    <rPh sb="12" eb="15">
      <t>イニンジョウ</t>
    </rPh>
    <rPh sb="16" eb="18">
      <t>テイジ</t>
    </rPh>
    <rPh sb="18" eb="19">
      <t>マタ</t>
    </rPh>
    <rPh sb="20" eb="22">
      <t>テイシュツ</t>
    </rPh>
    <rPh sb="22" eb="23">
      <t>オヨ</t>
    </rPh>
    <rPh sb="24" eb="26">
      <t>トウガイ</t>
    </rPh>
    <rPh sb="26" eb="29">
      <t>ダイリニン</t>
    </rPh>
    <rPh sb="30" eb="32">
      <t>ホンニン</t>
    </rPh>
    <rPh sb="32" eb="34">
      <t>カクニン</t>
    </rPh>
    <rPh sb="34" eb="36">
      <t>ショルイ</t>
    </rPh>
    <rPh sb="37" eb="39">
      <t>テイジ</t>
    </rPh>
    <rPh sb="39" eb="40">
      <t>マタ</t>
    </rPh>
    <rPh sb="41" eb="42">
      <t>テイ</t>
    </rPh>
    <phoneticPr fontId="1"/>
  </si>
  <si>
    <t>　の限りではない。</t>
    <phoneticPr fontId="1"/>
  </si>
  <si>
    <t>　行うこと。ただし、候補者本人の署名その他の措置（記名押印等）がある場合はこの限りで</t>
    <rPh sb="10" eb="13">
      <t>コウホシャ</t>
    </rPh>
    <rPh sb="13" eb="15">
      <t>ホンニン</t>
    </rPh>
    <rPh sb="16" eb="18">
      <t>ショメイ</t>
    </rPh>
    <rPh sb="20" eb="21">
      <t>タ</t>
    </rPh>
    <rPh sb="22" eb="24">
      <t>ソチ</t>
    </rPh>
    <rPh sb="25" eb="27">
      <t>キメイ</t>
    </rPh>
    <rPh sb="27" eb="30">
      <t>オウイントウ</t>
    </rPh>
    <rPh sb="34" eb="36">
      <t>バアイ</t>
    </rPh>
    <rPh sb="39" eb="40">
      <t>カギ</t>
    </rPh>
    <phoneticPr fontId="1"/>
  </si>
  <si>
    <t>　出る場合にあっては委任状の提示又は提出及び当該代理人の本人確認書類の提示又は提出を</t>
    <rPh sb="10" eb="13">
      <t>イニンジョウ</t>
    </rPh>
    <rPh sb="14" eb="16">
      <t>テイジ</t>
    </rPh>
    <rPh sb="16" eb="17">
      <t>マタ</t>
    </rPh>
    <rPh sb="18" eb="20">
      <t>テイシュツ</t>
    </rPh>
    <rPh sb="20" eb="21">
      <t>オヨ</t>
    </rPh>
    <rPh sb="22" eb="24">
      <t>トウガイ</t>
    </rPh>
    <rPh sb="24" eb="27">
      <t>ダイリニン</t>
    </rPh>
    <rPh sb="28" eb="30">
      <t>ホンニン</t>
    </rPh>
    <rPh sb="30" eb="32">
      <t>カクニン</t>
    </rPh>
    <rPh sb="32" eb="34">
      <t>ショルイ</t>
    </rPh>
    <rPh sb="35" eb="37">
      <t>テイジ</t>
    </rPh>
    <rPh sb="37" eb="38">
      <t>マタ</t>
    </rPh>
    <rPh sb="39" eb="41">
      <t>テイシュツ</t>
    </rPh>
    <phoneticPr fontId="1"/>
  </si>
  <si>
    <t>　上記のとおり関係書類を添えて立候補の届出をします。</t>
    <rPh sb="15" eb="18">
      <t>リッコウホ</t>
    </rPh>
    <phoneticPr fontId="1"/>
  </si>
  <si>
    <t>候補者氏名</t>
    <rPh sb="0" eb="5">
      <t>コウホシャシメイ</t>
    </rPh>
    <phoneticPr fontId="1"/>
  </si>
  <si>
    <t>XXXのため</t>
    <phoneticPr fontId="1"/>
  </si>
  <si>
    <t>旧出納責任者氏名</t>
    <rPh sb="0" eb="1">
      <t>キュウ</t>
    </rPh>
    <rPh sb="1" eb="3">
      <t>スイトウ</t>
    </rPh>
    <rPh sb="3" eb="6">
      <t>セキニンシャ</t>
    </rPh>
    <rPh sb="6" eb="8">
      <t>シメイ</t>
    </rPh>
    <phoneticPr fontId="1"/>
  </si>
  <si>
    <t>選挙事務所設置届</t>
    <rPh sb="0" eb="2">
      <t>センキョ</t>
    </rPh>
    <rPh sb="2" eb="4">
      <t>ジム</t>
    </rPh>
    <rPh sb="4" eb="5">
      <t>ショ</t>
    </rPh>
    <rPh sb="5" eb="7">
      <t>セッチ</t>
    </rPh>
    <rPh sb="7" eb="8">
      <t>トドケ</t>
    </rPh>
    <phoneticPr fontId="1"/>
  </si>
  <si>
    <t>（候補者用、設置市区町村選管提出用）</t>
    <rPh sb="1" eb="2">
      <t>コウ</t>
    </rPh>
    <rPh sb="2" eb="3">
      <t>ホ</t>
    </rPh>
    <rPh sb="3" eb="4">
      <t>シャ</t>
    </rPh>
    <rPh sb="4" eb="5">
      <t>ヨウ</t>
    </rPh>
    <rPh sb="6" eb="8">
      <t>セッチ</t>
    </rPh>
    <rPh sb="8" eb="10">
      <t>シク</t>
    </rPh>
    <rPh sb="10" eb="12">
      <t>チョウソン</t>
    </rPh>
    <rPh sb="12" eb="14">
      <t>センカン</t>
    </rPh>
    <rPh sb="14" eb="17">
      <t>テイシュツヨウ</t>
    </rPh>
    <phoneticPr fontId="1"/>
  </si>
  <si>
    <t>（推薦届出者用、設置市区町村選管提出用）</t>
    <rPh sb="1" eb="6">
      <t>スイセントドケデシャ</t>
    </rPh>
    <rPh sb="6" eb="7">
      <t>ヨウ</t>
    </rPh>
    <rPh sb="8" eb="10">
      <t>セッチ</t>
    </rPh>
    <rPh sb="10" eb="12">
      <t>シク</t>
    </rPh>
    <rPh sb="12" eb="14">
      <t>チョウソン</t>
    </rPh>
    <rPh sb="14" eb="16">
      <t>センカン</t>
    </rPh>
    <rPh sb="16" eb="19">
      <t>テイシュツヨウ</t>
    </rPh>
    <phoneticPr fontId="1"/>
  </si>
  <si>
    <t>選挙事務所異動届</t>
    <rPh sb="0" eb="2">
      <t>センキョ</t>
    </rPh>
    <rPh sb="2" eb="4">
      <t>ジム</t>
    </rPh>
    <rPh sb="4" eb="5">
      <t>ショ</t>
    </rPh>
    <rPh sb="5" eb="7">
      <t>イドウ</t>
    </rPh>
    <phoneticPr fontId="1"/>
  </si>
  <si>
    <r>
      <t>（候補者用、</t>
    </r>
    <r>
      <rPr>
        <b/>
        <sz val="12"/>
        <rFont val="UD デジタル 教科書体 NP-R"/>
        <family val="1"/>
        <charset val="128"/>
      </rPr>
      <t>新</t>
    </r>
    <r>
      <rPr>
        <b/>
        <sz val="12"/>
        <color indexed="10"/>
        <rFont val="UD デジタル 教科書体 NP-R"/>
        <family val="1"/>
        <charset val="128"/>
      </rPr>
      <t>設置市区町村選管提出用）</t>
    </r>
    <rPh sb="1" eb="2">
      <t>コウ</t>
    </rPh>
    <rPh sb="2" eb="3">
      <t>ホ</t>
    </rPh>
    <rPh sb="3" eb="4">
      <t>シャ</t>
    </rPh>
    <rPh sb="4" eb="5">
      <t>ヨウ</t>
    </rPh>
    <rPh sb="6" eb="7">
      <t>シン</t>
    </rPh>
    <rPh sb="7" eb="9">
      <t>セッチ</t>
    </rPh>
    <rPh sb="9" eb="11">
      <t>シク</t>
    </rPh>
    <rPh sb="11" eb="13">
      <t>チョウソン</t>
    </rPh>
    <rPh sb="13" eb="15">
      <t>センカン</t>
    </rPh>
    <rPh sb="15" eb="18">
      <t>テイシュツヨウ</t>
    </rPh>
    <phoneticPr fontId="1"/>
  </si>
  <si>
    <r>
      <t>（候補者用、</t>
    </r>
    <r>
      <rPr>
        <b/>
        <sz val="12"/>
        <rFont val="UD デジタル 教科書体 NP-R"/>
        <family val="1"/>
        <charset val="128"/>
      </rPr>
      <t>旧</t>
    </r>
    <r>
      <rPr>
        <b/>
        <sz val="12"/>
        <color indexed="10"/>
        <rFont val="UD デジタル 教科書体 NP-R"/>
        <family val="1"/>
        <charset val="128"/>
      </rPr>
      <t>設置市区町村選管提出用）</t>
    </r>
    <rPh sb="1" eb="2">
      <t>コウ</t>
    </rPh>
    <rPh sb="2" eb="3">
      <t>ホ</t>
    </rPh>
    <rPh sb="3" eb="4">
      <t>シャ</t>
    </rPh>
    <rPh sb="4" eb="5">
      <t>ヨウ</t>
    </rPh>
    <rPh sb="6" eb="7">
      <t>キュウ</t>
    </rPh>
    <rPh sb="7" eb="9">
      <t>セッチ</t>
    </rPh>
    <rPh sb="9" eb="11">
      <t>シク</t>
    </rPh>
    <rPh sb="11" eb="13">
      <t>チョウソン</t>
    </rPh>
    <rPh sb="13" eb="15">
      <t>センカン</t>
    </rPh>
    <rPh sb="15" eb="18">
      <t>テイシュツヨウ</t>
    </rPh>
    <phoneticPr fontId="1"/>
  </si>
  <si>
    <r>
      <t>（推薦届出者用、</t>
    </r>
    <r>
      <rPr>
        <b/>
        <sz val="12"/>
        <rFont val="UD デジタル 教科書体 NP-R"/>
        <family val="1"/>
        <charset val="128"/>
      </rPr>
      <t>旧</t>
    </r>
    <r>
      <rPr>
        <b/>
        <sz val="12"/>
        <color indexed="10"/>
        <rFont val="UD デジタル 教科書体 NP-R"/>
        <family val="1"/>
        <charset val="128"/>
      </rPr>
      <t>設置市区町村選管提出用）</t>
    </r>
    <rPh sb="1" eb="6">
      <t>スイセントドケデシャ</t>
    </rPh>
    <rPh sb="6" eb="7">
      <t>ヨウ</t>
    </rPh>
    <rPh sb="8" eb="9">
      <t>キュウ</t>
    </rPh>
    <rPh sb="9" eb="11">
      <t>セッチ</t>
    </rPh>
    <rPh sb="11" eb="13">
      <t>シク</t>
    </rPh>
    <rPh sb="13" eb="15">
      <t>チョウソン</t>
    </rPh>
    <rPh sb="15" eb="17">
      <t>センカン</t>
    </rPh>
    <rPh sb="17" eb="20">
      <t>テイシュツヨウ</t>
    </rPh>
    <phoneticPr fontId="1"/>
  </si>
  <si>
    <r>
      <t>（推薦届出者用、</t>
    </r>
    <r>
      <rPr>
        <b/>
        <sz val="12"/>
        <rFont val="UD デジタル 教科書体 NP-R"/>
        <family val="1"/>
        <charset val="128"/>
      </rPr>
      <t>新</t>
    </r>
    <r>
      <rPr>
        <b/>
        <sz val="12"/>
        <color indexed="10"/>
        <rFont val="UD デジタル 教科書体 NP-R"/>
        <family val="1"/>
        <charset val="128"/>
      </rPr>
      <t>設置市区町村選管提出用）</t>
    </r>
    <rPh sb="1" eb="6">
      <t>スイセントドケデシャ</t>
    </rPh>
    <rPh sb="6" eb="7">
      <t>ヨウ</t>
    </rPh>
    <rPh sb="8" eb="9">
      <t>シン</t>
    </rPh>
    <rPh sb="9" eb="11">
      <t>セッチ</t>
    </rPh>
    <rPh sb="11" eb="13">
      <t>シク</t>
    </rPh>
    <rPh sb="13" eb="15">
      <t>チョウソン</t>
    </rPh>
    <rPh sb="15" eb="17">
      <t>センカン</t>
    </rPh>
    <rPh sb="17" eb="20">
      <t>テイシュツヨウ</t>
    </rPh>
    <phoneticPr fontId="1"/>
  </si>
  <si>
    <t>○○党</t>
    <rPh sb="2" eb="3">
      <t>トウ</t>
    </rPh>
    <phoneticPr fontId="1"/>
  </si>
  <si>
    <t>１　掲載文　 　　     　　           別添のとおり</t>
    <phoneticPr fontId="1"/>
  </si>
  <si>
    <t>　公職選挙法第１４２条第１項の規定により、選挙運動のために頒布するビラを下記の</t>
    <rPh sb="1" eb="3">
      <t>コウショク</t>
    </rPh>
    <rPh sb="3" eb="6">
      <t>センキョホウ</t>
    </rPh>
    <rPh sb="11" eb="12">
      <t>ダイ</t>
    </rPh>
    <rPh sb="13" eb="14">
      <t>コウ</t>
    </rPh>
    <rPh sb="21" eb="23">
      <t>センキョ</t>
    </rPh>
    <rPh sb="23" eb="25">
      <t>ウンドウ</t>
    </rPh>
    <rPh sb="29" eb="31">
      <t>ハンプ</t>
    </rPh>
    <rPh sb="36" eb="38">
      <t>カキ</t>
    </rPh>
    <phoneticPr fontId="1"/>
  </si>
  <si>
    <t>とおり届出します。</t>
    <rPh sb="3" eb="4">
      <t>トド</t>
    </rPh>
    <rPh sb="4" eb="5">
      <t>デ</t>
    </rPh>
    <phoneticPr fontId="1"/>
  </si>
  <si>
    <t>　　　話通訳者」と、専ら要約筆記（同法第１９７条の２第２項に規定する要約筆記をいう。）のために使用</t>
    <rPh sb="10" eb="11">
      <t>モッパ</t>
    </rPh>
    <rPh sb="12" eb="14">
      <t>ヨウヤク</t>
    </rPh>
    <rPh sb="14" eb="16">
      <t>ヒッキ</t>
    </rPh>
    <rPh sb="17" eb="19">
      <t>ドウホウ</t>
    </rPh>
    <rPh sb="19" eb="20">
      <t>ダイ</t>
    </rPh>
    <rPh sb="23" eb="24">
      <t>ジョウ</t>
    </rPh>
    <rPh sb="26" eb="27">
      <t>ダイ</t>
    </rPh>
    <rPh sb="28" eb="29">
      <t>コウ</t>
    </rPh>
    <rPh sb="30" eb="32">
      <t>キテイ</t>
    </rPh>
    <rPh sb="34" eb="36">
      <t>ヨウヤク</t>
    </rPh>
    <rPh sb="36" eb="38">
      <t>ヒッキ</t>
    </rPh>
    <rPh sb="47" eb="49">
      <t>シヨウ</t>
    </rPh>
    <phoneticPr fontId="1"/>
  </si>
  <si>
    <t>　　　する者にあっては「要約筆記者」と記載するものとする。</t>
    <phoneticPr fontId="1"/>
  </si>
  <si>
    <t>選挙事務所設置届（候補者用）</t>
    <rPh sb="9" eb="12">
      <t>コウホシャ</t>
    </rPh>
    <rPh sb="12" eb="13">
      <t>ヨウ</t>
    </rPh>
    <phoneticPr fontId="1"/>
  </si>
  <si>
    <t>選挙事務所設置届（推薦届出者用）</t>
    <rPh sb="9" eb="11">
      <t>スイセン</t>
    </rPh>
    <rPh sb="11" eb="13">
      <t>トドケデ</t>
    </rPh>
    <rPh sb="13" eb="14">
      <t>シャ</t>
    </rPh>
    <rPh sb="14" eb="15">
      <t>ヨウ</t>
    </rPh>
    <phoneticPr fontId="1"/>
  </si>
  <si>
    <t>選挙事務所異動届（候補者用）</t>
    <phoneticPr fontId="1"/>
  </si>
  <si>
    <t>選挙事務所異動届（推薦届出者用）</t>
    <rPh sb="9" eb="14">
      <t>スイセントドケデシャ</t>
    </rPh>
    <phoneticPr fontId="1"/>
  </si>
  <si>
    <t>出納責任者職務代行開始届</t>
    <rPh sb="0" eb="2">
      <t>スイトウ</t>
    </rPh>
    <rPh sb="2" eb="5">
      <t>セキニンシャ</t>
    </rPh>
    <rPh sb="5" eb="7">
      <t>ショクム</t>
    </rPh>
    <rPh sb="7" eb="9">
      <t>ダイコウ</t>
    </rPh>
    <rPh sb="9" eb="11">
      <t>カイシ</t>
    </rPh>
    <rPh sb="11" eb="12">
      <t>トドケ</t>
    </rPh>
    <phoneticPr fontId="1"/>
  </si>
  <si>
    <t>推薦届出者氏名</t>
    <rPh sb="0" eb="5">
      <t>スイセントドケデシャ</t>
    </rPh>
    <rPh sb="5" eb="7">
      <t>シメイ</t>
    </rPh>
    <phoneticPr fontId="1"/>
  </si>
  <si>
    <t>職務代行の事由</t>
    <rPh sb="0" eb="4">
      <t>ショクムダイコウ</t>
    </rPh>
    <rPh sb="5" eb="7">
      <t>ジユウ</t>
    </rPh>
    <phoneticPr fontId="1"/>
  </si>
  <si>
    <t>職務代行開始の年月日</t>
    <rPh sb="0" eb="2">
      <t>ショクム</t>
    </rPh>
    <rPh sb="2" eb="4">
      <t>ダイコウ</t>
    </rPh>
    <rPh sb="4" eb="6">
      <t>カイシ</t>
    </rPh>
    <rPh sb="7" eb="10">
      <t>ネンガッピ</t>
    </rPh>
    <phoneticPr fontId="1"/>
  </si>
  <si>
    <t>　上記のとおり職務代行を開始したので届出します。</t>
    <rPh sb="1" eb="3">
      <t>ジョウキ</t>
    </rPh>
    <rPh sb="7" eb="11">
      <t>ショクムダイコウ</t>
    </rPh>
    <rPh sb="12" eb="14">
      <t>カイシ</t>
    </rPh>
    <rPh sb="18" eb="20">
      <t>トドケデ</t>
    </rPh>
    <phoneticPr fontId="1"/>
  </si>
  <si>
    <t>職務代行者</t>
    <rPh sb="0" eb="5">
      <t>ショクムダイコウシャ</t>
    </rPh>
    <phoneticPr fontId="1"/>
  </si>
  <si>
    <t>電話</t>
    <rPh sb="0" eb="2">
      <t>デンワ</t>
    </rPh>
    <phoneticPr fontId="1"/>
  </si>
  <si>
    <t>　１　「推薦届出者氏名」には出納責任者を選任した推薦届出者に事故があるとき又は欠けた</t>
    <rPh sb="4" eb="9">
      <t>スイセントドケデシャ</t>
    </rPh>
    <rPh sb="9" eb="11">
      <t>シメイ</t>
    </rPh>
    <rPh sb="14" eb="16">
      <t>スイトウ</t>
    </rPh>
    <rPh sb="16" eb="19">
      <t>セキニンシャ</t>
    </rPh>
    <rPh sb="20" eb="22">
      <t>センニン</t>
    </rPh>
    <rPh sb="24" eb="29">
      <t>スイセントドケデシャ</t>
    </rPh>
    <rPh sb="30" eb="32">
      <t>ジコ</t>
    </rPh>
    <rPh sb="37" eb="38">
      <t>マタ</t>
    </rPh>
    <rPh sb="39" eb="40">
      <t>カ</t>
    </rPh>
    <phoneticPr fontId="1"/>
  </si>
  <si>
    <t>　　とき記入すること。</t>
    <rPh sb="4" eb="6">
      <t>キニュウ</t>
    </rPh>
    <phoneticPr fontId="1"/>
  </si>
  <si>
    <t>　２　「職務代行の事由」には出納責任者又は出納責任者を選任した推薦届出者に事故がある</t>
    <rPh sb="4" eb="8">
      <t>ショクムダイコウ</t>
    </rPh>
    <rPh sb="9" eb="11">
      <t>ジユウ</t>
    </rPh>
    <rPh sb="14" eb="16">
      <t>スイトウ</t>
    </rPh>
    <rPh sb="16" eb="19">
      <t>セキニンシャ</t>
    </rPh>
    <rPh sb="19" eb="20">
      <t>マタ</t>
    </rPh>
    <rPh sb="21" eb="26">
      <t>スイトウセキニンシャ</t>
    </rPh>
    <rPh sb="27" eb="29">
      <t>センニン</t>
    </rPh>
    <rPh sb="31" eb="36">
      <t>スイセントドケデシャ</t>
    </rPh>
    <rPh sb="37" eb="39">
      <t>ジコ</t>
    </rPh>
    <phoneticPr fontId="1"/>
  </si>
  <si>
    <t>　　とき又は欠けたことの事実を詳細に記入すること。</t>
    <rPh sb="12" eb="14">
      <t>ジジツ</t>
    </rPh>
    <rPh sb="15" eb="17">
      <t>ショウサイ</t>
    </rPh>
    <rPh sb="18" eb="20">
      <t>キニュウ</t>
    </rPh>
    <phoneticPr fontId="1"/>
  </si>
  <si>
    <t>　３　職務代行者本人が届け出る場合にあっては本人確認書類の提示又は提出を、その代理人</t>
    <rPh sb="3" eb="8">
      <t>ショクムダイコウシャ</t>
    </rPh>
    <rPh sb="8" eb="10">
      <t>ホンニン</t>
    </rPh>
    <rPh sb="11" eb="12">
      <t>トド</t>
    </rPh>
    <rPh sb="13" eb="14">
      <t>デ</t>
    </rPh>
    <rPh sb="15" eb="17">
      <t>バアイ</t>
    </rPh>
    <rPh sb="22" eb="26">
      <t>ホンニンカクニン</t>
    </rPh>
    <rPh sb="26" eb="28">
      <t>ショルイ</t>
    </rPh>
    <rPh sb="29" eb="32">
      <t>テイジマタ</t>
    </rPh>
    <rPh sb="33" eb="35">
      <t>テイシュツ</t>
    </rPh>
    <rPh sb="39" eb="41">
      <t>ダイリ</t>
    </rPh>
    <rPh sb="41" eb="42">
      <t>ニン</t>
    </rPh>
    <phoneticPr fontId="1"/>
  </si>
  <si>
    <t>　　が届け出る場合にあっては委任状の提示又は提出及び当該代理人の本人確認書類の提示又</t>
    <rPh sb="3" eb="4">
      <t>トド</t>
    </rPh>
    <rPh sb="5" eb="6">
      <t>デ</t>
    </rPh>
    <rPh sb="7" eb="9">
      <t>バアイ</t>
    </rPh>
    <rPh sb="14" eb="17">
      <t>イニンジョウ</t>
    </rPh>
    <rPh sb="18" eb="21">
      <t>テイジマタ</t>
    </rPh>
    <rPh sb="22" eb="25">
      <t>テイシュツオヨ</t>
    </rPh>
    <rPh sb="26" eb="28">
      <t>トウガイ</t>
    </rPh>
    <rPh sb="28" eb="31">
      <t>ダイリニン</t>
    </rPh>
    <rPh sb="32" eb="38">
      <t>ホンニンカクニンショルイ</t>
    </rPh>
    <rPh sb="39" eb="41">
      <t>テイジ</t>
    </rPh>
    <rPh sb="41" eb="42">
      <t>マタ</t>
    </rPh>
    <phoneticPr fontId="1"/>
  </si>
  <si>
    <t>　　は提出を行うこと。ただし、職務代行者本人の署名その他の措置（記名押印等）がある場</t>
    <rPh sb="3" eb="5">
      <t>テイシュツ</t>
    </rPh>
    <rPh sb="6" eb="7">
      <t>オコナ</t>
    </rPh>
    <rPh sb="15" eb="17">
      <t>ショクム</t>
    </rPh>
    <rPh sb="17" eb="19">
      <t>ダイコウ</t>
    </rPh>
    <rPh sb="19" eb="20">
      <t>シャ</t>
    </rPh>
    <rPh sb="20" eb="22">
      <t>ホンニン</t>
    </rPh>
    <rPh sb="23" eb="25">
      <t>ショメイ</t>
    </rPh>
    <rPh sb="27" eb="28">
      <t>タ</t>
    </rPh>
    <rPh sb="29" eb="31">
      <t>ソチ</t>
    </rPh>
    <rPh sb="32" eb="34">
      <t>キメイ</t>
    </rPh>
    <rPh sb="34" eb="36">
      <t>オウイン</t>
    </rPh>
    <rPh sb="36" eb="37">
      <t>トウ</t>
    </rPh>
    <rPh sb="41" eb="42">
      <t>バ</t>
    </rPh>
    <phoneticPr fontId="1"/>
  </si>
  <si>
    <t>　　合はこの限りではない。</t>
    <rPh sb="2" eb="3">
      <t>ゴウ</t>
    </rPh>
    <rPh sb="6" eb="7">
      <t>カギ</t>
    </rPh>
    <phoneticPr fontId="1"/>
  </si>
  <si>
    <t>出納責任者職務代行終止届</t>
    <rPh sb="0" eb="2">
      <t>スイトウ</t>
    </rPh>
    <rPh sb="2" eb="5">
      <t>セキニンシャ</t>
    </rPh>
    <rPh sb="5" eb="7">
      <t>ショクム</t>
    </rPh>
    <rPh sb="7" eb="9">
      <t>ダイコウ</t>
    </rPh>
    <rPh sb="9" eb="11">
      <t>シュウシ</t>
    </rPh>
    <rPh sb="11" eb="12">
      <t>トドケ</t>
    </rPh>
    <phoneticPr fontId="1"/>
  </si>
  <si>
    <t>職務代行者氏名</t>
    <rPh sb="0" eb="2">
      <t>ショクム</t>
    </rPh>
    <rPh sb="2" eb="4">
      <t>ダイコウ</t>
    </rPh>
    <rPh sb="4" eb="5">
      <t>シャ</t>
    </rPh>
    <rPh sb="5" eb="7">
      <t>シメイ</t>
    </rPh>
    <phoneticPr fontId="1"/>
  </si>
  <si>
    <t>　上記のとおり職務代行を止めたので届出します。</t>
    <rPh sb="1" eb="3">
      <t>ジョウキ</t>
    </rPh>
    <rPh sb="7" eb="11">
      <t>ショクムダイコウ</t>
    </rPh>
    <rPh sb="12" eb="13">
      <t>ト</t>
    </rPh>
    <rPh sb="17" eb="19">
      <t>トドケデ</t>
    </rPh>
    <phoneticPr fontId="1"/>
  </si>
  <si>
    <t>職務代行終止の事由</t>
    <rPh sb="0" eb="4">
      <t>ショクムダイコウ</t>
    </rPh>
    <rPh sb="4" eb="6">
      <t>シュウシ</t>
    </rPh>
    <rPh sb="7" eb="9">
      <t>ジユウ</t>
    </rPh>
    <phoneticPr fontId="1"/>
  </si>
  <si>
    <t>職務代行終止の年月日</t>
    <rPh sb="0" eb="2">
      <t>ショクム</t>
    </rPh>
    <rPh sb="2" eb="4">
      <t>ダイコウ</t>
    </rPh>
    <rPh sb="4" eb="6">
      <t>シュウシ</t>
    </rPh>
    <rPh sb="7" eb="10">
      <t>ネンガッピ</t>
    </rPh>
    <phoneticPr fontId="1"/>
  </si>
  <si>
    <t>　　職務代行者本人が届け出る場合にあっては本人確認書類の提示又は提出を、その代理人</t>
    <rPh sb="2" eb="7">
      <t>ショクムダイコウシャ</t>
    </rPh>
    <rPh sb="7" eb="9">
      <t>ホンニン</t>
    </rPh>
    <rPh sb="10" eb="11">
      <t>トド</t>
    </rPh>
    <rPh sb="12" eb="13">
      <t>デ</t>
    </rPh>
    <rPh sb="14" eb="16">
      <t>バアイ</t>
    </rPh>
    <rPh sb="21" eb="25">
      <t>ホンニンカクニン</t>
    </rPh>
    <rPh sb="25" eb="27">
      <t>ショルイ</t>
    </rPh>
    <rPh sb="28" eb="31">
      <t>テイジマタ</t>
    </rPh>
    <rPh sb="32" eb="34">
      <t>テイシュツ</t>
    </rPh>
    <rPh sb="38" eb="40">
      <t>ダイリ</t>
    </rPh>
    <rPh sb="40" eb="41">
      <t>ニン</t>
    </rPh>
    <phoneticPr fontId="1"/>
  </si>
  <si>
    <t>　が届け出る場合にあっては委任状の提示又は提出及び当該代理人の本人確認書類の提示又</t>
    <rPh sb="2" eb="3">
      <t>トド</t>
    </rPh>
    <rPh sb="4" eb="5">
      <t>デ</t>
    </rPh>
    <rPh sb="6" eb="8">
      <t>バアイ</t>
    </rPh>
    <rPh sb="13" eb="16">
      <t>イニンジョウ</t>
    </rPh>
    <rPh sb="17" eb="20">
      <t>テイジマタ</t>
    </rPh>
    <rPh sb="21" eb="24">
      <t>テイシュツオヨ</t>
    </rPh>
    <rPh sb="25" eb="27">
      <t>トウガイ</t>
    </rPh>
    <rPh sb="27" eb="30">
      <t>ダイリニン</t>
    </rPh>
    <rPh sb="31" eb="37">
      <t>ホンニンカクニンショルイ</t>
    </rPh>
    <rPh sb="38" eb="40">
      <t>テイジ</t>
    </rPh>
    <rPh sb="40" eb="41">
      <t>マタ</t>
    </rPh>
    <phoneticPr fontId="1"/>
  </si>
  <si>
    <t>　は提出を行うこと。ただし、職務代行者本人の署名その他の措置（記名押印等）がある場</t>
    <rPh sb="2" eb="4">
      <t>テイシュツ</t>
    </rPh>
    <rPh sb="5" eb="6">
      <t>オコナ</t>
    </rPh>
    <rPh sb="14" eb="16">
      <t>ショクム</t>
    </rPh>
    <rPh sb="16" eb="18">
      <t>ダイコウ</t>
    </rPh>
    <rPh sb="18" eb="19">
      <t>シャ</t>
    </rPh>
    <rPh sb="19" eb="21">
      <t>ホンニン</t>
    </rPh>
    <rPh sb="22" eb="24">
      <t>ショメイ</t>
    </rPh>
    <rPh sb="26" eb="27">
      <t>タ</t>
    </rPh>
    <rPh sb="28" eb="30">
      <t>ソチ</t>
    </rPh>
    <rPh sb="31" eb="33">
      <t>キメイ</t>
    </rPh>
    <rPh sb="33" eb="35">
      <t>オウイン</t>
    </rPh>
    <rPh sb="35" eb="36">
      <t>トウ</t>
    </rPh>
    <rPh sb="40" eb="41">
      <t>バ</t>
    </rPh>
    <phoneticPr fontId="1"/>
  </si>
  <si>
    <t>　合はこの限りではない。</t>
    <rPh sb="1" eb="2">
      <t>ゴウ</t>
    </rPh>
    <rPh sb="5" eb="6">
      <t>カギ</t>
    </rPh>
    <phoneticPr fontId="1"/>
  </si>
  <si>
    <t>参考様式4</t>
    <rPh sb="0" eb="4">
      <t>サンコウヨウシキ</t>
    </rPh>
    <phoneticPr fontId="1"/>
  </si>
  <si>
    <t>出納責任者職務代行開始届</t>
    <rPh sb="9" eb="11">
      <t>カイシ</t>
    </rPh>
    <phoneticPr fontId="1"/>
  </si>
  <si>
    <t>出納責任者職務代行終止届</t>
    <rPh sb="9" eb="11">
      <t>シュウシ</t>
    </rPh>
    <phoneticPr fontId="1"/>
  </si>
  <si>
    <t>委任状</t>
    <rPh sb="0" eb="3">
      <t>イニンジョウ</t>
    </rPh>
    <phoneticPr fontId="1"/>
  </si>
  <si>
    <t>（推薦届出者用）</t>
    <rPh sb="1" eb="5">
      <t>スイセントドケデ</t>
    </rPh>
    <rPh sb="5" eb="6">
      <t>シャ</t>
    </rPh>
    <rPh sb="6" eb="7">
      <t>ヨウ</t>
    </rPh>
    <phoneticPr fontId="1"/>
  </si>
  <si>
    <t>候補者氏名</t>
    <rPh sb="0" eb="3">
      <t>コウホシャ</t>
    </rPh>
    <rPh sb="3" eb="5">
      <t>シメイ</t>
    </rPh>
    <phoneticPr fontId="1"/>
  </si>
  <si>
    <t>委　任　状</t>
    <rPh sb="0" eb="1">
      <t>イ</t>
    </rPh>
    <rPh sb="2" eb="3">
      <t>ニン</t>
    </rPh>
    <rPh sb="4" eb="5">
      <t>ジョウ</t>
    </rPh>
    <phoneticPr fontId="1"/>
  </si>
  <si>
    <t>代理人</t>
    <rPh sb="0" eb="3">
      <t>ダイリニン</t>
    </rPh>
    <phoneticPr fontId="1"/>
  </si>
  <si>
    <t>□</t>
    <phoneticPr fontId="1"/>
  </si>
  <si>
    <t>当選証書及び当選告知書の受領</t>
    <phoneticPr fontId="1"/>
  </si>
  <si>
    <t>供託証明書及び供託物が没収されない旨の証明書の受領</t>
    <phoneticPr fontId="1"/>
  </si>
  <si>
    <t>（上記以外の事務）</t>
    <rPh sb="1" eb="5">
      <t>ジョウキイガイ</t>
    </rPh>
    <rPh sb="6" eb="8">
      <t>ジム</t>
    </rPh>
    <phoneticPr fontId="1"/>
  </si>
  <si>
    <t>　に係る一切の権限を委任します。</t>
    <rPh sb="2" eb="3">
      <t>カカ</t>
    </rPh>
    <rPh sb="4" eb="6">
      <t>イッサイ</t>
    </rPh>
    <rPh sb="7" eb="9">
      <t>ケンゲン</t>
    </rPh>
    <rPh sb="10" eb="12">
      <t>イニン</t>
    </rPh>
    <phoneticPr fontId="1"/>
  </si>
  <si>
    <t>候補者</t>
    <rPh sb="0" eb="3">
      <t>コウホシャ</t>
    </rPh>
    <phoneticPr fontId="1"/>
  </si>
  <si>
    <t>推薦届出者</t>
    <rPh sb="0" eb="5">
      <t>スイセントドケデシャ</t>
    </rPh>
    <phoneticPr fontId="1"/>
  </si>
  <si>
    <t>（署名又は記名押印）</t>
  </si>
  <si>
    <t>　２　委任する事務にチェックを入れてください。</t>
    <phoneticPr fontId="1"/>
  </si>
  <si>
    <t>（本人・推薦届出）</t>
  </si>
  <si>
    <t>３　候補者本人が申請する場合にあっては本人確認書類の提示又は提出を、その代理</t>
    <rPh sb="2" eb="7">
      <t>コウホシャホンニン</t>
    </rPh>
    <rPh sb="8" eb="10">
      <t>シンセイ</t>
    </rPh>
    <rPh sb="12" eb="14">
      <t>バアイ</t>
    </rPh>
    <rPh sb="19" eb="25">
      <t>ホンニンカクニンショルイ</t>
    </rPh>
    <rPh sb="26" eb="29">
      <t>テイジマタ</t>
    </rPh>
    <rPh sb="30" eb="32">
      <t>テイシュツ</t>
    </rPh>
    <phoneticPr fontId="1"/>
  </si>
  <si>
    <t>　人が申請する場合にあっては委任状の提示又は提出及び当該代理人の本人確認書類</t>
    <rPh sb="1" eb="2">
      <t>ヒト</t>
    </rPh>
    <rPh sb="3" eb="5">
      <t>シンセイ</t>
    </rPh>
    <rPh sb="7" eb="9">
      <t>バアイ</t>
    </rPh>
    <rPh sb="14" eb="17">
      <t>イニンジョウ</t>
    </rPh>
    <rPh sb="18" eb="20">
      <t>テイジ</t>
    </rPh>
    <rPh sb="20" eb="21">
      <t>マタ</t>
    </rPh>
    <rPh sb="22" eb="25">
      <t>テイシュツオヨ</t>
    </rPh>
    <rPh sb="26" eb="28">
      <t>トウガイ</t>
    </rPh>
    <rPh sb="28" eb="31">
      <t>ダイリニン</t>
    </rPh>
    <rPh sb="32" eb="34">
      <t>ホンニン</t>
    </rPh>
    <rPh sb="34" eb="36">
      <t>カクニン</t>
    </rPh>
    <phoneticPr fontId="1"/>
  </si>
  <si>
    <t>　１　代理人が届出等を行う場合で、届出書・申請書・受領書等に候補者本人の署名・記名</t>
  </si>
  <si>
    <t>　　押印がない（できない）場合にのみ、この委任状が必要となります。</t>
  </si>
  <si>
    <t>まるまるさんかくさんかくとう</t>
  </si>
  <si>
    <t>（選挙区を選択）</t>
    <rPh sb="1" eb="4">
      <t>センキョク</t>
    </rPh>
    <rPh sb="5" eb="7">
      <t>センタク</t>
    </rPh>
    <phoneticPr fontId="1"/>
  </si>
  <si>
    <t>こうやま　なつお</t>
  </si>
  <si>
    <t>000-000-0000</t>
  </si>
  <si>
    <t>https://www.○○○○_△△△△.□□.jp</t>
  </si>
  <si>
    <t>（男女を選択）</t>
    <rPh sb="1" eb="3">
      <t>ダンジョ</t>
    </rPh>
    <rPh sb="4" eb="6">
      <t>センタク</t>
    </rPh>
    <phoneticPr fontId="1"/>
  </si>
  <si>
    <t>おつかわ　じろう</t>
  </si>
  <si>
    <t>（市区町村を選択）</t>
    <rPh sb="1" eb="5">
      <t>シクチョウソン</t>
    </rPh>
    <rPh sb="6" eb="8">
      <t>センタク</t>
    </rPh>
    <phoneticPr fontId="1"/>
  </si>
  <si>
    <t>ちょうかわ　きゅうろう</t>
  </si>
  <si>
    <t>○○ビル</t>
  </si>
  <si>
    <t>777-777-7777</t>
  </si>
  <si>
    <t>宮城県名取市○町3丁目8番5号　※廃止の場合は「廃止」</t>
    <rPh sb="17" eb="19">
      <t>ハイシ</t>
    </rPh>
    <rPh sb="20" eb="22">
      <t>バアイ</t>
    </rPh>
    <rPh sb="24" eb="26">
      <t>ハイシ</t>
    </rPh>
    <phoneticPr fontId="1"/>
  </si>
  <si>
    <t>鉄骨プレハブ二階建　※廃止の場合は「廃止」</t>
  </si>
  <si>
    <t>666-666-6666</t>
  </si>
  <si>
    <t>888-888-8888</t>
  </si>
  <si>
    <t>宮城県選挙区</t>
    <rPh sb="0" eb="3">
      <t>ミヤギケン</t>
    </rPh>
    <rPh sb="3" eb="6">
      <t>センキョク</t>
    </rPh>
    <phoneticPr fontId="1"/>
  </si>
  <si>
    <t>党　　派</t>
    <rPh sb="0" eb="1">
      <t>トウ</t>
    </rPh>
    <rPh sb="3" eb="4">
      <t>ハ</t>
    </rPh>
    <phoneticPr fontId="1"/>
  </si>
  <si>
    <t>１　供託証明書</t>
    <rPh sb="2" eb="4">
      <t>キョウタク</t>
    </rPh>
    <rPh sb="4" eb="7">
      <t>ショウメイショ</t>
    </rPh>
    <phoneticPr fontId="1"/>
  </si>
  <si>
    <t>２　宣誓書</t>
    <rPh sb="2" eb="5">
      <t>センセイショ</t>
    </rPh>
    <phoneticPr fontId="1"/>
  </si>
  <si>
    <t>３　所属党派証明書</t>
    <rPh sb="2" eb="4">
      <t>ショゾク</t>
    </rPh>
    <rPh sb="4" eb="6">
      <t>トウハ</t>
    </rPh>
    <rPh sb="6" eb="9">
      <t>ショウメイショ</t>
    </rPh>
    <phoneticPr fontId="1"/>
  </si>
  <si>
    <t>２　法第８６条の４第４項に規定する政党その他の政治団体の証明書を有しない者は、</t>
    <rPh sb="2" eb="3">
      <t>ホウ</t>
    </rPh>
    <rPh sb="3" eb="4">
      <t>ダイ</t>
    </rPh>
    <rPh sb="6" eb="7">
      <t>ジョウ</t>
    </rPh>
    <rPh sb="9" eb="10">
      <t>ダイ</t>
    </rPh>
    <rPh sb="11" eb="12">
      <t>コウ</t>
    </rPh>
    <rPh sb="13" eb="15">
      <t>キテイ</t>
    </rPh>
    <rPh sb="17" eb="19">
      <t>セイトウ</t>
    </rPh>
    <rPh sb="21" eb="22">
      <t>タ</t>
    </rPh>
    <rPh sb="23" eb="25">
      <t>セイジ</t>
    </rPh>
    <rPh sb="25" eb="27">
      <t>ダンタイ</t>
    </rPh>
    <rPh sb="28" eb="31">
      <t>ショウメイショ</t>
    </rPh>
    <rPh sb="32" eb="33">
      <t>ユウ</t>
    </rPh>
    <rPh sb="36" eb="37">
      <t>シャ</t>
    </rPh>
    <phoneticPr fontId="1"/>
  </si>
  <si>
    <t>　「党派」欄に「無所属」と記載しなければならない。</t>
    <rPh sb="2" eb="4">
      <t>トウハ</t>
    </rPh>
    <rPh sb="5" eb="6">
      <t>ラン</t>
    </rPh>
    <rPh sb="8" eb="11">
      <t>ムショゾク</t>
    </rPh>
    <rPh sb="13" eb="15">
      <t>キサイ</t>
    </rPh>
    <phoneticPr fontId="1"/>
  </si>
  <si>
    <t>３　令第８９条第４項の場合においては、「党派」欄に当該政党その他の政治団体の名称のほか、</t>
    <phoneticPr fontId="1"/>
  </si>
  <si>
    <t>　その略称を「（略称）何々」と記載しなければならない。</t>
    <rPh sb="15" eb="17">
      <t>キサイ</t>
    </rPh>
    <phoneticPr fontId="1"/>
  </si>
  <si>
    <t>５　「一のウェブサイト等のアドレス」欄には、選挙運動のために使用する文書図画を頒布す</t>
    <rPh sb="3" eb="4">
      <t>イチ</t>
    </rPh>
    <rPh sb="11" eb="12">
      <t>トウ</t>
    </rPh>
    <rPh sb="18" eb="19">
      <t>ラン</t>
    </rPh>
    <rPh sb="22" eb="24">
      <t>センキョ</t>
    </rPh>
    <rPh sb="24" eb="26">
      <t>ウンドウ</t>
    </rPh>
    <rPh sb="30" eb="32">
      <t>シヨウ</t>
    </rPh>
    <rPh sb="34" eb="36">
      <t>ブンショ</t>
    </rPh>
    <rPh sb="36" eb="38">
      <t>ズガ</t>
    </rPh>
    <rPh sb="39" eb="41">
      <t>ハンプ</t>
    </rPh>
    <phoneticPr fontId="1"/>
  </si>
  <si>
    <t>６　候補者本人が届け出る場合にあっては本人確認書類の提示又は提出を、その代理人が届け</t>
    <rPh sb="2" eb="5">
      <t>コウホシャ</t>
    </rPh>
    <rPh sb="5" eb="7">
      <t>ホンニン</t>
    </rPh>
    <rPh sb="8" eb="9">
      <t>トド</t>
    </rPh>
    <rPh sb="10" eb="11">
      <t>デ</t>
    </rPh>
    <rPh sb="12" eb="14">
      <t>バアイ</t>
    </rPh>
    <rPh sb="19" eb="21">
      <t>ホンニン</t>
    </rPh>
    <rPh sb="21" eb="23">
      <t>カクニン</t>
    </rPh>
    <rPh sb="23" eb="25">
      <t>ショルイ</t>
    </rPh>
    <rPh sb="26" eb="28">
      <t>テイジ</t>
    </rPh>
    <rPh sb="28" eb="29">
      <t>マタ</t>
    </rPh>
    <rPh sb="30" eb="32">
      <t>テイシュツ</t>
    </rPh>
    <phoneticPr fontId="1"/>
  </si>
  <si>
    <t>１　候補者の承諾書</t>
    <rPh sb="2" eb="5">
      <t>コウホシャ</t>
    </rPh>
    <rPh sb="6" eb="9">
      <t>ショウダクショ</t>
    </rPh>
    <phoneticPr fontId="1"/>
  </si>
  <si>
    <t>２　選挙人名簿登録証明書</t>
    <rPh sb="2" eb="4">
      <t>センキョ</t>
    </rPh>
    <rPh sb="4" eb="5">
      <t>ニン</t>
    </rPh>
    <rPh sb="5" eb="7">
      <t>メイボ</t>
    </rPh>
    <rPh sb="7" eb="9">
      <t>トウロク</t>
    </rPh>
    <rPh sb="9" eb="12">
      <t>ショウメイショ</t>
    </rPh>
    <phoneticPr fontId="1"/>
  </si>
  <si>
    <t>３　供託証明書</t>
    <rPh sb="2" eb="4">
      <t>キョウタク</t>
    </rPh>
    <rPh sb="4" eb="7">
      <t>ショウメイショ</t>
    </rPh>
    <phoneticPr fontId="1"/>
  </si>
  <si>
    <t>４　宣誓書</t>
    <rPh sb="2" eb="5">
      <t>センセイショ</t>
    </rPh>
    <phoneticPr fontId="1"/>
  </si>
  <si>
    <t>５　所属党派証明書</t>
    <rPh sb="2" eb="4">
      <t>ショゾク</t>
    </rPh>
    <rPh sb="4" eb="6">
      <t>トウハ</t>
    </rPh>
    <rPh sb="6" eb="9">
      <t>ショウメイショ</t>
    </rPh>
    <phoneticPr fontId="1"/>
  </si>
  <si>
    <t>６　戸籍の謄本又は抄本</t>
    <rPh sb="2" eb="4">
      <t>コセキ</t>
    </rPh>
    <rPh sb="5" eb="7">
      <t>トウホン</t>
    </rPh>
    <rPh sb="7" eb="8">
      <t>マタ</t>
    </rPh>
    <rPh sb="9" eb="11">
      <t>ショウホン</t>
    </rPh>
    <phoneticPr fontId="1"/>
  </si>
  <si>
    <t>６　推薦届出者本人が届け出る場合にあっては本人確認書類の提示又は提出を、その代理人が</t>
    <rPh sb="2" eb="4">
      <t>スイセン</t>
    </rPh>
    <rPh sb="4" eb="6">
      <t>トドケデ</t>
    </rPh>
    <rPh sb="6" eb="7">
      <t>シャ</t>
    </rPh>
    <rPh sb="7" eb="9">
      <t>ホンニン</t>
    </rPh>
    <rPh sb="10" eb="11">
      <t>トド</t>
    </rPh>
    <rPh sb="12" eb="13">
      <t>デ</t>
    </rPh>
    <rPh sb="14" eb="16">
      <t>バアイ</t>
    </rPh>
    <rPh sb="21" eb="23">
      <t>ホンニン</t>
    </rPh>
    <rPh sb="23" eb="25">
      <t>カクニン</t>
    </rPh>
    <rPh sb="25" eb="27">
      <t>ショルイ</t>
    </rPh>
    <rPh sb="28" eb="30">
      <t>テイジ</t>
    </rPh>
    <rPh sb="30" eb="31">
      <t>マタ</t>
    </rPh>
    <rPh sb="32" eb="34">
      <t>テイシュツ</t>
    </rPh>
    <phoneticPr fontId="1"/>
  </si>
  <si>
    <t>　出を行うこと。ただし、推薦届出者本人の署名その他の措置（記名押印等）がある場合はこ</t>
    <rPh sb="12" eb="14">
      <t>スイセン</t>
    </rPh>
    <rPh sb="14" eb="16">
      <t>トドケデ</t>
    </rPh>
    <rPh sb="16" eb="17">
      <t>シャ</t>
    </rPh>
    <rPh sb="17" eb="19">
      <t>ホンニン</t>
    </rPh>
    <rPh sb="20" eb="22">
      <t>ショメイ</t>
    </rPh>
    <rPh sb="24" eb="25">
      <t>タ</t>
    </rPh>
    <rPh sb="26" eb="28">
      <t>ソチ</t>
    </rPh>
    <rPh sb="29" eb="31">
      <t>キメイ</t>
    </rPh>
    <rPh sb="31" eb="34">
      <t>オウイントウ</t>
    </rPh>
    <rPh sb="38" eb="40">
      <t>バアイ</t>
    </rPh>
    <phoneticPr fontId="1"/>
  </si>
  <si>
    <t>（本人・推薦届出）様式3</t>
    <rPh sb="9" eb="11">
      <t>ヨウシキ</t>
    </rPh>
    <phoneticPr fontId="1"/>
  </si>
  <si>
    <t>（本人・推薦届出）様式4</t>
    <rPh sb="9" eb="11">
      <t>ヨウシキ</t>
    </rPh>
    <phoneticPr fontId="1"/>
  </si>
  <si>
    <t>所属党派証明書</t>
    <rPh sb="0" eb="2">
      <t>ショゾク</t>
    </rPh>
    <rPh sb="2" eb="4">
      <t>トウハ</t>
    </rPh>
    <rPh sb="4" eb="7">
      <t>ショウメイショ</t>
    </rPh>
    <phoneticPr fontId="1"/>
  </si>
  <si>
    <t>（本人・推薦届出）様式6</t>
    <rPh sb="9" eb="11">
      <t>ヨウシキ</t>
    </rPh>
    <phoneticPr fontId="1"/>
  </si>
  <si>
    <t>様式7</t>
    <rPh sb="0" eb="2">
      <t>ヨウシキ</t>
    </rPh>
    <phoneticPr fontId="1"/>
  </si>
  <si>
    <t>（本人・推薦届出）様式8</t>
    <rPh sb="9" eb="11">
      <t>ヨウシキ</t>
    </rPh>
    <phoneticPr fontId="1"/>
  </si>
  <si>
    <t>　　候補者又は推薦届出者本人が届け出る場合にあっては本人確認書類の提示又は提出を、</t>
    <rPh sb="2" eb="5">
      <t>コウホシャ</t>
    </rPh>
    <rPh sb="5" eb="6">
      <t>マタ</t>
    </rPh>
    <rPh sb="7" eb="12">
      <t>スイセントドケデシャ</t>
    </rPh>
    <rPh sb="12" eb="14">
      <t>ホンニン</t>
    </rPh>
    <rPh sb="15" eb="16">
      <t>トド</t>
    </rPh>
    <rPh sb="17" eb="18">
      <t>デ</t>
    </rPh>
    <rPh sb="19" eb="21">
      <t>バアイ</t>
    </rPh>
    <rPh sb="26" eb="28">
      <t>ホンニン</t>
    </rPh>
    <rPh sb="28" eb="29">
      <t>カク</t>
    </rPh>
    <phoneticPr fontId="1"/>
  </si>
  <si>
    <t>　その代理人が届け出る場合にあっては委任状の提示又は提出及び当該代理人の本人確認</t>
    <phoneticPr fontId="1"/>
  </si>
  <si>
    <t>　書類の提示又は提出を行うこと。ただし、候補者又は推薦届出者本人の署名その他の措</t>
    <rPh sb="20" eb="23">
      <t>コウホシャ</t>
    </rPh>
    <rPh sb="39" eb="40">
      <t>ソ</t>
    </rPh>
    <phoneticPr fontId="1"/>
  </si>
  <si>
    <t>　置（記名押印等）がある場合はこの限りではない。</t>
    <rPh sb="3" eb="8">
      <t>キメイオウイントウ</t>
    </rPh>
    <phoneticPr fontId="1"/>
  </si>
  <si>
    <t>（本人・推薦届出）様式9</t>
    <rPh sb="9" eb="11">
      <t>ヨウシキ</t>
    </rPh>
    <phoneticPr fontId="1"/>
  </si>
  <si>
    <t>　推薦届出者</t>
    <rPh sb="1" eb="3">
      <t>スイセン</t>
    </rPh>
    <rPh sb="3" eb="6">
      <t>トドケデシャ</t>
    </rPh>
    <phoneticPr fontId="1"/>
  </si>
  <si>
    <t>候補者（推薦届出代表者）</t>
    <rPh sb="0" eb="3">
      <t>コウホシャ</t>
    </rPh>
    <rPh sb="4" eb="8">
      <t>スイセントドケデ</t>
    </rPh>
    <rPh sb="8" eb="11">
      <t>ダイヒョウシャ</t>
    </rPh>
    <phoneticPr fontId="1"/>
  </si>
  <si>
    <t>（本人・推薦届出）様式11の1</t>
    <rPh sb="9" eb="11">
      <t>ヨウシキ</t>
    </rPh>
    <phoneticPr fontId="1"/>
  </si>
  <si>
    <t>（本人・推薦届出）様式11の2</t>
    <rPh sb="9" eb="11">
      <t>ヨウシキ</t>
    </rPh>
    <phoneticPr fontId="1"/>
  </si>
  <si>
    <t>　　候補者又は推薦届出者（推薦届出代表者）本人が届け出る場合にあっては本人確認書</t>
    <rPh sb="2" eb="5">
      <t>コウホシャ</t>
    </rPh>
    <rPh sb="5" eb="6">
      <t>マタ</t>
    </rPh>
    <rPh sb="7" eb="12">
      <t>スイセントドケデシャ</t>
    </rPh>
    <rPh sb="13" eb="15">
      <t>スイセン</t>
    </rPh>
    <rPh sb="15" eb="17">
      <t>トドケデ</t>
    </rPh>
    <rPh sb="17" eb="20">
      <t>ダイヒョウシャ</t>
    </rPh>
    <rPh sb="21" eb="23">
      <t>ホンニン</t>
    </rPh>
    <rPh sb="24" eb="25">
      <t>トド</t>
    </rPh>
    <rPh sb="26" eb="27">
      <t>デ</t>
    </rPh>
    <rPh sb="28" eb="30">
      <t>バアイ</t>
    </rPh>
    <rPh sb="35" eb="37">
      <t>ホンニン</t>
    </rPh>
    <rPh sb="37" eb="38">
      <t>カク</t>
    </rPh>
    <phoneticPr fontId="1"/>
  </si>
  <si>
    <t>　類の提示又は提出を、その代理人が届け出る場合にあっては委任状の提示又は提出及び</t>
    <phoneticPr fontId="1"/>
  </si>
  <si>
    <t>　当該代理人の本人確認書類の提示又は提出を行うこと。ただし、候補者又は推薦届出者</t>
    <rPh sb="30" eb="33">
      <t>コウホシャ</t>
    </rPh>
    <phoneticPr fontId="1"/>
  </si>
  <si>
    <t>　本人の署名その他の措置（記名押印等）がある場合はこの限りではない。</t>
    <rPh sb="13" eb="18">
      <t>キメイオウイントウ</t>
    </rPh>
    <phoneticPr fontId="1"/>
  </si>
  <si>
    <t>（本人・推薦届出）様式12の1</t>
    <rPh sb="9" eb="11">
      <t>ヨウシキ</t>
    </rPh>
    <phoneticPr fontId="1"/>
  </si>
  <si>
    <t>（本人・推薦届出）様式12の2</t>
    <rPh sb="9" eb="11">
      <t>ヨウシキ</t>
    </rPh>
    <phoneticPr fontId="1"/>
  </si>
  <si>
    <t>設置者氏名</t>
    <rPh sb="0" eb="2">
      <t>セッチ</t>
    </rPh>
    <rPh sb="2" eb="3">
      <t>シャ</t>
    </rPh>
    <rPh sb="3" eb="5">
      <t>シメイ</t>
    </rPh>
    <phoneticPr fontId="1"/>
  </si>
  <si>
    <t>（本人・推薦届出）様式12の3</t>
    <rPh sb="9" eb="11">
      <t>ヨウシキ</t>
    </rPh>
    <phoneticPr fontId="1"/>
  </si>
  <si>
    <t>（本人・推薦届出）様式15</t>
    <rPh sb="9" eb="11">
      <t>ヨウシキ</t>
    </rPh>
    <phoneticPr fontId="1"/>
  </si>
  <si>
    <t>（本人・推薦届出）様式16</t>
    <rPh sb="9" eb="11">
      <t>ヨウシキ</t>
    </rPh>
    <phoneticPr fontId="1"/>
  </si>
  <si>
    <t>（本人・推薦届出）様式17</t>
    <phoneticPr fontId="1"/>
  </si>
  <si>
    <t>（本人・推薦届出）様式18</t>
    <phoneticPr fontId="1"/>
  </si>
  <si>
    <t>（本人・推薦届出）様式19</t>
    <rPh sb="9" eb="11">
      <t>ヨウシキ</t>
    </rPh>
    <phoneticPr fontId="1"/>
  </si>
  <si>
    <t>（本人・推薦届出）様式20</t>
    <rPh sb="9" eb="11">
      <t>ヨウシキ</t>
    </rPh>
    <phoneticPr fontId="1"/>
  </si>
  <si>
    <t>（本人・推薦届出）様式21</t>
    <rPh sb="9" eb="11">
      <t>ヨウシキ</t>
    </rPh>
    <phoneticPr fontId="1"/>
  </si>
  <si>
    <t>（本人・推薦届出）様式22</t>
    <rPh sb="9" eb="11">
      <t>ヨウシキ</t>
    </rPh>
    <phoneticPr fontId="1"/>
  </si>
  <si>
    <t>（本人・推薦届出）様式23</t>
    <rPh sb="9" eb="11">
      <t>ヨウシキ</t>
    </rPh>
    <phoneticPr fontId="1"/>
  </si>
  <si>
    <t>様式23　届出書（その2）</t>
    <rPh sb="0" eb="2">
      <t>ヨウシキ</t>
    </rPh>
    <rPh sb="5" eb="8">
      <t>トドケデショ</t>
    </rPh>
    <phoneticPr fontId="1"/>
  </si>
  <si>
    <t>（本人・推薦届出）様式24</t>
    <rPh sb="9" eb="11">
      <t>ヨウシキ</t>
    </rPh>
    <phoneticPr fontId="1"/>
  </si>
  <si>
    <t>立候補届出年月日</t>
    <rPh sb="0" eb="3">
      <t>リッコウホ</t>
    </rPh>
    <rPh sb="3" eb="5">
      <t>トドケデ</t>
    </rPh>
    <rPh sb="5" eb="8">
      <t>ネンガッピ</t>
    </rPh>
    <phoneticPr fontId="1"/>
  </si>
  <si>
    <t>（本人・推薦届出）様式25</t>
    <rPh sb="9" eb="11">
      <t>ヨウシキ</t>
    </rPh>
    <phoneticPr fontId="1"/>
  </si>
  <si>
    <t>政治団体（会、連盟等）が、</t>
    <rPh sb="0" eb="2">
      <t>セイジ</t>
    </rPh>
    <rPh sb="2" eb="4">
      <t>ダンタイ</t>
    </rPh>
    <rPh sb="5" eb="6">
      <t>カイ</t>
    </rPh>
    <rPh sb="7" eb="9">
      <t>レンメイ</t>
    </rPh>
    <rPh sb="9" eb="10">
      <t>トウ</t>
    </rPh>
    <phoneticPr fontId="1"/>
  </si>
  <si>
    <t>　　公職の候補者本人が届け出る場合にあっては本人確認書類の提示又は提出を、その代理人</t>
    <rPh sb="2" eb="4">
      <t>コウショク</t>
    </rPh>
    <rPh sb="5" eb="8">
      <t>コウホシャ</t>
    </rPh>
    <rPh sb="8" eb="10">
      <t>ホンニン</t>
    </rPh>
    <rPh sb="11" eb="12">
      <t>トド</t>
    </rPh>
    <rPh sb="13" eb="14">
      <t>デ</t>
    </rPh>
    <rPh sb="15" eb="17">
      <t>バアイ</t>
    </rPh>
    <rPh sb="22" eb="24">
      <t>ホンニン</t>
    </rPh>
    <rPh sb="24" eb="26">
      <t>カクニン</t>
    </rPh>
    <phoneticPr fontId="1"/>
  </si>
  <si>
    <t>　が届け出る場合にあっては委任状の提示又は提出及び当該代理人の本人確認書類の提示又は</t>
    <rPh sb="2" eb="3">
      <t>トド</t>
    </rPh>
    <rPh sb="4" eb="5">
      <t>デ</t>
    </rPh>
    <rPh sb="6" eb="8">
      <t>バアイ</t>
    </rPh>
    <rPh sb="13" eb="16">
      <t>イニンジョウ</t>
    </rPh>
    <rPh sb="17" eb="19">
      <t>テイジ</t>
    </rPh>
    <rPh sb="19" eb="20">
      <t>マタ</t>
    </rPh>
    <rPh sb="21" eb="22">
      <t>テイ</t>
    </rPh>
    <phoneticPr fontId="1"/>
  </si>
  <si>
    <t>　提出を行うこと。ただし、公職の候補者本人の署名その他の措置（記名押印等）がある場合</t>
    <rPh sb="1" eb="3">
      <t>テイシュツ</t>
    </rPh>
    <rPh sb="4" eb="5">
      <t>オコナ</t>
    </rPh>
    <rPh sb="13" eb="15">
      <t>コウショク</t>
    </rPh>
    <rPh sb="16" eb="19">
      <t>コウホシャ</t>
    </rPh>
    <phoneticPr fontId="1"/>
  </si>
  <si>
    <t>　はこの限りではない。</t>
    <phoneticPr fontId="1"/>
  </si>
  <si>
    <t>　の提示又は提出を行うこと。ただし、候補者本人の署名その他の措置（記名押印</t>
    <rPh sb="2" eb="5">
      <t>テイジマタ</t>
    </rPh>
    <rPh sb="6" eb="8">
      <t>テイシュツ</t>
    </rPh>
    <rPh sb="9" eb="10">
      <t>オコナ</t>
    </rPh>
    <rPh sb="18" eb="23">
      <t>コウホシャホンニン</t>
    </rPh>
    <rPh sb="24" eb="26">
      <t>ショメイ</t>
    </rPh>
    <rPh sb="28" eb="29">
      <t>タ</t>
    </rPh>
    <rPh sb="30" eb="32">
      <t>ソチ</t>
    </rPh>
    <phoneticPr fontId="1"/>
  </si>
  <si>
    <t>　等）がある場合はこの限りではない。</t>
    <rPh sb="6" eb="8">
      <t>バアイ</t>
    </rPh>
    <rPh sb="11" eb="12">
      <t>カギ</t>
    </rPh>
    <phoneticPr fontId="1"/>
  </si>
  <si>
    <t>（本人届出）様式１</t>
    <rPh sb="1" eb="3">
      <t>ホンニン</t>
    </rPh>
    <rPh sb="3" eb="5">
      <t>トドケデ</t>
    </rPh>
    <rPh sb="6" eb="8">
      <t>ヨウシキ</t>
    </rPh>
    <phoneticPr fontId="1"/>
  </si>
  <si>
    <t>（推薦届出）様式2</t>
    <rPh sb="1" eb="3">
      <t>スイセン</t>
    </rPh>
    <rPh sb="6" eb="8">
      <t>ヨウシキ</t>
    </rPh>
    <phoneticPr fontId="1"/>
  </si>
  <si>
    <t>（推薦届出）様式5</t>
    <rPh sb="6" eb="8">
      <t>ヨウシキ</t>
    </rPh>
    <phoneticPr fontId="1"/>
  </si>
  <si>
    <t>（推薦届出）様式6</t>
    <rPh sb="6" eb="8">
      <t>ヨウシキ</t>
    </rPh>
    <phoneticPr fontId="1"/>
  </si>
  <si>
    <t>（推薦届出）様式8</t>
    <rPh sb="6" eb="8">
      <t>ヨウシキ</t>
    </rPh>
    <phoneticPr fontId="1"/>
  </si>
  <si>
    <t>（推薦届出）様式9</t>
    <rPh sb="6" eb="8">
      <t>ヨウシキ</t>
    </rPh>
    <phoneticPr fontId="1"/>
  </si>
  <si>
    <t>（推薦届出）様式10</t>
    <rPh sb="6" eb="8">
      <t>ヨウシキ</t>
    </rPh>
    <phoneticPr fontId="1"/>
  </si>
  <si>
    <t>（推薦届出）様式11の1</t>
    <rPh sb="6" eb="8">
      <t>ヨウシキ</t>
    </rPh>
    <phoneticPr fontId="1"/>
  </si>
  <si>
    <t>（推薦届出）様式11の2</t>
    <rPh sb="6" eb="8">
      <t>ヨウシキ</t>
    </rPh>
    <phoneticPr fontId="1"/>
  </si>
  <si>
    <t>異動設置者氏名</t>
    <rPh sb="0" eb="2">
      <t>イドウ</t>
    </rPh>
    <rPh sb="2" eb="4">
      <t>セッチ</t>
    </rPh>
    <rPh sb="4" eb="5">
      <t>シャ</t>
    </rPh>
    <rPh sb="5" eb="7">
      <t>シメイ</t>
    </rPh>
    <phoneticPr fontId="1"/>
  </si>
  <si>
    <t>（推薦届出）様式12の1</t>
    <rPh sb="6" eb="8">
      <t>ヨウシキ</t>
    </rPh>
    <phoneticPr fontId="1"/>
  </si>
  <si>
    <t>（推薦届出）様式12の2</t>
    <rPh sb="6" eb="8">
      <t>ヨウシキ</t>
    </rPh>
    <phoneticPr fontId="1"/>
  </si>
  <si>
    <t>（推薦届出）様式12の3</t>
    <rPh sb="6" eb="8">
      <t>ヨウシキ</t>
    </rPh>
    <phoneticPr fontId="1"/>
  </si>
  <si>
    <t>（推薦届出）様式13</t>
    <rPh sb="6" eb="8">
      <t>ヨウシキ</t>
    </rPh>
    <phoneticPr fontId="1"/>
  </si>
  <si>
    <t>（推薦届出）様式14</t>
    <rPh sb="6" eb="8">
      <t>ヨウシキ</t>
    </rPh>
    <phoneticPr fontId="1"/>
  </si>
  <si>
    <t>代表者氏名</t>
    <rPh sb="0" eb="3">
      <t>ダイヒョウシャ</t>
    </rPh>
    <rPh sb="3" eb="5">
      <t>シメイ</t>
    </rPh>
    <phoneticPr fontId="1"/>
  </si>
  <si>
    <t>当該選挙に係る議員又は長と兼ねることができない職にある者についてはその職名</t>
    <rPh sb="0" eb="2">
      <t>トウガイ</t>
    </rPh>
    <rPh sb="2" eb="4">
      <t>センキョ</t>
    </rPh>
    <rPh sb="5" eb="6">
      <t>カカ</t>
    </rPh>
    <rPh sb="7" eb="9">
      <t>ギイン</t>
    </rPh>
    <rPh sb="9" eb="10">
      <t>マタ</t>
    </rPh>
    <rPh sb="11" eb="12">
      <t>チョウ</t>
    </rPh>
    <rPh sb="13" eb="14">
      <t>カ</t>
    </rPh>
    <rPh sb="23" eb="24">
      <t>ショク</t>
    </rPh>
    <rPh sb="27" eb="28">
      <t>シャ</t>
    </rPh>
    <rPh sb="35" eb="37">
      <t>ショクメイ</t>
    </rPh>
    <phoneticPr fontId="1"/>
  </si>
  <si>
    <t>４　「職業」欄には、職業をなるべく詳細に記載し、地方自治法第９２条の２又は第１４２条</t>
    <phoneticPr fontId="1"/>
  </si>
  <si>
    <t>　に規定する関係にある者についてはその旨を記載しなければならない。</t>
    <rPh sb="6" eb="8">
      <t>カンケイ</t>
    </rPh>
    <rPh sb="11" eb="12">
      <t>シャ</t>
    </rPh>
    <rPh sb="19" eb="20">
      <t>ムネ</t>
    </rPh>
    <rPh sb="21" eb="23">
      <t>キサイ</t>
    </rPh>
    <phoneticPr fontId="1"/>
  </si>
  <si>
    <r>
      <t>候補者　</t>
    </r>
    <r>
      <rPr>
        <b/>
        <sz val="8"/>
        <rFont val="BIZ UDPゴシック"/>
        <family val="3"/>
        <charset val="128"/>
      </rPr>
      <t>当該選挙に係る議員又は長と兼ねることができない職にある者についてはその職名</t>
    </r>
    <rPh sb="0" eb="3">
      <t>コウホシャ</t>
    </rPh>
    <rPh sb="4" eb="6">
      <t>トウガイ</t>
    </rPh>
    <rPh sb="6" eb="8">
      <t>センキョ</t>
    </rPh>
    <rPh sb="9" eb="10">
      <t>カカ</t>
    </rPh>
    <rPh sb="11" eb="13">
      <t>ギイン</t>
    </rPh>
    <rPh sb="13" eb="14">
      <t>マタ</t>
    </rPh>
    <rPh sb="15" eb="16">
      <t>チョウ</t>
    </rPh>
    <rPh sb="17" eb="18">
      <t>カ</t>
    </rPh>
    <rPh sb="27" eb="28">
      <t>ショク</t>
    </rPh>
    <rPh sb="31" eb="32">
      <t>シャ</t>
    </rPh>
    <rPh sb="39" eb="41">
      <t>ショクメイ</t>
    </rPh>
    <phoneticPr fontId="1"/>
  </si>
  <si>
    <t>選挙公報提出日</t>
    <rPh sb="0" eb="2">
      <t>センキョ</t>
    </rPh>
    <rPh sb="2" eb="4">
      <t>コウホウ</t>
    </rPh>
    <rPh sb="4" eb="6">
      <t>テイシュツ</t>
    </rPh>
    <rPh sb="6" eb="7">
      <t>ビ</t>
    </rPh>
    <phoneticPr fontId="1"/>
  </si>
  <si>
    <t>　　公職の候補者本人が届け出る場合にあっては本人確認書類の提示又は提出を、その代理人</t>
    <rPh sb="2" eb="4">
      <t>コウショク</t>
    </rPh>
    <rPh sb="5" eb="8">
      <t>コウホシャ</t>
    </rPh>
    <rPh sb="8" eb="10">
      <t>ホンニン</t>
    </rPh>
    <rPh sb="11" eb="12">
      <t>トド</t>
    </rPh>
    <rPh sb="13" eb="14">
      <t>デ</t>
    </rPh>
    <rPh sb="15" eb="17">
      <t>バアイ</t>
    </rPh>
    <rPh sb="22" eb="24">
      <t>ホンニン</t>
    </rPh>
    <rPh sb="24" eb="26">
      <t>カクニン</t>
    </rPh>
    <rPh sb="39" eb="42">
      <t>ダイリニン</t>
    </rPh>
    <phoneticPr fontId="1"/>
  </si>
  <si>
    <t>　が届け出る場合にあっては委任状の提示又は提出及び当該代理人の本人確認書類の提示又は</t>
    <rPh sb="2" eb="3">
      <t>トド</t>
    </rPh>
    <rPh sb="4" eb="5">
      <t>デ</t>
    </rPh>
    <rPh sb="6" eb="8">
      <t>バアイ</t>
    </rPh>
    <rPh sb="13" eb="16">
      <t>イニンジョウ</t>
    </rPh>
    <rPh sb="17" eb="19">
      <t>テイジ</t>
    </rPh>
    <rPh sb="19" eb="20">
      <t>マタ</t>
    </rPh>
    <rPh sb="21" eb="22">
      <t>テイ</t>
    </rPh>
    <rPh sb="38" eb="40">
      <t>テイジ</t>
    </rPh>
    <rPh sb="40" eb="41">
      <t>マタ</t>
    </rPh>
    <phoneticPr fontId="1"/>
  </si>
  <si>
    <t>　提出を行うこと。ただし、公職の候補者本人の署名その他の措置（記名押印等）がある場合</t>
    <rPh sb="1" eb="3">
      <t>テイシュツ</t>
    </rPh>
    <rPh sb="4" eb="5">
      <t>オコナ</t>
    </rPh>
    <rPh sb="13" eb="15">
      <t>コウショク</t>
    </rPh>
    <rPh sb="16" eb="19">
      <t>コウホシャ</t>
    </rPh>
    <rPh sb="40" eb="42">
      <t>バアイ</t>
    </rPh>
    <phoneticPr fontId="1"/>
  </si>
  <si>
    <t>４　戸籍の謄本又は抄本</t>
    <rPh sb="2" eb="4">
      <t>コセキ</t>
    </rPh>
    <rPh sb="7" eb="8">
      <t>マタ</t>
    </rPh>
    <rPh sb="9" eb="11">
      <t>ショウホン</t>
    </rPh>
    <phoneticPr fontId="1"/>
  </si>
  <si>
    <t>政党（政治団体名）</t>
    <rPh sb="0" eb="2">
      <t>セイトウ</t>
    </rPh>
    <rPh sb="3" eb="8">
      <t>セイジダンタイメイ</t>
    </rPh>
    <phoneticPr fontId="1"/>
  </si>
  <si>
    <t>代表者</t>
    <phoneticPr fontId="1"/>
  </si>
  <si>
    <t>様式1</t>
    <rPh sb="0" eb="2">
      <t>ヨウシキ</t>
    </rPh>
    <phoneticPr fontId="1"/>
  </si>
  <si>
    <t>様式2</t>
    <rPh sb="0" eb="2">
      <t>ヨウシキ</t>
    </rPh>
    <phoneticPr fontId="1"/>
  </si>
  <si>
    <t>様式3</t>
    <phoneticPr fontId="1"/>
  </si>
  <si>
    <t>様式4</t>
    <rPh sb="0" eb="2">
      <t>ヨウシキ</t>
    </rPh>
    <phoneticPr fontId="1"/>
  </si>
  <si>
    <t>様式5</t>
    <phoneticPr fontId="1"/>
  </si>
  <si>
    <t>様式6</t>
    <phoneticPr fontId="1"/>
  </si>
  <si>
    <t>通称認定申請書</t>
  </si>
  <si>
    <t>様式7</t>
    <phoneticPr fontId="1"/>
  </si>
  <si>
    <t>様式8（候）</t>
    <rPh sb="4" eb="5">
      <t>ソウロウ</t>
    </rPh>
    <phoneticPr fontId="1"/>
  </si>
  <si>
    <t>出納責任者選任届（候補者用）</t>
    <rPh sb="9" eb="13">
      <t>コウホシャヨウ</t>
    </rPh>
    <phoneticPr fontId="1"/>
  </si>
  <si>
    <t>様式8（推）</t>
    <rPh sb="4" eb="5">
      <t>スイ</t>
    </rPh>
    <phoneticPr fontId="1"/>
  </si>
  <si>
    <t>出納責任者選任届（推薦届出者用）</t>
    <rPh sb="9" eb="11">
      <t>スイセン</t>
    </rPh>
    <rPh sb="11" eb="13">
      <t>トドケデ</t>
    </rPh>
    <rPh sb="13" eb="15">
      <t>シャヨウ</t>
    </rPh>
    <phoneticPr fontId="1"/>
  </si>
  <si>
    <t>様式9（候）</t>
    <rPh sb="4" eb="5">
      <t>ソウロウ</t>
    </rPh>
    <phoneticPr fontId="1"/>
  </si>
  <si>
    <t>様式9（推）</t>
    <rPh sb="4" eb="5">
      <t>スイ</t>
    </rPh>
    <phoneticPr fontId="1"/>
  </si>
  <si>
    <t>出納責任者異動届（推薦届出者用）</t>
    <rPh sb="9" eb="11">
      <t>スイセン</t>
    </rPh>
    <rPh sb="11" eb="13">
      <t>トドケデ</t>
    </rPh>
    <rPh sb="13" eb="15">
      <t>シャヨウ</t>
    </rPh>
    <phoneticPr fontId="1"/>
  </si>
  <si>
    <t>出納責任者異動届（候補者用）</t>
    <rPh sb="7" eb="8">
      <t>トドケ</t>
    </rPh>
    <rPh sb="9" eb="13">
      <t>コウホシャヨウ</t>
    </rPh>
    <phoneticPr fontId="1"/>
  </si>
  <si>
    <t>様式10</t>
    <phoneticPr fontId="1"/>
  </si>
  <si>
    <t>様式11（候）</t>
    <rPh sb="5" eb="6">
      <t>ソウロウ</t>
    </rPh>
    <phoneticPr fontId="1"/>
  </si>
  <si>
    <t>様式11（推）</t>
    <rPh sb="5" eb="6">
      <t>スイ</t>
    </rPh>
    <phoneticPr fontId="1"/>
  </si>
  <si>
    <t>様式12（候）</t>
    <rPh sb="5" eb="6">
      <t>ソウロウ</t>
    </rPh>
    <phoneticPr fontId="1"/>
  </si>
  <si>
    <t>様式12（推）</t>
    <rPh sb="5" eb="6">
      <t>スイ</t>
    </rPh>
    <phoneticPr fontId="1"/>
  </si>
  <si>
    <t>様式13</t>
    <phoneticPr fontId="1"/>
  </si>
  <si>
    <t>様式14</t>
    <rPh sb="0" eb="2">
      <t>ヨウシキ</t>
    </rPh>
    <phoneticPr fontId="1"/>
  </si>
  <si>
    <t>推薦届出代表者証明書</t>
    <phoneticPr fontId="1"/>
  </si>
  <si>
    <t>様式17</t>
    <phoneticPr fontId="1"/>
  </si>
  <si>
    <t>様式18</t>
    <phoneticPr fontId="1"/>
  </si>
  <si>
    <t>様式19</t>
    <phoneticPr fontId="1"/>
  </si>
  <si>
    <t>様式20</t>
    <phoneticPr fontId="1"/>
  </si>
  <si>
    <t>様式21</t>
    <phoneticPr fontId="1"/>
  </si>
  <si>
    <t>様式22</t>
    <phoneticPr fontId="1"/>
  </si>
  <si>
    <t>参考様式5</t>
    <rPh sb="0" eb="4">
      <t>サンコウヨウシキ</t>
    </rPh>
    <phoneticPr fontId="1"/>
  </si>
  <si>
    <t>様式番号</t>
    <rPh sb="0" eb="2">
      <t>ヨウシキ</t>
    </rPh>
    <rPh sb="2" eb="4">
      <t>バンゴウ</t>
    </rPh>
    <phoneticPr fontId="1"/>
  </si>
  <si>
    <t>様式名</t>
    <rPh sb="0" eb="2">
      <t>ヨウシキ</t>
    </rPh>
    <rPh sb="2" eb="3">
      <t>メイ</t>
    </rPh>
    <phoneticPr fontId="1"/>
  </si>
  <si>
    <t>本人届出</t>
    <rPh sb="0" eb="2">
      <t>ホンニン</t>
    </rPh>
    <rPh sb="2" eb="4">
      <t>トドケデ</t>
    </rPh>
    <phoneticPr fontId="1"/>
  </si>
  <si>
    <t>推薦届出</t>
    <rPh sb="0" eb="2">
      <t>スイセン</t>
    </rPh>
    <rPh sb="2" eb="4">
      <t>トドケデ</t>
    </rPh>
    <phoneticPr fontId="1"/>
  </si>
  <si>
    <t>・　作成・提出する様式を確認する際に使用してください。</t>
    <rPh sb="2" eb="4">
      <t>サクセイ</t>
    </rPh>
    <rPh sb="5" eb="7">
      <t>テイシュツ</t>
    </rPh>
    <rPh sb="9" eb="11">
      <t>ヨウシキ</t>
    </rPh>
    <rPh sb="12" eb="14">
      <t>カクニン</t>
    </rPh>
    <rPh sb="16" eb="17">
      <t>サイ</t>
    </rPh>
    <rPh sb="18" eb="20">
      <t>シヨウ</t>
    </rPh>
    <phoneticPr fontId="1"/>
  </si>
  <si>
    <t>必須</t>
    <rPh sb="0" eb="2">
      <t>ヒッス</t>
    </rPh>
    <phoneticPr fontId="1"/>
  </si>
  <si>
    <t>推薦届出者が複数いる場合</t>
    <rPh sb="0" eb="2">
      <t>スイセン</t>
    </rPh>
    <rPh sb="2" eb="4">
      <t>トドケデ</t>
    </rPh>
    <rPh sb="4" eb="5">
      <t>シャ</t>
    </rPh>
    <rPh sb="6" eb="8">
      <t>フクスウ</t>
    </rPh>
    <rPh sb="10" eb="12">
      <t>バアイ</t>
    </rPh>
    <phoneticPr fontId="1"/>
  </si>
  <si>
    <t>政党・政治団体に属している場合</t>
    <rPh sb="0" eb="2">
      <t>セイトウ</t>
    </rPh>
    <rPh sb="3" eb="5">
      <t>セイジ</t>
    </rPh>
    <rPh sb="5" eb="7">
      <t>ダンタイ</t>
    </rPh>
    <rPh sb="8" eb="9">
      <t>ゾク</t>
    </rPh>
    <rPh sb="13" eb="15">
      <t>バアイ</t>
    </rPh>
    <phoneticPr fontId="1"/>
  </si>
  <si>
    <t>通称認定を申請する場合</t>
    <rPh sb="0" eb="2">
      <t>ツウショウ</t>
    </rPh>
    <rPh sb="2" eb="4">
      <t>ニンテイ</t>
    </rPh>
    <rPh sb="5" eb="7">
      <t>シンセイ</t>
    </rPh>
    <rPh sb="9" eb="11">
      <t>バアイ</t>
    </rPh>
    <phoneticPr fontId="1"/>
  </si>
  <si>
    <t>出納責任者を候補者が選任する場合</t>
    <rPh sb="0" eb="2">
      <t>スイトウ</t>
    </rPh>
    <rPh sb="2" eb="5">
      <t>セキニンシャ</t>
    </rPh>
    <rPh sb="6" eb="9">
      <t>コウホシャ</t>
    </rPh>
    <rPh sb="10" eb="12">
      <t>センニン</t>
    </rPh>
    <rPh sb="14" eb="16">
      <t>バアイ</t>
    </rPh>
    <phoneticPr fontId="1"/>
  </si>
  <si>
    <t>出納責任者を推薦届出者が選任する場合</t>
    <rPh sb="0" eb="2">
      <t>スイトウ</t>
    </rPh>
    <rPh sb="2" eb="5">
      <t>セキニンシャ</t>
    </rPh>
    <rPh sb="6" eb="8">
      <t>スイセン</t>
    </rPh>
    <rPh sb="8" eb="10">
      <t>トドケデ</t>
    </rPh>
    <rPh sb="10" eb="11">
      <t>シャ</t>
    </rPh>
    <rPh sb="12" eb="14">
      <t>センニン</t>
    </rPh>
    <rPh sb="16" eb="18">
      <t>バアイ</t>
    </rPh>
    <phoneticPr fontId="1"/>
  </si>
  <si>
    <t>出納責任者の異動を候補者が届け出る場合</t>
    <rPh sb="0" eb="2">
      <t>スイトウ</t>
    </rPh>
    <rPh sb="2" eb="5">
      <t>セキニンシャ</t>
    </rPh>
    <rPh sb="6" eb="8">
      <t>イドウ</t>
    </rPh>
    <rPh sb="9" eb="12">
      <t>コウホシャ</t>
    </rPh>
    <rPh sb="13" eb="14">
      <t>トド</t>
    </rPh>
    <rPh sb="15" eb="16">
      <t>デ</t>
    </rPh>
    <rPh sb="17" eb="19">
      <t>バアイ</t>
    </rPh>
    <phoneticPr fontId="1"/>
  </si>
  <si>
    <t>出納責任者の異動を推薦届出者が届け出る場合</t>
    <rPh sb="0" eb="2">
      <t>スイトウ</t>
    </rPh>
    <rPh sb="2" eb="5">
      <t>セキニンシャ</t>
    </rPh>
    <rPh sb="6" eb="8">
      <t>イドウ</t>
    </rPh>
    <rPh sb="9" eb="11">
      <t>スイセン</t>
    </rPh>
    <rPh sb="11" eb="13">
      <t>トドケデ</t>
    </rPh>
    <rPh sb="13" eb="14">
      <t>シャ</t>
    </rPh>
    <rPh sb="15" eb="16">
      <t>トド</t>
    </rPh>
    <rPh sb="17" eb="18">
      <t>デ</t>
    </rPh>
    <rPh sb="19" eb="21">
      <t>バアイ</t>
    </rPh>
    <phoneticPr fontId="1"/>
  </si>
  <si>
    <t>推薦届出者が出納責任者を選任・異動する場合</t>
    <rPh sb="0" eb="2">
      <t>スイセン</t>
    </rPh>
    <rPh sb="2" eb="4">
      <t>トドケデ</t>
    </rPh>
    <rPh sb="4" eb="5">
      <t>シャ</t>
    </rPh>
    <rPh sb="6" eb="8">
      <t>スイトウ</t>
    </rPh>
    <rPh sb="8" eb="11">
      <t>セキニンシャ</t>
    </rPh>
    <rPh sb="12" eb="14">
      <t>センニン</t>
    </rPh>
    <rPh sb="15" eb="17">
      <t>イドウ</t>
    </rPh>
    <rPh sb="19" eb="21">
      <t>バアイ</t>
    </rPh>
    <phoneticPr fontId="1"/>
  </si>
  <si>
    <t>選挙事務所の設置を候補者が届け出る場合</t>
    <rPh sb="0" eb="2">
      <t>センキョ</t>
    </rPh>
    <rPh sb="2" eb="4">
      <t>ジム</t>
    </rPh>
    <rPh sb="4" eb="5">
      <t>ショ</t>
    </rPh>
    <rPh sb="6" eb="8">
      <t>セッチ</t>
    </rPh>
    <rPh sb="9" eb="12">
      <t>コウホシャ</t>
    </rPh>
    <rPh sb="13" eb="14">
      <t>トド</t>
    </rPh>
    <rPh sb="15" eb="16">
      <t>デ</t>
    </rPh>
    <rPh sb="17" eb="19">
      <t>バアイ</t>
    </rPh>
    <phoneticPr fontId="1"/>
  </si>
  <si>
    <t>選挙事務所の設置を推薦届出者が届け出る場合</t>
    <rPh sb="0" eb="2">
      <t>センキョ</t>
    </rPh>
    <rPh sb="2" eb="4">
      <t>ジム</t>
    </rPh>
    <rPh sb="4" eb="5">
      <t>ショ</t>
    </rPh>
    <rPh sb="6" eb="8">
      <t>セッチ</t>
    </rPh>
    <rPh sb="9" eb="11">
      <t>スイセン</t>
    </rPh>
    <rPh sb="11" eb="13">
      <t>トドケデ</t>
    </rPh>
    <rPh sb="13" eb="14">
      <t>シャ</t>
    </rPh>
    <rPh sb="15" eb="16">
      <t>トド</t>
    </rPh>
    <rPh sb="17" eb="18">
      <t>デ</t>
    </rPh>
    <rPh sb="19" eb="21">
      <t>バアイ</t>
    </rPh>
    <phoneticPr fontId="1"/>
  </si>
  <si>
    <t>選挙事務所の異動を候補者が届け出る場合</t>
    <rPh sb="0" eb="2">
      <t>センキョ</t>
    </rPh>
    <rPh sb="2" eb="4">
      <t>ジム</t>
    </rPh>
    <rPh sb="4" eb="5">
      <t>ショ</t>
    </rPh>
    <rPh sb="6" eb="8">
      <t>イドウ</t>
    </rPh>
    <rPh sb="9" eb="12">
      <t>コウホシャ</t>
    </rPh>
    <rPh sb="13" eb="14">
      <t>トド</t>
    </rPh>
    <rPh sb="15" eb="16">
      <t>デ</t>
    </rPh>
    <rPh sb="17" eb="19">
      <t>バアイ</t>
    </rPh>
    <phoneticPr fontId="1"/>
  </si>
  <si>
    <t>選挙事務所の異動を推薦届出者が届け出る場合</t>
    <rPh sb="0" eb="2">
      <t>センキョ</t>
    </rPh>
    <rPh sb="2" eb="4">
      <t>ジム</t>
    </rPh>
    <rPh sb="4" eb="5">
      <t>ショ</t>
    </rPh>
    <rPh sb="6" eb="8">
      <t>イドウ</t>
    </rPh>
    <rPh sb="9" eb="11">
      <t>スイセン</t>
    </rPh>
    <rPh sb="11" eb="13">
      <t>トドケデ</t>
    </rPh>
    <rPh sb="13" eb="14">
      <t>シャ</t>
    </rPh>
    <rPh sb="15" eb="16">
      <t>トド</t>
    </rPh>
    <rPh sb="17" eb="18">
      <t>デ</t>
    </rPh>
    <rPh sb="19" eb="21">
      <t>バアイ</t>
    </rPh>
    <phoneticPr fontId="1"/>
  </si>
  <si>
    <t>推薦届出者が選挙事務所を設置・異動する場合</t>
    <rPh sb="0" eb="2">
      <t>スイセン</t>
    </rPh>
    <rPh sb="2" eb="4">
      <t>トドケデ</t>
    </rPh>
    <rPh sb="4" eb="5">
      <t>シャ</t>
    </rPh>
    <rPh sb="6" eb="8">
      <t>センキョ</t>
    </rPh>
    <rPh sb="8" eb="10">
      <t>ジム</t>
    </rPh>
    <rPh sb="10" eb="11">
      <t>ショ</t>
    </rPh>
    <rPh sb="12" eb="14">
      <t>セッチ</t>
    </rPh>
    <rPh sb="15" eb="17">
      <t>イドウ</t>
    </rPh>
    <rPh sb="19" eb="21">
      <t>バアイ</t>
    </rPh>
    <phoneticPr fontId="1"/>
  </si>
  <si>
    <t>選挙立会人を届け出る場合</t>
    <rPh sb="0" eb="2">
      <t>センキョ</t>
    </rPh>
    <rPh sb="2" eb="4">
      <t>タチアイ</t>
    </rPh>
    <rPh sb="4" eb="5">
      <t>ニン</t>
    </rPh>
    <rPh sb="6" eb="7">
      <t>トド</t>
    </rPh>
    <rPh sb="8" eb="9">
      <t>デ</t>
    </rPh>
    <rPh sb="10" eb="12">
      <t>バアイ</t>
    </rPh>
    <phoneticPr fontId="1"/>
  </si>
  <si>
    <t>いずれか
必須</t>
    <rPh sb="5" eb="7">
      <t>ヒッス</t>
    </rPh>
    <phoneticPr fontId="1"/>
  </si>
  <si>
    <t>様式8（推）に添付</t>
    <rPh sb="0" eb="2">
      <t>ヨウシキ</t>
    </rPh>
    <rPh sb="4" eb="5">
      <t>スイ</t>
    </rPh>
    <rPh sb="7" eb="9">
      <t>テンプ</t>
    </rPh>
    <phoneticPr fontId="1"/>
  </si>
  <si>
    <t>◎</t>
    <phoneticPr fontId="1"/>
  </si>
  <si>
    <t>様式15に添付</t>
    <rPh sb="0" eb="2">
      <t>ヨウシキ</t>
    </rPh>
    <rPh sb="5" eb="7">
      <t>テンプ</t>
    </rPh>
    <phoneticPr fontId="1"/>
  </si>
  <si>
    <t>選挙人名簿登録証明書（選挙立会人に添付）</t>
    <rPh sb="11" eb="13">
      <t>センキョ</t>
    </rPh>
    <rPh sb="13" eb="15">
      <t>タチアイ</t>
    </rPh>
    <rPh sb="15" eb="16">
      <t>ニン</t>
    </rPh>
    <rPh sb="17" eb="19">
      <t>テンプ</t>
    </rPh>
    <phoneticPr fontId="1"/>
  </si>
  <si>
    <t>選挙人名簿登録証明書（推薦届出に添付）</t>
    <rPh sb="11" eb="13">
      <t>スイセン</t>
    </rPh>
    <rPh sb="13" eb="15">
      <t>トドケデ</t>
    </rPh>
    <rPh sb="16" eb="18">
      <t>テンプ</t>
    </rPh>
    <phoneticPr fontId="1"/>
  </si>
  <si>
    <t>開票立会人を届け出る場合</t>
    <rPh sb="0" eb="2">
      <t>カイヒョウ</t>
    </rPh>
    <rPh sb="2" eb="4">
      <t>タチアイ</t>
    </rPh>
    <rPh sb="4" eb="5">
      <t>ニン</t>
    </rPh>
    <rPh sb="6" eb="7">
      <t>トド</t>
    </rPh>
    <rPh sb="8" eb="9">
      <t>デ</t>
    </rPh>
    <rPh sb="10" eb="12">
      <t>バアイ</t>
    </rPh>
    <phoneticPr fontId="1"/>
  </si>
  <si>
    <t>様式17に添付</t>
    <rPh sb="0" eb="2">
      <t>ヨウシキ</t>
    </rPh>
    <rPh sb="5" eb="7">
      <t>テンプ</t>
    </rPh>
    <phoneticPr fontId="1"/>
  </si>
  <si>
    <t>選挙公報を申請する場合</t>
    <rPh sb="0" eb="2">
      <t>センキョ</t>
    </rPh>
    <rPh sb="2" eb="4">
      <t>コウホウ</t>
    </rPh>
    <rPh sb="5" eb="7">
      <t>シンセイ</t>
    </rPh>
    <rPh sb="9" eb="11">
      <t>バアイ</t>
    </rPh>
    <phoneticPr fontId="1"/>
  </si>
  <si>
    <t>選挙公報の申請を撤回する場合</t>
    <rPh sb="0" eb="2">
      <t>センキョ</t>
    </rPh>
    <rPh sb="2" eb="4">
      <t>コウホウ</t>
    </rPh>
    <rPh sb="5" eb="7">
      <t>シンセイ</t>
    </rPh>
    <rPh sb="8" eb="10">
      <t>テッカイ</t>
    </rPh>
    <rPh sb="12" eb="14">
      <t>バアイ</t>
    </rPh>
    <phoneticPr fontId="1"/>
  </si>
  <si>
    <t>選挙公報を修正する場合</t>
    <rPh sb="0" eb="2">
      <t>センキョ</t>
    </rPh>
    <rPh sb="2" eb="4">
      <t>コウホウ</t>
    </rPh>
    <rPh sb="5" eb="7">
      <t>シュウセイ</t>
    </rPh>
    <rPh sb="9" eb="11">
      <t>バアイ</t>
    </rPh>
    <phoneticPr fontId="1"/>
  </si>
  <si>
    <t>選挙運動用ビラを届け出る場合</t>
    <rPh sb="0" eb="2">
      <t>センキョ</t>
    </rPh>
    <rPh sb="2" eb="5">
      <t>ウンドウヨウ</t>
    </rPh>
    <rPh sb="8" eb="9">
      <t>トド</t>
    </rPh>
    <rPh sb="10" eb="11">
      <t>デ</t>
    </rPh>
    <rPh sb="12" eb="14">
      <t>バアイ</t>
    </rPh>
    <phoneticPr fontId="1"/>
  </si>
  <si>
    <t>選挙運動のために使用する者に報酬を支給する場合</t>
    <rPh sb="0" eb="2">
      <t>センキョ</t>
    </rPh>
    <rPh sb="2" eb="4">
      <t>ウンドウ</t>
    </rPh>
    <rPh sb="8" eb="10">
      <t>シヨウ</t>
    </rPh>
    <rPh sb="12" eb="13">
      <t>シャ</t>
    </rPh>
    <rPh sb="14" eb="16">
      <t>ホウシュウ</t>
    </rPh>
    <rPh sb="17" eb="19">
      <t>シキュウ</t>
    </rPh>
    <rPh sb="21" eb="23">
      <t>バアイ</t>
    </rPh>
    <phoneticPr fontId="1"/>
  </si>
  <si>
    <t>立候補を辞退する場合</t>
    <rPh sb="0" eb="3">
      <t>リッコウホ</t>
    </rPh>
    <rPh sb="4" eb="6">
      <t>ジタイ</t>
    </rPh>
    <rPh sb="8" eb="10">
      <t>バアイ</t>
    </rPh>
    <phoneticPr fontId="1"/>
  </si>
  <si>
    <t>出納責任者の職務代行を開始する場合</t>
    <rPh sb="0" eb="2">
      <t>スイトウ</t>
    </rPh>
    <rPh sb="2" eb="5">
      <t>セキニンシャ</t>
    </rPh>
    <rPh sb="6" eb="8">
      <t>ショクム</t>
    </rPh>
    <rPh sb="8" eb="10">
      <t>ダイコウ</t>
    </rPh>
    <rPh sb="11" eb="13">
      <t>カイシ</t>
    </rPh>
    <rPh sb="15" eb="17">
      <t>バアイ</t>
    </rPh>
    <phoneticPr fontId="1"/>
  </si>
  <si>
    <t>出納責任者の職務代行を終了する場合</t>
    <rPh sb="0" eb="2">
      <t>スイトウ</t>
    </rPh>
    <rPh sb="2" eb="5">
      <t>セキニンシャ</t>
    </rPh>
    <rPh sb="6" eb="8">
      <t>ショクム</t>
    </rPh>
    <rPh sb="8" eb="10">
      <t>ダイコウ</t>
    </rPh>
    <rPh sb="11" eb="13">
      <t>シュウリョウ</t>
    </rPh>
    <rPh sb="15" eb="17">
      <t>バアイ</t>
    </rPh>
    <phoneticPr fontId="1"/>
  </si>
  <si>
    <t>候補者の届出に異動がある場合</t>
    <rPh sb="0" eb="3">
      <t>コウホシャ</t>
    </rPh>
    <rPh sb="4" eb="6">
      <t>トドケデ</t>
    </rPh>
    <rPh sb="7" eb="9">
      <t>イドウ</t>
    </rPh>
    <rPh sb="12" eb="14">
      <t>バアイ</t>
    </rPh>
    <phoneticPr fontId="1"/>
  </si>
  <si>
    <t>各種届出等を委任する場合</t>
    <rPh sb="0" eb="2">
      <t>カクシュ</t>
    </rPh>
    <rPh sb="2" eb="4">
      <t>トドケデ</t>
    </rPh>
    <rPh sb="4" eb="5">
      <t>トウ</t>
    </rPh>
    <rPh sb="6" eb="8">
      <t>イニン</t>
    </rPh>
    <rPh sb="10" eb="12">
      <t>バアイ</t>
    </rPh>
    <phoneticPr fontId="1"/>
  </si>
  <si>
    <r>
      <t>・　</t>
    </r>
    <r>
      <rPr>
        <u/>
        <sz val="11"/>
        <color rgb="FFFF0000"/>
        <rFont val="UD デジタル 教科書体 NP-B"/>
        <family val="1"/>
        <charset val="128"/>
      </rPr>
      <t>◎の様式が必須</t>
    </r>
    <r>
      <rPr>
        <sz val="11"/>
        <rFont val="UD デジタル 教科書体 NP-B"/>
        <family val="1"/>
        <charset val="128"/>
      </rPr>
      <t>、</t>
    </r>
    <r>
      <rPr>
        <u/>
        <sz val="11"/>
        <color rgb="FF0000FF"/>
        <rFont val="UD デジタル 教科書体 NP-B"/>
        <family val="1"/>
        <charset val="128"/>
      </rPr>
      <t>●が基本的には提出するもの</t>
    </r>
    <r>
      <rPr>
        <sz val="11"/>
        <rFont val="UD デジタル 教科書体 NP-B"/>
        <family val="1"/>
        <charset val="128"/>
      </rPr>
      <t>、□が必要に応じて作成・提出するもの。</t>
    </r>
    <rPh sb="4" eb="6">
      <t>ヨウシキ</t>
    </rPh>
    <rPh sb="7" eb="9">
      <t>ヒッス</t>
    </rPh>
    <rPh sb="12" eb="15">
      <t>キホンテキ</t>
    </rPh>
    <rPh sb="17" eb="19">
      <t>テイシュツ</t>
    </rPh>
    <rPh sb="26" eb="28">
      <t>ヒツヨウ</t>
    </rPh>
    <rPh sb="29" eb="30">
      <t>オウ</t>
    </rPh>
    <rPh sb="32" eb="34">
      <t>サクセイ</t>
    </rPh>
    <rPh sb="35" eb="37">
      <t>テイシュツ</t>
    </rPh>
    <phoneticPr fontId="1"/>
  </si>
  <si>
    <t>●</t>
    <phoneticPr fontId="1"/>
  </si>
  <si>
    <t>様式8,9,11,12の（推）に添付</t>
    <rPh sb="0" eb="2">
      <t>ヨウシキ</t>
    </rPh>
    <rPh sb="13" eb="14">
      <t>スイ</t>
    </rPh>
    <rPh sb="16" eb="18">
      <t>テンプ</t>
    </rPh>
    <phoneticPr fontId="1"/>
  </si>
  <si>
    <t>様式11（推）,12（推）に添付</t>
    <rPh sb="0" eb="2">
      <t>ヨウシキ</t>
    </rPh>
    <rPh sb="5" eb="6">
      <t>スイ</t>
    </rPh>
    <rPh sb="11" eb="12">
      <t>スイ</t>
    </rPh>
    <rPh sb="14" eb="16">
      <t>テンプ</t>
    </rPh>
    <phoneticPr fontId="1"/>
  </si>
  <si>
    <r>
      <t>・　様式中、住所等がすべて表示されない（見切れる）場合などは、文字を小さくするなど、印刷前に適宜調整をお願いします。　</t>
    </r>
    <r>
      <rPr>
        <b/>
        <u/>
        <sz val="12"/>
        <color rgb="FFFF0000"/>
        <rFont val="UD デジタル 教科書体 NP-R"/>
        <family val="1"/>
        <charset val="128"/>
      </rPr>
      <t>※　プリンターやソフトウェアの仕様等、使用環境により、文字が見切れたりする場合があります。</t>
    </r>
    <rPh sb="2" eb="5">
      <t>ヨウシキチュウ</t>
    </rPh>
    <rPh sb="6" eb="9">
      <t>ジュウショトウ</t>
    </rPh>
    <rPh sb="13" eb="15">
      <t>ヒョウジ</t>
    </rPh>
    <rPh sb="20" eb="22">
      <t>ミキ</t>
    </rPh>
    <rPh sb="25" eb="27">
      <t>バアイ</t>
    </rPh>
    <rPh sb="31" eb="33">
      <t>モジ</t>
    </rPh>
    <rPh sb="34" eb="35">
      <t>チイ</t>
    </rPh>
    <rPh sb="42" eb="45">
      <t>インサツマエ</t>
    </rPh>
    <rPh sb="46" eb="48">
      <t>テキギ</t>
    </rPh>
    <rPh sb="48" eb="50">
      <t>チョウセイ</t>
    </rPh>
    <rPh sb="52" eb="53">
      <t>ネガ</t>
    </rPh>
    <rPh sb="74" eb="76">
      <t>シヨウ</t>
    </rPh>
    <rPh sb="76" eb="77">
      <t>トウ</t>
    </rPh>
    <rPh sb="78" eb="80">
      <t>シヨウ</t>
    </rPh>
    <rPh sb="80" eb="82">
      <t>カンキョウ</t>
    </rPh>
    <rPh sb="86" eb="88">
      <t>モジ</t>
    </rPh>
    <rPh sb="89" eb="91">
      <t>ミキ</t>
    </rPh>
    <rPh sb="96" eb="98">
      <t>バアイ</t>
    </rPh>
    <phoneticPr fontId="1"/>
  </si>
  <si>
    <t>当該選挙に係る議員又は長と兼ねることができない職にある者についてはその職名</t>
    <phoneticPr fontId="1"/>
  </si>
  <si>
    <t>令和7年10月26日執行　宮城県知事選挙</t>
    <rPh sb="13" eb="15">
      <t>ミヤギ</t>
    </rPh>
    <rPh sb="15" eb="18">
      <t>ケンチジ</t>
    </rPh>
    <phoneticPr fontId="1"/>
  </si>
  <si>
    <t>告示日</t>
    <rPh sb="0" eb="3">
      <t>コクジビ</t>
    </rPh>
    <phoneticPr fontId="1"/>
  </si>
  <si>
    <r>
      <t>宮城県知事選挙　立候補届出書類</t>
    </r>
    <r>
      <rPr>
        <b/>
        <sz val="14"/>
        <color indexed="10"/>
        <rFont val="UD デジタル 教科書体 NP-R"/>
        <family val="1"/>
        <charset val="128"/>
      </rPr>
      <t>（本人・推薦届出用）</t>
    </r>
    <r>
      <rPr>
        <b/>
        <sz val="14"/>
        <rFont val="UD デジタル 教科書体 NP-R"/>
        <family val="1"/>
        <charset val="128"/>
      </rPr>
      <t>作成ファイル</t>
    </r>
    <rPh sb="0" eb="2">
      <t>ミヤギ</t>
    </rPh>
    <rPh sb="2" eb="5">
      <t>ケンチジ</t>
    </rPh>
    <rPh sb="5" eb="7">
      <t>センキョ</t>
    </rPh>
    <rPh sb="8" eb="11">
      <t>リッコウホ</t>
    </rPh>
    <rPh sb="11" eb="13">
      <t>トドケデ</t>
    </rPh>
    <rPh sb="13" eb="15">
      <t>ショルイ</t>
    </rPh>
    <rPh sb="16" eb="18">
      <t>ホンニン</t>
    </rPh>
    <rPh sb="19" eb="21">
      <t>スイセン</t>
    </rPh>
    <rPh sb="21" eb="23">
      <t>トドケデ</t>
    </rPh>
    <rPh sb="23" eb="24">
      <t>ヨウ</t>
    </rPh>
    <rPh sb="25" eb="27">
      <t>サクセイ</t>
    </rPh>
    <phoneticPr fontId="2"/>
  </si>
  <si>
    <t>Ver.20250718</t>
    <phoneticPr fontId="1"/>
  </si>
  <si>
    <r>
      <t>・　提出にあたっては、</t>
    </r>
    <r>
      <rPr>
        <b/>
        <sz val="12"/>
        <color rgb="FFFF0000"/>
        <rFont val="UD デジタル 教科書体 NP-R"/>
        <family val="1"/>
        <charset val="128"/>
      </rPr>
      <t>「宮城県知事選挙の手引」</t>
    </r>
    <r>
      <rPr>
        <sz val="12"/>
        <rFont val="UD デジタル 教科書体 NP-R"/>
        <family val="1"/>
        <charset val="128"/>
      </rPr>
      <t>をよくお読みください。</t>
    </r>
    <rPh sb="2" eb="4">
      <t>テイシュツ</t>
    </rPh>
    <rPh sb="12" eb="14">
      <t>ミヤギ</t>
    </rPh>
    <rPh sb="14" eb="17">
      <t>ケンチジ</t>
    </rPh>
    <rPh sb="17" eb="19">
      <t>センキョ</t>
    </rPh>
    <rPh sb="20" eb="22">
      <t>テビキ</t>
    </rPh>
    <rPh sb="27" eb="28">
      <t>ヨ</t>
    </rPh>
    <phoneticPr fontId="1"/>
  </si>
  <si>
    <t>告示日又は告示日の翌日</t>
    <rPh sb="0" eb="2">
      <t>コクジ</t>
    </rPh>
    <rPh sb="2" eb="3">
      <t>ビ</t>
    </rPh>
    <rPh sb="3" eb="4">
      <t>マタ</t>
    </rPh>
    <rPh sb="5" eb="7">
      <t>コクジ</t>
    </rPh>
    <rPh sb="7" eb="8">
      <t>ビ</t>
    </rPh>
    <rPh sb="9" eb="11">
      <t>ヨクジツ</t>
    </rPh>
    <phoneticPr fontId="1"/>
  </si>
  <si>
    <t>立候補の届出及び告示日に提出する各種届出・申請並びにこれらの訂正</t>
    <rPh sb="8" eb="10">
      <t>コクジ</t>
    </rPh>
    <phoneticPr fontId="1"/>
  </si>
  <si>
    <r>
      <t>宮城県知事選挙候補者届出書</t>
    </r>
    <r>
      <rPr>
        <b/>
        <sz val="18"/>
        <color rgb="FFFF0000"/>
        <rFont val="UD デジタル 教科書体 NP-R"/>
        <family val="1"/>
        <charset val="128"/>
      </rPr>
      <t>（本人届出）</t>
    </r>
    <rPh sb="0" eb="2">
      <t>ミヤギ</t>
    </rPh>
    <rPh sb="2" eb="5">
      <t>ケンチジ</t>
    </rPh>
    <rPh sb="5" eb="7">
      <t>センキョ</t>
    </rPh>
    <rPh sb="14" eb="16">
      <t>ホンニン</t>
    </rPh>
    <rPh sb="16" eb="18">
      <t>トドケデ</t>
    </rPh>
    <phoneticPr fontId="1"/>
  </si>
  <si>
    <t>　宮城県知事選挙</t>
    <phoneticPr fontId="1"/>
  </si>
  <si>
    <t>宮城県知事選挙候補者届出書（推薦届出）</t>
  </si>
  <si>
    <t>宮城県知事選挙</t>
    <phoneticPr fontId="1"/>
  </si>
  <si>
    <t>宮城県知事選挙候補者</t>
    <phoneticPr fontId="1"/>
  </si>
  <si>
    <t>　私は、宮城県知事選挙において、</t>
  </si>
  <si>
    <t>宮城県知事選挙候補者辞退届出書</t>
  </si>
  <si>
    <t>宮城県知事選挙候補者辞退届出書</t>
    <phoneticPr fontId="1"/>
  </si>
  <si>
    <t>令和3年10月31日執行　宮城県知事選挙</t>
    <phoneticPr fontId="1"/>
  </si>
  <si>
    <t>※　様式番号は「宮城県知事選挙の手引」によるものです。</t>
    <rPh sb="2" eb="6">
      <t>ヨウシキバンゴウ</t>
    </rPh>
    <rPh sb="16" eb="18">
      <t>テビキ</t>
    </rPh>
    <phoneticPr fontId="1"/>
  </si>
  <si>
    <t>宮城県知事選挙候補者届出書（本人届出）</t>
  </si>
  <si>
    <t>宮城県知事選挙　立候補届出書類（本人・推薦届出用）チェックリスト</t>
    <rPh sb="8" eb="11">
      <t>リッコウホ</t>
    </rPh>
    <rPh sb="11" eb="13">
      <t>トドケデ</t>
    </rPh>
    <rPh sb="13" eb="15">
      <t>ショルイ</t>
    </rPh>
    <rPh sb="16" eb="18">
      <t>ホンニン</t>
    </rPh>
    <rPh sb="19" eb="21">
      <t>スイセン</t>
    </rPh>
    <rPh sb="21" eb="23">
      <t>トドケデ</t>
    </rPh>
    <rPh sb="23" eb="24">
      <t>ヨウ</t>
    </rPh>
    <phoneticPr fontId="2"/>
  </si>
  <si>
    <r>
      <t>宮城県知事選挙候補者届出書</t>
    </r>
    <r>
      <rPr>
        <b/>
        <sz val="18"/>
        <color rgb="FFFF0000"/>
        <rFont val="UD デジタル 教科書体 NP-R"/>
        <family val="1"/>
        <charset val="128"/>
      </rPr>
      <t>（推薦届出）</t>
    </r>
    <rPh sb="7" eb="10">
      <t>コウホシャ</t>
    </rPh>
    <rPh sb="10" eb="12">
      <t>トドケデ</t>
    </rPh>
    <rPh sb="12" eb="13">
      <t>ショ</t>
    </rPh>
    <rPh sb="14" eb="16">
      <t>スイセン</t>
    </rPh>
    <rPh sb="16" eb="18">
      <t>トドケデ</t>
    </rPh>
    <phoneticPr fontId="1"/>
  </si>
  <si>
    <t>第８７条（重複立候補等の禁止）第１項、第２５１条の２（総括主宰者、</t>
    <rPh sb="10" eb="11">
      <t>トウ</t>
    </rPh>
    <phoneticPr fontId="1"/>
  </si>
  <si>
    <t>出納責任者等の選挙犯罪による公職の候補者等であった者の当選無効及び立候補の禁止）</t>
    <phoneticPr fontId="1"/>
  </si>
  <si>
    <t>又は第２５１条の３（組織的選挙運動管理者等の選挙犯罪による公職の</t>
    <phoneticPr fontId="1"/>
  </si>
  <si>
    <t>候補者等であった者の当選無効及び立候補の禁止）の規定により</t>
    <phoneticPr fontId="1"/>
  </si>
  <si>
    <t>において候補者となる</t>
    <rPh sb="4" eb="7">
      <t>コウホシャ</t>
    </rPh>
    <phoneticPr fontId="1"/>
  </si>
  <si>
    <t>ことができない者でないことを誓います。</t>
    <phoneticPr fontId="1"/>
  </si>
  <si>
    <t>において、公職選挙法施行令第８９条</t>
    <phoneticPr fontId="1"/>
  </si>
  <si>
    <t>認定されたく申請します。</t>
    <phoneticPr fontId="1"/>
  </si>
  <si>
    <t>第５項において準用する第８８条第８項の規定により上記の呼称を通称として</t>
    <rPh sb="7" eb="9">
      <t>ジュンヨウ</t>
    </rPh>
    <rPh sb="11" eb="12">
      <t>ダイ</t>
    </rPh>
    <rPh sb="14" eb="15">
      <t>ジョウ</t>
    </rPh>
    <rPh sb="15" eb="16">
      <t>ダイ</t>
    </rPh>
    <rPh sb="17" eb="18">
      <t>コウ</t>
    </rPh>
    <rPh sb="19" eb="21">
      <t>キテイ</t>
    </rPh>
    <phoneticPr fontId="1"/>
  </si>
  <si>
    <t>上記のとおり選任したので届出します。</t>
    <rPh sb="0" eb="2">
      <t>ジョウキ</t>
    </rPh>
    <phoneticPr fontId="1"/>
  </si>
  <si>
    <t>における候補者の出納責任者を</t>
    <phoneticPr fontId="1"/>
  </si>
  <si>
    <t>上記のとおり選任したので届出します。</t>
    <rPh sb="0" eb="2">
      <t>ジョウキ</t>
    </rPh>
    <rPh sb="6" eb="8">
      <t>センニン</t>
    </rPh>
    <phoneticPr fontId="1"/>
  </si>
  <si>
    <t>における選挙事務所を、次のとおり</t>
    <phoneticPr fontId="1"/>
  </si>
  <si>
    <t>設置したから（選挙事務所設置承諾書及び推薦届出代表者証明書を添えて）届け出ます。</t>
    <rPh sb="0" eb="2">
      <t>セッチ</t>
    </rPh>
    <rPh sb="7" eb="9">
      <t>センキョ</t>
    </rPh>
    <rPh sb="9" eb="11">
      <t>ジム</t>
    </rPh>
    <rPh sb="11" eb="12">
      <t>ショ</t>
    </rPh>
    <rPh sb="12" eb="14">
      <t>セッチ</t>
    </rPh>
    <rPh sb="14" eb="17">
      <t>ショウダクショ</t>
    </rPh>
    <rPh sb="17" eb="18">
      <t>オヨ</t>
    </rPh>
    <rPh sb="19" eb="21">
      <t>スイセン</t>
    </rPh>
    <rPh sb="21" eb="23">
      <t>トドケデ</t>
    </rPh>
    <rPh sb="23" eb="26">
      <t>ダイヒョウシャ</t>
    </rPh>
    <phoneticPr fontId="1"/>
  </si>
  <si>
    <t>における選挙事務所を異動したから</t>
    <rPh sb="10" eb="12">
      <t>イドウ</t>
    </rPh>
    <phoneticPr fontId="1"/>
  </si>
  <si>
    <t>（選挙事務所異動承諾書及び推薦届出代表者証明書を添えて）届け出ます。</t>
    <rPh sb="1" eb="3">
      <t>センキョ</t>
    </rPh>
    <rPh sb="3" eb="5">
      <t>ジム</t>
    </rPh>
    <rPh sb="5" eb="6">
      <t>ショ</t>
    </rPh>
    <rPh sb="8" eb="11">
      <t>ショウダクショ</t>
    </rPh>
    <rPh sb="11" eb="12">
      <t>オヨ</t>
    </rPh>
    <rPh sb="13" eb="15">
      <t>スイセン</t>
    </rPh>
    <rPh sb="15" eb="17">
      <t>トドケデ</t>
    </rPh>
    <rPh sb="17" eb="20">
      <t>ダイヒョウシャ</t>
    </rPh>
    <phoneticPr fontId="1"/>
  </si>
  <si>
    <t>における</t>
    <phoneticPr fontId="1"/>
  </si>
  <si>
    <t>選挙事務所を別紙届出書のとおり設置（異動）することを承諾する。</t>
    <rPh sb="0" eb="5">
      <t>センキョジムショ</t>
    </rPh>
    <rPh sb="6" eb="8">
      <t>ベッシ</t>
    </rPh>
    <rPh sb="8" eb="11">
      <t>トドケデショ</t>
    </rPh>
    <rPh sb="15" eb="17">
      <t>セッチ</t>
    </rPh>
    <rPh sb="18" eb="20">
      <t>イドウ</t>
    </rPh>
    <rPh sb="26" eb="28">
      <t>ショウダク</t>
    </rPh>
    <phoneticPr fontId="1"/>
  </si>
  <si>
    <t>宮城県</t>
    <rPh sb="0" eb="3">
      <t>ミヤギケン</t>
    </rPh>
    <phoneticPr fontId="1"/>
  </si>
  <si>
    <t>ことを承諾します。</t>
    <phoneticPr fontId="1"/>
  </si>
  <si>
    <t>における開票立会人となるべき</t>
    <rPh sb="4" eb="6">
      <t>カイヒョウ</t>
    </rPh>
    <rPh sb="6" eb="8">
      <t>タチアイ</t>
    </rPh>
    <rPh sb="8" eb="9">
      <t>ニン</t>
    </rPh>
    <phoneticPr fontId="1"/>
  </si>
  <si>
    <t>宮城県知事選挙の選挙公報に下記のとおり掲載を受けたいので申請します。</t>
    <rPh sb="0" eb="3">
      <t>ミヤギケン</t>
    </rPh>
    <rPh sb="3" eb="5">
      <t>チジ</t>
    </rPh>
    <rPh sb="5" eb="7">
      <t>センキョ</t>
    </rPh>
    <rPh sb="28" eb="30">
      <t>シンセイ</t>
    </rPh>
    <phoneticPr fontId="1"/>
  </si>
  <si>
    <t>政治団体確認申請書</t>
    <rPh sb="0" eb="2">
      <t>セイジ</t>
    </rPh>
    <rPh sb="2" eb="4">
      <t>ダンタイ</t>
    </rPh>
    <rPh sb="4" eb="6">
      <t>カクニン</t>
    </rPh>
    <rPh sb="6" eb="9">
      <t>シンセイショ</t>
    </rPh>
    <phoneticPr fontId="1"/>
  </si>
  <si>
    <t>　宮城県知事選挙における本政治団体（ 会、連盟等） の所属候補者（支援候補者）</t>
    <rPh sb="27" eb="29">
      <t>ショゾク</t>
    </rPh>
    <rPh sb="33" eb="35">
      <t>シエン</t>
    </rPh>
    <rPh sb="35" eb="38">
      <t>コウホシャ</t>
    </rPh>
    <phoneticPr fontId="1"/>
  </si>
  <si>
    <t>は、次のとおりであります。公職選挙法第２０１条の９第１項ただし書の規定の</t>
    <rPh sb="31" eb="32">
      <t>カ</t>
    </rPh>
    <phoneticPr fontId="1"/>
  </si>
  <si>
    <t>適用を受ける政治団体であることを確認願いたく、ここに申請します。</t>
    <phoneticPr fontId="1"/>
  </si>
  <si>
    <t>所属候補者（支援候補者）</t>
    <rPh sb="0" eb="2">
      <t>ショゾク</t>
    </rPh>
    <rPh sb="2" eb="5">
      <t>コウホシャ</t>
    </rPh>
    <rPh sb="6" eb="8">
      <t>シエン</t>
    </rPh>
    <rPh sb="8" eb="11">
      <t>コウホシャ</t>
    </rPh>
    <phoneticPr fontId="1"/>
  </si>
  <si>
    <t>政党その他の政治団体の支援候補者とされることの同意書</t>
    <rPh sb="0" eb="2">
      <t>セイトウ</t>
    </rPh>
    <rPh sb="4" eb="5">
      <t>タ</t>
    </rPh>
    <rPh sb="6" eb="8">
      <t>セイジ</t>
    </rPh>
    <rPh sb="8" eb="10">
      <t>ダンタイ</t>
    </rPh>
    <rPh sb="11" eb="13">
      <t>シエン</t>
    </rPh>
    <rPh sb="13" eb="16">
      <t>コウホシャ</t>
    </rPh>
    <rPh sb="23" eb="26">
      <t>ドウイショ</t>
    </rPh>
    <phoneticPr fontId="1"/>
  </si>
  <si>
    <t>公職選挙法第２０１条の９第１項ただし書の規定の適用を受けるにつき、同政治団体</t>
    <rPh sb="0" eb="5">
      <t>コウショクセンキョホウ</t>
    </rPh>
    <rPh sb="5" eb="6">
      <t>ダイ</t>
    </rPh>
    <rPh sb="9" eb="10">
      <t>ジョウ</t>
    </rPh>
    <rPh sb="12" eb="13">
      <t>ダイ</t>
    </rPh>
    <rPh sb="14" eb="15">
      <t>コウ</t>
    </rPh>
    <rPh sb="18" eb="19">
      <t>ガ</t>
    </rPh>
    <rPh sb="20" eb="22">
      <t>キテイ</t>
    </rPh>
    <rPh sb="23" eb="25">
      <t>テキヨウ</t>
    </rPh>
    <rPh sb="26" eb="27">
      <t>ウ</t>
    </rPh>
    <rPh sb="33" eb="34">
      <t>ドウ</t>
    </rPh>
    <rPh sb="34" eb="36">
      <t>セイジ</t>
    </rPh>
    <rPh sb="36" eb="38">
      <t>ダンタイ</t>
    </rPh>
    <phoneticPr fontId="1"/>
  </si>
  <si>
    <t>（会、連盟等）の支援候補者とされることに同意いたします。</t>
    <rPh sb="8" eb="10">
      <t>シエン</t>
    </rPh>
    <rPh sb="10" eb="13">
      <t>コウホシャ</t>
    </rPh>
    <rPh sb="20" eb="22">
      <t>ドウイ</t>
    </rPh>
    <phoneticPr fontId="1"/>
  </si>
  <si>
    <t>（本人・推薦届出）様式26</t>
    <rPh sb="9" eb="11">
      <t>ヨウシキ</t>
    </rPh>
    <phoneticPr fontId="1"/>
  </si>
  <si>
    <t>政談演説会開催届出書</t>
    <rPh sb="0" eb="2">
      <t>セイダン</t>
    </rPh>
    <rPh sb="2" eb="4">
      <t>エンゼツ</t>
    </rPh>
    <rPh sb="4" eb="5">
      <t>カイ</t>
    </rPh>
    <rPh sb="5" eb="7">
      <t>カイサイ</t>
    </rPh>
    <rPh sb="7" eb="9">
      <t>トドケデ</t>
    </rPh>
    <rPh sb="9" eb="10">
      <t>ショ</t>
    </rPh>
    <phoneticPr fontId="1"/>
  </si>
  <si>
    <t>の政談演説会を次のとおり開催</t>
    <rPh sb="1" eb="3">
      <t>セイダン</t>
    </rPh>
    <rPh sb="3" eb="5">
      <t>エンゼツ</t>
    </rPh>
    <rPh sb="5" eb="6">
      <t>カイ</t>
    </rPh>
    <rPh sb="7" eb="8">
      <t>ツギ</t>
    </rPh>
    <rPh sb="12" eb="14">
      <t>カイサイ</t>
    </rPh>
    <phoneticPr fontId="1"/>
  </si>
  <si>
    <t>いたしたいから届け出ます。</t>
    <phoneticPr fontId="1"/>
  </si>
  <si>
    <t>政党その他の政治団体名</t>
    <rPh sb="0" eb="2">
      <t>セイトウ</t>
    </rPh>
    <rPh sb="4" eb="5">
      <t>タ</t>
    </rPh>
    <rPh sb="6" eb="8">
      <t>セイジ</t>
    </rPh>
    <rPh sb="8" eb="10">
      <t>ダンタイ</t>
    </rPh>
    <rPh sb="10" eb="11">
      <t>メイ</t>
    </rPh>
    <phoneticPr fontId="1"/>
  </si>
  <si>
    <t>開催日時</t>
    <rPh sb="0" eb="2">
      <t>カイサイ</t>
    </rPh>
    <rPh sb="2" eb="4">
      <t>ニチジ</t>
    </rPh>
    <phoneticPr fontId="1"/>
  </si>
  <si>
    <t>使用する施設の名称</t>
    <rPh sb="0" eb="2">
      <t>シヨウ</t>
    </rPh>
    <rPh sb="4" eb="6">
      <t>シセツ</t>
    </rPh>
    <rPh sb="7" eb="9">
      <t>メイショウ</t>
    </rPh>
    <phoneticPr fontId="1"/>
  </si>
  <si>
    <t>使用する施設の所在地</t>
    <rPh sb="0" eb="2">
      <t>シヨウ</t>
    </rPh>
    <rPh sb="4" eb="6">
      <t>シセツ</t>
    </rPh>
    <rPh sb="7" eb="10">
      <t>ショザイチ</t>
    </rPh>
    <phoneticPr fontId="1"/>
  </si>
  <si>
    <t>○月○日午前○時</t>
    <rPh sb="1" eb="2">
      <t>ガツ</t>
    </rPh>
    <rPh sb="3" eb="4">
      <t>ニチ</t>
    </rPh>
    <rPh sb="4" eb="6">
      <t>ゴゼン</t>
    </rPh>
    <rPh sb="7" eb="8">
      <t>ジ</t>
    </rPh>
    <phoneticPr fontId="1"/>
  </si>
  <si>
    <t>○○会館</t>
    <rPh sb="2" eb="4">
      <t>カイカン</t>
    </rPh>
    <phoneticPr fontId="1"/>
  </si>
  <si>
    <t>○○市○○町3丁目６－３</t>
    <rPh sb="2" eb="3">
      <t>シ</t>
    </rPh>
    <rPh sb="5" eb="6">
      <t>チョウ</t>
    </rPh>
    <rPh sb="7" eb="9">
      <t>チョウメ</t>
    </rPh>
    <phoneticPr fontId="1"/>
  </si>
  <si>
    <t>（本人・推薦届出）様式27</t>
    <rPh sb="9" eb="11">
      <t>ヨウシキ</t>
    </rPh>
    <phoneticPr fontId="1"/>
  </si>
  <si>
    <t>政治活動用のビラの種類に関する届出書</t>
    <rPh sb="0" eb="2">
      <t>セイジ</t>
    </rPh>
    <rPh sb="2" eb="5">
      <t>カツドウヨウ</t>
    </rPh>
    <rPh sb="9" eb="11">
      <t>シュルイ</t>
    </rPh>
    <rPh sb="12" eb="13">
      <t>カン</t>
    </rPh>
    <rPh sb="15" eb="18">
      <t>トドケデショ</t>
    </rPh>
    <phoneticPr fontId="1"/>
  </si>
  <si>
    <t>　公職選挙法第２０１条の９第１項の規定により、政治活動用として頒布する</t>
    <rPh sb="1" eb="3">
      <t>コウショク</t>
    </rPh>
    <rPh sb="3" eb="6">
      <t>センキョホウ</t>
    </rPh>
    <rPh sb="6" eb="7">
      <t>ダイ</t>
    </rPh>
    <rPh sb="10" eb="11">
      <t>ジョウ</t>
    </rPh>
    <rPh sb="13" eb="14">
      <t>ダイ</t>
    </rPh>
    <rPh sb="15" eb="16">
      <t>コウ</t>
    </rPh>
    <rPh sb="17" eb="19">
      <t>キテイ</t>
    </rPh>
    <rPh sb="23" eb="25">
      <t>セイジ</t>
    </rPh>
    <rPh sb="25" eb="28">
      <t>カツドウヨウ</t>
    </rPh>
    <rPh sb="31" eb="33">
      <t>ハンプ</t>
    </rPh>
    <phoneticPr fontId="1"/>
  </si>
  <si>
    <t>ビラの種類を下記のとおり届け出ます。</t>
    <phoneticPr fontId="1"/>
  </si>
  <si>
    <t>（本人・推薦届出）様式28</t>
    <rPh sb="9" eb="11">
      <t>ヨウシキ</t>
    </rPh>
    <phoneticPr fontId="1"/>
  </si>
  <si>
    <t>機関紙誌の届出書</t>
    <rPh sb="0" eb="2">
      <t>キカン</t>
    </rPh>
    <rPh sb="2" eb="3">
      <t>シ</t>
    </rPh>
    <rPh sb="3" eb="4">
      <t>シ</t>
    </rPh>
    <rPh sb="5" eb="7">
      <t>トドケデ</t>
    </rPh>
    <rPh sb="7" eb="8">
      <t>ショ</t>
    </rPh>
    <phoneticPr fontId="1"/>
  </si>
  <si>
    <t>新聞紙</t>
    <rPh sb="0" eb="3">
      <t>シンブンシ</t>
    </rPh>
    <phoneticPr fontId="1"/>
  </si>
  <si>
    <t>雑誌</t>
    <rPh sb="0" eb="2">
      <t>ザッシ</t>
    </rPh>
    <phoneticPr fontId="1"/>
  </si>
  <si>
    <t>区分</t>
    <rPh sb="0" eb="2">
      <t>クブン</t>
    </rPh>
    <phoneticPr fontId="1"/>
  </si>
  <si>
    <t>機関紙誌名</t>
    <rPh sb="0" eb="2">
      <t>キカン</t>
    </rPh>
    <rPh sb="2" eb="3">
      <t>シ</t>
    </rPh>
    <rPh sb="3" eb="4">
      <t>シ</t>
    </rPh>
    <rPh sb="4" eb="5">
      <t>メイ</t>
    </rPh>
    <phoneticPr fontId="1"/>
  </si>
  <si>
    <t>発行部数</t>
    <rPh sb="0" eb="2">
      <t>ハッコウ</t>
    </rPh>
    <rPh sb="2" eb="4">
      <t>ブスウ</t>
    </rPh>
    <phoneticPr fontId="1"/>
  </si>
  <si>
    <t>発行回数</t>
    <rPh sb="0" eb="2">
      <t>ハッコウ</t>
    </rPh>
    <rPh sb="2" eb="4">
      <t>カイスウ</t>
    </rPh>
    <phoneticPr fontId="1"/>
  </si>
  <si>
    <t>編集人氏名</t>
    <rPh sb="0" eb="2">
      <t>ヘンシュウ</t>
    </rPh>
    <rPh sb="2" eb="3">
      <t>ニン</t>
    </rPh>
    <rPh sb="3" eb="5">
      <t>シメイ</t>
    </rPh>
    <phoneticPr fontId="1"/>
  </si>
  <si>
    <t>発行人氏名</t>
    <rPh sb="0" eb="3">
      <t>ハッコウニン</t>
    </rPh>
    <rPh sb="3" eb="5">
      <t>シメイ</t>
    </rPh>
    <phoneticPr fontId="1"/>
  </si>
  <si>
    <t>創刊年月日</t>
    <rPh sb="0" eb="2">
      <t>ソウカン</t>
    </rPh>
    <rPh sb="2" eb="5">
      <t>ネンガッピ</t>
    </rPh>
    <phoneticPr fontId="1"/>
  </si>
  <si>
    <t>発行方法</t>
    <rPh sb="0" eb="2">
      <t>ハッコウ</t>
    </rPh>
    <rPh sb="2" eb="4">
      <t>ホウホウ</t>
    </rPh>
    <phoneticPr fontId="1"/>
  </si>
  <si>
    <t>○○新聞</t>
    <rPh sb="2" eb="4">
      <t>シンブン</t>
    </rPh>
    <phoneticPr fontId="1"/>
  </si>
  <si>
    <t>月刊○○</t>
    <rPh sb="0" eb="2">
      <t>ゲッカン</t>
    </rPh>
    <phoneticPr fontId="1"/>
  </si>
  <si>
    <t>○○万部</t>
    <rPh sb="2" eb="4">
      <t>マンブ</t>
    </rPh>
    <phoneticPr fontId="1"/>
  </si>
  <si>
    <t>日刊</t>
    <rPh sb="0" eb="2">
      <t>ニッカン</t>
    </rPh>
    <phoneticPr fontId="1"/>
  </si>
  <si>
    <t>月１回</t>
    <rPh sb="0" eb="1">
      <t>ツキ</t>
    </rPh>
    <rPh sb="2" eb="3">
      <t>カイ</t>
    </rPh>
    <phoneticPr fontId="1"/>
  </si>
  <si>
    <t>○○　○○</t>
    <phoneticPr fontId="1"/>
  </si>
  <si>
    <t>昭和○年○月○日</t>
    <rPh sb="0" eb="2">
      <t>ショウワ</t>
    </rPh>
    <rPh sb="3" eb="4">
      <t>ネン</t>
    </rPh>
    <rPh sb="5" eb="6">
      <t>ガツ</t>
    </rPh>
    <rPh sb="7" eb="8">
      <t>ニチ</t>
    </rPh>
    <phoneticPr fontId="1"/>
  </si>
  <si>
    <t>○○により宅配</t>
    <rPh sb="5" eb="7">
      <t>タクハイ</t>
    </rPh>
    <phoneticPr fontId="1"/>
  </si>
  <si>
    <t>○○年</t>
    <rPh sb="2" eb="3">
      <t>ネン</t>
    </rPh>
    <phoneticPr fontId="1"/>
  </si>
  <si>
    <t>引き続いて発行
されている期間</t>
    <rPh sb="0" eb="1">
      <t>ヒ</t>
    </rPh>
    <rPh sb="2" eb="3">
      <t>ツヅ</t>
    </rPh>
    <rPh sb="5" eb="7">
      <t>ハッコウ</t>
    </rPh>
    <rPh sb="13" eb="15">
      <t>キカン</t>
    </rPh>
    <phoneticPr fontId="1"/>
  </si>
  <si>
    <t>代表者　　</t>
    <rPh sb="0" eb="3">
      <t>ダイヒョウシャ</t>
    </rPh>
    <phoneticPr fontId="1"/>
  </si>
  <si>
    <t>政党その他の政治団体名　　</t>
    <rPh sb="0" eb="2">
      <t>セイトウ</t>
    </rPh>
    <rPh sb="4" eb="5">
      <t>タ</t>
    </rPh>
    <rPh sb="6" eb="8">
      <t>セイジ</t>
    </rPh>
    <rPh sb="8" eb="10">
      <t>ダンタイ</t>
    </rPh>
    <rPh sb="10" eb="11">
      <t>メイ</t>
    </rPh>
    <phoneticPr fontId="1"/>
  </si>
  <si>
    <t>　　政党その他の政治団体の代表者本人が申請する場合にあっては本人確認書類の提示又は提</t>
    <rPh sb="2" eb="4">
      <t>セイトウ</t>
    </rPh>
    <rPh sb="6" eb="7">
      <t>タ</t>
    </rPh>
    <rPh sb="8" eb="10">
      <t>セイジ</t>
    </rPh>
    <rPh sb="10" eb="12">
      <t>ダンタイ</t>
    </rPh>
    <rPh sb="13" eb="16">
      <t>ダイヒョウシャ</t>
    </rPh>
    <rPh sb="16" eb="18">
      <t>ホンニン</t>
    </rPh>
    <rPh sb="19" eb="21">
      <t>シンセイ</t>
    </rPh>
    <rPh sb="23" eb="25">
      <t>バアイ</t>
    </rPh>
    <rPh sb="30" eb="32">
      <t>ホンニン</t>
    </rPh>
    <rPh sb="32" eb="34">
      <t>カクニン</t>
    </rPh>
    <rPh sb="34" eb="36">
      <t>ショルイ</t>
    </rPh>
    <rPh sb="37" eb="39">
      <t>テイジ</t>
    </rPh>
    <rPh sb="39" eb="40">
      <t>マタ</t>
    </rPh>
    <rPh sb="41" eb="42">
      <t>テイ</t>
    </rPh>
    <phoneticPr fontId="1"/>
  </si>
  <si>
    <t>　出を、その代理人が申請する場合にあっては委任状の提示又は提出及び当該代理人の本人確</t>
    <rPh sb="10" eb="12">
      <t>シンセイ</t>
    </rPh>
    <rPh sb="21" eb="24">
      <t>イニンジョウ</t>
    </rPh>
    <rPh sb="25" eb="27">
      <t>テイジ</t>
    </rPh>
    <rPh sb="27" eb="28">
      <t>マタ</t>
    </rPh>
    <rPh sb="29" eb="31">
      <t>テイシュツ</t>
    </rPh>
    <rPh sb="31" eb="32">
      <t>オヨ</t>
    </rPh>
    <rPh sb="33" eb="35">
      <t>トウガイ</t>
    </rPh>
    <rPh sb="35" eb="38">
      <t>ダイリニン</t>
    </rPh>
    <rPh sb="39" eb="41">
      <t>ホンニン</t>
    </rPh>
    <rPh sb="41" eb="42">
      <t>カク</t>
    </rPh>
    <phoneticPr fontId="1"/>
  </si>
  <si>
    <t>　認書類の提示又は提出を行うこと。ただし、政治団体の代表者本人の署名その他の措置（記</t>
    <rPh sb="21" eb="23">
      <t>セイジ</t>
    </rPh>
    <rPh sb="23" eb="25">
      <t>ダンタイ</t>
    </rPh>
    <rPh sb="26" eb="29">
      <t>ダイヒョウシャ</t>
    </rPh>
    <rPh sb="29" eb="31">
      <t>ホンニン</t>
    </rPh>
    <rPh sb="32" eb="34">
      <t>ショメイ</t>
    </rPh>
    <rPh sb="36" eb="37">
      <t>タ</t>
    </rPh>
    <rPh sb="38" eb="40">
      <t>ソチ</t>
    </rPh>
    <rPh sb="41" eb="42">
      <t>キ</t>
    </rPh>
    <phoneticPr fontId="1"/>
  </si>
  <si>
    <t>　名押印等）がある場合はこの限りではない。</t>
    <phoneticPr fontId="1"/>
  </si>
  <si>
    <t>　公職選挙法第２０１条の１５の規定により、上記のとおり届出します。</t>
    <rPh sb="1" eb="3">
      <t>コウショク</t>
    </rPh>
    <rPh sb="3" eb="6">
      <t>センキョホウ</t>
    </rPh>
    <rPh sb="6" eb="7">
      <t>ダイ</t>
    </rPh>
    <rPh sb="10" eb="11">
      <t>ジョウ</t>
    </rPh>
    <rPh sb="15" eb="17">
      <t>キテイ</t>
    </rPh>
    <rPh sb="21" eb="23">
      <t>ジョウキ</t>
    </rPh>
    <rPh sb="27" eb="29">
      <t>トドケデ</t>
    </rPh>
    <phoneticPr fontId="1"/>
  </si>
  <si>
    <t>辞する旨の届出をします。</t>
    <rPh sb="0" eb="1">
      <t>ジ</t>
    </rPh>
    <rPh sb="3" eb="4">
      <t>ムネ</t>
    </rPh>
    <rPh sb="5" eb="7">
      <t>トドケデ</t>
    </rPh>
    <phoneticPr fontId="1"/>
  </si>
  <si>
    <t>下記のとおり異動があったので届け出ます。</t>
    <rPh sb="0" eb="2">
      <t>カキ</t>
    </rPh>
    <rPh sb="6" eb="8">
      <t>イドウ</t>
    </rPh>
    <rPh sb="14" eb="15">
      <t>トド</t>
    </rPh>
    <rPh sb="16" eb="17">
      <t>デ</t>
    </rPh>
    <phoneticPr fontId="1"/>
  </si>
  <si>
    <t>に届出した宮城県知事選挙候補者届出書の記載事項について、</t>
    <rPh sb="1" eb="3">
      <t>トドケデ</t>
    </rPh>
    <rPh sb="12" eb="15">
      <t>コウホシャ</t>
    </rPh>
    <rPh sb="15" eb="16">
      <t>トド</t>
    </rPh>
    <rPh sb="16" eb="17">
      <t>デ</t>
    </rPh>
    <rPh sb="17" eb="18">
      <t>ショ</t>
    </rPh>
    <phoneticPr fontId="1"/>
  </si>
  <si>
    <t>様式26</t>
  </si>
  <si>
    <t>様式27</t>
  </si>
  <si>
    <t>様式28</t>
  </si>
  <si>
    <t>宮城県議会議員　※該当しない場合は「空欄」又は「無し」</t>
    <rPh sb="0" eb="2">
      <t>ミヤギ</t>
    </rPh>
    <rPh sb="2" eb="5">
      <t>ケンギカイ</t>
    </rPh>
    <rPh sb="5" eb="7">
      <t>ギイン</t>
    </rPh>
    <rPh sb="9" eb="11">
      <t>ガイトウ</t>
    </rPh>
    <rPh sb="14" eb="16">
      <t>バアイ</t>
    </rPh>
    <rPh sb="18" eb="20">
      <t>クウラン</t>
    </rPh>
    <rPh sb="21" eb="22">
      <t>マタ</t>
    </rPh>
    <rPh sb="24" eb="25">
      <t>ナ</t>
    </rPh>
    <phoneticPr fontId="1"/>
  </si>
  <si>
    <t>　　２　既に届け出た者につき、その者に係る使用する期間中、その者に代えて異なる者を届け出る場合にお</t>
    <phoneticPr fontId="1"/>
  </si>
  <si>
    <t>　　３　候補者本人が届け出る場合にあっては本人確認書類の提示又は提出を、その代理人が届け出る場合に</t>
    <rPh sb="4" eb="7">
      <t>コウホシャ</t>
    </rPh>
    <rPh sb="7" eb="9">
      <t>ホンニン</t>
    </rPh>
    <rPh sb="10" eb="11">
      <t>トド</t>
    </rPh>
    <rPh sb="12" eb="13">
      <t>デ</t>
    </rPh>
    <rPh sb="14" eb="16">
      <t>バアイ</t>
    </rPh>
    <rPh sb="21" eb="23">
      <t>ホンニン</t>
    </rPh>
    <rPh sb="23" eb="25">
      <t>カクニン</t>
    </rPh>
    <rPh sb="25" eb="27">
      <t>ショルイ</t>
    </rPh>
    <rPh sb="28" eb="30">
      <t>テイジ</t>
    </rPh>
    <rPh sb="30" eb="31">
      <t>マタ</t>
    </rPh>
    <rPh sb="32" eb="34">
      <t>テイシュツ</t>
    </rPh>
    <rPh sb="38" eb="41">
      <t>ダイリニン</t>
    </rPh>
    <rPh sb="42" eb="43">
      <t>トド</t>
    </rPh>
    <rPh sb="44" eb="45">
      <t>デ</t>
    </rPh>
    <rPh sb="46" eb="48">
      <t>バアイ</t>
    </rPh>
    <phoneticPr fontId="1"/>
  </si>
  <si>
    <t>　　政党その他の政治団体の代表者本人が申請する場合にあっては本人確認書類の提示又は</t>
    <rPh sb="2" eb="4">
      <t>セイトウ</t>
    </rPh>
    <rPh sb="6" eb="7">
      <t>タ</t>
    </rPh>
    <rPh sb="8" eb="10">
      <t>セイジ</t>
    </rPh>
    <rPh sb="10" eb="12">
      <t>ダンタイ</t>
    </rPh>
    <rPh sb="13" eb="16">
      <t>ダイヒョウシャ</t>
    </rPh>
    <rPh sb="16" eb="18">
      <t>ホンニン</t>
    </rPh>
    <rPh sb="19" eb="21">
      <t>シンセイ</t>
    </rPh>
    <rPh sb="23" eb="25">
      <t>バアイ</t>
    </rPh>
    <rPh sb="30" eb="32">
      <t>ホンニン</t>
    </rPh>
    <rPh sb="32" eb="34">
      <t>カクニン</t>
    </rPh>
    <rPh sb="34" eb="36">
      <t>ショルイ</t>
    </rPh>
    <rPh sb="37" eb="39">
      <t>テイジ</t>
    </rPh>
    <rPh sb="39" eb="40">
      <t>マタ</t>
    </rPh>
    <phoneticPr fontId="1"/>
  </si>
  <si>
    <t>　提出を、その代理人が申請する場合にあっては委任状の提示又は提出及び当該代理人の本</t>
    <rPh sb="11" eb="13">
      <t>シンセイ</t>
    </rPh>
    <rPh sb="22" eb="25">
      <t>イニンジョウ</t>
    </rPh>
    <rPh sb="26" eb="28">
      <t>テイジ</t>
    </rPh>
    <rPh sb="28" eb="29">
      <t>マタ</t>
    </rPh>
    <rPh sb="30" eb="32">
      <t>テイシュツ</t>
    </rPh>
    <rPh sb="32" eb="33">
      <t>オヨ</t>
    </rPh>
    <rPh sb="34" eb="36">
      <t>トウガイ</t>
    </rPh>
    <rPh sb="36" eb="39">
      <t>ダイリニン</t>
    </rPh>
    <rPh sb="40" eb="41">
      <t>ホン</t>
    </rPh>
    <phoneticPr fontId="1"/>
  </si>
  <si>
    <t>　人確認書類の提示又は提出を行うこと。ただし、政治団体の代表者本人の署名その他の措</t>
    <rPh sb="23" eb="25">
      <t>セイジ</t>
    </rPh>
    <rPh sb="25" eb="27">
      <t>ダンタイ</t>
    </rPh>
    <rPh sb="28" eb="31">
      <t>ダイヒョウシャ</t>
    </rPh>
    <rPh sb="31" eb="33">
      <t>ホンニン</t>
    </rPh>
    <rPh sb="34" eb="36">
      <t>ショメイ</t>
    </rPh>
    <rPh sb="38" eb="39">
      <t>タ</t>
    </rPh>
    <rPh sb="40" eb="41">
      <t>ソ</t>
    </rPh>
    <phoneticPr fontId="1"/>
  </si>
  <si>
    <t>　置（記名押印等）がある場合はこの限りではない。</t>
    <phoneticPr fontId="1"/>
  </si>
  <si>
    <t>※様式６は市区町村で作成</t>
    <rPh sb="1" eb="3">
      <t>ヨウシキ</t>
    </rPh>
    <rPh sb="5" eb="7">
      <t>シク</t>
    </rPh>
    <rPh sb="7" eb="9">
      <t>チョウソン</t>
    </rPh>
    <rPh sb="10" eb="12">
      <t>サクセイ</t>
    </rPh>
    <phoneticPr fontId="1"/>
  </si>
  <si>
    <t>※様式６は市区町村で作成</t>
    <rPh sb="5" eb="7">
      <t>シク</t>
    </rPh>
    <rPh sb="7" eb="9">
      <t>チョウソン</t>
    </rPh>
    <rPh sb="10" eb="12">
      <t>サクセイ</t>
    </rPh>
    <phoneticPr fontId="1"/>
  </si>
  <si>
    <t>政治団体の確認を申請する場合（確認団体）</t>
    <rPh sb="0" eb="2">
      <t>セイジ</t>
    </rPh>
    <rPh sb="2" eb="4">
      <t>ダンタイ</t>
    </rPh>
    <rPh sb="5" eb="7">
      <t>カクニン</t>
    </rPh>
    <rPh sb="8" eb="10">
      <t>シンセイ</t>
    </rPh>
    <rPh sb="12" eb="14">
      <t>バアイ</t>
    </rPh>
    <rPh sb="15" eb="17">
      <t>カクニン</t>
    </rPh>
    <rPh sb="17" eb="19">
      <t>ダンタイ</t>
    </rPh>
    <phoneticPr fontId="1"/>
  </si>
  <si>
    <t>様式26</t>
    <rPh sb="0" eb="2">
      <t>ヨウシキ</t>
    </rPh>
    <phoneticPr fontId="1"/>
  </si>
  <si>
    <t>様式27</t>
    <rPh sb="0" eb="2">
      <t>ヨウシキ</t>
    </rPh>
    <phoneticPr fontId="1"/>
  </si>
  <si>
    <t>様式28</t>
    <rPh sb="0" eb="2">
      <t>ヨウシキ</t>
    </rPh>
    <phoneticPr fontId="1"/>
  </si>
  <si>
    <t>政談演説会開催届出書</t>
    <phoneticPr fontId="1"/>
  </si>
  <si>
    <t>確認団体が政談演説会を開催する場合</t>
    <rPh sb="0" eb="2">
      <t>カクニン</t>
    </rPh>
    <rPh sb="2" eb="4">
      <t>ダンタイ</t>
    </rPh>
    <rPh sb="5" eb="7">
      <t>セイダン</t>
    </rPh>
    <rPh sb="7" eb="9">
      <t>エンゼツ</t>
    </rPh>
    <rPh sb="9" eb="10">
      <t>カイ</t>
    </rPh>
    <rPh sb="11" eb="13">
      <t>カイサイ</t>
    </rPh>
    <rPh sb="15" eb="17">
      <t>バアイ</t>
    </rPh>
    <phoneticPr fontId="1"/>
  </si>
  <si>
    <t>政治活動用のビラの種類に関する届出書</t>
    <phoneticPr fontId="1"/>
  </si>
  <si>
    <t>確認団体が政治活動用のビラを頒布する場合</t>
    <rPh sb="0" eb="2">
      <t>カクニン</t>
    </rPh>
    <rPh sb="2" eb="4">
      <t>ダンタイ</t>
    </rPh>
    <rPh sb="5" eb="7">
      <t>セイジ</t>
    </rPh>
    <rPh sb="7" eb="10">
      <t>カツドウヨウ</t>
    </rPh>
    <rPh sb="14" eb="16">
      <t>ハンプ</t>
    </rPh>
    <rPh sb="18" eb="20">
      <t>バアイ</t>
    </rPh>
    <phoneticPr fontId="1"/>
  </si>
  <si>
    <t>機関紙誌の届出書</t>
    <rPh sb="0" eb="2">
      <t>キカン</t>
    </rPh>
    <rPh sb="2" eb="3">
      <t>シ</t>
    </rPh>
    <rPh sb="3" eb="4">
      <t>シ</t>
    </rPh>
    <rPh sb="5" eb="7">
      <t>トドケデ</t>
    </rPh>
    <rPh sb="7" eb="8">
      <t>ショ</t>
    </rPh>
    <phoneticPr fontId="1"/>
  </si>
  <si>
    <t>確認団体が機関紙誌を発行する場合</t>
    <rPh sb="0" eb="2">
      <t>カクニン</t>
    </rPh>
    <rPh sb="2" eb="4">
      <t>ダンタイ</t>
    </rPh>
    <rPh sb="5" eb="7">
      <t>キカン</t>
    </rPh>
    <rPh sb="7" eb="8">
      <t>シ</t>
    </rPh>
    <rPh sb="8" eb="9">
      <t>シ</t>
    </rPh>
    <rPh sb="10" eb="12">
      <t>ハッコウ</t>
    </rPh>
    <rPh sb="14" eb="16">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</si>
</sst>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411]ggge&quot;年&quot;m&quot;月&quot;d&quot;日&quot;;@"/>
    <numFmt numFmtId="177" formatCode="yyyy/m/d;@"/>
    <numFmt numFmtId="178" formatCode="#,##0_ "/>
    <numFmt numFmtId="179" formatCode="0_ "/>
    <numFmt numFmtId="180" formatCode="m&quot;月&quot;d&quot;日&quot;;@"/>
  </numFmts>
  <fonts count="74">
    <font>
      <sz val="11"/>
      <name val="ＭＳ ゴシック"/>
      <family val="3"/>
      <charset val="128"/>
    </font>
    <font>
      <sz val="6"/>
      <name val="ＭＳ ゴシック"/>
      <family val="3"/>
      <charset val="128"/>
    </font>
    <font>
      <sz val="6"/>
      <name val="ＭＳ Ｐゴシック"/>
      <family val="3"/>
      <charset val="128"/>
    </font>
    <font>
      <u/>
      <sz val="11"/>
      <color indexed="12"/>
      <name val="ＭＳ Ｐゴシック"/>
      <family val="3"/>
      <charset val="128"/>
    </font>
    <font>
      <sz val="9"/>
      <color indexed="81"/>
      <name val="ＭＳ Ｐゴシック"/>
      <family val="3"/>
      <charset val="128"/>
    </font>
    <font>
      <b/>
      <sz val="9"/>
      <color indexed="81"/>
      <name val="ＭＳ Ｐゴシック"/>
      <family val="3"/>
      <charset val="128"/>
    </font>
    <font>
      <b/>
      <sz val="9"/>
      <color indexed="81"/>
      <name val="MS P ゴシック"/>
      <family val="3"/>
      <charset val="128"/>
    </font>
    <font>
      <b/>
      <sz val="11"/>
      <name val="BIZ UDPゴシック"/>
      <family val="3"/>
      <charset val="128"/>
    </font>
    <font>
      <sz val="11"/>
      <name val="BIZ UDPゴシック"/>
      <family val="3"/>
      <charset val="128"/>
    </font>
    <font>
      <b/>
      <sz val="11"/>
      <color indexed="10"/>
      <name val="BIZ UDPゴシック"/>
      <family val="3"/>
      <charset val="128"/>
    </font>
    <font>
      <b/>
      <sz val="14"/>
      <name val="BIZ UDPゴシック"/>
      <family val="3"/>
      <charset val="128"/>
    </font>
    <font>
      <b/>
      <sz val="12"/>
      <name val="BIZ UDPゴシック"/>
      <family val="3"/>
      <charset val="128"/>
    </font>
    <font>
      <sz val="11"/>
      <color indexed="8"/>
      <name val="UD デジタル 教科書体 NP-R"/>
      <family val="1"/>
      <charset val="128"/>
    </font>
    <font>
      <sz val="12"/>
      <color indexed="8"/>
      <name val="UD デジタル 教科書体 NP-R"/>
      <family val="1"/>
      <charset val="128"/>
    </font>
    <font>
      <b/>
      <sz val="16"/>
      <color indexed="8"/>
      <name val="UD デジタル 教科書体 NP-R"/>
      <family val="1"/>
      <charset val="128"/>
    </font>
    <font>
      <sz val="10"/>
      <color indexed="8"/>
      <name val="UD デジタル 教科書体 NP-R"/>
      <family val="1"/>
      <charset val="128"/>
    </font>
    <font>
      <b/>
      <sz val="11"/>
      <color indexed="8"/>
      <name val="UD デジタル 教科書体 NP-R"/>
      <family val="1"/>
      <charset val="128"/>
    </font>
    <font>
      <b/>
      <sz val="12"/>
      <color indexed="8"/>
      <name val="UD デジタル 教科書体 NP-R"/>
      <family val="1"/>
      <charset val="128"/>
    </font>
    <font>
      <sz val="11"/>
      <name val="UD デジタル 教科書体 NP-R"/>
      <family val="1"/>
      <charset val="128"/>
    </font>
    <font>
      <b/>
      <sz val="14"/>
      <name val="UD デジタル 教科書体 NP-R"/>
      <family val="1"/>
      <charset val="128"/>
    </font>
    <font>
      <sz val="12"/>
      <name val="UD デジタル 教科書体 NP-R"/>
      <family val="1"/>
      <charset val="128"/>
    </font>
    <font>
      <sz val="24"/>
      <color indexed="8"/>
      <name val="UD デジタル 教科書体 NP-R"/>
      <family val="1"/>
      <charset val="128"/>
    </font>
    <font>
      <sz val="16"/>
      <color indexed="8"/>
      <name val="UD デジタル 教科書体 NP-R"/>
      <family val="1"/>
      <charset val="128"/>
    </font>
    <font>
      <b/>
      <sz val="18"/>
      <color indexed="8"/>
      <name val="UD デジタル 教科書体 NP-R"/>
      <family val="1"/>
      <charset val="128"/>
    </font>
    <font>
      <sz val="18"/>
      <color indexed="8"/>
      <name val="UD デジタル 教科書体 NP-R"/>
      <family val="1"/>
      <charset val="128"/>
    </font>
    <font>
      <b/>
      <sz val="24"/>
      <color indexed="8"/>
      <name val="UD デジタル 教科書体 NP-R"/>
      <family val="1"/>
      <charset val="128"/>
    </font>
    <font>
      <sz val="14"/>
      <color indexed="8"/>
      <name val="UD デジタル 教科書体 NP-R"/>
      <family val="1"/>
      <charset val="128"/>
    </font>
    <font>
      <b/>
      <sz val="14"/>
      <color indexed="8"/>
      <name val="UD デジタル 教科書体 NP-R"/>
      <family val="1"/>
      <charset val="128"/>
    </font>
    <font>
      <b/>
      <sz val="28"/>
      <name val="UD デジタル 教科書体 NP-R"/>
      <family val="1"/>
      <charset val="128"/>
    </font>
    <font>
      <b/>
      <sz val="12"/>
      <name val="UD デジタル 教科書体 NP-R"/>
      <family val="1"/>
      <charset val="128"/>
    </font>
    <font>
      <b/>
      <sz val="10"/>
      <color indexed="8"/>
      <name val="UD デジタル 教科書体 NP-R"/>
      <family val="1"/>
      <charset val="128"/>
    </font>
    <font>
      <b/>
      <sz val="12"/>
      <color indexed="10"/>
      <name val="UD デジタル 教科書体 NP-R"/>
      <family val="1"/>
      <charset val="128"/>
    </font>
    <font>
      <b/>
      <sz val="11"/>
      <name val="UD デジタル 教科書体 NP-R"/>
      <family val="1"/>
      <charset val="128"/>
    </font>
    <font>
      <b/>
      <sz val="20"/>
      <color indexed="8"/>
      <name val="UD デジタル 教科書体 NP-R"/>
      <family val="1"/>
      <charset val="128"/>
    </font>
    <font>
      <b/>
      <sz val="14"/>
      <color indexed="10"/>
      <name val="UD デジタル 教科書体 NP-R"/>
      <family val="1"/>
      <charset val="128"/>
    </font>
    <font>
      <u/>
      <sz val="12"/>
      <name val="UD デジタル 教科書体 NP-R"/>
      <family val="1"/>
      <charset val="128"/>
    </font>
    <font>
      <b/>
      <u/>
      <sz val="12"/>
      <name val="UD デジタル 教科書体 NP-R"/>
      <family val="1"/>
      <charset val="128"/>
    </font>
    <font>
      <sz val="11"/>
      <color indexed="48"/>
      <name val="UD デジタル 教科書体 NP-R"/>
      <family val="1"/>
      <charset val="128"/>
    </font>
    <font>
      <b/>
      <sz val="11"/>
      <color indexed="10"/>
      <name val="UD デジタル 教科書体 NP-R"/>
      <family val="1"/>
      <charset val="128"/>
    </font>
    <font>
      <sz val="12"/>
      <color indexed="48"/>
      <name val="UD デジタル 教科書体 NP-R"/>
      <family val="1"/>
      <charset val="128"/>
    </font>
    <font>
      <b/>
      <u/>
      <sz val="12"/>
      <color indexed="10"/>
      <name val="UD デジタル 教科書体 NP-R"/>
      <family val="1"/>
      <charset val="128"/>
    </font>
    <font>
      <i/>
      <sz val="12"/>
      <name val="UD デジタル 教科書体 NP-R"/>
      <family val="1"/>
      <charset val="128"/>
    </font>
    <font>
      <sz val="11"/>
      <color rgb="FFFF0000"/>
      <name val="BIZ UDPゴシック"/>
      <family val="3"/>
      <charset val="128"/>
    </font>
    <font>
      <b/>
      <sz val="11"/>
      <color rgb="FF0000FF"/>
      <name val="BIZ UDPゴシック"/>
      <family val="3"/>
      <charset val="128"/>
    </font>
    <font>
      <b/>
      <sz val="11"/>
      <color rgb="FFFF0000"/>
      <name val="BIZ UDPゴシック"/>
      <family val="3"/>
      <charset val="128"/>
    </font>
    <font>
      <b/>
      <sz val="12"/>
      <color rgb="FF0000FF"/>
      <name val="UD デジタル 教科書体 NP-R"/>
      <family val="1"/>
      <charset val="128"/>
    </font>
    <font>
      <b/>
      <sz val="11"/>
      <color rgb="FF0000FF"/>
      <name val="UD デジタル 教科書体 NP-R"/>
      <family val="1"/>
      <charset val="128"/>
    </font>
    <font>
      <sz val="12"/>
      <color rgb="FF0000FF"/>
      <name val="UD デジタル 教科書体 NP-R"/>
      <family val="1"/>
      <charset val="128"/>
    </font>
    <font>
      <b/>
      <sz val="12"/>
      <color rgb="FFFF0000"/>
      <name val="UD デジタル 教科書体 NP-R"/>
      <family val="1"/>
      <charset val="128"/>
    </font>
    <font>
      <sz val="11"/>
      <color rgb="FFFF0000"/>
      <name val="UD デジタル 教科書体 NP-R"/>
      <family val="1"/>
      <charset val="128"/>
    </font>
    <font>
      <b/>
      <sz val="10"/>
      <color rgb="FF0000FF"/>
      <name val="UD デジタル 教科書体 NP-R"/>
      <family val="1"/>
      <charset val="128"/>
    </font>
    <font>
      <sz val="12"/>
      <color theme="1"/>
      <name val="UD デジタル 教科書体 NP-R"/>
      <family val="1"/>
      <charset val="128"/>
    </font>
    <font>
      <b/>
      <sz val="11"/>
      <color theme="1"/>
      <name val="UD デジタル 教科書体 NP-R"/>
      <family val="1"/>
      <charset val="128"/>
    </font>
    <font>
      <b/>
      <sz val="14"/>
      <color rgb="FF0000FF"/>
      <name val="UD デジタル 教科書体 NP-R"/>
      <family val="1"/>
      <charset val="128"/>
    </font>
    <font>
      <sz val="11"/>
      <color rgb="FF0000FF"/>
      <name val="UD デジタル 教科書体 NP-R"/>
      <family val="1"/>
      <charset val="128"/>
    </font>
    <font>
      <b/>
      <sz val="16"/>
      <color rgb="FF0000FF"/>
      <name val="UD デジタル 教科書体 NP-R"/>
      <family val="1"/>
      <charset val="128"/>
    </font>
    <font>
      <sz val="12"/>
      <color rgb="FFFF0000"/>
      <name val="UD デジタル 教科書体 NP-R"/>
      <family val="1"/>
      <charset val="128"/>
    </font>
    <font>
      <b/>
      <sz val="11"/>
      <color theme="0" tint="-0.499984740745262"/>
      <name val="BIZ UDPゴシック"/>
      <family val="3"/>
      <charset val="128"/>
    </font>
    <font>
      <b/>
      <sz val="12"/>
      <color rgb="FF0000FF"/>
      <name val="BIZ UDPゴシック"/>
      <family val="3"/>
      <charset val="128"/>
    </font>
    <font>
      <b/>
      <sz val="12"/>
      <color theme="1"/>
      <name val="BIZ UDPゴシック"/>
      <family val="3"/>
      <charset val="128"/>
    </font>
    <font>
      <b/>
      <u/>
      <sz val="12"/>
      <color rgb="FFFF0000"/>
      <name val="UD デジタル 教科書体 NP-R"/>
      <family val="1"/>
      <charset val="128"/>
    </font>
    <font>
      <b/>
      <sz val="18"/>
      <color rgb="FFFF0000"/>
      <name val="UD デジタル 教科書体 NP-R"/>
      <family val="1"/>
      <charset val="128"/>
    </font>
    <font>
      <b/>
      <u/>
      <sz val="11"/>
      <color indexed="12"/>
      <name val="UD デジタル 教科書体 NP-R"/>
      <family val="1"/>
      <charset val="128"/>
    </font>
    <font>
      <sz val="11"/>
      <color rgb="FF0000FF"/>
      <name val="BIZ UDPゴシック"/>
      <family val="3"/>
      <charset val="128"/>
    </font>
    <font>
      <sz val="9"/>
      <color rgb="FFFF0000"/>
      <name val="UD デジタル 教科書体 NP-R"/>
      <family val="1"/>
      <charset val="128"/>
    </font>
    <font>
      <sz val="10"/>
      <name val="UD デジタル 教科書体 NP-R"/>
      <family val="1"/>
      <charset val="128"/>
    </font>
    <font>
      <b/>
      <sz val="8"/>
      <name val="BIZ UDPゴシック"/>
      <family val="3"/>
      <charset val="128"/>
    </font>
    <font>
      <sz val="11"/>
      <name val="UD デジタル 教科書体 NP-B"/>
      <family val="1"/>
      <charset val="128"/>
    </font>
    <font>
      <u/>
      <sz val="11"/>
      <color rgb="FFFF0000"/>
      <name val="UD デジタル 教科書体 NP-B"/>
      <family val="1"/>
      <charset val="128"/>
    </font>
    <font>
      <sz val="14"/>
      <color rgb="FFFF0000"/>
      <name val="UD デジタル 教科書体 NP-R"/>
      <family val="1"/>
      <charset val="128"/>
    </font>
    <font>
      <sz val="14"/>
      <color theme="1"/>
      <name val="UD デジタル 教科書体 NP-R"/>
      <family val="1"/>
      <charset val="128"/>
    </font>
    <font>
      <sz val="12"/>
      <color rgb="FFFF0000"/>
      <name val="ＭＳ ゴシック"/>
      <family val="3"/>
      <charset val="128"/>
    </font>
    <font>
      <sz val="14"/>
      <color rgb="FF0000FF"/>
      <name val="UD デジタル 教科書体 NP-R"/>
      <family val="1"/>
      <charset val="128"/>
    </font>
    <font>
      <u/>
      <sz val="11"/>
      <color rgb="FF0000FF"/>
      <name val="UD デジタル 教科書体 NP-B"/>
      <family val="1"/>
      <charset val="128"/>
    </font>
  </fonts>
  <fills count="7">
    <fill>
      <patternFill patternType="none"/>
    </fill>
    <fill>
      <patternFill patternType="gray125"/>
    </fill>
    <fill>
      <patternFill patternType="solid">
        <fgColor rgb="FFFFFF99"/>
        <bgColor indexed="64"/>
      </patternFill>
    </fill>
    <fill>
      <patternFill patternType="solid">
        <fgColor rgb="FFFFCCFF"/>
        <bgColor indexed="64"/>
      </patternFill>
    </fill>
    <fill>
      <patternFill patternType="solid">
        <fgColor rgb="FFFF99FF"/>
        <bgColor indexed="64"/>
      </patternFill>
    </fill>
    <fill>
      <patternFill patternType="solid">
        <fgColor rgb="FFCCFF99"/>
        <bgColor indexed="64"/>
      </patternFill>
    </fill>
    <fill>
      <patternFill patternType="solid">
        <fgColor theme="0" tint="-0.249977111117893"/>
        <bgColor indexed="64"/>
      </patternFill>
    </fill>
  </fills>
  <borders count="127">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thin">
        <color indexed="64"/>
      </left>
      <right/>
      <top style="hair">
        <color indexed="64"/>
      </top>
      <bottom/>
      <diagonal/>
    </border>
    <border diagonalUp="1">
      <left/>
      <right style="medium">
        <color indexed="64"/>
      </right>
      <top style="medium">
        <color indexed="64"/>
      </top>
      <bottom style="hair">
        <color indexed="64"/>
      </bottom>
      <diagonal style="thin">
        <color indexed="64"/>
      </diagonal>
    </border>
    <border diagonalUp="1">
      <left/>
      <right style="medium">
        <color indexed="64"/>
      </right>
      <top style="hair">
        <color indexed="64"/>
      </top>
      <bottom style="hair">
        <color indexed="64"/>
      </bottom>
      <diagonal style="thin">
        <color indexed="64"/>
      </diagonal>
    </border>
    <border>
      <left/>
      <right style="medium">
        <color indexed="64"/>
      </right>
      <top style="hair">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thick">
        <color indexed="64"/>
      </left>
      <right style="thick">
        <color indexed="64"/>
      </right>
      <top style="thick">
        <color indexed="64"/>
      </top>
      <bottom/>
      <diagonal/>
    </border>
    <border>
      <left style="thick">
        <color indexed="64"/>
      </left>
      <right style="thick">
        <color indexed="64"/>
      </right>
      <top style="medium">
        <color indexed="64"/>
      </top>
      <bottom style="hair">
        <color indexed="64"/>
      </bottom>
      <diagonal/>
    </border>
    <border>
      <left style="thick">
        <color indexed="64"/>
      </left>
      <right style="thick">
        <color indexed="64"/>
      </right>
      <top style="hair">
        <color indexed="64"/>
      </top>
      <bottom style="hair">
        <color indexed="64"/>
      </bottom>
      <diagonal/>
    </border>
    <border>
      <left style="thick">
        <color indexed="64"/>
      </left>
      <right style="thick">
        <color indexed="64"/>
      </right>
      <top style="hair">
        <color indexed="64"/>
      </top>
      <bottom style="medium">
        <color indexed="64"/>
      </bottom>
      <diagonal/>
    </border>
    <border>
      <left style="thick">
        <color indexed="64"/>
      </left>
      <right style="thick">
        <color indexed="64"/>
      </right>
      <top style="hair">
        <color indexed="64"/>
      </top>
      <bottom/>
      <diagonal/>
    </border>
    <border diagonalUp="1">
      <left style="thick">
        <color indexed="64"/>
      </left>
      <right style="thick">
        <color indexed="64"/>
      </right>
      <top style="medium">
        <color indexed="64"/>
      </top>
      <bottom style="hair">
        <color indexed="64"/>
      </bottom>
      <diagonal style="thin">
        <color indexed="64"/>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ck">
        <color indexed="64"/>
      </left>
      <right/>
      <top style="thick">
        <color indexed="64"/>
      </top>
      <bottom/>
      <diagonal/>
    </border>
    <border>
      <left style="thin">
        <color indexed="64"/>
      </left>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diagonal/>
    </border>
    <border>
      <left style="thick">
        <color indexed="64"/>
      </left>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diagonal/>
    </border>
    <border>
      <left style="thick">
        <color indexed="64"/>
      </left>
      <right style="thin">
        <color indexed="64"/>
      </right>
      <top style="hair">
        <color indexed="64"/>
      </top>
      <bottom style="thin">
        <color indexed="64"/>
      </bottom>
      <diagonal/>
    </border>
    <border>
      <left style="thin">
        <color indexed="64"/>
      </left>
      <right style="thick">
        <color indexed="64"/>
      </right>
      <top style="hair">
        <color indexed="64"/>
      </top>
      <bottom style="thin">
        <color indexed="64"/>
      </bottom>
      <diagonal/>
    </border>
    <border>
      <left style="thick">
        <color indexed="64"/>
      </left>
      <right style="thin">
        <color indexed="64"/>
      </right>
      <top style="thin">
        <color indexed="64"/>
      </top>
      <bottom style="hair">
        <color indexed="64"/>
      </bottom>
      <diagonal/>
    </border>
    <border>
      <left style="thin">
        <color indexed="64"/>
      </left>
      <right style="thick">
        <color indexed="64"/>
      </right>
      <top style="thin">
        <color indexed="64"/>
      </top>
      <bottom style="hair">
        <color indexed="64"/>
      </bottom>
      <diagonal/>
    </border>
    <border>
      <left style="thick">
        <color indexed="64"/>
      </left>
      <right style="thin">
        <color indexed="64"/>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style="thick">
        <color indexed="64"/>
      </left>
      <right style="thin">
        <color indexed="64"/>
      </right>
      <top style="hair">
        <color indexed="64"/>
      </top>
      <bottom style="thick">
        <color indexed="64"/>
      </bottom>
      <diagonal/>
    </border>
    <border>
      <left style="thin">
        <color indexed="64"/>
      </left>
      <right style="thin">
        <color indexed="64"/>
      </right>
      <top style="hair">
        <color indexed="64"/>
      </top>
      <bottom style="thick">
        <color indexed="64"/>
      </bottom>
      <diagonal/>
    </border>
    <border>
      <left style="thin">
        <color indexed="64"/>
      </left>
      <right style="thick">
        <color indexed="64"/>
      </right>
      <top style="hair">
        <color indexed="64"/>
      </top>
      <bottom style="thick">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hair">
        <color indexed="64"/>
      </left>
      <right/>
      <top style="thin">
        <color indexed="64"/>
      </top>
      <bottom style="thin">
        <color indexed="64"/>
      </bottom>
      <diagonal/>
    </border>
    <border>
      <left style="hair">
        <color indexed="64"/>
      </left>
      <right/>
      <top style="medium">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hair">
        <color indexed="64"/>
      </bottom>
      <diagonal/>
    </border>
    <border>
      <left style="thick">
        <color indexed="64"/>
      </left>
      <right style="thick">
        <color indexed="64"/>
      </right>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
      <left style="medium">
        <color indexed="64"/>
      </left>
      <right style="thin">
        <color indexed="64"/>
      </right>
      <top style="hair">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hair">
        <color indexed="64"/>
      </left>
      <right style="thin">
        <color indexed="64"/>
      </right>
      <top style="thin">
        <color indexed="64"/>
      </top>
      <bottom style="medium">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medium">
        <color indexed="64"/>
      </left>
      <right style="hair">
        <color indexed="64"/>
      </right>
      <top style="thin">
        <color indexed="64"/>
      </top>
      <bottom/>
      <diagonal/>
    </border>
    <border>
      <left style="hair">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s>
  <cellStyleXfs count="2">
    <xf numFmtId="0" fontId="0" fillId="0" borderId="0">
      <alignment vertical="center"/>
    </xf>
    <xf numFmtId="0" fontId="3" fillId="0" borderId="0" applyNumberFormat="0" applyFill="0" applyBorder="0" applyAlignment="0" applyProtection="0">
      <alignment vertical="top"/>
      <protection locked="0"/>
    </xf>
  </cellStyleXfs>
  <cellXfs count="703">
    <xf numFmtId="0" fontId="0" fillId="0" borderId="0" xfId="0">
      <alignment vertical="center"/>
    </xf>
    <xf numFmtId="0" fontId="8" fillId="0" borderId="0" xfId="0" applyFont="1">
      <alignment vertical="center"/>
    </xf>
    <xf numFmtId="0" fontId="7" fillId="0" borderId="0" xfId="0" applyFont="1">
      <alignment vertical="center"/>
    </xf>
    <xf numFmtId="177" fontId="7" fillId="0" borderId="0" xfId="0" applyNumberFormat="1" applyFont="1">
      <alignment vertical="center"/>
    </xf>
    <xf numFmtId="0" fontId="42" fillId="0" borderId="0" xfId="0" applyFont="1">
      <alignment vertical="center"/>
    </xf>
    <xf numFmtId="0" fontId="8" fillId="0" borderId="0" xfId="0" applyFont="1" applyAlignment="1">
      <alignment horizontal="center" vertical="center"/>
    </xf>
    <xf numFmtId="0" fontId="8" fillId="0" borderId="3" xfId="0" applyFont="1" applyBorder="1" applyAlignment="1">
      <alignment horizontal="center" vertical="center"/>
    </xf>
    <xf numFmtId="0" fontId="42" fillId="0" borderId="3" xfId="0" applyFont="1" applyBorder="1" applyAlignment="1">
      <alignment horizontal="left" vertical="center"/>
    </xf>
    <xf numFmtId="58" fontId="42" fillId="0" borderId="3" xfId="0" applyNumberFormat="1" applyFont="1" applyBorder="1" applyAlignment="1">
      <alignment horizontal="left" vertical="center"/>
    </xf>
    <xf numFmtId="0" fontId="7" fillId="0" borderId="0" xfId="0" applyFont="1" applyAlignment="1">
      <alignment horizontal="center" vertical="center"/>
    </xf>
    <xf numFmtId="0" fontId="7" fillId="2" borderId="3" xfId="0" applyFont="1" applyFill="1" applyBorder="1" applyAlignment="1">
      <alignment horizontal="left" vertical="center"/>
    </xf>
    <xf numFmtId="58" fontId="7" fillId="2" borderId="3" xfId="0" applyNumberFormat="1" applyFont="1" applyFill="1" applyBorder="1" applyAlignment="1">
      <alignment horizontal="left" vertical="center"/>
    </xf>
    <xf numFmtId="0" fontId="10" fillId="0" borderId="0" xfId="0" applyFont="1">
      <alignment vertical="center"/>
    </xf>
    <xf numFmtId="58" fontId="9" fillId="0" borderId="4" xfId="0" applyNumberFormat="1" applyFont="1" applyBorder="1">
      <alignmen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176" fontId="7" fillId="2" borderId="9" xfId="0" applyNumberFormat="1" applyFont="1" applyFill="1" applyBorder="1" applyAlignment="1">
      <alignment horizontal="left" vertical="center"/>
    </xf>
    <xf numFmtId="0" fontId="7" fillId="0" borderId="3" xfId="0" applyFont="1" applyBorder="1" applyAlignment="1">
      <alignment horizontal="left" vertical="center"/>
    </xf>
    <xf numFmtId="0" fontId="43" fillId="0" borderId="3" xfId="0" applyFont="1" applyBorder="1" applyAlignment="1">
      <alignment horizontal="left" vertical="center"/>
    </xf>
    <xf numFmtId="176" fontId="7" fillId="0" borderId="3" xfId="0" applyNumberFormat="1" applyFont="1" applyBorder="1" applyAlignment="1">
      <alignment horizontal="right" vertical="center"/>
    </xf>
    <xf numFmtId="178" fontId="7" fillId="0" borderId="0" xfId="0" applyNumberFormat="1" applyFont="1">
      <alignment vertical="center"/>
    </xf>
    <xf numFmtId="3" fontId="7" fillId="0" borderId="0" xfId="0" applyNumberFormat="1" applyFont="1">
      <alignment vertical="center"/>
    </xf>
    <xf numFmtId="0" fontId="43" fillId="0" borderId="3" xfId="0" applyFont="1" applyBorder="1" applyAlignment="1">
      <alignment horizontal="center" vertical="center"/>
    </xf>
    <xf numFmtId="0" fontId="7" fillId="0" borderId="0" xfId="0" applyFont="1" applyAlignment="1">
      <alignment vertical="center" wrapText="1"/>
    </xf>
    <xf numFmtId="0" fontId="7" fillId="0" borderId="0" xfId="0" applyFont="1" applyAlignment="1">
      <alignment vertical="center" shrinkToFit="1"/>
    </xf>
    <xf numFmtId="0" fontId="42" fillId="0" borderId="0" xfId="0" applyFont="1" applyAlignment="1">
      <alignment horizontal="left" vertical="center"/>
    </xf>
    <xf numFmtId="0" fontId="11" fillId="0" borderId="0" xfId="0" applyFont="1">
      <alignment vertical="center"/>
    </xf>
    <xf numFmtId="58" fontId="7" fillId="2" borderId="5" xfId="0" applyNumberFormat="1" applyFont="1" applyFill="1" applyBorder="1" applyAlignment="1">
      <alignment horizontal="left" vertical="center"/>
    </xf>
    <xf numFmtId="0" fontId="7" fillId="2" borderId="5" xfId="0" applyFont="1" applyFill="1" applyBorder="1" applyAlignment="1">
      <alignment horizontal="left" vertical="center"/>
    </xf>
    <xf numFmtId="58" fontId="7" fillId="2" borderId="6" xfId="0" applyNumberFormat="1" applyFont="1" applyFill="1" applyBorder="1" applyAlignment="1">
      <alignment horizontal="left" vertical="center"/>
    </xf>
    <xf numFmtId="0" fontId="7" fillId="2" borderId="6" xfId="0" applyFont="1" applyFill="1" applyBorder="1" applyAlignment="1">
      <alignment horizontal="left" vertical="center"/>
    </xf>
    <xf numFmtId="58" fontId="7" fillId="2" borderId="7" xfId="0" applyNumberFormat="1" applyFont="1" applyFill="1" applyBorder="1" applyAlignment="1">
      <alignment horizontal="left" vertical="center"/>
    </xf>
    <xf numFmtId="0" fontId="7" fillId="2" borderId="7" xfId="0" applyFont="1" applyFill="1" applyBorder="1" applyAlignment="1">
      <alignment horizontal="left" vertical="center"/>
    </xf>
    <xf numFmtId="58" fontId="7" fillId="2" borderId="8" xfId="0" applyNumberFormat="1" applyFont="1" applyFill="1" applyBorder="1" applyAlignment="1">
      <alignment horizontal="left" vertical="center"/>
    </xf>
    <xf numFmtId="0" fontId="7" fillId="2" borderId="8" xfId="0" applyFont="1" applyFill="1" applyBorder="1" applyAlignment="1">
      <alignment horizontal="left" vertical="center"/>
    </xf>
    <xf numFmtId="176" fontId="44" fillId="0" borderId="1" xfId="0" applyNumberFormat="1" applyFont="1" applyBorder="1" applyAlignment="1">
      <alignment horizontal="left" vertical="center" wrapText="1"/>
    </xf>
    <xf numFmtId="0" fontId="44" fillId="0" borderId="1" xfId="0" applyFont="1" applyBorder="1" applyAlignment="1">
      <alignment horizontal="left" vertical="center" wrapText="1"/>
    </xf>
    <xf numFmtId="0" fontId="44" fillId="0" borderId="3" xfId="0" applyFont="1" applyBorder="1" applyAlignment="1">
      <alignment horizontal="left"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8" xfId="0" applyFont="1" applyFill="1" applyBorder="1" applyAlignment="1">
      <alignment horizontal="left" vertical="center" wrapText="1"/>
    </xf>
    <xf numFmtId="58" fontId="9" fillId="0" borderId="9" xfId="0" applyNumberFormat="1" applyFont="1" applyBorder="1">
      <alignment vertical="center"/>
    </xf>
    <xf numFmtId="0" fontId="7" fillId="0" borderId="0" xfId="0" applyFont="1" applyAlignment="1">
      <alignment vertical="center" textRotation="255" shrinkToFit="1"/>
    </xf>
    <xf numFmtId="0" fontId="12" fillId="0" borderId="0" xfId="0" applyFont="1">
      <alignment vertical="center"/>
    </xf>
    <xf numFmtId="0" fontId="12" fillId="0" borderId="0" xfId="0" applyFont="1" applyAlignment="1">
      <alignment horizontal="right" vertical="center"/>
    </xf>
    <xf numFmtId="0" fontId="13" fillId="0" borderId="0" xfId="0" applyFont="1">
      <alignment vertical="center"/>
    </xf>
    <xf numFmtId="0" fontId="13" fillId="0" borderId="22" xfId="0" applyFont="1" applyBorder="1">
      <alignment vertical="center"/>
    </xf>
    <xf numFmtId="0" fontId="45" fillId="0" borderId="0" xfId="0" applyFont="1" applyAlignment="1">
      <alignment horizontal="left" vertical="center" shrinkToFit="1"/>
    </xf>
    <xf numFmtId="0" fontId="13" fillId="0" borderId="16" xfId="0" applyFont="1" applyBorder="1" applyAlignment="1">
      <alignment vertical="center" shrinkToFit="1"/>
    </xf>
    <xf numFmtId="0" fontId="15" fillId="0" borderId="21" xfId="0" applyFont="1" applyBorder="1">
      <alignment vertical="center"/>
    </xf>
    <xf numFmtId="0" fontId="13" fillId="0" borderId="22" xfId="0" applyFont="1" applyBorder="1" applyAlignment="1">
      <alignment vertical="center" shrinkToFit="1"/>
    </xf>
    <xf numFmtId="0" fontId="13" fillId="0" borderId="23" xfId="0" applyFont="1" applyBorder="1" applyAlignment="1">
      <alignment vertical="center" shrinkToFit="1"/>
    </xf>
    <xf numFmtId="0" fontId="16" fillId="0" borderId="0" xfId="0" applyFont="1" applyAlignment="1">
      <alignment horizontal="right" vertical="center" shrinkToFit="1"/>
    </xf>
    <xf numFmtId="0" fontId="16" fillId="0" borderId="0" xfId="0" applyFont="1" applyAlignment="1">
      <alignment horizontal="left" vertical="center" shrinkToFit="1"/>
    </xf>
    <xf numFmtId="0" fontId="15" fillId="0" borderId="17" xfId="0" applyFont="1" applyBorder="1">
      <alignment vertical="center"/>
    </xf>
    <xf numFmtId="0" fontId="15" fillId="0" borderId="0" xfId="0" applyFont="1">
      <alignment vertical="center"/>
    </xf>
    <xf numFmtId="0" fontId="15" fillId="0" borderId="16" xfId="0" applyFont="1" applyBorder="1">
      <alignment vertical="center"/>
    </xf>
    <xf numFmtId="176" fontId="12" fillId="0" borderId="0" xfId="0" applyNumberFormat="1" applyFont="1" applyAlignment="1">
      <alignment horizontal="center" vertical="center"/>
    </xf>
    <xf numFmtId="176" fontId="12" fillId="0" borderId="0" xfId="0" applyNumberFormat="1" applyFont="1" applyAlignment="1">
      <alignment horizontal="right" vertical="center"/>
    </xf>
    <xf numFmtId="0" fontId="12" fillId="0" borderId="0" xfId="0" applyFont="1" applyAlignment="1">
      <alignment horizontal="left" vertical="center"/>
    </xf>
    <xf numFmtId="58" fontId="12" fillId="0" borderId="0" xfId="0" applyNumberFormat="1" applyFont="1">
      <alignment vertical="center"/>
    </xf>
    <xf numFmtId="0" fontId="18" fillId="0" borderId="0" xfId="0" applyFont="1">
      <alignment vertical="center"/>
    </xf>
    <xf numFmtId="0" fontId="18" fillId="0" borderId="0" xfId="0" applyFont="1" applyAlignment="1">
      <alignment horizontal="right" vertical="center"/>
    </xf>
    <xf numFmtId="0" fontId="13" fillId="0" borderId="0" xfId="0" applyFont="1" applyAlignment="1">
      <alignment horizontal="right" vertical="center"/>
    </xf>
    <xf numFmtId="0" fontId="21" fillId="0" borderId="0" xfId="0" applyFont="1" applyAlignment="1">
      <alignment horizontal="center" vertical="center"/>
    </xf>
    <xf numFmtId="0" fontId="17" fillId="0" borderId="0" xfId="0" applyFont="1">
      <alignment vertical="center"/>
    </xf>
    <xf numFmtId="0" fontId="22" fillId="0" borderId="0" xfId="0" applyFont="1">
      <alignment vertical="center"/>
    </xf>
    <xf numFmtId="176" fontId="45" fillId="0" borderId="0" xfId="0" applyNumberFormat="1" applyFont="1" applyAlignment="1">
      <alignment horizontal="center" vertical="center"/>
    </xf>
    <xf numFmtId="176" fontId="13" fillId="0" borderId="0" xfId="0" applyNumberFormat="1" applyFont="1" applyAlignment="1">
      <alignment horizontal="left" vertical="center"/>
    </xf>
    <xf numFmtId="176" fontId="13" fillId="0" borderId="0" xfId="0" applyNumberFormat="1" applyFont="1" applyAlignment="1">
      <alignment horizontal="right" vertical="center"/>
    </xf>
    <xf numFmtId="0" fontId="14" fillId="0" borderId="0" xfId="0" applyFont="1">
      <alignment vertical="center"/>
    </xf>
    <xf numFmtId="0" fontId="24" fillId="0" borderId="0" xfId="0" applyFont="1">
      <alignment vertical="center"/>
    </xf>
    <xf numFmtId="0" fontId="13" fillId="0" borderId="0" xfId="0" applyFont="1" applyAlignment="1">
      <alignment horizontal="left" vertical="center"/>
    </xf>
    <xf numFmtId="176" fontId="13" fillId="0" borderId="0" xfId="0" applyNumberFormat="1" applyFont="1" applyAlignment="1">
      <alignment horizontal="center" vertical="center"/>
    </xf>
    <xf numFmtId="0" fontId="24" fillId="0" borderId="0" xfId="0" applyFont="1" applyAlignment="1">
      <alignment horizontal="left" vertical="center"/>
    </xf>
    <xf numFmtId="0" fontId="13" fillId="0" borderId="0" xfId="0" applyFont="1" applyAlignment="1">
      <alignment horizontal="center" vertical="center"/>
    </xf>
    <xf numFmtId="58" fontId="13" fillId="0" borderId="0" xfId="0" applyNumberFormat="1" applyFont="1">
      <alignment vertical="center"/>
    </xf>
    <xf numFmtId="176" fontId="45" fillId="0" borderId="0" xfId="0" applyNumberFormat="1" applyFont="1" applyAlignment="1">
      <alignment horizontal="left" vertical="center"/>
    </xf>
    <xf numFmtId="176" fontId="12" fillId="0" borderId="0" xfId="0" applyNumberFormat="1" applyFont="1" applyAlignment="1">
      <alignment horizontal="left" vertical="center"/>
    </xf>
    <xf numFmtId="0" fontId="25" fillId="0" borderId="0" xfId="0" applyFont="1" applyAlignment="1">
      <alignment horizontal="center" vertical="center"/>
    </xf>
    <xf numFmtId="0" fontId="47" fillId="0" borderId="0" xfId="0" applyFont="1">
      <alignment vertical="center"/>
    </xf>
    <xf numFmtId="0" fontId="17" fillId="0" borderId="27" xfId="0" applyFont="1" applyBorder="1">
      <alignment vertical="center"/>
    </xf>
    <xf numFmtId="0" fontId="17" fillId="0" borderId="9" xfId="0" applyFont="1" applyBorder="1">
      <alignment vertical="center"/>
    </xf>
    <xf numFmtId="0" fontId="13" fillId="0" borderId="9" xfId="0" applyFont="1" applyBorder="1">
      <alignment vertical="center"/>
    </xf>
    <xf numFmtId="0" fontId="16" fillId="0" borderId="0" xfId="0" applyFont="1">
      <alignment vertical="center"/>
    </xf>
    <xf numFmtId="176" fontId="45" fillId="0" borderId="0" xfId="0" applyNumberFormat="1" applyFont="1" applyAlignment="1">
      <alignment horizontal="right" vertical="center"/>
    </xf>
    <xf numFmtId="0" fontId="48" fillId="0" borderId="0" xfId="0" applyFont="1" applyAlignment="1">
      <alignment horizontal="center" vertical="center"/>
    </xf>
    <xf numFmtId="176" fontId="13" fillId="0" borderId="0" xfId="0" applyNumberFormat="1" applyFont="1">
      <alignment vertical="center"/>
    </xf>
    <xf numFmtId="0" fontId="17" fillId="0" borderId="0" xfId="0" applyFont="1" applyAlignment="1">
      <alignment horizontal="right" vertical="center"/>
    </xf>
    <xf numFmtId="0" fontId="17" fillId="0" borderId="0" xfId="0" applyFont="1" applyAlignment="1">
      <alignment horizontal="left" vertical="center"/>
    </xf>
    <xf numFmtId="0" fontId="45" fillId="0" borderId="0" xfId="0" applyFont="1">
      <alignment vertical="center"/>
    </xf>
    <xf numFmtId="0" fontId="45" fillId="0" borderId="0" xfId="0" applyFont="1" applyAlignment="1">
      <alignment horizontal="left" vertical="center"/>
    </xf>
    <xf numFmtId="0" fontId="45" fillId="0" borderId="0" xfId="0" applyFont="1" applyAlignment="1">
      <alignment horizontal="right" vertical="center"/>
    </xf>
    <xf numFmtId="49" fontId="17" fillId="3" borderId="0" xfId="0" applyNumberFormat="1" applyFont="1" applyFill="1" applyAlignment="1">
      <alignment horizontal="right" vertical="center"/>
    </xf>
    <xf numFmtId="0" fontId="15" fillId="0" borderId="3" xfId="0" applyFont="1" applyBorder="1" applyAlignment="1">
      <alignment horizontal="center" vertical="center"/>
    </xf>
    <xf numFmtId="0" fontId="13" fillId="0" borderId="0" xfId="0" applyFont="1" applyAlignment="1">
      <alignment horizontal="distributed" vertical="center"/>
    </xf>
    <xf numFmtId="0" fontId="12" fillId="0" borderId="0" xfId="0" applyFont="1" applyAlignment="1">
      <alignment horizontal="distributed" vertical="center"/>
    </xf>
    <xf numFmtId="176" fontId="17" fillId="0" borderId="0" xfId="0" applyNumberFormat="1" applyFont="1" applyAlignment="1">
      <alignment horizontal="left" vertical="center"/>
    </xf>
    <xf numFmtId="0" fontId="12" fillId="0" borderId="25" xfId="0" applyFont="1" applyBorder="1">
      <alignment vertical="center"/>
    </xf>
    <xf numFmtId="0" fontId="12" fillId="0" borderId="4" xfId="0" applyFont="1" applyBorder="1">
      <alignment vertical="center"/>
    </xf>
    <xf numFmtId="0" fontId="12" fillId="0" borderId="2" xfId="0" applyFont="1" applyBorder="1">
      <alignment vertical="center"/>
    </xf>
    <xf numFmtId="176" fontId="16" fillId="0" borderId="25" xfId="0" applyNumberFormat="1" applyFont="1" applyBorder="1">
      <alignment vertical="center"/>
    </xf>
    <xf numFmtId="176" fontId="16" fillId="0" borderId="4" xfId="0" applyNumberFormat="1" applyFont="1" applyBorder="1">
      <alignment vertical="center"/>
    </xf>
    <xf numFmtId="176" fontId="12" fillId="0" borderId="27" xfId="0" applyNumberFormat="1" applyFont="1" applyBorder="1" applyAlignment="1">
      <alignment horizontal="left" vertical="center"/>
    </xf>
    <xf numFmtId="176" fontId="12" fillId="0" borderId="9" xfId="0" applyNumberFormat="1" applyFont="1" applyBorder="1" applyAlignment="1">
      <alignment horizontal="left" vertical="center"/>
    </xf>
    <xf numFmtId="176" fontId="12" fillId="0" borderId="25" xfId="0" applyNumberFormat="1" applyFont="1" applyBorder="1" applyAlignment="1">
      <alignment horizontal="left" vertical="center"/>
    </xf>
    <xf numFmtId="176" fontId="12" fillId="0" borderId="4" xfId="0" applyNumberFormat="1" applyFont="1" applyBorder="1" applyAlignment="1">
      <alignment horizontal="left" vertical="center"/>
    </xf>
    <xf numFmtId="0" fontId="12" fillId="0" borderId="27" xfId="0" applyFont="1" applyBorder="1">
      <alignment vertical="center"/>
    </xf>
    <xf numFmtId="0" fontId="12" fillId="0" borderId="9" xfId="0" applyFont="1" applyBorder="1">
      <alignment vertical="center"/>
    </xf>
    <xf numFmtId="0" fontId="49" fillId="0" borderId="0" xfId="0" applyFont="1">
      <alignment vertical="center"/>
    </xf>
    <xf numFmtId="0" fontId="20" fillId="0" borderId="0" xfId="0" applyFont="1">
      <alignment vertical="center"/>
    </xf>
    <xf numFmtId="58" fontId="18" fillId="0" borderId="0" xfId="0" applyNumberFormat="1" applyFont="1">
      <alignment vertical="center"/>
    </xf>
    <xf numFmtId="0" fontId="17" fillId="0" borderId="0" xfId="0" applyFont="1" applyAlignment="1">
      <alignment horizontal="left" vertical="center" shrinkToFit="1"/>
    </xf>
    <xf numFmtId="0" fontId="45" fillId="0" borderId="0" xfId="0" applyFont="1" applyAlignment="1">
      <alignment vertical="center" shrinkToFit="1"/>
    </xf>
    <xf numFmtId="0" fontId="47" fillId="0" borderId="0" xfId="0" applyFont="1" applyAlignment="1">
      <alignment horizontal="left" vertical="center"/>
    </xf>
    <xf numFmtId="0" fontId="8" fillId="0" borderId="5" xfId="0" applyFont="1" applyBorder="1" applyAlignment="1">
      <alignment horizontal="left" vertical="center"/>
    </xf>
    <xf numFmtId="0" fontId="32" fillId="0" borderId="0" xfId="0" applyFont="1" applyAlignment="1">
      <alignment horizontal="center" vertical="center"/>
    </xf>
    <xf numFmtId="176" fontId="45" fillId="0" borderId="0" xfId="0" applyNumberFormat="1" applyFont="1">
      <alignment vertical="center"/>
    </xf>
    <xf numFmtId="0" fontId="13" fillId="0" borderId="5" xfId="0" applyFont="1" applyBorder="1" applyAlignment="1">
      <alignment horizontal="center" vertical="center"/>
    </xf>
    <xf numFmtId="0" fontId="13" fillId="0" borderId="29" xfId="0" applyFont="1" applyBorder="1" applyAlignment="1">
      <alignment horizontal="distributed" vertical="center"/>
    </xf>
    <xf numFmtId="0" fontId="13" fillId="0" borderId="6" xfId="0" applyFont="1" applyBorder="1" applyAlignment="1">
      <alignment horizontal="distributed" vertical="center"/>
    </xf>
    <xf numFmtId="0" fontId="13" fillId="0" borderId="7" xfId="0" applyFont="1" applyBorder="1" applyAlignment="1">
      <alignment horizontal="center" vertical="center"/>
    </xf>
    <xf numFmtId="0" fontId="50" fillId="0" borderId="0" xfId="0" applyFont="1" applyAlignment="1">
      <alignment vertical="center" shrinkToFit="1"/>
    </xf>
    <xf numFmtId="0" fontId="15" fillId="0" borderId="9" xfId="0" applyFont="1" applyBorder="1" applyAlignment="1">
      <alignment horizontal="left" vertical="center"/>
    </xf>
    <xf numFmtId="0" fontId="15" fillId="0" borderId="9" xfId="0" applyFont="1" applyBorder="1">
      <alignment vertical="center"/>
    </xf>
    <xf numFmtId="0" fontId="15" fillId="0" borderId="0" xfId="0" applyFont="1" applyAlignment="1">
      <alignment horizontal="left" vertical="center"/>
    </xf>
    <xf numFmtId="0" fontId="50" fillId="0" borderId="0" xfId="0" applyFont="1" applyAlignment="1">
      <alignment horizontal="center" vertical="center"/>
    </xf>
    <xf numFmtId="0" fontId="30" fillId="0" borderId="0" xfId="0" applyFont="1" applyAlignment="1">
      <alignment horizontal="left" vertical="center"/>
    </xf>
    <xf numFmtId="0" fontId="14" fillId="0" borderId="0" xfId="0" applyFont="1" applyAlignment="1">
      <alignment horizontal="left" vertical="center"/>
    </xf>
    <xf numFmtId="0" fontId="8" fillId="0" borderId="7" xfId="0" applyFont="1" applyBorder="1" applyAlignment="1">
      <alignment horizontal="center" vertical="center"/>
    </xf>
    <xf numFmtId="0" fontId="8" fillId="0" borderId="6" xfId="0" applyFont="1" applyBorder="1" applyAlignment="1">
      <alignment horizontal="center"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center" vertical="center"/>
    </xf>
    <xf numFmtId="0" fontId="8" fillId="0" borderId="8" xfId="0" applyFont="1" applyBorder="1" applyAlignment="1">
      <alignment horizontal="left" vertical="center"/>
    </xf>
    <xf numFmtId="58" fontId="20" fillId="0" borderId="0" xfId="0" applyNumberFormat="1" applyFont="1" applyAlignment="1">
      <alignment horizontal="left" vertical="center"/>
    </xf>
    <xf numFmtId="0" fontId="28" fillId="0" borderId="0" xfId="0" applyFont="1" applyAlignment="1">
      <alignment horizontal="center" vertical="center"/>
    </xf>
    <xf numFmtId="0" fontId="20" fillId="0" borderId="0" xfId="0" applyFont="1" applyAlignment="1">
      <alignment horizontal="left" vertical="center"/>
    </xf>
    <xf numFmtId="0" fontId="17" fillId="0" borderId="0" xfId="0" applyFont="1" applyAlignment="1">
      <alignment vertical="center" shrinkToFit="1"/>
    </xf>
    <xf numFmtId="0" fontId="13" fillId="0" borderId="0" xfId="0" applyFont="1" applyAlignment="1">
      <alignment horizontal="left" vertical="center" indent="2"/>
    </xf>
    <xf numFmtId="0" fontId="30" fillId="0" borderId="26" xfId="0" applyFont="1" applyBorder="1">
      <alignment vertical="center"/>
    </xf>
    <xf numFmtId="0" fontId="30" fillId="0" borderId="28" xfId="0" applyFont="1" applyBorder="1">
      <alignment vertical="center"/>
    </xf>
    <xf numFmtId="0" fontId="15" fillId="0" borderId="9" xfId="0" applyFont="1" applyBorder="1" applyAlignment="1">
      <alignment horizontal="right" vertical="center"/>
    </xf>
    <xf numFmtId="0" fontId="31" fillId="0" borderId="0" xfId="0" applyFont="1">
      <alignment vertical="center"/>
    </xf>
    <xf numFmtId="0" fontId="29" fillId="0" borderId="0" xfId="0" applyFont="1">
      <alignment vertical="center"/>
    </xf>
    <xf numFmtId="0" fontId="36" fillId="0" borderId="0" xfId="0" applyFont="1">
      <alignment vertical="center"/>
    </xf>
    <xf numFmtId="0" fontId="37" fillId="0" borderId="0" xfId="0" applyFont="1" applyAlignment="1">
      <alignment vertical="center" wrapText="1"/>
    </xf>
    <xf numFmtId="0" fontId="38" fillId="0" borderId="0" xfId="0" applyFont="1">
      <alignment vertical="center"/>
    </xf>
    <xf numFmtId="0" fontId="39" fillId="0" borderId="0" xfId="0" applyFont="1" applyAlignment="1">
      <alignment vertical="center" wrapText="1"/>
    </xf>
    <xf numFmtId="0" fontId="31" fillId="2" borderId="33" xfId="0" applyFont="1" applyFill="1" applyBorder="1">
      <alignment vertical="center"/>
    </xf>
    <xf numFmtId="0" fontId="31" fillId="3" borderId="33" xfId="0" applyFont="1" applyFill="1" applyBorder="1">
      <alignment vertical="center"/>
    </xf>
    <xf numFmtId="0" fontId="45" fillId="0" borderId="33" xfId="0" applyFont="1" applyBorder="1" applyAlignment="1">
      <alignment horizontal="center" vertical="center"/>
    </xf>
    <xf numFmtId="0" fontId="47" fillId="0" borderId="0" xfId="0" applyFont="1" applyAlignment="1">
      <alignment horizontal="center" vertical="center"/>
    </xf>
    <xf numFmtId="0" fontId="44" fillId="0" borderId="0" xfId="0" applyFont="1">
      <alignment vertical="center"/>
    </xf>
    <xf numFmtId="0" fontId="46" fillId="0" borderId="0" xfId="0" applyFont="1" applyAlignment="1">
      <alignment vertical="center" shrinkToFit="1"/>
    </xf>
    <xf numFmtId="0" fontId="46" fillId="0" borderId="0" xfId="0" applyFont="1" applyAlignment="1">
      <alignment horizontal="center" vertical="center" shrinkToFit="1"/>
    </xf>
    <xf numFmtId="58" fontId="45" fillId="0" borderId="0" xfId="0" applyNumberFormat="1" applyFont="1">
      <alignment vertical="center"/>
    </xf>
    <xf numFmtId="0" fontId="45" fillId="0" borderId="0" xfId="0" applyFont="1" applyAlignment="1">
      <alignment horizontal="center" vertical="center"/>
    </xf>
    <xf numFmtId="0" fontId="17" fillId="0" borderId="0" xfId="0" applyFont="1" applyAlignment="1">
      <alignment horizontal="center" vertical="center"/>
    </xf>
    <xf numFmtId="0" fontId="41" fillId="0" borderId="0" xfId="0" applyFont="1">
      <alignment vertical="center"/>
    </xf>
    <xf numFmtId="0" fontId="7" fillId="0" borderId="54" xfId="0" applyFont="1" applyBorder="1">
      <alignment vertical="center"/>
    </xf>
    <xf numFmtId="0" fontId="7" fillId="0" borderId="55" xfId="0" applyFont="1" applyBorder="1">
      <alignment vertical="center"/>
    </xf>
    <xf numFmtId="0" fontId="7" fillId="0" borderId="56" xfId="0" applyFont="1" applyBorder="1">
      <alignment vertical="center"/>
    </xf>
    <xf numFmtId="0" fontId="7" fillId="0" borderId="57" xfId="0" applyFont="1" applyBorder="1">
      <alignment vertical="center"/>
    </xf>
    <xf numFmtId="0" fontId="57" fillId="0" borderId="55" xfId="0" applyFont="1" applyBorder="1">
      <alignment vertical="center"/>
    </xf>
    <xf numFmtId="0" fontId="57" fillId="0" borderId="56" xfId="0" applyFont="1" applyBorder="1">
      <alignment vertical="center"/>
    </xf>
    <xf numFmtId="0" fontId="42" fillId="0" borderId="58" xfId="0" applyFont="1" applyBorder="1" applyAlignment="1">
      <alignment horizontal="left" vertical="center" shrinkToFit="1"/>
    </xf>
    <xf numFmtId="0" fontId="42" fillId="0" borderId="59" xfId="0" applyFont="1" applyBorder="1" applyAlignment="1">
      <alignment horizontal="left" vertical="center" shrinkToFit="1"/>
    </xf>
    <xf numFmtId="0" fontId="42" fillId="0" borderId="60" xfId="0" applyFont="1" applyBorder="1" applyAlignment="1">
      <alignment horizontal="left" vertical="center" shrinkToFit="1"/>
    </xf>
    <xf numFmtId="0" fontId="42" fillId="0" borderId="61" xfId="0" applyFont="1" applyBorder="1" applyAlignment="1">
      <alignment horizontal="left" vertical="center" shrinkToFit="1"/>
    </xf>
    <xf numFmtId="0" fontId="42" fillId="0" borderId="62" xfId="0" applyFont="1" applyBorder="1" applyAlignment="1">
      <alignment horizontal="left" vertical="center" shrinkToFit="1"/>
    </xf>
    <xf numFmtId="58" fontId="42" fillId="0" borderId="62" xfId="0" applyNumberFormat="1" applyFont="1" applyBorder="1" applyAlignment="1">
      <alignment horizontal="left" vertical="center" shrinkToFit="1"/>
    </xf>
    <xf numFmtId="58" fontId="42" fillId="0" borderId="61" xfId="0" applyNumberFormat="1" applyFont="1" applyBorder="1" applyAlignment="1">
      <alignment horizontal="left" vertical="center" shrinkToFit="1"/>
    </xf>
    <xf numFmtId="176" fontId="42" fillId="0" borderId="62" xfId="0" applyNumberFormat="1" applyFont="1" applyBorder="1" applyAlignment="1">
      <alignment horizontal="left" vertical="center" shrinkToFit="1"/>
    </xf>
    <xf numFmtId="0" fontId="58" fillId="0" borderId="64" xfId="0" applyFont="1" applyBorder="1" applyAlignment="1">
      <alignment vertical="center" shrinkToFit="1"/>
    </xf>
    <xf numFmtId="58" fontId="58" fillId="0" borderId="65" xfId="0" applyNumberFormat="1" applyFont="1" applyBorder="1" applyAlignment="1">
      <alignment horizontal="left" vertical="center" shrinkToFit="1"/>
    </xf>
    <xf numFmtId="0" fontId="11" fillId="3" borderId="66" xfId="0" applyFont="1" applyFill="1" applyBorder="1" applyAlignment="1">
      <alignment vertical="center" shrinkToFit="1"/>
    </xf>
    <xf numFmtId="0" fontId="59" fillId="2" borderId="64" xfId="0" applyFont="1" applyFill="1" applyBorder="1" applyAlignment="1">
      <alignment horizontal="left" vertical="center" shrinkToFit="1"/>
    </xf>
    <xf numFmtId="0" fontId="59" fillId="2" borderId="65" xfId="0" applyFont="1" applyFill="1" applyBorder="1" applyAlignment="1">
      <alignment horizontal="left" vertical="center" shrinkToFit="1"/>
    </xf>
    <xf numFmtId="0" fontId="59" fillId="2" borderId="65" xfId="0" applyFont="1" applyFill="1" applyBorder="1" applyAlignment="1">
      <alignment vertical="center" shrinkToFit="1"/>
    </xf>
    <xf numFmtId="0" fontId="59" fillId="2" borderId="64" xfId="0" applyFont="1" applyFill="1" applyBorder="1" applyAlignment="1">
      <alignment vertical="center" shrinkToFit="1"/>
    </xf>
    <xf numFmtId="0" fontId="59" fillId="3" borderId="65" xfId="0" applyFont="1" applyFill="1" applyBorder="1" applyAlignment="1">
      <alignment vertical="center" shrinkToFit="1"/>
    </xf>
    <xf numFmtId="58" fontId="59" fillId="2" borderId="65" xfId="0" applyNumberFormat="1" applyFont="1" applyFill="1" applyBorder="1" applyAlignment="1">
      <alignment horizontal="left" vertical="center" shrinkToFit="1"/>
    </xf>
    <xf numFmtId="0" fontId="59" fillId="2" borderId="66" xfId="0" applyFont="1" applyFill="1" applyBorder="1" applyAlignment="1">
      <alignment vertical="center" shrinkToFit="1"/>
    </xf>
    <xf numFmtId="58" fontId="59" fillId="2" borderId="64" xfId="0" applyNumberFormat="1" applyFont="1" applyFill="1" applyBorder="1" applyAlignment="1">
      <alignment horizontal="left" vertical="center" shrinkToFit="1"/>
    </xf>
    <xf numFmtId="58" fontId="59" fillId="2" borderId="67" xfId="0" applyNumberFormat="1" applyFont="1" applyFill="1" applyBorder="1" applyAlignment="1">
      <alignment horizontal="left" vertical="center" shrinkToFit="1"/>
    </xf>
    <xf numFmtId="0" fontId="8" fillId="0" borderId="25" xfId="0" applyFont="1" applyBorder="1" applyAlignment="1">
      <alignment horizontal="left" vertical="center"/>
    </xf>
    <xf numFmtId="0" fontId="8" fillId="0" borderId="69" xfId="0" applyFont="1" applyBorder="1" applyAlignment="1">
      <alignment horizontal="left" vertical="center"/>
    </xf>
    <xf numFmtId="0" fontId="8" fillId="0" borderId="70" xfId="0" applyFont="1" applyBorder="1" applyAlignment="1">
      <alignment horizontal="left" vertical="center"/>
    </xf>
    <xf numFmtId="0" fontId="8" fillId="0" borderId="55" xfId="0" applyFont="1" applyBorder="1" applyAlignment="1">
      <alignment horizontal="left" vertical="center"/>
    </xf>
    <xf numFmtId="176" fontId="44" fillId="0" borderId="75" xfId="0" applyNumberFormat="1" applyFont="1" applyBorder="1" applyAlignment="1">
      <alignment horizontal="left" vertical="center" wrapText="1"/>
    </xf>
    <xf numFmtId="176" fontId="44" fillId="0" borderId="76" xfId="0" applyNumberFormat="1" applyFont="1" applyBorder="1" applyAlignment="1">
      <alignment horizontal="left" vertical="center" wrapText="1"/>
    </xf>
    <xf numFmtId="58" fontId="7" fillId="2" borderId="77" xfId="0" applyNumberFormat="1" applyFont="1" applyFill="1" applyBorder="1" applyAlignment="1">
      <alignment horizontal="left" vertical="center"/>
    </xf>
    <xf numFmtId="58" fontId="7" fillId="2" borderId="76" xfId="0" applyNumberFormat="1" applyFont="1" applyFill="1" applyBorder="1" applyAlignment="1">
      <alignment horizontal="left" vertical="center"/>
    </xf>
    <xf numFmtId="58" fontId="7" fillId="2" borderId="78" xfId="0" applyNumberFormat="1" applyFont="1" applyFill="1" applyBorder="1" applyAlignment="1">
      <alignment horizontal="left" vertical="center"/>
    </xf>
    <xf numFmtId="0" fontId="7" fillId="2" borderId="79" xfId="0" applyFont="1" applyFill="1" applyBorder="1" applyAlignment="1">
      <alignment horizontal="left" vertical="center"/>
    </xf>
    <xf numFmtId="58" fontId="7" fillId="2" borderId="80" xfId="0" applyNumberFormat="1" applyFont="1" applyFill="1" applyBorder="1" applyAlignment="1">
      <alignment horizontal="left" vertical="center"/>
    </xf>
    <xf numFmtId="0" fontId="7" fillId="2" borderId="81" xfId="0" applyFont="1" applyFill="1" applyBorder="1" applyAlignment="1">
      <alignment horizontal="left" vertical="center"/>
    </xf>
    <xf numFmtId="58" fontId="7" fillId="2" borderId="82" xfId="0" applyNumberFormat="1" applyFont="1" applyFill="1" applyBorder="1" applyAlignment="1">
      <alignment horizontal="left" vertical="center"/>
    </xf>
    <xf numFmtId="0" fontId="7" fillId="2" borderId="83" xfId="0" applyFont="1" applyFill="1" applyBorder="1" applyAlignment="1">
      <alignment horizontal="left" vertical="center"/>
    </xf>
    <xf numFmtId="58" fontId="7" fillId="2" borderId="84" xfId="0" applyNumberFormat="1" applyFont="1" applyFill="1" applyBorder="1" applyAlignment="1">
      <alignment horizontal="left" vertical="center"/>
    </xf>
    <xf numFmtId="58" fontId="7" fillId="2" borderId="85" xfId="0" applyNumberFormat="1" applyFont="1" applyFill="1" applyBorder="1" applyAlignment="1">
      <alignment horizontal="left" vertical="center"/>
    </xf>
    <xf numFmtId="0" fontId="7" fillId="2" borderId="85" xfId="0" applyFont="1" applyFill="1" applyBorder="1" applyAlignment="1">
      <alignment horizontal="left" vertical="center"/>
    </xf>
    <xf numFmtId="0" fontId="7" fillId="2" borderId="85" xfId="0" applyFont="1" applyFill="1" applyBorder="1" applyAlignment="1">
      <alignment horizontal="left" vertical="center" wrapText="1"/>
    </xf>
    <xf numFmtId="0" fontId="7" fillId="2" borderId="86" xfId="0" applyFont="1" applyFill="1" applyBorder="1" applyAlignment="1">
      <alignment horizontal="left" vertical="center"/>
    </xf>
    <xf numFmtId="0" fontId="15" fillId="0" borderId="20" xfId="0" applyFont="1" applyBorder="1">
      <alignment vertical="center"/>
    </xf>
    <xf numFmtId="0" fontId="15" fillId="0" borderId="18" xfId="0" applyFont="1" applyBorder="1">
      <alignment vertical="center"/>
    </xf>
    <xf numFmtId="0" fontId="15" fillId="0" borderId="19" xfId="0" applyFont="1" applyBorder="1">
      <alignment vertical="center"/>
    </xf>
    <xf numFmtId="0" fontId="57" fillId="0" borderId="54" xfId="0" applyFont="1" applyBorder="1">
      <alignment vertical="center"/>
    </xf>
    <xf numFmtId="0" fontId="32" fillId="0" borderId="0" xfId="0" applyFont="1" applyAlignment="1">
      <alignment horizontal="left" vertical="center" shrinkToFit="1"/>
    </xf>
    <xf numFmtId="0" fontId="53" fillId="0" borderId="0" xfId="0" applyFont="1">
      <alignment vertical="center"/>
    </xf>
    <xf numFmtId="0" fontId="53" fillId="0" borderId="0" xfId="0" applyFont="1" applyAlignment="1">
      <alignment horizontal="center" vertical="center"/>
    </xf>
    <xf numFmtId="0" fontId="27" fillId="0" borderId="0" xfId="0" applyFont="1">
      <alignment vertical="center"/>
    </xf>
    <xf numFmtId="0" fontId="27" fillId="0" borderId="0" xfId="0" applyFont="1" applyAlignment="1">
      <alignment horizontal="right" vertical="center"/>
    </xf>
    <xf numFmtId="0" fontId="13" fillId="0" borderId="0" xfId="0" applyFont="1" applyAlignment="1">
      <alignment vertical="center" shrinkToFit="1"/>
    </xf>
    <xf numFmtId="0" fontId="7" fillId="4" borderId="11" xfId="0" applyFont="1" applyFill="1" applyBorder="1" applyAlignment="1">
      <alignment horizontal="center" vertical="center" textRotation="255"/>
    </xf>
    <xf numFmtId="0" fontId="7" fillId="4" borderId="53" xfId="0" applyFont="1" applyFill="1" applyBorder="1" applyAlignment="1">
      <alignment horizontal="center" vertical="center"/>
    </xf>
    <xf numFmtId="0" fontId="7" fillId="4" borderId="63" xfId="0" applyFont="1" applyFill="1" applyBorder="1" applyAlignment="1">
      <alignment horizontal="center" vertical="center"/>
    </xf>
    <xf numFmtId="0" fontId="44" fillId="4" borderId="14" xfId="0" applyFont="1" applyFill="1" applyBorder="1" applyAlignment="1">
      <alignment horizontal="center" vertical="center"/>
    </xf>
    <xf numFmtId="0" fontId="7" fillId="0" borderId="95" xfId="0" applyFont="1" applyBorder="1">
      <alignment vertical="center"/>
    </xf>
    <xf numFmtId="0" fontId="59" fillId="2" borderId="96" xfId="0" applyFont="1" applyFill="1" applyBorder="1" applyAlignment="1">
      <alignment horizontal="left" vertical="center" shrinkToFit="1"/>
    </xf>
    <xf numFmtId="0" fontId="42" fillId="0" borderId="97" xfId="0" applyFont="1" applyBorder="1" applyAlignment="1">
      <alignment horizontal="left" vertical="center" shrinkToFit="1"/>
    </xf>
    <xf numFmtId="0" fontId="42" fillId="0" borderId="98" xfId="0" applyFont="1" applyBorder="1" applyAlignment="1">
      <alignment horizontal="left" vertical="center" shrinkToFit="1"/>
    </xf>
    <xf numFmtId="0" fontId="59" fillId="2" borderId="96" xfId="0" applyFont="1" applyFill="1" applyBorder="1" applyAlignment="1">
      <alignment vertical="center" shrinkToFit="1"/>
    </xf>
    <xf numFmtId="49" fontId="59" fillId="2" borderId="67" xfId="1" applyNumberFormat="1" applyFont="1" applyFill="1" applyBorder="1" applyAlignment="1" applyProtection="1">
      <alignment horizontal="left" vertical="center" shrinkToFit="1"/>
    </xf>
    <xf numFmtId="0" fontId="57" fillId="0" borderId="95" xfId="0" applyFont="1" applyBorder="1">
      <alignment vertical="center"/>
    </xf>
    <xf numFmtId="0" fontId="59" fillId="2" borderId="67" xfId="0" applyFont="1" applyFill="1" applyBorder="1" applyAlignment="1">
      <alignment vertical="center" shrinkToFit="1"/>
    </xf>
    <xf numFmtId="0" fontId="59" fillId="3" borderId="96" xfId="0" applyFont="1" applyFill="1" applyBorder="1" applyAlignment="1">
      <alignment vertical="center" shrinkToFit="1"/>
    </xf>
    <xf numFmtId="176" fontId="42" fillId="0" borderId="61" xfId="0" applyNumberFormat="1" applyFont="1" applyBorder="1" applyAlignment="1">
      <alignment horizontal="left" vertical="center" shrinkToFit="1"/>
    </xf>
    <xf numFmtId="0" fontId="44" fillId="3" borderId="54" xfId="0" applyFont="1" applyFill="1" applyBorder="1">
      <alignment vertical="center"/>
    </xf>
    <xf numFmtId="0" fontId="59" fillId="3" borderId="68" xfId="0" applyFont="1" applyFill="1" applyBorder="1" applyAlignment="1">
      <alignment vertical="center" shrinkToFit="1"/>
    </xf>
    <xf numFmtId="0" fontId="42" fillId="3" borderId="58" xfId="0" applyFont="1" applyFill="1" applyBorder="1" applyAlignment="1">
      <alignment horizontal="left" vertical="center" shrinkToFit="1"/>
    </xf>
    <xf numFmtId="0" fontId="57" fillId="0" borderId="57" xfId="0" applyFont="1" applyBorder="1">
      <alignment vertical="center"/>
    </xf>
    <xf numFmtId="0" fontId="7" fillId="4" borderId="3"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71" xfId="0" applyFont="1" applyFill="1" applyBorder="1" applyAlignment="1">
      <alignment horizontal="center" vertical="center" wrapText="1"/>
    </xf>
    <xf numFmtId="0" fontId="7" fillId="4" borderId="72" xfId="0" applyFont="1" applyFill="1" applyBorder="1" applyAlignment="1">
      <alignment horizontal="center" vertical="center" wrapText="1"/>
    </xf>
    <xf numFmtId="0" fontId="7" fillId="4" borderId="73" xfId="0" applyFont="1" applyFill="1" applyBorder="1" applyAlignment="1">
      <alignment horizontal="center" vertical="center" wrapText="1"/>
    </xf>
    <xf numFmtId="0" fontId="7" fillId="4" borderId="74" xfId="0" applyFont="1" applyFill="1" applyBorder="1" applyAlignment="1">
      <alignment horizontal="center" vertical="center" wrapText="1"/>
    </xf>
    <xf numFmtId="0" fontId="8" fillId="4" borderId="3" xfId="0" applyFont="1" applyFill="1" applyBorder="1" applyAlignment="1">
      <alignment horizontal="center" vertical="center"/>
    </xf>
    <xf numFmtId="0" fontId="42" fillId="4" borderId="3" xfId="0" applyFont="1" applyFill="1" applyBorder="1" applyAlignment="1">
      <alignment horizontal="center" vertical="center"/>
    </xf>
    <xf numFmtId="0" fontId="45" fillId="0" borderId="0" xfId="0" applyFont="1" applyAlignment="1">
      <alignment horizontal="center" vertical="center" shrinkToFit="1"/>
    </xf>
    <xf numFmtId="0" fontId="62" fillId="0" borderId="0" xfId="1" applyFont="1" applyAlignment="1" applyProtection="1">
      <alignment vertical="center"/>
    </xf>
    <xf numFmtId="0" fontId="32" fillId="0" borderId="0" xfId="0" applyFont="1">
      <alignment vertical="center"/>
    </xf>
    <xf numFmtId="0" fontId="20" fillId="0" borderId="0" xfId="0" applyFont="1" applyAlignment="1">
      <alignment horizontal="center" vertical="center"/>
    </xf>
    <xf numFmtId="0" fontId="63" fillId="0" borderId="0" xfId="0" applyFont="1">
      <alignment vertical="center"/>
    </xf>
    <xf numFmtId="58" fontId="47" fillId="0" borderId="0" xfId="0" applyNumberFormat="1" applyFont="1" applyAlignment="1">
      <alignment horizontal="left" vertical="center"/>
    </xf>
    <xf numFmtId="0" fontId="42" fillId="0" borderId="60" xfId="0" applyFont="1" applyFill="1" applyBorder="1" applyAlignment="1">
      <alignment horizontal="left" vertical="center" shrinkToFit="1"/>
    </xf>
    <xf numFmtId="0" fontId="46" fillId="0" borderId="0" xfId="0" applyFont="1" applyAlignment="1">
      <alignment vertical="center" shrinkToFit="1"/>
    </xf>
    <xf numFmtId="0" fontId="45" fillId="0" borderId="0" xfId="0" applyFont="1" applyAlignment="1">
      <alignment vertical="center" shrinkToFit="1"/>
    </xf>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horizontal="right" vertical="center"/>
    </xf>
    <xf numFmtId="0" fontId="13" fillId="0" borderId="0" xfId="0" applyFont="1">
      <alignment vertical="center"/>
    </xf>
    <xf numFmtId="0" fontId="50" fillId="0" borderId="9" xfId="0" applyFont="1" applyBorder="1" applyAlignment="1">
      <alignment vertical="center" shrinkToFit="1"/>
    </xf>
    <xf numFmtId="0" fontId="64" fillId="0" borderId="0" xfId="0" applyFont="1" applyAlignment="1">
      <alignment horizontal="right" vertical="center"/>
    </xf>
    <xf numFmtId="0" fontId="65" fillId="0" borderId="17" xfId="0" applyFont="1" applyBorder="1">
      <alignment vertical="center"/>
    </xf>
    <xf numFmtId="0" fontId="65" fillId="0" borderId="20" xfId="0" applyFont="1" applyBorder="1">
      <alignment vertical="center"/>
    </xf>
    <xf numFmtId="58" fontId="45" fillId="0" borderId="0" xfId="0" applyNumberFormat="1" applyFont="1" applyFill="1" applyAlignment="1">
      <alignment horizontal="center" vertical="center" shrinkToFit="1"/>
    </xf>
    <xf numFmtId="0" fontId="13" fillId="0" borderId="0" xfId="0" applyFont="1" applyAlignment="1">
      <alignment vertical="center"/>
    </xf>
    <xf numFmtId="0" fontId="17" fillId="0" borderId="0" xfId="0" applyFont="1" applyFill="1" applyAlignment="1">
      <alignment horizontal="left" vertical="center" shrinkToFit="1"/>
    </xf>
    <xf numFmtId="0" fontId="17" fillId="0" borderId="0" xfId="0" applyFont="1" applyFill="1" applyAlignment="1">
      <alignment vertical="center" shrinkToFit="1"/>
    </xf>
    <xf numFmtId="0" fontId="17" fillId="0" borderId="0" xfId="0" applyFont="1" applyFill="1" applyAlignment="1">
      <alignment horizontal="center" vertical="center" shrinkToFit="1"/>
    </xf>
    <xf numFmtId="0" fontId="45" fillId="0" borderId="0" xfId="0" applyFont="1" applyAlignment="1">
      <alignment vertical="center" shrinkToFit="1"/>
    </xf>
    <xf numFmtId="0" fontId="48"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horizontal="right" vertical="center"/>
    </xf>
    <xf numFmtId="0" fontId="13" fillId="0" borderId="0" xfId="0" applyFont="1">
      <alignment vertical="center"/>
    </xf>
    <xf numFmtId="58" fontId="11" fillId="2" borderId="67" xfId="0" applyNumberFormat="1" applyFont="1" applyFill="1" applyBorder="1" applyAlignment="1">
      <alignment horizontal="left" vertical="center" shrinkToFit="1"/>
    </xf>
    <xf numFmtId="0" fontId="56" fillId="0" borderId="0" xfId="0" applyFont="1" applyAlignment="1">
      <alignment horizontal="center" vertical="center"/>
    </xf>
    <xf numFmtId="0" fontId="62" fillId="5" borderId="94" xfId="1" applyFont="1" applyFill="1" applyBorder="1" applyAlignment="1" applyProtection="1">
      <alignment vertical="center" wrapText="1"/>
    </xf>
    <xf numFmtId="0" fontId="62" fillId="6" borderId="31" xfId="1" applyFont="1" applyFill="1" applyBorder="1" applyAlignment="1" applyProtection="1">
      <alignment vertical="center" wrapText="1"/>
    </xf>
    <xf numFmtId="0" fontId="62" fillId="0" borderId="31" xfId="1" applyFont="1" applyFill="1" applyBorder="1" applyAlignment="1" applyProtection="1">
      <alignment vertical="center" wrapText="1"/>
    </xf>
    <xf numFmtId="0" fontId="62" fillId="6" borderId="92" xfId="1" applyFont="1" applyFill="1" applyBorder="1" applyAlignment="1" applyProtection="1">
      <alignment vertical="center"/>
    </xf>
    <xf numFmtId="0" fontId="62" fillId="0" borderId="94" xfId="1" applyFont="1" applyFill="1" applyBorder="1" applyAlignment="1" applyProtection="1">
      <alignment vertical="center" wrapText="1"/>
    </xf>
    <xf numFmtId="0" fontId="62" fillId="0" borderId="100" xfId="1" applyFont="1" applyFill="1" applyBorder="1" applyAlignment="1" applyProtection="1">
      <alignment vertical="center" wrapText="1"/>
    </xf>
    <xf numFmtId="0" fontId="62" fillId="0" borderId="31" xfId="1" applyFont="1" applyFill="1" applyBorder="1" applyAlignment="1" applyProtection="1">
      <alignment horizontal="left" vertical="center" wrapText="1"/>
    </xf>
    <xf numFmtId="0" fontId="62" fillId="6" borderId="31" xfId="1" applyFont="1" applyFill="1" applyBorder="1" applyAlignment="1" applyProtection="1">
      <alignment horizontal="left" vertical="center" wrapText="1"/>
    </xf>
    <xf numFmtId="0" fontId="62" fillId="4" borderId="30" xfId="1" applyFont="1" applyFill="1" applyBorder="1" applyAlignment="1" applyProtection="1">
      <alignment horizontal="center" vertical="center" wrapText="1"/>
    </xf>
    <xf numFmtId="0" fontId="62" fillId="4" borderId="31" xfId="1" applyFont="1" applyFill="1" applyBorder="1" applyAlignment="1" applyProtection="1">
      <alignment horizontal="center" vertical="center" wrapText="1"/>
    </xf>
    <xf numFmtId="0" fontId="62" fillId="0" borderId="93" xfId="1" applyFont="1" applyFill="1" applyBorder="1" applyAlignment="1" applyProtection="1">
      <alignment vertical="center" wrapText="1"/>
    </xf>
    <xf numFmtId="0" fontId="62" fillId="5" borderId="100" xfId="1" applyFont="1" applyFill="1" applyBorder="1" applyAlignment="1" applyProtection="1">
      <alignment vertical="center" wrapText="1"/>
    </xf>
    <xf numFmtId="0" fontId="0" fillId="0" borderId="0" xfId="0" applyFont="1">
      <alignment vertical="center"/>
    </xf>
    <xf numFmtId="0" fontId="18" fillId="0" borderId="0" xfId="0" applyFont="1" applyAlignment="1">
      <alignment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0" fontId="32" fillId="0" borderId="0" xfId="0" applyFont="1" applyFill="1" applyAlignment="1">
      <alignment vertical="center" wrapText="1"/>
    </xf>
    <xf numFmtId="0" fontId="32" fillId="0" borderId="0" xfId="0" applyFont="1" applyAlignment="1">
      <alignment horizontal="center" vertical="center" wrapText="1"/>
    </xf>
    <xf numFmtId="0" fontId="62" fillId="0" borderId="104" xfId="1" applyFont="1" applyFill="1" applyBorder="1" applyAlignment="1" applyProtection="1">
      <alignment horizontal="left" vertical="center" wrapText="1"/>
    </xf>
    <xf numFmtId="0" fontId="51" fillId="0" borderId="3" xfId="1" applyFont="1" applyFill="1" applyBorder="1" applyAlignment="1" applyProtection="1">
      <alignment vertical="center" shrinkToFit="1"/>
    </xf>
    <xf numFmtId="0" fontId="51" fillId="0" borderId="105" xfId="1" applyFont="1" applyFill="1" applyBorder="1" applyAlignment="1" applyProtection="1">
      <alignment vertical="center" shrinkToFit="1"/>
    </xf>
    <xf numFmtId="0" fontId="62" fillId="6" borderId="104" xfId="1" applyFont="1" applyFill="1" applyBorder="1" applyAlignment="1" applyProtection="1">
      <alignment horizontal="left" vertical="center" wrapText="1"/>
    </xf>
    <xf numFmtId="0" fontId="20" fillId="6" borderId="3" xfId="1" applyFont="1" applyFill="1" applyBorder="1" applyAlignment="1" applyProtection="1">
      <alignment vertical="center" shrinkToFit="1"/>
    </xf>
    <xf numFmtId="0" fontId="20" fillId="6" borderId="105" xfId="1" applyFont="1" applyFill="1" applyBorder="1" applyAlignment="1" applyProtection="1">
      <alignment vertical="center" shrinkToFit="1"/>
    </xf>
    <xf numFmtId="0" fontId="51" fillId="6" borderId="3" xfId="1" applyFont="1" applyFill="1" applyBorder="1" applyAlignment="1" applyProtection="1">
      <alignment vertical="center" shrinkToFit="1"/>
    </xf>
    <xf numFmtId="0" fontId="51" fillId="6" borderId="105" xfId="1" applyFont="1" applyFill="1" applyBorder="1" applyAlignment="1" applyProtection="1">
      <alignment vertical="center" shrinkToFit="1"/>
    </xf>
    <xf numFmtId="0" fontId="62" fillId="0" borderId="104" xfId="1" applyFont="1" applyFill="1" applyBorder="1" applyAlignment="1" applyProtection="1">
      <alignment vertical="center" wrapText="1"/>
    </xf>
    <xf numFmtId="0" fontId="62" fillId="6" borderId="104" xfId="1" applyFont="1" applyFill="1" applyBorder="1" applyAlignment="1" applyProtection="1">
      <alignment vertical="center" wrapText="1"/>
    </xf>
    <xf numFmtId="0" fontId="20" fillId="0" borderId="3" xfId="1" applyFont="1" applyFill="1" applyBorder="1" applyAlignment="1" applyProtection="1">
      <alignment vertical="center" shrinkToFit="1"/>
    </xf>
    <xf numFmtId="0" fontId="20" fillId="0" borderId="105" xfId="1" applyFont="1" applyFill="1" applyBorder="1" applyAlignment="1" applyProtection="1">
      <alignment vertical="center" shrinkToFit="1"/>
    </xf>
    <xf numFmtId="0" fontId="18" fillId="6" borderId="3" xfId="0" applyFont="1" applyFill="1" applyBorder="1" applyAlignment="1">
      <alignment vertical="center"/>
    </xf>
    <xf numFmtId="0" fontId="18" fillId="6" borderId="105" xfId="0" applyFont="1" applyFill="1" applyBorder="1" applyAlignment="1">
      <alignment vertical="center"/>
    </xf>
    <xf numFmtId="0" fontId="62" fillId="6" borderId="104" xfId="1" applyFont="1" applyFill="1" applyBorder="1" applyAlignment="1" applyProtection="1">
      <alignment vertical="center"/>
    </xf>
    <xf numFmtId="0" fontId="62" fillId="5" borderId="104" xfId="1" applyFont="1" applyFill="1" applyBorder="1" applyAlignment="1" applyProtection="1">
      <alignment vertical="center" wrapText="1"/>
    </xf>
    <xf numFmtId="0" fontId="51" fillId="5" borderId="3" xfId="1" applyFont="1" applyFill="1" applyBorder="1" applyAlignment="1" applyProtection="1">
      <alignment vertical="center" shrinkToFit="1"/>
    </xf>
    <xf numFmtId="0" fontId="51" fillId="5" borderId="105" xfId="1" applyFont="1" applyFill="1" applyBorder="1" applyAlignment="1" applyProtection="1">
      <alignment vertical="center" shrinkToFit="1"/>
    </xf>
    <xf numFmtId="0" fontId="62" fillId="5" borderId="106" xfId="1" applyFont="1" applyFill="1" applyBorder="1" applyAlignment="1" applyProtection="1">
      <alignment vertical="center" wrapText="1"/>
    </xf>
    <xf numFmtId="0" fontId="51" fillId="5" borderId="107" xfId="1" applyFont="1" applyFill="1" applyBorder="1" applyAlignment="1" applyProtection="1">
      <alignment vertical="center" shrinkToFit="1"/>
    </xf>
    <xf numFmtId="0" fontId="51" fillId="5" borderId="108" xfId="1" applyFont="1" applyFill="1" applyBorder="1" applyAlignment="1" applyProtection="1">
      <alignment vertical="center" shrinkToFit="1"/>
    </xf>
    <xf numFmtId="0" fontId="19" fillId="0" borderId="0" xfId="0" applyFont="1" applyFill="1" applyAlignment="1">
      <alignment horizontal="center" vertical="center" wrapText="1"/>
    </xf>
    <xf numFmtId="0" fontId="18" fillId="0" borderId="0" xfId="0" applyFont="1" applyFill="1">
      <alignment vertical="center"/>
    </xf>
    <xf numFmtId="0" fontId="67" fillId="0" borderId="0" xfId="0" applyFont="1">
      <alignment vertical="center"/>
    </xf>
    <xf numFmtId="0" fontId="32" fillId="0" borderId="0" xfId="0" applyFont="1" applyFill="1" applyAlignment="1">
      <alignment horizontal="center" vertical="center" wrapText="1"/>
    </xf>
    <xf numFmtId="0" fontId="0" fillId="0" borderId="0" xfId="0" applyFont="1" applyAlignment="1">
      <alignment horizontal="center" vertical="center"/>
    </xf>
    <xf numFmtId="0" fontId="62" fillId="6" borderId="30" xfId="1" applyFont="1" applyFill="1" applyBorder="1" applyAlignment="1" applyProtection="1">
      <alignment vertical="center" wrapText="1"/>
    </xf>
    <xf numFmtId="0" fontId="69" fillId="0" borderId="1" xfId="1" applyFont="1" applyFill="1" applyBorder="1" applyAlignment="1" applyProtection="1">
      <alignment horizontal="center" vertical="center" shrinkToFit="1"/>
    </xf>
    <xf numFmtId="0" fontId="69" fillId="6" borderId="1" xfId="1" applyFont="1" applyFill="1" applyBorder="1" applyAlignment="1" applyProtection="1">
      <alignment horizontal="center" vertical="center" shrinkToFit="1"/>
    </xf>
    <xf numFmtId="0" fontId="70" fillId="0" borderId="1" xfId="1" applyFont="1" applyFill="1" applyBorder="1" applyAlignment="1" applyProtection="1">
      <alignment horizontal="center" vertical="center" shrinkToFit="1"/>
    </xf>
    <xf numFmtId="0" fontId="70" fillId="6" borderId="1" xfId="1" applyFont="1" applyFill="1" applyBorder="1" applyAlignment="1" applyProtection="1">
      <alignment horizontal="center" vertical="center" shrinkToFit="1"/>
    </xf>
    <xf numFmtId="0" fontId="70" fillId="5" borderId="1" xfId="1" applyFont="1" applyFill="1" applyBorder="1" applyAlignment="1" applyProtection="1">
      <alignment horizontal="center" vertical="center" shrinkToFit="1"/>
    </xf>
    <xf numFmtId="0" fontId="70" fillId="5" borderId="110" xfId="1" applyFont="1" applyFill="1" applyBorder="1" applyAlignment="1" applyProtection="1">
      <alignment horizontal="center" vertical="center" shrinkToFit="1"/>
    </xf>
    <xf numFmtId="0" fontId="48" fillId="0" borderId="0" xfId="0" applyFont="1" applyFill="1" applyAlignment="1">
      <alignment horizontal="center" vertical="center" wrapText="1"/>
    </xf>
    <xf numFmtId="0" fontId="56" fillId="0" borderId="0" xfId="0" applyFont="1" applyAlignment="1">
      <alignment horizontal="center" vertical="center" wrapText="1"/>
    </xf>
    <xf numFmtId="0" fontId="71" fillId="0" borderId="0" xfId="0" applyFont="1" applyAlignment="1">
      <alignment horizontal="center" vertical="center"/>
    </xf>
    <xf numFmtId="0" fontId="56" fillId="6" borderId="114" xfId="1" applyFont="1" applyFill="1" applyBorder="1" applyAlignment="1" applyProtection="1">
      <alignment horizontal="center" vertical="center" shrinkToFit="1"/>
    </xf>
    <xf numFmtId="0" fontId="56" fillId="0" borderId="114" xfId="1" applyFont="1" applyFill="1" applyBorder="1" applyAlignment="1" applyProtection="1">
      <alignment horizontal="center" vertical="center" shrinkToFit="1"/>
    </xf>
    <xf numFmtId="0" fontId="56" fillId="5" borderId="114" xfId="1" applyFont="1" applyFill="1" applyBorder="1" applyAlignment="1" applyProtection="1">
      <alignment horizontal="center" vertical="center" shrinkToFit="1"/>
    </xf>
    <xf numFmtId="0" fontId="56" fillId="5" borderId="112" xfId="1" applyFont="1" applyFill="1" applyBorder="1" applyAlignment="1" applyProtection="1">
      <alignment horizontal="center" vertical="center" shrinkToFit="1"/>
    </xf>
    <xf numFmtId="0" fontId="72" fillId="0" borderId="1" xfId="1" applyFont="1" applyFill="1" applyBorder="1" applyAlignment="1" applyProtection="1">
      <alignment horizontal="center" vertical="center" shrinkToFit="1"/>
    </xf>
    <xf numFmtId="0" fontId="13" fillId="0" borderId="0" xfId="0" applyFont="1" applyFill="1">
      <alignment vertical="center"/>
    </xf>
    <xf numFmtId="0" fontId="13" fillId="0" borderId="0" xfId="0" applyFont="1" applyFill="1" applyAlignment="1">
      <alignment horizontal="left" vertical="center"/>
    </xf>
    <xf numFmtId="0" fontId="62" fillId="0" borderId="104" xfId="1" applyFont="1" applyFill="1" applyBorder="1" applyAlignment="1" applyProtection="1">
      <alignment horizontal="right" vertical="center" wrapText="1"/>
    </xf>
    <xf numFmtId="0" fontId="45" fillId="0" borderId="0" xfId="0" applyFont="1" applyAlignment="1">
      <alignment horizontal="left" vertical="center" shrinkToFit="1"/>
    </xf>
    <xf numFmtId="0" fontId="13" fillId="0" borderId="0" xfId="0" applyFont="1" applyAlignment="1">
      <alignment horizontal="left" vertical="center"/>
    </xf>
    <xf numFmtId="0" fontId="13" fillId="0" borderId="0" xfId="0" applyFont="1" applyAlignment="1">
      <alignment horizontal="distributed" vertical="center"/>
    </xf>
    <xf numFmtId="0" fontId="13" fillId="0" borderId="3" xfId="0" applyFont="1" applyBorder="1" applyAlignment="1">
      <alignment horizontal="center" vertical="center"/>
    </xf>
    <xf numFmtId="0" fontId="13" fillId="0" borderId="0" xfId="0" applyFont="1" applyAlignment="1">
      <alignment horizontal="center" vertical="center"/>
    </xf>
    <xf numFmtId="0" fontId="45" fillId="0" borderId="0" xfId="0" applyFont="1" applyAlignment="1">
      <alignment horizontal="right" vertical="center"/>
    </xf>
    <xf numFmtId="0" fontId="13" fillId="0" borderId="0" xfId="0" applyFont="1" applyAlignment="1">
      <alignment horizontal="right" vertical="center"/>
    </xf>
    <xf numFmtId="0" fontId="13" fillId="0" borderId="0" xfId="0" applyFont="1">
      <alignment vertical="center"/>
    </xf>
    <xf numFmtId="58" fontId="45" fillId="0" borderId="0" xfId="0" applyNumberFormat="1" applyFont="1" applyAlignment="1">
      <alignment vertical="center" shrinkToFit="1"/>
    </xf>
    <xf numFmtId="0" fontId="32" fillId="5" borderId="101" xfId="0" applyFont="1" applyFill="1" applyBorder="1" applyAlignment="1">
      <alignment horizontal="center" vertical="center"/>
    </xf>
    <xf numFmtId="0" fontId="32" fillId="5" borderId="102" xfId="0" applyFont="1" applyFill="1" applyBorder="1" applyAlignment="1">
      <alignment horizontal="center" vertical="center" wrapText="1"/>
    </xf>
    <xf numFmtId="0" fontId="32" fillId="5" borderId="103" xfId="0" applyFont="1" applyFill="1" applyBorder="1" applyAlignment="1">
      <alignment horizontal="center" vertical="center" wrapText="1"/>
    </xf>
    <xf numFmtId="0" fontId="26" fillId="0" borderId="0" xfId="0" applyFont="1" applyAlignment="1">
      <alignment horizontal="left" vertical="center"/>
    </xf>
    <xf numFmtId="0" fontId="29" fillId="0" borderId="0" xfId="0" applyFont="1" applyAlignment="1">
      <alignment horizontal="left" vertical="center" shrinkToFit="1"/>
    </xf>
    <xf numFmtId="58" fontId="47" fillId="0" borderId="0" xfId="0" applyNumberFormat="1" applyFont="1" applyAlignment="1">
      <alignment horizontal="distributed" vertical="center" wrapText="1" shrinkToFit="1"/>
    </xf>
    <xf numFmtId="0" fontId="21" fillId="0" borderId="0" xfId="0" applyFont="1" applyAlignment="1">
      <alignment horizontal="left" vertical="center"/>
    </xf>
    <xf numFmtId="0" fontId="21" fillId="0" borderId="0" xfId="0" applyFont="1" applyAlignment="1">
      <alignment horizontal="distributed" vertical="center"/>
    </xf>
    <xf numFmtId="0" fontId="62" fillId="0" borderId="123" xfId="1" applyFont="1" applyFill="1" applyBorder="1" applyAlignment="1" applyProtection="1">
      <alignment horizontal="left" vertical="center" wrapText="1"/>
    </xf>
    <xf numFmtId="0" fontId="62" fillId="6" borderId="32" xfId="1" applyFont="1" applyFill="1" applyBorder="1" applyAlignment="1" applyProtection="1">
      <alignment vertical="center" wrapText="1"/>
    </xf>
    <xf numFmtId="0" fontId="62" fillId="0" borderId="126" xfId="1" applyFont="1" applyFill="1" applyBorder="1" applyAlignment="1" applyProtection="1">
      <alignment vertical="center" wrapText="1"/>
    </xf>
    <xf numFmtId="0" fontId="51" fillId="0" borderId="119" xfId="1" applyFont="1" applyFill="1" applyBorder="1" applyAlignment="1" applyProtection="1">
      <alignment vertical="center" shrinkToFit="1"/>
    </xf>
    <xf numFmtId="0" fontId="17" fillId="2" borderId="3" xfId="0" applyFont="1" applyFill="1" applyBorder="1" applyAlignment="1">
      <alignment vertical="center" shrinkToFit="1"/>
    </xf>
    <xf numFmtId="0" fontId="62" fillId="6" borderId="104" xfId="1" applyFont="1" applyFill="1" applyBorder="1" applyAlignment="1" applyProtection="1">
      <alignment horizontal="right" vertical="center" wrapText="1"/>
    </xf>
    <xf numFmtId="0" fontId="51" fillId="0" borderId="118" xfId="1" applyFont="1" applyFill="1" applyBorder="1" applyAlignment="1" applyProtection="1">
      <alignment horizontal="left" vertical="center" shrinkToFit="1"/>
    </xf>
    <xf numFmtId="0" fontId="8" fillId="0" borderId="1" xfId="0" applyFont="1" applyBorder="1" applyAlignment="1">
      <alignment horizontal="left" vertical="center"/>
    </xf>
    <xf numFmtId="0" fontId="8" fillId="0" borderId="10" xfId="0" applyFont="1" applyBorder="1" applyAlignment="1">
      <alignment horizontal="left" vertical="center"/>
    </xf>
    <xf numFmtId="0" fontId="8" fillId="0" borderId="34" xfId="0" applyFont="1" applyBorder="1" applyAlignment="1">
      <alignment horizontal="left" vertical="center"/>
    </xf>
    <xf numFmtId="0" fontId="8" fillId="0" borderId="5" xfId="0" applyFont="1" applyBorder="1" applyAlignment="1">
      <alignment horizontal="center" vertical="center"/>
    </xf>
    <xf numFmtId="0" fontId="8" fillId="0" borderId="35" xfId="0" applyFont="1" applyBorder="1" applyAlignment="1">
      <alignment horizontal="center" vertical="center"/>
    </xf>
    <xf numFmtId="0" fontId="8" fillId="0" borderId="29" xfId="0" applyFont="1" applyBorder="1" applyAlignment="1">
      <alignment horizontal="center" vertical="center"/>
    </xf>
    <xf numFmtId="0" fontId="8" fillId="4" borderId="1"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34" xfId="0" applyFont="1" applyFill="1" applyBorder="1" applyAlignment="1">
      <alignment horizontal="center" vertical="center"/>
    </xf>
    <xf numFmtId="0" fontId="51" fillId="0" borderId="91" xfId="1" applyFont="1" applyFill="1" applyBorder="1" applyAlignment="1" applyProtection="1">
      <alignment vertical="center" shrinkToFit="1"/>
    </xf>
    <xf numFmtId="0" fontId="51" fillId="0" borderId="47" xfId="1" applyFont="1" applyFill="1" applyBorder="1" applyAlignment="1" applyProtection="1">
      <alignment vertical="center" shrinkToFit="1"/>
    </xf>
    <xf numFmtId="0" fontId="51" fillId="0" borderId="48" xfId="1" applyFont="1" applyFill="1" applyBorder="1" applyAlignment="1" applyProtection="1">
      <alignment vertical="center" shrinkToFit="1"/>
    </xf>
    <xf numFmtId="0" fontId="20" fillId="6" borderId="89" xfId="1" applyFont="1" applyFill="1" applyBorder="1" applyAlignment="1" applyProtection="1">
      <alignment horizontal="left" vertical="center" shrinkToFit="1"/>
    </xf>
    <xf numFmtId="0" fontId="20" fillId="6" borderId="10" xfId="1" applyFont="1" applyFill="1" applyBorder="1" applyAlignment="1" applyProtection="1">
      <alignment horizontal="left" vertical="center" shrinkToFit="1"/>
    </xf>
    <xf numFmtId="0" fontId="20" fillId="6" borderId="50" xfId="1" applyFont="1" applyFill="1" applyBorder="1" applyAlignment="1" applyProtection="1">
      <alignment horizontal="left" vertical="center" shrinkToFit="1"/>
    </xf>
    <xf numFmtId="0" fontId="51" fillId="0" borderId="89" xfId="1" applyFont="1" applyFill="1" applyBorder="1" applyAlignment="1" applyProtection="1">
      <alignment horizontal="left" vertical="center" shrinkToFit="1"/>
    </xf>
    <xf numFmtId="0" fontId="51" fillId="0" borderId="10" xfId="1" applyFont="1" applyFill="1" applyBorder="1" applyAlignment="1" applyProtection="1">
      <alignment horizontal="left" vertical="center" shrinkToFit="1"/>
    </xf>
    <xf numFmtId="0" fontId="51" fillId="0" borderId="50" xfId="1" applyFont="1" applyFill="1" applyBorder="1" applyAlignment="1" applyProtection="1">
      <alignment horizontal="left" vertical="center" shrinkToFit="1"/>
    </xf>
    <xf numFmtId="0" fontId="51" fillId="4" borderId="89" xfId="1" applyFont="1" applyFill="1" applyBorder="1" applyAlignment="1" applyProtection="1">
      <alignment vertical="center"/>
    </xf>
    <xf numFmtId="0" fontId="51" fillId="4" borderId="10" xfId="1" applyFont="1" applyFill="1" applyBorder="1" applyAlignment="1" applyProtection="1">
      <alignment vertical="center"/>
    </xf>
    <xf numFmtId="0" fontId="51" fillId="4" borderId="50" xfId="1" applyFont="1" applyFill="1" applyBorder="1" applyAlignment="1" applyProtection="1">
      <alignment vertical="center"/>
    </xf>
    <xf numFmtId="0" fontId="51" fillId="0" borderId="124" xfId="1" applyFont="1" applyFill="1" applyBorder="1" applyAlignment="1" applyProtection="1">
      <alignment vertical="center" shrinkToFit="1"/>
    </xf>
    <xf numFmtId="0" fontId="51" fillId="0" borderId="4" xfId="1" applyFont="1" applyFill="1" applyBorder="1" applyAlignment="1" applyProtection="1">
      <alignment vertical="center" shrinkToFit="1"/>
    </xf>
    <xf numFmtId="0" fontId="51" fillId="0" borderId="125" xfId="1" applyFont="1" applyFill="1" applyBorder="1" applyAlignment="1" applyProtection="1">
      <alignment vertical="center" shrinkToFit="1"/>
    </xf>
    <xf numFmtId="0" fontId="51" fillId="6" borderId="89" xfId="1" applyFont="1" applyFill="1" applyBorder="1" applyAlignment="1" applyProtection="1">
      <alignment horizontal="left" vertical="center" shrinkToFit="1"/>
    </xf>
    <xf numFmtId="0" fontId="51" fillId="6" borderId="10" xfId="1" applyFont="1" applyFill="1" applyBorder="1" applyAlignment="1" applyProtection="1">
      <alignment horizontal="left" vertical="center" shrinkToFit="1"/>
    </xf>
    <xf numFmtId="0" fontId="51" fillId="6" borderId="50" xfId="1" applyFont="1" applyFill="1" applyBorder="1" applyAlignment="1" applyProtection="1">
      <alignment horizontal="left" vertical="center" shrinkToFit="1"/>
    </xf>
    <xf numFmtId="0" fontId="51" fillId="6" borderId="91" xfId="1" applyFont="1" applyFill="1" applyBorder="1" applyAlignment="1" applyProtection="1">
      <alignment vertical="center" shrinkToFit="1"/>
    </xf>
    <xf numFmtId="0" fontId="51" fillId="6" borderId="47" xfId="1" applyFont="1" applyFill="1" applyBorder="1" applyAlignment="1" applyProtection="1">
      <alignment vertical="center" shrinkToFit="1"/>
    </xf>
    <xf numFmtId="0" fontId="51" fillId="0" borderId="124" xfId="1" applyFont="1" applyFill="1" applyBorder="1" applyAlignment="1" applyProtection="1">
      <alignment horizontal="left" vertical="center" shrinkToFit="1"/>
    </xf>
    <xf numFmtId="0" fontId="51" fillId="0" borderId="4" xfId="1" applyFont="1" applyFill="1" applyBorder="1" applyAlignment="1" applyProtection="1">
      <alignment horizontal="left" vertical="center" shrinkToFit="1"/>
    </xf>
    <xf numFmtId="0" fontId="51" fillId="0" borderId="125" xfId="1" applyFont="1" applyFill="1" applyBorder="1" applyAlignment="1" applyProtection="1">
      <alignment horizontal="left" vertical="center" shrinkToFit="1"/>
    </xf>
    <xf numFmtId="0" fontId="19" fillId="5" borderId="0" xfId="0" applyFont="1" applyFill="1" applyAlignment="1">
      <alignment horizontal="left" vertical="center" wrapText="1"/>
    </xf>
    <xf numFmtId="0" fontId="52" fillId="5" borderId="36" xfId="0" applyFont="1" applyFill="1" applyBorder="1" applyAlignment="1">
      <alignment horizontal="left" vertical="center"/>
    </xf>
    <xf numFmtId="0" fontId="52" fillId="5" borderId="37" xfId="0" applyFont="1" applyFill="1" applyBorder="1" applyAlignment="1">
      <alignment horizontal="left" vertical="center"/>
    </xf>
    <xf numFmtId="0" fontId="52" fillId="5" borderId="38" xfId="0" applyFont="1" applyFill="1" applyBorder="1" applyAlignment="1">
      <alignment horizontal="left" vertical="center"/>
    </xf>
    <xf numFmtId="0" fontId="18" fillId="6" borderId="89" xfId="0" applyFont="1" applyFill="1" applyBorder="1" applyAlignment="1">
      <alignment vertical="center"/>
    </xf>
    <xf numFmtId="0" fontId="18" fillId="6" borderId="10" xfId="0" applyFont="1" applyFill="1" applyBorder="1" applyAlignment="1">
      <alignment vertical="center"/>
    </xf>
    <xf numFmtId="0" fontId="18" fillId="6" borderId="50" xfId="0" applyFont="1" applyFill="1" applyBorder="1" applyAlignment="1">
      <alignment vertical="center"/>
    </xf>
    <xf numFmtId="0" fontId="51" fillId="0" borderId="89" xfId="1" applyFont="1" applyFill="1" applyBorder="1" applyAlignment="1" applyProtection="1">
      <alignment vertical="center" shrinkToFit="1"/>
    </xf>
    <xf numFmtId="0" fontId="51" fillId="0" borderId="10" xfId="1" applyFont="1" applyFill="1" applyBorder="1" applyAlignment="1" applyProtection="1">
      <alignment vertical="center" shrinkToFit="1"/>
    </xf>
    <xf numFmtId="0" fontId="51" fillId="0" borderId="50" xfId="1" applyFont="1" applyFill="1" applyBorder="1" applyAlignment="1" applyProtection="1">
      <alignment vertical="center" shrinkToFit="1"/>
    </xf>
    <xf numFmtId="0" fontId="51" fillId="4" borderId="90" xfId="1" applyFont="1" applyFill="1" applyBorder="1" applyAlignment="1" applyProtection="1">
      <alignment vertical="center"/>
    </xf>
    <xf numFmtId="0" fontId="51" fillId="4" borderId="51" xfId="1" applyFont="1" applyFill="1" applyBorder="1" applyAlignment="1" applyProtection="1">
      <alignment vertical="center"/>
    </xf>
    <xf numFmtId="0" fontId="51" fillId="4" borderId="52" xfId="1" applyFont="1" applyFill="1" applyBorder="1" applyAlignment="1" applyProtection="1">
      <alignment vertical="center"/>
    </xf>
    <xf numFmtId="0" fontId="51" fillId="5" borderId="89" xfId="1" applyFont="1" applyFill="1" applyBorder="1" applyAlignment="1" applyProtection="1">
      <alignment vertical="center" shrinkToFit="1"/>
    </xf>
    <xf numFmtId="0" fontId="51" fillId="5" borderId="10" xfId="1" applyFont="1" applyFill="1" applyBorder="1" applyAlignment="1" applyProtection="1">
      <alignment vertical="center" shrinkToFit="1"/>
    </xf>
    <xf numFmtId="0" fontId="51" fillId="5" borderId="50" xfId="1" applyFont="1" applyFill="1" applyBorder="1" applyAlignment="1" applyProtection="1">
      <alignment vertical="center" shrinkToFit="1"/>
    </xf>
    <xf numFmtId="0" fontId="51" fillId="6" borderId="90" xfId="1" applyFont="1" applyFill="1" applyBorder="1" applyAlignment="1" applyProtection="1">
      <alignment vertical="center" shrinkToFit="1"/>
    </xf>
    <xf numFmtId="0" fontId="51" fillId="6" borderId="51" xfId="1" applyFont="1" applyFill="1" applyBorder="1" applyAlignment="1" applyProtection="1">
      <alignment vertical="center" shrinkToFit="1"/>
    </xf>
    <xf numFmtId="0" fontId="51" fillId="6" borderId="52" xfId="1" applyFont="1" applyFill="1" applyBorder="1" applyAlignment="1" applyProtection="1">
      <alignment vertical="center" shrinkToFit="1"/>
    </xf>
    <xf numFmtId="0" fontId="20" fillId="6" borderId="89" xfId="1" applyFont="1" applyFill="1" applyBorder="1" applyAlignment="1" applyProtection="1">
      <alignment vertical="center" shrinkToFit="1"/>
    </xf>
    <xf numFmtId="0" fontId="20" fillId="6" borderId="10" xfId="1" applyFont="1" applyFill="1" applyBorder="1" applyAlignment="1" applyProtection="1">
      <alignment vertical="center" shrinkToFit="1"/>
    </xf>
    <xf numFmtId="0" fontId="20" fillId="6" borderId="50" xfId="1" applyFont="1" applyFill="1" applyBorder="1" applyAlignment="1" applyProtection="1">
      <alignment vertical="center" shrinkToFit="1"/>
    </xf>
    <xf numFmtId="0" fontId="51" fillId="0" borderId="90" xfId="1" applyFont="1" applyFill="1" applyBorder="1" applyAlignment="1" applyProtection="1">
      <alignment vertical="center" shrinkToFit="1"/>
    </xf>
    <xf numFmtId="0" fontId="51" fillId="0" borderId="51" xfId="1" applyFont="1" applyFill="1" applyBorder="1" applyAlignment="1" applyProtection="1">
      <alignment vertical="center" shrinkToFit="1"/>
    </xf>
    <xf numFmtId="0" fontId="51" fillId="0" borderId="52" xfId="1" applyFont="1" applyFill="1" applyBorder="1" applyAlignment="1" applyProtection="1">
      <alignment vertical="center" shrinkToFit="1"/>
    </xf>
    <xf numFmtId="0" fontId="20" fillId="0" borderId="89" xfId="1" applyFont="1" applyFill="1" applyBorder="1" applyAlignment="1" applyProtection="1">
      <alignment vertical="center" shrinkToFit="1"/>
    </xf>
    <xf numFmtId="0" fontId="20" fillId="0" borderId="10" xfId="1" applyFont="1" applyFill="1" applyBorder="1" applyAlignment="1" applyProtection="1">
      <alignment vertical="center" shrinkToFit="1"/>
    </xf>
    <xf numFmtId="0" fontId="20" fillId="0" borderId="50" xfId="1" applyFont="1" applyFill="1" applyBorder="1" applyAlignment="1" applyProtection="1">
      <alignment vertical="center" shrinkToFit="1"/>
    </xf>
    <xf numFmtId="0" fontId="51" fillId="5" borderId="91" xfId="1" applyFont="1" applyFill="1" applyBorder="1" applyAlignment="1" applyProtection="1">
      <alignment vertical="center" shrinkToFit="1"/>
    </xf>
    <xf numFmtId="0" fontId="51" fillId="5" borderId="47" xfId="1" applyFont="1" applyFill="1" applyBorder="1" applyAlignment="1" applyProtection="1">
      <alignment vertical="center" shrinkToFit="1"/>
    </xf>
    <xf numFmtId="0" fontId="51" fillId="5" borderId="48" xfId="1" applyFont="1" applyFill="1" applyBorder="1" applyAlignment="1" applyProtection="1">
      <alignment vertical="center" shrinkToFit="1"/>
    </xf>
    <xf numFmtId="0" fontId="7" fillId="0" borderId="11" xfId="0" applyFont="1" applyBorder="1" applyAlignment="1">
      <alignment horizontal="center" vertical="center" textRotation="255" shrinkToFit="1"/>
    </xf>
    <xf numFmtId="0" fontId="7" fillId="0" borderId="39" xfId="0" applyFont="1" applyBorder="1" applyAlignment="1">
      <alignment horizontal="center" vertical="center" textRotation="255" shrinkToFit="1"/>
    </xf>
    <xf numFmtId="0" fontId="7" fillId="0" borderId="40" xfId="0" applyFont="1" applyBorder="1" applyAlignment="1">
      <alignment horizontal="center" vertical="center" textRotation="255" shrinkToFit="1"/>
    </xf>
    <xf numFmtId="0" fontId="7" fillId="0" borderId="41" xfId="0" applyFont="1" applyBorder="1" applyAlignment="1">
      <alignment horizontal="center" vertical="center" textRotation="255" shrinkToFit="1"/>
    </xf>
    <xf numFmtId="0" fontId="7" fillId="0" borderId="42" xfId="0" applyFont="1" applyBorder="1" applyAlignment="1">
      <alignment horizontal="center" vertical="center" textRotation="255" shrinkToFit="1"/>
    </xf>
    <xf numFmtId="0" fontId="7" fillId="0" borderId="99" xfId="0" applyFont="1" applyBorder="1" applyAlignment="1">
      <alignment horizontal="center" vertical="center" textRotation="255" shrinkToFit="1"/>
    </xf>
    <xf numFmtId="0" fontId="7" fillId="0" borderId="43" xfId="0" applyFont="1" applyBorder="1" applyAlignment="1">
      <alignment horizontal="center" vertical="center" textRotation="255" shrinkToFit="1"/>
    </xf>
    <xf numFmtId="0" fontId="7" fillId="0" borderId="11" xfId="0" applyFont="1" applyBorder="1" applyAlignment="1">
      <alignment vertical="center" textRotation="255" shrinkToFit="1"/>
    </xf>
    <xf numFmtId="0" fontId="7" fillId="0" borderId="39" xfId="0" applyFont="1" applyBorder="1" applyAlignment="1">
      <alignment vertical="center" textRotation="255" shrinkToFit="1"/>
    </xf>
    <xf numFmtId="0" fontId="57" fillId="0" borderId="11" xfId="0" applyFont="1" applyBorder="1" applyAlignment="1">
      <alignment vertical="center" textRotation="255" shrinkToFit="1"/>
    </xf>
    <xf numFmtId="0" fontId="57" fillId="0" borderId="39" xfId="0" applyFont="1" applyBorder="1" applyAlignment="1">
      <alignment vertical="center" textRotation="255" shrinkToFit="1"/>
    </xf>
    <xf numFmtId="0" fontId="44" fillId="0" borderId="1" xfId="0" applyFont="1" applyBorder="1" applyAlignment="1">
      <alignment horizontal="center" vertical="center" wrapText="1"/>
    </xf>
    <xf numFmtId="0" fontId="44" fillId="0" borderId="10" xfId="0" applyFont="1" applyBorder="1" applyAlignment="1">
      <alignment horizontal="center" vertical="center" wrapText="1"/>
    </xf>
    <xf numFmtId="0" fontId="19" fillId="5" borderId="0" xfId="0" applyFont="1" applyFill="1" applyAlignment="1">
      <alignment horizontal="center" vertical="center" wrapText="1"/>
    </xf>
    <xf numFmtId="0" fontId="32" fillId="5" borderId="109" xfId="0" applyFont="1" applyFill="1" applyBorder="1" applyAlignment="1">
      <alignment horizontal="center" vertical="center" wrapText="1"/>
    </xf>
    <xf numFmtId="0" fontId="32" fillId="5" borderId="111" xfId="0" applyFont="1" applyFill="1" applyBorder="1" applyAlignment="1">
      <alignment horizontal="center" vertical="center" wrapText="1"/>
    </xf>
    <xf numFmtId="0" fontId="51" fillId="0" borderId="120" xfId="1" applyFont="1" applyFill="1" applyBorder="1" applyAlignment="1" applyProtection="1">
      <alignment vertical="top" shrinkToFit="1"/>
    </xf>
    <xf numFmtId="0" fontId="51" fillId="0" borderId="119" xfId="1" applyFont="1" applyFill="1" applyBorder="1" applyAlignment="1" applyProtection="1">
      <alignment vertical="top" shrinkToFit="1"/>
    </xf>
    <xf numFmtId="0" fontId="51" fillId="0" borderId="118" xfId="1" applyFont="1" applyFill="1" applyBorder="1" applyAlignment="1" applyProtection="1">
      <alignment vertical="center" shrinkToFit="1"/>
    </xf>
    <xf numFmtId="0" fontId="51" fillId="0" borderId="119" xfId="1" applyFont="1" applyFill="1" applyBorder="1" applyAlignment="1" applyProtection="1">
      <alignment vertical="center" shrinkToFit="1"/>
    </xf>
    <xf numFmtId="0" fontId="69" fillId="6" borderId="113" xfId="1" applyFont="1" applyFill="1" applyBorder="1" applyAlignment="1" applyProtection="1">
      <alignment horizontal="center" vertical="center" shrinkToFit="1"/>
    </xf>
    <xf numFmtId="0" fontId="69" fillId="6" borderId="117" xfId="1" applyFont="1" applyFill="1" applyBorder="1" applyAlignment="1" applyProtection="1">
      <alignment horizontal="center" vertical="center" shrinkToFit="1"/>
    </xf>
    <xf numFmtId="0" fontId="69" fillId="0" borderId="113" xfId="1" applyFont="1" applyFill="1" applyBorder="1" applyAlignment="1" applyProtection="1">
      <alignment horizontal="center" vertical="center" shrinkToFit="1"/>
    </xf>
    <xf numFmtId="0" fontId="69" fillId="0" borderId="117" xfId="1" applyFont="1" applyFill="1" applyBorder="1" applyAlignment="1" applyProtection="1">
      <alignment horizontal="center" vertical="center" shrinkToFit="1"/>
    </xf>
    <xf numFmtId="0" fontId="69" fillId="6" borderId="121" xfId="1" applyFont="1" applyFill="1" applyBorder="1" applyAlignment="1" applyProtection="1">
      <alignment horizontal="center" vertical="center" shrinkToFit="1"/>
    </xf>
    <xf numFmtId="0" fontId="69" fillId="6" borderId="122" xfId="1" applyFont="1" applyFill="1" applyBorder="1" applyAlignment="1" applyProtection="1">
      <alignment horizontal="center" vertical="center" shrinkToFit="1"/>
    </xf>
    <xf numFmtId="0" fontId="56" fillId="6" borderId="115" xfId="1" applyFont="1" applyFill="1" applyBorder="1" applyAlignment="1" applyProtection="1">
      <alignment horizontal="center" vertical="center" wrapText="1" shrinkToFit="1"/>
    </xf>
    <xf numFmtId="0" fontId="56" fillId="6" borderId="116" xfId="1" applyFont="1" applyFill="1" applyBorder="1" applyAlignment="1" applyProtection="1">
      <alignment horizontal="center" vertical="center" wrapText="1" shrinkToFit="1"/>
    </xf>
    <xf numFmtId="0" fontId="12" fillId="0" borderId="17" xfId="0" applyFont="1" applyBorder="1" applyAlignment="1">
      <alignment horizontal="center" vertical="center"/>
    </xf>
    <xf numFmtId="0" fontId="12" fillId="0" borderId="16" xfId="0" applyFont="1" applyBorder="1" applyAlignment="1">
      <alignment horizontal="center" vertical="center"/>
    </xf>
    <xf numFmtId="0" fontId="12" fillId="0" borderId="20"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wrapText="1"/>
    </xf>
    <xf numFmtId="0" fontId="12" fillId="0" borderId="23" xfId="0" applyFont="1" applyBorder="1" applyAlignment="1">
      <alignment horizontal="center" vertical="center" wrapText="1"/>
    </xf>
    <xf numFmtId="0" fontId="45" fillId="0" borderId="21" xfId="0" applyFont="1" applyBorder="1" applyAlignment="1">
      <alignment horizontal="left" vertical="center" shrinkToFit="1"/>
    </xf>
    <xf numFmtId="0" fontId="45" fillId="0" borderId="22" xfId="0" applyFont="1" applyBorder="1" applyAlignment="1">
      <alignment horizontal="left" vertical="center" shrinkToFit="1"/>
    </xf>
    <xf numFmtId="0" fontId="45" fillId="0" borderId="23" xfId="0" applyFont="1" applyBorder="1" applyAlignment="1">
      <alignment horizontal="left" vertical="center" shrinkToFit="1"/>
    </xf>
    <xf numFmtId="0" fontId="55" fillId="0" borderId="0" xfId="0" applyFont="1" applyAlignment="1">
      <alignment vertical="center" shrinkToFit="1"/>
    </xf>
    <xf numFmtId="0" fontId="46" fillId="0" borderId="0" xfId="0" applyFont="1" applyAlignment="1">
      <alignment vertical="center" shrinkToFit="1"/>
    </xf>
    <xf numFmtId="0" fontId="45" fillId="0" borderId="22" xfId="0" applyFont="1" applyBorder="1" applyAlignment="1">
      <alignment horizontal="center" vertical="center" shrinkToFit="1"/>
    </xf>
    <xf numFmtId="0" fontId="45" fillId="0" borderId="23" xfId="0" applyFont="1" applyBorder="1" applyAlignment="1">
      <alignment horizontal="center" vertical="center" shrinkToFit="1"/>
    </xf>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45" fillId="0" borderId="21" xfId="0" applyFont="1" applyFill="1" applyBorder="1" applyAlignment="1">
      <alignment horizontal="left" vertical="center" shrinkToFit="1"/>
    </xf>
    <xf numFmtId="0" fontId="45" fillId="0" borderId="22" xfId="0" applyFont="1" applyFill="1" applyBorder="1" applyAlignment="1">
      <alignment horizontal="left" vertical="center" shrinkToFit="1"/>
    </xf>
    <xf numFmtId="0" fontId="45" fillId="0" borderId="23" xfId="0" applyFont="1" applyFill="1" applyBorder="1" applyAlignment="1">
      <alignment horizontal="left" vertical="center" shrinkToFit="1"/>
    </xf>
    <xf numFmtId="0" fontId="46" fillId="0" borderId="0" xfId="0" applyFont="1" applyAlignment="1">
      <alignment horizontal="right" vertical="center" shrinkToFit="1"/>
    </xf>
    <xf numFmtId="0" fontId="46" fillId="0" borderId="0" xfId="0" applyFont="1" applyAlignment="1">
      <alignment horizontal="center" vertical="center" shrinkToFit="1"/>
    </xf>
    <xf numFmtId="176" fontId="46" fillId="0" borderId="0" xfId="0" applyNumberFormat="1" applyFont="1" applyAlignment="1">
      <alignment horizontal="center" vertical="center" shrinkToFit="1"/>
    </xf>
    <xf numFmtId="0" fontId="12" fillId="0" borderId="0" xfId="0" applyFont="1" applyAlignment="1">
      <alignment horizontal="center" vertical="center"/>
    </xf>
    <xf numFmtId="0" fontId="46" fillId="0" borderId="0" xfId="0" applyFont="1" applyAlignment="1">
      <alignment horizontal="left" vertical="center" shrinkToFit="1"/>
    </xf>
    <xf numFmtId="0" fontId="23" fillId="0" borderId="0" xfId="0" applyFont="1" applyAlignment="1">
      <alignment horizontal="center" vertical="center"/>
    </xf>
    <xf numFmtId="0" fontId="12" fillId="0" borderId="33" xfId="0" applyFont="1" applyBorder="1" applyAlignment="1">
      <alignment horizontal="center" vertical="center"/>
    </xf>
    <xf numFmtId="0" fontId="45" fillId="0" borderId="24" xfId="0" applyFont="1" applyBorder="1" applyAlignment="1">
      <alignment horizontal="left" vertical="center" shrinkToFit="1"/>
    </xf>
    <xf numFmtId="0" fontId="45" fillId="0" borderId="13" xfId="0" applyFont="1" applyBorder="1" applyAlignment="1">
      <alignment horizontal="left" vertical="center" shrinkToFit="1"/>
    </xf>
    <xf numFmtId="0" fontId="45" fillId="0" borderId="14" xfId="0" applyFont="1" applyBorder="1" applyAlignment="1">
      <alignment horizontal="left" vertical="center" shrinkToFit="1"/>
    </xf>
    <xf numFmtId="0" fontId="12" fillId="0" borderId="12" xfId="0" applyFont="1" applyBorder="1" applyAlignment="1">
      <alignment horizontal="center" vertical="center" shrinkToFit="1"/>
    </xf>
    <xf numFmtId="0" fontId="12" fillId="0" borderId="15" xfId="0" applyFont="1" applyBorder="1" applyAlignment="1">
      <alignment horizontal="center" vertical="center" shrinkToFit="1"/>
    </xf>
    <xf numFmtId="0" fontId="45" fillId="0" borderId="24" xfId="0" applyFont="1" applyBorder="1" applyAlignment="1">
      <alignment horizontal="center" vertical="center" shrinkToFit="1"/>
    </xf>
    <xf numFmtId="0" fontId="45" fillId="0" borderId="13" xfId="0" applyFont="1" applyBorder="1" applyAlignment="1">
      <alignment horizontal="center" vertical="center" shrinkToFit="1"/>
    </xf>
    <xf numFmtId="0" fontId="45" fillId="0" borderId="14" xfId="0" applyFont="1" applyBorder="1" applyAlignment="1">
      <alignment horizontal="center" vertical="center" shrinkToFit="1"/>
    </xf>
    <xf numFmtId="0" fontId="45" fillId="0" borderId="17" xfId="0" applyFont="1" applyBorder="1" applyAlignment="1">
      <alignment horizontal="center" vertical="center" shrinkToFit="1"/>
    </xf>
    <xf numFmtId="0" fontId="45" fillId="0" borderId="0" xfId="0" applyFont="1" applyAlignment="1">
      <alignment horizontal="center" vertical="center" shrinkToFit="1"/>
    </xf>
    <xf numFmtId="0" fontId="45" fillId="0" borderId="16" xfId="0" applyFont="1" applyBorder="1" applyAlignment="1">
      <alignment horizontal="center" vertical="center" shrinkToFit="1"/>
    </xf>
    <xf numFmtId="0" fontId="45" fillId="0" borderId="44" xfId="0" applyFont="1" applyBorder="1" applyAlignment="1">
      <alignment horizontal="left" vertical="center" shrinkToFit="1"/>
    </xf>
    <xf numFmtId="0" fontId="45" fillId="0" borderId="45" xfId="0" applyFont="1" applyBorder="1" applyAlignment="1">
      <alignment horizontal="left" vertical="center" shrinkToFit="1"/>
    </xf>
    <xf numFmtId="0" fontId="45" fillId="0" borderId="46" xfId="0" applyFont="1" applyBorder="1" applyAlignment="1">
      <alignment horizontal="left" vertical="center" shrinkToFit="1"/>
    </xf>
    <xf numFmtId="0" fontId="12" fillId="0" borderId="87" xfId="0" applyFont="1" applyBorder="1" applyAlignment="1">
      <alignment horizontal="center" vertical="center"/>
    </xf>
    <xf numFmtId="0" fontId="12" fillId="0" borderId="88" xfId="0" applyFont="1" applyBorder="1" applyAlignment="1">
      <alignment horizontal="center" vertical="center"/>
    </xf>
    <xf numFmtId="0" fontId="45" fillId="0" borderId="33" xfId="0" applyFont="1" applyBorder="1" applyAlignment="1">
      <alignment vertical="center" shrinkToFit="1"/>
    </xf>
    <xf numFmtId="0" fontId="15" fillId="0" borderId="17" xfId="0" applyFont="1" applyBorder="1" applyAlignment="1">
      <alignment horizontal="center" vertical="center" wrapText="1"/>
    </xf>
    <xf numFmtId="0" fontId="15" fillId="0" borderId="16" xfId="0" applyFont="1" applyBorder="1" applyAlignment="1">
      <alignment horizontal="center" vertical="center" wrapText="1"/>
    </xf>
    <xf numFmtId="0" fontId="12" fillId="0" borderId="21" xfId="0" applyFont="1" applyBorder="1" applyAlignment="1">
      <alignment horizontal="center" vertical="center"/>
    </xf>
    <xf numFmtId="0" fontId="12" fillId="0" borderId="23" xfId="0" applyFont="1" applyBorder="1" applyAlignment="1">
      <alignment horizontal="center" vertical="center"/>
    </xf>
    <xf numFmtId="176" fontId="45" fillId="0" borderId="17" xfId="0" applyNumberFormat="1" applyFont="1" applyBorder="1" applyAlignment="1">
      <alignment horizontal="left" vertical="center" shrinkToFit="1"/>
    </xf>
    <xf numFmtId="176" fontId="45" fillId="0" borderId="0" xfId="0" applyNumberFormat="1" applyFont="1" applyAlignment="1">
      <alignment horizontal="left" vertical="center" shrinkToFit="1"/>
    </xf>
    <xf numFmtId="0" fontId="47" fillId="0" borderId="21" xfId="0" applyFont="1" applyBorder="1" applyAlignment="1">
      <alignment horizontal="left" vertical="center" shrinkToFit="1"/>
    </xf>
    <xf numFmtId="0" fontId="47" fillId="0" borderId="22" xfId="0" applyFont="1" applyBorder="1" applyAlignment="1">
      <alignment horizontal="left" vertical="center" shrinkToFit="1"/>
    </xf>
    <xf numFmtId="49" fontId="45" fillId="0" borderId="24" xfId="0" applyNumberFormat="1" applyFont="1" applyBorder="1" applyAlignment="1">
      <alignment horizontal="left" vertical="center" shrinkToFit="1"/>
    </xf>
    <xf numFmtId="0" fontId="12" fillId="0" borderId="0" xfId="0" applyFont="1">
      <alignment vertical="center"/>
    </xf>
    <xf numFmtId="0" fontId="12" fillId="0" borderId="0" xfId="0" applyFont="1" applyAlignment="1">
      <alignment vertical="center"/>
    </xf>
    <xf numFmtId="0" fontId="45" fillId="0" borderId="0" xfId="0" applyFont="1" applyAlignment="1">
      <alignment vertical="center" shrinkToFit="1"/>
    </xf>
    <xf numFmtId="58" fontId="46" fillId="0" borderId="0" xfId="0" applyNumberFormat="1" applyFont="1" applyAlignment="1">
      <alignment horizontal="right" vertical="center" shrinkToFit="1"/>
    </xf>
    <xf numFmtId="0" fontId="25" fillId="0" borderId="0" xfId="0" applyFont="1" applyAlignment="1">
      <alignment horizontal="center" vertical="center"/>
    </xf>
    <xf numFmtId="0" fontId="45" fillId="0" borderId="0" xfId="0" applyFont="1" applyAlignment="1">
      <alignment horizontal="left" vertical="center" shrinkToFit="1"/>
    </xf>
    <xf numFmtId="0" fontId="13" fillId="0" borderId="0" xfId="0" applyFont="1" applyAlignment="1">
      <alignment horizontal="left" vertical="center"/>
    </xf>
    <xf numFmtId="0" fontId="13" fillId="0" borderId="0" xfId="0" applyFont="1" applyAlignment="1">
      <alignment horizontal="distributed" vertical="center"/>
    </xf>
    <xf numFmtId="176" fontId="45" fillId="0" borderId="0" xfId="0" applyNumberFormat="1" applyFont="1" applyAlignment="1">
      <alignment horizontal="left" vertical="center" indent="1" shrinkToFit="1"/>
    </xf>
    <xf numFmtId="58" fontId="47" fillId="0" borderId="0" xfId="0" applyNumberFormat="1" applyFont="1" applyAlignment="1">
      <alignment horizontal="distributed" vertical="center" shrinkToFit="1"/>
    </xf>
    <xf numFmtId="176" fontId="13" fillId="0" borderId="0" xfId="0" applyNumberFormat="1" applyFont="1" applyAlignment="1">
      <alignment horizontal="right" vertical="center"/>
    </xf>
    <xf numFmtId="58" fontId="47" fillId="0" borderId="0" xfId="0" applyNumberFormat="1" applyFont="1" applyAlignment="1">
      <alignment horizontal="left" vertical="center" shrinkToFit="1"/>
    </xf>
    <xf numFmtId="0" fontId="48" fillId="0" borderId="0" xfId="0" applyFont="1" applyAlignment="1">
      <alignment horizontal="center" vertical="center"/>
    </xf>
    <xf numFmtId="176" fontId="17" fillId="2" borderId="0" xfId="0" applyNumberFormat="1" applyFont="1" applyFill="1" applyAlignment="1">
      <alignment horizontal="left" vertical="center" shrinkToFit="1"/>
    </xf>
    <xf numFmtId="0" fontId="17" fillId="2" borderId="0" xfId="0" applyFont="1" applyFill="1" applyAlignment="1">
      <alignment horizontal="center" vertical="center" shrinkToFit="1"/>
    </xf>
    <xf numFmtId="58" fontId="29" fillId="2" borderId="0" xfId="0" applyNumberFormat="1" applyFont="1" applyFill="1" applyAlignment="1">
      <alignment horizontal="center" vertical="center" shrinkToFit="1"/>
    </xf>
    <xf numFmtId="0" fontId="17" fillId="0" borderId="0" xfId="0" applyFont="1" applyAlignment="1">
      <alignment horizontal="center" vertical="center"/>
    </xf>
    <xf numFmtId="0" fontId="13" fillId="0" borderId="5" xfId="0" applyFont="1" applyBorder="1" applyAlignment="1">
      <alignment horizontal="center" vertical="center" textRotation="255"/>
    </xf>
    <xf numFmtId="0" fontId="13" fillId="0" borderId="35" xfId="0" applyFont="1" applyBorder="1" applyAlignment="1">
      <alignment horizontal="center" vertical="center" textRotation="255"/>
    </xf>
    <xf numFmtId="0" fontId="13" fillId="0" borderId="29" xfId="0" applyFont="1" applyBorder="1" applyAlignment="1">
      <alignment horizontal="center" vertical="center" textRotation="255"/>
    </xf>
    <xf numFmtId="0" fontId="13" fillId="0" borderId="3" xfId="0" applyFont="1" applyBorder="1" applyAlignment="1">
      <alignment horizontal="center" vertical="center"/>
    </xf>
    <xf numFmtId="176" fontId="47" fillId="0" borderId="3" xfId="0" applyNumberFormat="1" applyFont="1" applyBorder="1" applyAlignment="1">
      <alignment horizontal="center" vertical="center"/>
    </xf>
    <xf numFmtId="176" fontId="47" fillId="0" borderId="1" xfId="0" applyNumberFormat="1" applyFont="1" applyBorder="1" applyAlignment="1">
      <alignment horizontal="center" vertical="center"/>
    </xf>
    <xf numFmtId="0" fontId="13" fillId="0" borderId="34" xfId="0" applyFont="1" applyBorder="1" applyAlignment="1">
      <alignment horizontal="right" vertical="center"/>
    </xf>
    <xf numFmtId="0" fontId="13" fillId="0" borderId="3" xfId="0" applyFont="1" applyBorder="1" applyAlignment="1">
      <alignment horizontal="right" vertical="center"/>
    </xf>
    <xf numFmtId="0" fontId="53" fillId="0" borderId="0" xfId="0" applyFont="1" applyAlignment="1">
      <alignment horizontal="left" vertical="center" shrinkToFit="1"/>
    </xf>
    <xf numFmtId="0" fontId="27" fillId="2" borderId="0" xfId="0" applyFont="1" applyFill="1" applyAlignment="1">
      <alignment horizontal="left" vertical="center" shrinkToFit="1"/>
    </xf>
    <xf numFmtId="0" fontId="13" fillId="0" borderId="0" xfId="0" applyFont="1" applyAlignment="1">
      <alignment horizontal="distributed" vertical="center" wrapText="1"/>
    </xf>
    <xf numFmtId="0" fontId="13" fillId="0" borderId="0" xfId="0" applyFont="1" applyAlignment="1">
      <alignment horizontal="right" vertical="center" shrinkToFit="1"/>
    </xf>
    <xf numFmtId="0" fontId="45" fillId="0" borderId="9" xfId="0" applyFont="1" applyBorder="1" applyAlignment="1">
      <alignment horizontal="center" vertical="center" shrinkToFit="1"/>
    </xf>
    <xf numFmtId="0" fontId="54" fillId="0" borderId="9" xfId="0" applyFont="1" applyBorder="1" applyAlignment="1">
      <alignment horizontal="center" vertical="center" shrinkToFit="1"/>
    </xf>
    <xf numFmtId="0" fontId="54" fillId="0" borderId="28" xfId="0" applyFont="1" applyBorder="1" applyAlignment="1">
      <alignment horizontal="center" vertical="center" shrinkToFit="1"/>
    </xf>
    <xf numFmtId="176" fontId="45" fillId="0" borderId="1" xfId="0" applyNumberFormat="1" applyFont="1" applyBorder="1" applyAlignment="1">
      <alignment horizontal="left" vertical="center" shrinkToFit="1"/>
    </xf>
    <xf numFmtId="176" fontId="45" fillId="0" borderId="10" xfId="0" applyNumberFormat="1" applyFont="1" applyBorder="1" applyAlignment="1">
      <alignment horizontal="left" vertical="center" shrinkToFit="1"/>
    </xf>
    <xf numFmtId="176" fontId="45" fillId="0" borderId="34" xfId="0" applyNumberFormat="1" applyFont="1" applyBorder="1" applyAlignment="1">
      <alignment horizontal="left" vertical="center" shrinkToFit="1"/>
    </xf>
    <xf numFmtId="0" fontId="13" fillId="0" borderId="0" xfId="0" applyFont="1" applyAlignment="1">
      <alignment horizontal="center" vertical="center"/>
    </xf>
    <xf numFmtId="0" fontId="13" fillId="0" borderId="0" xfId="0" applyFont="1" applyAlignment="1">
      <alignment horizontal="center" vertical="center" shrinkToFit="1"/>
    </xf>
    <xf numFmtId="0" fontId="45" fillId="0" borderId="1" xfId="0" applyFont="1" applyBorder="1" applyAlignment="1">
      <alignment horizontal="left" vertical="center" shrinkToFit="1"/>
    </xf>
    <xf numFmtId="0" fontId="45" fillId="0" borderId="10" xfId="0" applyFont="1" applyBorder="1" applyAlignment="1">
      <alignment horizontal="left" vertical="center" shrinkToFit="1"/>
    </xf>
    <xf numFmtId="0" fontId="45" fillId="0" borderId="34" xfId="0" applyFont="1" applyBorder="1" applyAlignment="1">
      <alignment horizontal="left" vertical="center" shrinkToFit="1"/>
    </xf>
    <xf numFmtId="0" fontId="13" fillId="0" borderId="1" xfId="0" applyFont="1" applyBorder="1" applyAlignment="1">
      <alignment horizontal="distributed" vertical="center" shrinkToFit="1"/>
    </xf>
    <xf numFmtId="0" fontId="12" fillId="0" borderId="10" xfId="0" applyFont="1" applyBorder="1" applyAlignment="1">
      <alignment horizontal="distributed" vertical="center" shrinkToFit="1"/>
    </xf>
    <xf numFmtId="0" fontId="12" fillId="0" borderId="34" xfId="0" applyFont="1" applyBorder="1" applyAlignment="1">
      <alignment horizontal="distributed" vertical="center" shrinkToFit="1"/>
    </xf>
    <xf numFmtId="176" fontId="45" fillId="0" borderId="0" xfId="0" applyNumberFormat="1" applyFont="1" applyAlignment="1">
      <alignment horizontal="right" vertical="center" shrinkToFit="1"/>
    </xf>
    <xf numFmtId="0" fontId="13" fillId="0" borderId="0" xfId="0" applyFont="1">
      <alignment vertical="center"/>
    </xf>
    <xf numFmtId="0" fontId="13" fillId="0" borderId="5" xfId="0" applyFont="1" applyBorder="1" applyAlignment="1">
      <alignment vertical="center" textRotation="255" wrapText="1"/>
    </xf>
    <xf numFmtId="0" fontId="13" fillId="0" borderId="35" xfId="0" applyFont="1" applyBorder="1" applyAlignment="1">
      <alignment vertical="center" textRotation="255" wrapText="1"/>
    </xf>
    <xf numFmtId="0" fontId="13" fillId="0" borderId="29" xfId="0" applyFont="1" applyBorder="1" applyAlignment="1">
      <alignment vertical="center" textRotation="255" wrapText="1"/>
    </xf>
    <xf numFmtId="0" fontId="13" fillId="0" borderId="1" xfId="0" applyFont="1" applyBorder="1" applyAlignment="1">
      <alignment horizontal="distributed" vertical="center"/>
    </xf>
    <xf numFmtId="0" fontId="12" fillId="0" borderId="10" xfId="0" applyFont="1" applyBorder="1" applyAlignment="1">
      <alignment horizontal="distributed" vertical="center"/>
    </xf>
    <xf numFmtId="0" fontId="12" fillId="0" borderId="34" xfId="0" applyFont="1" applyBorder="1" applyAlignment="1">
      <alignment horizontal="distributed" vertical="center"/>
    </xf>
    <xf numFmtId="0" fontId="45" fillId="0" borderId="25" xfId="0" applyFont="1" applyBorder="1" applyAlignment="1">
      <alignment horizontal="left" vertical="center" shrinkToFit="1"/>
    </xf>
    <xf numFmtId="0" fontId="54" fillId="0" borderId="4" xfId="0" applyFont="1" applyBorder="1" applyAlignment="1">
      <alignment horizontal="left" vertical="center" shrinkToFit="1"/>
    </xf>
    <xf numFmtId="0" fontId="54" fillId="0" borderId="26" xfId="0" applyFont="1" applyBorder="1" applyAlignment="1">
      <alignment horizontal="left" vertical="center" shrinkToFit="1"/>
    </xf>
    <xf numFmtId="0" fontId="13" fillId="0" borderId="25" xfId="0" applyFont="1" applyBorder="1" applyAlignment="1">
      <alignment horizontal="distributed" vertical="center"/>
    </xf>
    <xf numFmtId="0" fontId="13" fillId="0" borderId="4" xfId="0" applyFont="1" applyBorder="1" applyAlignment="1">
      <alignment horizontal="distributed" vertical="center"/>
    </xf>
    <xf numFmtId="0" fontId="13" fillId="0" borderId="26" xfId="0" applyFont="1" applyBorder="1" applyAlignment="1">
      <alignment horizontal="distributed" vertical="center"/>
    </xf>
    <xf numFmtId="0" fontId="13" fillId="0" borderId="27" xfId="0" applyFont="1" applyBorder="1" applyAlignment="1">
      <alignment horizontal="distributed" vertical="center"/>
    </xf>
    <xf numFmtId="0" fontId="13" fillId="0" borderId="9" xfId="0" applyFont="1" applyBorder="1" applyAlignment="1">
      <alignment horizontal="distributed" vertical="center"/>
    </xf>
    <xf numFmtId="0" fontId="13" fillId="0" borderId="28" xfId="0" applyFont="1" applyBorder="1" applyAlignment="1">
      <alignment horizontal="distributed" vertical="center"/>
    </xf>
    <xf numFmtId="0" fontId="13" fillId="0" borderId="10" xfId="0" applyFont="1" applyBorder="1" applyAlignment="1">
      <alignment horizontal="distributed" vertical="center"/>
    </xf>
    <xf numFmtId="0" fontId="13" fillId="0" borderId="34" xfId="0" applyFont="1" applyBorder="1" applyAlignment="1">
      <alignment horizontal="distributed" vertical="center"/>
    </xf>
    <xf numFmtId="0" fontId="45" fillId="0" borderId="4" xfId="0" applyFont="1" applyBorder="1" applyAlignment="1">
      <alignment horizontal="left" vertical="center" shrinkToFit="1"/>
    </xf>
    <xf numFmtId="0" fontId="45" fillId="0" borderId="26" xfId="0" applyFont="1" applyBorder="1" applyAlignment="1">
      <alignment horizontal="left" vertical="center" shrinkToFit="1"/>
    </xf>
    <xf numFmtId="0" fontId="45" fillId="0" borderId="28" xfId="0" applyFont="1" applyBorder="1" applyAlignment="1">
      <alignment horizontal="center" vertical="center" shrinkToFit="1"/>
    </xf>
    <xf numFmtId="0" fontId="13" fillId="0" borderId="10" xfId="0" applyFont="1" applyBorder="1" applyAlignment="1">
      <alignment horizontal="distributed" vertical="center" shrinkToFit="1"/>
    </xf>
    <xf numFmtId="0" fontId="13" fillId="0" borderId="34" xfId="0" applyFont="1" applyBorder="1" applyAlignment="1">
      <alignment horizontal="distributed" vertical="center" shrinkToFit="1"/>
    </xf>
    <xf numFmtId="0" fontId="12" fillId="0" borderId="35" xfId="0" applyFont="1" applyBorder="1" applyAlignment="1">
      <alignment vertical="center" textRotation="255" wrapText="1"/>
    </xf>
    <xf numFmtId="176" fontId="13" fillId="0" borderId="0" xfId="0" applyNumberFormat="1" applyFont="1" applyAlignment="1">
      <alignment horizontal="right" vertical="center" shrinkToFit="1"/>
    </xf>
    <xf numFmtId="176" fontId="13" fillId="0" borderId="0" xfId="0" applyNumberFormat="1" applyFont="1" applyAlignment="1">
      <alignment horizontal="left" vertical="center"/>
    </xf>
    <xf numFmtId="176" fontId="29" fillId="2" borderId="0" xfId="0" applyNumberFormat="1" applyFont="1" applyFill="1" applyAlignment="1">
      <alignment horizontal="left" vertical="center" shrinkToFit="1"/>
    </xf>
    <xf numFmtId="0" fontId="45" fillId="0" borderId="3" xfId="0" applyFont="1" applyBorder="1" applyAlignment="1">
      <alignment horizontal="left" vertical="center" shrinkToFit="1"/>
    </xf>
    <xf numFmtId="0" fontId="48" fillId="0" borderId="0" xfId="0" applyFont="1" applyAlignment="1">
      <alignment horizontal="right" vertical="center"/>
    </xf>
    <xf numFmtId="0" fontId="13" fillId="0" borderId="3" xfId="0" applyFont="1" applyBorder="1" applyAlignment="1">
      <alignment horizontal="distributed" vertical="center" wrapText="1"/>
    </xf>
    <xf numFmtId="0" fontId="13" fillId="0" borderId="3" xfId="0" applyFont="1" applyBorder="1" applyAlignment="1">
      <alignment horizontal="distributed" vertical="center"/>
    </xf>
    <xf numFmtId="0" fontId="55" fillId="0" borderId="0" xfId="0" applyFont="1" applyAlignment="1">
      <alignment horizontal="left" vertical="center" shrinkToFit="1"/>
    </xf>
    <xf numFmtId="176" fontId="45" fillId="0" borderId="0" xfId="0" applyNumberFormat="1" applyFont="1" applyAlignment="1">
      <alignment horizontal="center" vertical="center" shrinkToFit="1"/>
    </xf>
    <xf numFmtId="0" fontId="45" fillId="0" borderId="0" xfId="0" applyFont="1" applyAlignment="1">
      <alignment horizontal="right" vertical="center"/>
    </xf>
    <xf numFmtId="176" fontId="45" fillId="0" borderId="3" xfId="0" applyNumberFormat="1" applyFont="1" applyBorder="1" applyAlignment="1">
      <alignment horizontal="left" vertical="center" shrinkToFit="1"/>
    </xf>
    <xf numFmtId="0" fontId="45" fillId="0" borderId="0" xfId="0" applyNumberFormat="1" applyFont="1" applyAlignment="1">
      <alignment horizontal="right" vertical="center"/>
    </xf>
    <xf numFmtId="0" fontId="20" fillId="0" borderId="0" xfId="0" applyFont="1" applyAlignment="1">
      <alignment vertical="center"/>
    </xf>
    <xf numFmtId="0" fontId="45" fillId="0" borderId="6" xfId="0" applyFont="1" applyBorder="1" applyAlignment="1">
      <alignment horizontal="left" vertical="center" shrinkToFit="1"/>
    </xf>
    <xf numFmtId="0" fontId="45" fillId="0" borderId="29" xfId="0" applyFont="1" applyBorder="1" applyAlignment="1">
      <alignment horizontal="left" vertical="center" shrinkToFit="1"/>
    </xf>
    <xf numFmtId="0" fontId="45" fillId="0" borderId="7" xfId="0" applyFont="1" applyBorder="1" applyAlignment="1">
      <alignment horizontal="left" vertical="center" shrinkToFit="1"/>
    </xf>
    <xf numFmtId="0" fontId="45" fillId="0" borderId="5" xfId="0" applyFont="1" applyBorder="1" applyAlignment="1">
      <alignment horizontal="left" vertical="center" shrinkToFit="1"/>
    </xf>
    <xf numFmtId="0" fontId="53" fillId="0" borderId="0" xfId="0" applyFont="1" applyAlignment="1">
      <alignment vertical="center" shrinkToFit="1"/>
    </xf>
    <xf numFmtId="0" fontId="13" fillId="0" borderId="1" xfId="0" applyFont="1" applyBorder="1" applyAlignment="1">
      <alignment horizontal="distributed" vertical="center" wrapText="1"/>
    </xf>
    <xf numFmtId="0" fontId="13" fillId="0" borderId="10" xfId="0" applyFont="1" applyBorder="1" applyAlignment="1">
      <alignment horizontal="distributed" vertical="center" wrapText="1"/>
    </xf>
    <xf numFmtId="0" fontId="13" fillId="0" borderId="34" xfId="0" applyFont="1" applyBorder="1" applyAlignment="1">
      <alignment horizontal="distributed" vertical="center" wrapText="1"/>
    </xf>
    <xf numFmtId="0" fontId="12" fillId="0" borderId="0" xfId="0" applyFont="1" applyAlignment="1">
      <alignment horizontal="left" vertical="center"/>
    </xf>
    <xf numFmtId="0" fontId="13" fillId="0" borderId="0" xfId="0" applyFont="1" applyAlignment="1">
      <alignment horizontal="right" vertical="center"/>
    </xf>
    <xf numFmtId="0" fontId="47" fillId="0" borderId="0" xfId="0" applyFont="1" applyAlignment="1">
      <alignment horizontal="distributed" vertical="center"/>
    </xf>
    <xf numFmtId="0" fontId="29" fillId="2" borderId="0" xfId="0" applyFont="1" applyFill="1" applyAlignment="1">
      <alignment horizontal="left" vertical="center" shrinkToFit="1"/>
    </xf>
    <xf numFmtId="58" fontId="47" fillId="0" borderId="0" xfId="0" applyNumberFormat="1" applyFont="1" applyAlignment="1">
      <alignment horizontal="distributed" vertical="center" wrapText="1" shrinkToFit="1"/>
    </xf>
    <xf numFmtId="58" fontId="12" fillId="0" borderId="0" xfId="0" applyNumberFormat="1" applyFont="1">
      <alignment vertical="center"/>
    </xf>
    <xf numFmtId="58" fontId="45" fillId="0" borderId="0" xfId="0" applyNumberFormat="1" applyFont="1" applyAlignment="1">
      <alignment horizontal="center" vertical="center" shrinkToFit="1"/>
    </xf>
    <xf numFmtId="58" fontId="45" fillId="0" borderId="0" xfId="0" applyNumberFormat="1" applyFont="1" applyAlignment="1">
      <alignment horizontal="left" vertical="center" indent="1" shrinkToFit="1"/>
    </xf>
    <xf numFmtId="0" fontId="45" fillId="0" borderId="0" xfId="0" applyFont="1" applyAlignment="1">
      <alignment horizontal="left" vertical="center" indent="1" shrinkToFit="1"/>
    </xf>
    <xf numFmtId="0" fontId="56" fillId="0" borderId="0" xfId="0" applyFont="1" applyAlignment="1">
      <alignment horizontal="center" vertical="center"/>
    </xf>
    <xf numFmtId="58" fontId="45" fillId="0" borderId="0" xfId="0" applyNumberFormat="1" applyFont="1" applyAlignment="1">
      <alignment horizontal="left" vertical="center" indent="1"/>
    </xf>
    <xf numFmtId="0" fontId="45" fillId="0" borderId="0" xfId="0" applyFont="1" applyAlignment="1">
      <alignment horizontal="left" vertical="center" indent="1"/>
    </xf>
    <xf numFmtId="0" fontId="28" fillId="3" borderId="24" xfId="0" applyFont="1" applyFill="1" applyBorder="1" applyAlignment="1">
      <alignment horizontal="center" vertical="center"/>
    </xf>
    <xf numFmtId="0" fontId="28" fillId="3" borderId="13" xfId="0" applyFont="1" applyFill="1" applyBorder="1" applyAlignment="1">
      <alignment horizontal="center" vertical="center"/>
    </xf>
    <xf numFmtId="0" fontId="28" fillId="3" borderId="14" xfId="0" applyFont="1" applyFill="1" applyBorder="1" applyAlignment="1">
      <alignment horizontal="center" vertical="center"/>
    </xf>
    <xf numFmtId="0" fontId="28" fillId="3" borderId="17" xfId="0" applyFont="1" applyFill="1" applyBorder="1" applyAlignment="1">
      <alignment horizontal="center" vertical="center"/>
    </xf>
    <xf numFmtId="0" fontId="28" fillId="3" borderId="0" xfId="0" applyFont="1" applyFill="1" applyAlignment="1">
      <alignment horizontal="center" vertical="center"/>
    </xf>
    <xf numFmtId="0" fontId="28" fillId="3" borderId="16" xfId="0" applyFont="1" applyFill="1" applyBorder="1" applyAlignment="1">
      <alignment horizontal="center" vertical="center"/>
    </xf>
    <xf numFmtId="0" fontId="28" fillId="3" borderId="20" xfId="0" applyFont="1" applyFill="1" applyBorder="1" applyAlignment="1">
      <alignment horizontal="center" vertical="center"/>
    </xf>
    <xf numFmtId="0" fontId="28" fillId="3" borderId="18" xfId="0" applyFont="1" applyFill="1" applyBorder="1" applyAlignment="1">
      <alignment horizontal="center" vertical="center"/>
    </xf>
    <xf numFmtId="0" fontId="28" fillId="3" borderId="19" xfId="0" applyFont="1" applyFill="1" applyBorder="1" applyAlignment="1">
      <alignment horizontal="center" vertical="center"/>
    </xf>
    <xf numFmtId="0" fontId="47" fillId="0" borderId="0" xfId="0" applyFont="1" applyAlignment="1">
      <alignment horizontal="left" vertical="center"/>
    </xf>
    <xf numFmtId="0" fontId="33" fillId="0" borderId="0" xfId="0" applyFont="1" applyAlignment="1">
      <alignment horizontal="center" vertical="center"/>
    </xf>
    <xf numFmtId="0" fontId="15" fillId="0" borderId="1" xfId="0" applyFont="1" applyBorder="1" applyAlignment="1">
      <alignment horizontal="center" vertical="center"/>
    </xf>
    <xf numFmtId="0" fontId="15" fillId="0" borderId="10" xfId="0" applyFont="1" applyBorder="1" applyAlignment="1">
      <alignment horizontal="center" vertical="center"/>
    </xf>
    <xf numFmtId="0" fontId="15" fillId="0" borderId="34" xfId="0" applyFont="1" applyBorder="1" applyAlignment="1">
      <alignment horizontal="center" vertical="center"/>
    </xf>
    <xf numFmtId="0" fontId="30" fillId="2" borderId="25" xfId="0" applyFont="1" applyFill="1" applyBorder="1" applyAlignment="1">
      <alignment vertical="center" wrapText="1" shrinkToFit="1"/>
    </xf>
    <xf numFmtId="0" fontId="16" fillId="2" borderId="4" xfId="0" applyFont="1" applyFill="1" applyBorder="1" applyAlignment="1">
      <alignment vertical="center" wrapText="1" shrinkToFit="1"/>
    </xf>
    <xf numFmtId="0" fontId="16" fillId="2" borderId="26" xfId="0" applyFont="1" applyFill="1" applyBorder="1" applyAlignment="1">
      <alignment vertical="center" wrapText="1" shrinkToFit="1"/>
    </xf>
    <xf numFmtId="0" fontId="16" fillId="2" borderId="27" xfId="0" applyFont="1" applyFill="1" applyBorder="1" applyAlignment="1">
      <alignment vertical="center" wrapText="1" shrinkToFit="1"/>
    </xf>
    <xf numFmtId="0" fontId="16" fillId="2" borderId="9" xfId="0" applyFont="1" applyFill="1" applyBorder="1" applyAlignment="1">
      <alignment vertical="center" wrapText="1" shrinkToFit="1"/>
    </xf>
    <xf numFmtId="0" fontId="16" fillId="2" borderId="28" xfId="0" applyFont="1" applyFill="1" applyBorder="1" applyAlignment="1">
      <alignment vertical="center" wrapText="1" shrinkToFit="1"/>
    </xf>
    <xf numFmtId="179" fontId="30" fillId="2" borderId="5" xfId="0" applyNumberFormat="1" applyFont="1" applyFill="1" applyBorder="1" applyAlignment="1">
      <alignment horizontal="center" vertical="center" shrinkToFit="1"/>
    </xf>
    <xf numFmtId="179" fontId="30" fillId="2" borderId="29" xfId="0" applyNumberFormat="1" applyFont="1" applyFill="1" applyBorder="1" applyAlignment="1">
      <alignment horizontal="center" vertical="center" shrinkToFit="1"/>
    </xf>
    <xf numFmtId="0" fontId="30" fillId="3" borderId="5" xfId="0" applyFont="1" applyFill="1" applyBorder="1" applyAlignment="1">
      <alignment horizontal="center" vertical="center" shrinkToFit="1"/>
    </xf>
    <xf numFmtId="0" fontId="30" fillId="3" borderId="29" xfId="0" applyFont="1" applyFill="1" applyBorder="1" applyAlignment="1">
      <alignment horizontal="center" vertical="center" shrinkToFit="1"/>
    </xf>
    <xf numFmtId="0" fontId="30" fillId="3" borderId="25" xfId="0" applyFont="1" applyFill="1" applyBorder="1" applyAlignment="1">
      <alignment horizontal="center" vertical="center" shrinkToFit="1"/>
    </xf>
    <xf numFmtId="0" fontId="30" fillId="3" borderId="4" xfId="0" applyFont="1" applyFill="1" applyBorder="1" applyAlignment="1">
      <alignment horizontal="center" vertical="center" shrinkToFit="1"/>
    </xf>
    <xf numFmtId="0" fontId="30" fillId="3" borderId="26" xfId="0" applyFont="1" applyFill="1" applyBorder="1" applyAlignment="1">
      <alignment horizontal="center" vertical="center" shrinkToFit="1"/>
    </xf>
    <xf numFmtId="0" fontId="30" fillId="3" borderId="27" xfId="0" applyFont="1" applyFill="1" applyBorder="1" applyAlignment="1">
      <alignment horizontal="center" vertical="center" shrinkToFit="1"/>
    </xf>
    <xf numFmtId="0" fontId="30" fillId="3" borderId="9" xfId="0" applyFont="1" applyFill="1" applyBorder="1" applyAlignment="1">
      <alignment horizontal="center" vertical="center" shrinkToFit="1"/>
    </xf>
    <xf numFmtId="0" fontId="30" fillId="3" borderId="28" xfId="0" applyFont="1" applyFill="1" applyBorder="1" applyAlignment="1">
      <alignment horizontal="center" vertical="center" shrinkToFit="1"/>
    </xf>
    <xf numFmtId="0" fontId="30" fillId="2" borderId="25" xfId="0" applyFont="1" applyFill="1" applyBorder="1" applyAlignment="1">
      <alignment horizontal="center" vertical="center" shrinkToFit="1"/>
    </xf>
    <xf numFmtId="0" fontId="30" fillId="2" borderId="26" xfId="0" applyFont="1" applyFill="1" applyBorder="1" applyAlignment="1">
      <alignment horizontal="center" vertical="center" shrinkToFit="1"/>
    </xf>
    <xf numFmtId="0" fontId="30" fillId="2" borderId="27" xfId="0" applyFont="1" applyFill="1" applyBorder="1" applyAlignment="1">
      <alignment horizontal="center" vertical="center" shrinkToFit="1"/>
    </xf>
    <xf numFmtId="0" fontId="30" fillId="2" borderId="28" xfId="0" applyFont="1" applyFill="1" applyBorder="1" applyAlignment="1">
      <alignment horizontal="center" vertical="center" shrinkToFit="1"/>
    </xf>
    <xf numFmtId="180" fontId="30" fillId="2" borderId="25" xfId="0" applyNumberFormat="1" applyFont="1" applyFill="1" applyBorder="1" applyAlignment="1">
      <alignment horizontal="right" vertical="center"/>
    </xf>
    <xf numFmtId="180" fontId="30" fillId="2" borderId="4" xfId="0" applyNumberFormat="1" applyFont="1" applyFill="1" applyBorder="1" applyAlignment="1">
      <alignment horizontal="right" vertical="center"/>
    </xf>
    <xf numFmtId="180" fontId="30" fillId="2" borderId="27" xfId="0" applyNumberFormat="1" applyFont="1" applyFill="1" applyBorder="1" applyAlignment="1">
      <alignment horizontal="right" vertical="center"/>
    </xf>
    <xf numFmtId="180" fontId="30" fillId="2" borderId="9" xfId="0" applyNumberFormat="1" applyFont="1" applyFill="1" applyBorder="1" applyAlignment="1">
      <alignment horizontal="right" vertical="center"/>
    </xf>
    <xf numFmtId="0" fontId="17" fillId="2" borderId="0" xfId="0" applyFont="1" applyFill="1" applyAlignment="1">
      <alignment horizontal="left" vertical="center" shrinkToFit="1"/>
    </xf>
    <xf numFmtId="0" fontId="55" fillId="0" borderId="0" xfId="0" applyFont="1" applyAlignment="1">
      <alignment horizontal="center" vertical="center" shrinkToFit="1"/>
    </xf>
    <xf numFmtId="0" fontId="50" fillId="0" borderId="9" xfId="0" applyFont="1" applyBorder="1" applyAlignment="1">
      <alignment horizontal="center" vertical="center" shrinkToFit="1"/>
    </xf>
    <xf numFmtId="0" fontId="50" fillId="0" borderId="0" xfId="0" applyFont="1" applyAlignment="1">
      <alignment vertical="center" shrinkToFit="1"/>
    </xf>
    <xf numFmtId="0" fontId="50" fillId="0" borderId="9" xfId="0" applyFont="1" applyBorder="1" applyAlignment="1">
      <alignment vertical="center" shrinkToFit="1"/>
    </xf>
    <xf numFmtId="0" fontId="15" fillId="0" borderId="0" xfId="0" applyFont="1">
      <alignment vertical="center"/>
    </xf>
    <xf numFmtId="0" fontId="17" fillId="2" borderId="0" xfId="0" applyFont="1" applyFill="1" applyAlignment="1">
      <alignment vertical="center" shrinkToFit="1"/>
    </xf>
    <xf numFmtId="0" fontId="53" fillId="0" borderId="3" xfId="0" applyFont="1" applyBorder="1" applyAlignment="1">
      <alignment horizontal="center" vertical="center"/>
    </xf>
    <xf numFmtId="176" fontId="53" fillId="0" borderId="3" xfId="0" applyNumberFormat="1" applyFont="1" applyBorder="1" applyAlignment="1">
      <alignment horizontal="center" vertical="center"/>
    </xf>
    <xf numFmtId="0" fontId="17" fillId="2" borderId="0" xfId="0" applyFont="1" applyFill="1" applyAlignment="1">
      <alignment horizontal="distributed" vertical="center" shrinkToFit="1"/>
    </xf>
    <xf numFmtId="0" fontId="17" fillId="2" borderId="3" xfId="0" applyFont="1" applyFill="1" applyBorder="1" applyAlignment="1">
      <alignment horizontal="center" vertical="center" shrinkToFit="1"/>
    </xf>
    <xf numFmtId="58" fontId="20" fillId="0" borderId="0" xfId="0" applyNumberFormat="1" applyFont="1" applyAlignment="1">
      <alignment vertical="center"/>
    </xf>
    <xf numFmtId="0" fontId="13" fillId="0" borderId="0" xfId="0" applyFont="1" applyAlignment="1">
      <alignment vertical="center"/>
    </xf>
    <xf numFmtId="0" fontId="17" fillId="2" borderId="1" xfId="0" applyFont="1" applyFill="1" applyBorder="1" applyAlignment="1">
      <alignment horizontal="center" vertical="center" shrinkToFit="1"/>
    </xf>
    <xf numFmtId="0" fontId="17" fillId="2" borderId="10" xfId="0" applyFont="1" applyFill="1" applyBorder="1" applyAlignment="1">
      <alignment horizontal="center" vertical="center" shrinkToFit="1"/>
    </xf>
    <xf numFmtId="0" fontId="17" fillId="2" borderId="34" xfId="0" applyFont="1" applyFill="1" applyBorder="1" applyAlignment="1">
      <alignment horizontal="center" vertical="center" shrinkToFit="1"/>
    </xf>
    <xf numFmtId="0" fontId="13" fillId="0" borderId="1" xfId="0" applyFont="1" applyBorder="1" applyAlignment="1">
      <alignment horizontal="center" vertical="center"/>
    </xf>
    <xf numFmtId="0" fontId="13" fillId="0" borderId="34" xfId="0" applyFont="1" applyBorder="1" applyAlignment="1">
      <alignment horizontal="center" vertical="center"/>
    </xf>
    <xf numFmtId="0" fontId="13" fillId="0" borderId="10" xfId="0" applyFont="1" applyBorder="1" applyAlignment="1">
      <alignment horizontal="center" vertical="center"/>
    </xf>
    <xf numFmtId="0" fontId="13" fillId="0" borderId="1" xfId="0" applyFont="1" applyBorder="1" applyAlignment="1">
      <alignment horizontal="center" vertical="center" wrapText="1"/>
    </xf>
    <xf numFmtId="0" fontId="13" fillId="0" borderId="34" xfId="0" applyFont="1" applyBorder="1" applyAlignment="1">
      <alignment horizontal="center" vertical="center" wrapText="1"/>
    </xf>
    <xf numFmtId="176" fontId="13" fillId="0" borderId="0" xfId="0" applyNumberFormat="1" applyFont="1" applyAlignment="1">
      <alignment horizontal="distributed" vertical="center"/>
    </xf>
    <xf numFmtId="176" fontId="53" fillId="0" borderId="0" xfId="0" applyNumberFormat="1" applyFont="1" applyAlignment="1">
      <alignment horizontal="left" vertical="center" shrinkToFit="1"/>
    </xf>
    <xf numFmtId="0" fontId="13" fillId="2" borderId="0" xfId="0" applyFont="1" applyFill="1">
      <alignment vertical="center"/>
    </xf>
    <xf numFmtId="0" fontId="13" fillId="0" borderId="5" xfId="0" applyFont="1" applyBorder="1" applyAlignment="1">
      <alignment horizontal="center" vertical="center" textRotation="255" wrapText="1"/>
    </xf>
    <xf numFmtId="0" fontId="13" fillId="0" borderId="35" xfId="0" applyFont="1" applyBorder="1" applyAlignment="1">
      <alignment horizontal="center" vertical="center" textRotation="255" wrapText="1"/>
    </xf>
    <xf numFmtId="0" fontId="13" fillId="0" borderId="29" xfId="0" applyFont="1" applyBorder="1" applyAlignment="1">
      <alignment horizontal="center" vertical="center" textRotation="255" wrapText="1"/>
    </xf>
    <xf numFmtId="58" fontId="45" fillId="0" borderId="1" xfId="0" applyNumberFormat="1" applyFont="1" applyBorder="1" applyAlignment="1">
      <alignment horizontal="left" vertical="center" shrinkToFit="1"/>
    </xf>
    <xf numFmtId="0" fontId="13" fillId="0" borderId="27" xfId="0" applyFont="1" applyBorder="1" applyAlignment="1">
      <alignment horizontal="distributed" vertical="center" wrapText="1"/>
    </xf>
    <xf numFmtId="0" fontId="13" fillId="0" borderId="9" xfId="0" applyFont="1" applyBorder="1" applyAlignment="1">
      <alignment horizontal="distributed" vertical="center" wrapText="1"/>
    </xf>
    <xf numFmtId="0" fontId="13" fillId="0" borderId="28" xfId="0" applyFont="1" applyBorder="1" applyAlignment="1">
      <alignment horizontal="distributed" vertical="center" wrapText="1"/>
    </xf>
    <xf numFmtId="0" fontId="45" fillId="2" borderId="1" xfId="0" applyFont="1" applyFill="1" applyBorder="1" applyAlignment="1">
      <alignment horizontal="left" vertical="center" shrinkToFit="1"/>
    </xf>
    <xf numFmtId="0" fontId="45" fillId="2" borderId="10" xfId="0" applyFont="1" applyFill="1" applyBorder="1" applyAlignment="1">
      <alignment horizontal="left" vertical="center" shrinkToFit="1"/>
    </xf>
    <xf numFmtId="0" fontId="45" fillId="2" borderId="34" xfId="0" applyFont="1" applyFill="1" applyBorder="1" applyAlignment="1">
      <alignment horizontal="left" vertical="center" shrinkToFit="1"/>
    </xf>
    <xf numFmtId="176" fontId="29" fillId="2" borderId="0" xfId="0" applyNumberFormat="1" applyFont="1" applyFill="1" applyAlignment="1">
      <alignment horizontal="center" vertical="center" shrinkToFit="1"/>
    </xf>
    <xf numFmtId="176" fontId="45" fillId="2" borderId="1" xfId="0" applyNumberFormat="1" applyFont="1" applyFill="1" applyBorder="1" applyAlignment="1">
      <alignment horizontal="left" vertical="center" shrinkToFit="1"/>
    </xf>
    <xf numFmtId="176" fontId="45" fillId="2" borderId="10" xfId="0" applyNumberFormat="1" applyFont="1" applyFill="1" applyBorder="1" applyAlignment="1">
      <alignment horizontal="left" vertical="center" shrinkToFit="1"/>
    </xf>
    <xf numFmtId="176" fontId="45" fillId="2" borderId="34" xfId="0" applyNumberFormat="1" applyFont="1" applyFill="1" applyBorder="1" applyAlignment="1">
      <alignment horizontal="left" vertical="center" shrinkToFit="1"/>
    </xf>
    <xf numFmtId="176" fontId="12" fillId="0" borderId="2" xfId="0" applyNumberFormat="1" applyFont="1" applyBorder="1" applyAlignment="1">
      <alignment horizontal="center" vertical="center"/>
    </xf>
    <xf numFmtId="176" fontId="12" fillId="0" borderId="49" xfId="0" applyNumberFormat="1" applyFont="1" applyBorder="1" applyAlignment="1">
      <alignment horizontal="center" vertical="center"/>
    </xf>
    <xf numFmtId="0" fontId="12" fillId="0" borderId="2" xfId="0" applyFont="1" applyBorder="1" applyAlignment="1">
      <alignment horizontal="center" vertical="center"/>
    </xf>
    <xf numFmtId="0" fontId="12" fillId="0" borderId="49" xfId="0" applyFont="1" applyBorder="1" applyAlignment="1">
      <alignment horizontal="center" vertical="center"/>
    </xf>
    <xf numFmtId="0" fontId="16" fillId="2" borderId="25"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16" fillId="2" borderId="26"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0" xfId="0" applyFont="1" applyFill="1" applyAlignment="1">
      <alignment horizontal="left" vertical="center" wrapText="1"/>
    </xf>
    <xf numFmtId="0" fontId="16" fillId="2" borderId="49" xfId="0" applyFont="1" applyFill="1" applyBorder="1" applyAlignment="1">
      <alignment horizontal="left" vertical="center" wrapText="1"/>
    </xf>
    <xf numFmtId="0" fontId="16" fillId="2" borderId="27" xfId="0" applyFont="1" applyFill="1" applyBorder="1" applyAlignment="1">
      <alignment horizontal="left" vertical="center" wrapText="1"/>
    </xf>
    <xf numFmtId="0" fontId="16" fillId="2" borderId="9" xfId="0" applyFont="1" applyFill="1" applyBorder="1" applyAlignment="1">
      <alignment horizontal="left" vertical="center" wrapText="1"/>
    </xf>
    <xf numFmtId="0" fontId="16" fillId="2" borderId="28" xfId="0" applyFont="1" applyFill="1" applyBorder="1" applyAlignment="1">
      <alignment horizontal="left" vertical="center" wrapText="1"/>
    </xf>
    <xf numFmtId="0" fontId="16" fillId="2" borderId="25" xfId="0" applyFont="1" applyFill="1" applyBorder="1" applyAlignment="1">
      <alignment horizontal="left" vertical="center"/>
    </xf>
    <xf numFmtId="0" fontId="16" fillId="2" borderId="4" xfId="0" applyFont="1" applyFill="1" applyBorder="1" applyAlignment="1">
      <alignment horizontal="left" vertical="center"/>
    </xf>
    <xf numFmtId="0" fontId="16" fillId="2" borderId="26" xfId="0" applyFont="1" applyFill="1" applyBorder="1" applyAlignment="1">
      <alignment horizontal="left" vertical="center"/>
    </xf>
    <xf numFmtId="0" fontId="16" fillId="2" borderId="2" xfId="0" applyFont="1" applyFill="1" applyBorder="1" applyAlignment="1">
      <alignment horizontal="left" vertical="center"/>
    </xf>
    <xf numFmtId="0" fontId="16" fillId="2" borderId="0" xfId="0" applyFont="1" applyFill="1" applyAlignment="1">
      <alignment horizontal="left" vertical="center"/>
    </xf>
    <xf numFmtId="0" fontId="16" fillId="2" borderId="49" xfId="0" applyFont="1" applyFill="1" applyBorder="1" applyAlignment="1">
      <alignment horizontal="left" vertical="center"/>
    </xf>
    <xf numFmtId="0" fontId="16" fillId="2" borderId="27" xfId="0" applyFont="1" applyFill="1" applyBorder="1" applyAlignment="1">
      <alignment horizontal="left" vertical="center"/>
    </xf>
    <xf numFmtId="0" fontId="16" fillId="2" borderId="9" xfId="0" applyFont="1" applyFill="1" applyBorder="1" applyAlignment="1">
      <alignment horizontal="left" vertical="center"/>
    </xf>
    <xf numFmtId="0" fontId="16" fillId="2" borderId="28" xfId="0" applyFont="1" applyFill="1" applyBorder="1" applyAlignment="1">
      <alignment horizontal="left" vertical="center"/>
    </xf>
    <xf numFmtId="0" fontId="17" fillId="2" borderId="0" xfId="0" applyFont="1" applyFill="1" applyAlignment="1">
      <alignment horizontal="right" vertical="center" shrinkToFit="1"/>
    </xf>
    <xf numFmtId="176" fontId="45" fillId="0" borderId="0" xfId="0" applyNumberFormat="1" applyFont="1" applyAlignment="1">
      <alignment horizontal="distributed" vertical="center" indent="1" shrinkToFit="1"/>
    </xf>
    <xf numFmtId="58" fontId="18" fillId="0" borderId="0" xfId="0" applyNumberFormat="1" applyFont="1">
      <alignment vertical="center"/>
    </xf>
  </cellXfs>
  <cellStyles count="2">
    <cellStyle name="ハイパーリンク" xfId="1" builtinId="8"/>
    <cellStyle name="標準" xfId="0" builtinId="0"/>
  </cellStyles>
  <dxfs count="0"/>
  <tableStyles count="0" defaultTableStyle="TableStyleMedium9" defaultPivotStyle="PivotStyleLight16"/>
  <colors>
    <mruColors>
      <color rgb="FF0000FF"/>
      <color rgb="FFFFFF99"/>
      <color rgb="FFCCFF99"/>
      <color rgb="FFFF99FF"/>
      <color rgb="FF00CC00"/>
      <color rgb="FF0066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26</xdr:col>
      <xdr:colOff>0</xdr:colOff>
      <xdr:row>28</xdr:row>
      <xdr:rowOff>0</xdr:rowOff>
    </xdr:from>
    <xdr:to>
      <xdr:col>27</xdr:col>
      <xdr:colOff>95925</xdr:colOff>
      <xdr:row>31</xdr:row>
      <xdr:rowOff>0</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11630025" y="5419725"/>
          <a:ext cx="543600" cy="542925"/>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印</a:t>
          </a:r>
        </a:p>
      </xdr:txBody>
    </xdr:sp>
    <xdr:clientData/>
  </xdr:twoCellAnchor>
  <xdr:twoCellAnchor>
    <xdr:from>
      <xdr:col>12</xdr:col>
      <xdr:colOff>0</xdr:colOff>
      <xdr:row>28</xdr:row>
      <xdr:rowOff>0</xdr:rowOff>
    </xdr:from>
    <xdr:to>
      <xdr:col>13</xdr:col>
      <xdr:colOff>95925</xdr:colOff>
      <xdr:row>31</xdr:row>
      <xdr:rowOff>0</xdr:rowOff>
    </xdr:to>
    <xdr:sp macro="" textlink="">
      <xdr:nvSpPr>
        <xdr:cNvPr id="3" name="正方形/長方形 2">
          <a:extLst>
            <a:ext uri="{FF2B5EF4-FFF2-40B4-BE49-F238E27FC236}">
              <a16:creationId xmlns:a16="http://schemas.microsoft.com/office/drawing/2014/main" id="{00000000-0008-0000-0A00-000003000000}"/>
            </a:ext>
          </a:extLst>
        </xdr:cNvPr>
        <xdr:cNvSpPr/>
      </xdr:nvSpPr>
      <xdr:spPr>
        <a:xfrm>
          <a:off x="5334000" y="5419725"/>
          <a:ext cx="543600" cy="542925"/>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印</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8</xdr:col>
      <xdr:colOff>352425</xdr:colOff>
      <xdr:row>41</xdr:row>
      <xdr:rowOff>9525</xdr:rowOff>
    </xdr:from>
    <xdr:to>
      <xdr:col>13</xdr:col>
      <xdr:colOff>0</xdr:colOff>
      <xdr:row>45</xdr:row>
      <xdr:rowOff>0</xdr:rowOff>
    </xdr:to>
    <xdr:sp macro="" textlink="">
      <xdr:nvSpPr>
        <xdr:cNvPr id="2" name="大かっこ 1">
          <a:extLst>
            <a:ext uri="{FF2B5EF4-FFF2-40B4-BE49-F238E27FC236}">
              <a16:creationId xmlns:a16="http://schemas.microsoft.com/office/drawing/2014/main" id="{00000000-0008-0000-1600-000002000000}"/>
            </a:ext>
          </a:extLst>
        </xdr:cNvPr>
        <xdr:cNvSpPr/>
      </xdr:nvSpPr>
      <xdr:spPr>
        <a:xfrm>
          <a:off x="3933825" y="8372475"/>
          <a:ext cx="1885950" cy="7905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選挙人名簿登録証明書（様式</a:t>
          </a:r>
          <a:r>
            <a:rPr kumimoji="1" lang="en-US" altLang="ja-JP" sz="800">
              <a:latin typeface="UD デジタル 教科書体 NP-R" panose="02020400000000000000" pitchFamily="18" charset="-128"/>
              <a:ea typeface="UD デジタル 教科書体 NP-R" panose="02020400000000000000" pitchFamily="18" charset="-128"/>
            </a:rPr>
            <a:t>6</a:t>
          </a:r>
          <a:r>
            <a:rPr kumimoji="1" lang="ja-JP" altLang="en-US" sz="800">
              <a:latin typeface="UD デジタル 教科書体 NP-R" panose="02020400000000000000" pitchFamily="18" charset="-128"/>
              <a:ea typeface="UD デジタル 教科書体 NP-R" panose="02020400000000000000" pitchFamily="18" charset="-128"/>
            </a:rPr>
            <a:t>）及び承諾書（様式</a:t>
          </a:r>
          <a:r>
            <a:rPr kumimoji="1" lang="en-US" altLang="ja-JP" sz="800">
              <a:latin typeface="UD デジタル 教科書体 NP-R" panose="02020400000000000000" pitchFamily="18" charset="-128"/>
              <a:ea typeface="UD デジタル 教科書体 NP-R" panose="02020400000000000000" pitchFamily="18" charset="-128"/>
            </a:rPr>
            <a:t>16</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latin typeface="UD デジタル 教科書体 NP-R" panose="02020400000000000000" pitchFamily="18" charset="-128"/>
            <a:ea typeface="UD デジタル 教科書体 NP-R" panose="02020400000000000000" pitchFamily="18"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0</xdr:colOff>
      <xdr:row>40</xdr:row>
      <xdr:rowOff>1</xdr:rowOff>
    </xdr:from>
    <xdr:to>
      <xdr:col>13</xdr:col>
      <xdr:colOff>180975</xdr:colOff>
      <xdr:row>42</xdr:row>
      <xdr:rowOff>1</xdr:rowOff>
    </xdr:to>
    <xdr:sp macro="" textlink="">
      <xdr:nvSpPr>
        <xdr:cNvPr id="2" name="大かっこ 1">
          <a:extLst>
            <a:ext uri="{FF2B5EF4-FFF2-40B4-BE49-F238E27FC236}">
              <a16:creationId xmlns:a16="http://schemas.microsoft.com/office/drawing/2014/main" id="{00000000-0008-0000-1800-000002000000}"/>
            </a:ext>
          </a:extLst>
        </xdr:cNvPr>
        <xdr:cNvSpPr/>
      </xdr:nvSpPr>
      <xdr:spPr>
        <a:xfrm>
          <a:off x="4029075" y="8296276"/>
          <a:ext cx="1971675" cy="4000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承諾書（様式</a:t>
          </a:r>
          <a:r>
            <a:rPr kumimoji="1" lang="en-US" altLang="ja-JP" sz="800">
              <a:latin typeface="UD デジタル 教科書体 NP-R" panose="02020400000000000000" pitchFamily="18" charset="-128"/>
              <a:ea typeface="UD デジタル 教科書体 NP-R" panose="02020400000000000000" pitchFamily="18" charset="-128"/>
            </a:rPr>
            <a:t>18</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latin typeface="UD デジタル 教科書体 NP-R" panose="02020400000000000000" pitchFamily="18" charset="-128"/>
            <a:ea typeface="UD デジタル 教科書体 NP-R" panose="02020400000000000000"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29</xdr:row>
      <xdr:rowOff>9524</xdr:rowOff>
    </xdr:from>
    <xdr:to>
      <xdr:col>13</xdr:col>
      <xdr:colOff>209550</xdr:colOff>
      <xdr:row>34</xdr:row>
      <xdr:rowOff>0</xdr:rowOff>
    </xdr:to>
    <xdr:sp macro="" textlink="">
      <xdr:nvSpPr>
        <xdr:cNvPr id="3" name="大かっこ 2">
          <a:extLst>
            <a:ext uri="{FF2B5EF4-FFF2-40B4-BE49-F238E27FC236}">
              <a16:creationId xmlns:a16="http://schemas.microsoft.com/office/drawing/2014/main" id="{00000000-0008-0000-0D00-000003000000}"/>
            </a:ext>
          </a:extLst>
        </xdr:cNvPr>
        <xdr:cNvSpPr/>
      </xdr:nvSpPr>
      <xdr:spPr>
        <a:xfrm>
          <a:off x="4029075" y="7715249"/>
          <a:ext cx="2000250" cy="95250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solidFill>
                <a:sysClr val="windowText" lastClr="000000"/>
              </a:solidFill>
              <a:latin typeface="UD デジタル 教科書体 NP-R" panose="02020400000000000000" pitchFamily="18" charset="-128"/>
              <a:ea typeface="UD デジタル 教科書体 NP-R" panose="02020400000000000000" pitchFamily="18" charset="-128"/>
            </a:rPr>
            <a:t>推薦届出者が選任したときは候補者の出納責任者選任承諾書（様式</a:t>
          </a:r>
          <a:r>
            <a:rPr kumimoji="1" lang="en-US" altLang="ja-JP" sz="800">
              <a:solidFill>
                <a:sysClr val="windowText" lastClr="000000"/>
              </a:solidFill>
              <a:latin typeface="UD デジタル 教科書体 NP-R" panose="02020400000000000000" pitchFamily="18" charset="-128"/>
              <a:ea typeface="UD デジタル 教科書体 NP-R" panose="02020400000000000000" pitchFamily="18" charset="-128"/>
            </a:rPr>
            <a:t>10</a:t>
          </a:r>
          <a:r>
            <a:rPr kumimoji="1" lang="ja-JP" altLang="en-US" sz="800">
              <a:solidFill>
                <a:sysClr val="windowText" lastClr="000000"/>
              </a:solidFill>
              <a:latin typeface="UD デジタル 教科書体 NP-R" panose="02020400000000000000" pitchFamily="18" charset="-128"/>
              <a:ea typeface="UD デジタル 教科書体 NP-R" panose="02020400000000000000" pitchFamily="18" charset="-128"/>
            </a:rPr>
            <a:t>）、推薦届出者が数人あるときは推薦届出代表者証明書（様式</a:t>
          </a:r>
          <a:r>
            <a:rPr kumimoji="1" lang="en-US" altLang="ja-JP" sz="800">
              <a:solidFill>
                <a:sysClr val="windowText" lastClr="000000"/>
              </a:solidFill>
              <a:latin typeface="UD デジタル 教科書体 NP-R" panose="02020400000000000000" pitchFamily="18" charset="-128"/>
              <a:ea typeface="UD デジタル 教科書体 NP-R" panose="02020400000000000000" pitchFamily="18" charset="-128"/>
            </a:rPr>
            <a:t>14</a:t>
          </a:r>
          <a:r>
            <a:rPr kumimoji="1" lang="ja-JP" altLang="en-US" sz="800">
              <a:solidFill>
                <a:sysClr val="windowText" lastClr="000000"/>
              </a:solidFill>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solidFill>
              <a:sysClr val="windowText" lastClr="000000"/>
            </a:solidFill>
            <a:latin typeface="UD デジタル 教科書体 NP-R" panose="02020400000000000000" pitchFamily="18" charset="-128"/>
            <a:ea typeface="UD デジタル 教科書体 NP-R" panose="02020400000000000000" pitchFamily="18"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29</xdr:row>
      <xdr:rowOff>0</xdr:rowOff>
    </xdr:from>
    <xdr:to>
      <xdr:col>13</xdr:col>
      <xdr:colOff>209550</xdr:colOff>
      <xdr:row>33</xdr:row>
      <xdr:rowOff>190501</xdr:rowOff>
    </xdr:to>
    <xdr:sp macro="" textlink="">
      <xdr:nvSpPr>
        <xdr:cNvPr id="3" name="大かっこ 2">
          <a:extLst>
            <a:ext uri="{FF2B5EF4-FFF2-40B4-BE49-F238E27FC236}">
              <a16:creationId xmlns:a16="http://schemas.microsoft.com/office/drawing/2014/main" id="{00000000-0008-0000-0D00-000003000000}"/>
            </a:ext>
          </a:extLst>
        </xdr:cNvPr>
        <xdr:cNvSpPr/>
      </xdr:nvSpPr>
      <xdr:spPr>
        <a:xfrm>
          <a:off x="4029075" y="7705725"/>
          <a:ext cx="2000250" cy="95250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solidFill>
                <a:sysClr val="windowText" lastClr="000000"/>
              </a:solidFill>
              <a:latin typeface="UD デジタル 教科書体 NP-R" panose="02020400000000000000" pitchFamily="18" charset="-128"/>
              <a:ea typeface="UD デジタル 教科書体 NP-R" panose="02020400000000000000" pitchFamily="18" charset="-128"/>
            </a:rPr>
            <a:t>推薦届出者が選任したときは候補者の出納責任者選任承諾書（様式</a:t>
          </a:r>
          <a:r>
            <a:rPr kumimoji="1" lang="en-US" altLang="ja-JP" sz="800">
              <a:solidFill>
                <a:sysClr val="windowText" lastClr="000000"/>
              </a:solidFill>
              <a:latin typeface="UD デジタル 教科書体 NP-R" panose="02020400000000000000" pitchFamily="18" charset="-128"/>
              <a:ea typeface="UD デジタル 教科書体 NP-R" panose="02020400000000000000" pitchFamily="18" charset="-128"/>
            </a:rPr>
            <a:t>10</a:t>
          </a:r>
          <a:r>
            <a:rPr kumimoji="1" lang="ja-JP" altLang="en-US" sz="800">
              <a:solidFill>
                <a:sysClr val="windowText" lastClr="000000"/>
              </a:solidFill>
              <a:latin typeface="UD デジタル 教科書体 NP-R" panose="02020400000000000000" pitchFamily="18" charset="-128"/>
              <a:ea typeface="UD デジタル 教科書体 NP-R" panose="02020400000000000000" pitchFamily="18" charset="-128"/>
            </a:rPr>
            <a:t>）、推薦届出者が数人あるときは推薦届出代表者証明書（様式</a:t>
          </a:r>
          <a:r>
            <a:rPr kumimoji="1" lang="en-US" altLang="ja-JP" sz="800">
              <a:solidFill>
                <a:sysClr val="windowText" lastClr="000000"/>
              </a:solidFill>
              <a:latin typeface="UD デジタル 教科書体 NP-R" panose="02020400000000000000" pitchFamily="18" charset="-128"/>
              <a:ea typeface="UD デジタル 教科書体 NP-R" panose="02020400000000000000" pitchFamily="18" charset="-128"/>
            </a:rPr>
            <a:t>14</a:t>
          </a:r>
          <a:r>
            <a:rPr kumimoji="1" lang="ja-JP" altLang="en-US" sz="800">
              <a:solidFill>
                <a:sysClr val="windowText" lastClr="000000"/>
              </a:solidFill>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solidFill>
              <a:sysClr val="windowText" lastClr="000000"/>
            </a:solidFill>
            <a:latin typeface="UD デジタル 教科書体 NP-R" panose="02020400000000000000" pitchFamily="18" charset="-128"/>
            <a:ea typeface="UD デジタル 教科書体 NP-R" panose="02020400000000000000" pitchFamily="18"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0</xdr:colOff>
      <xdr:row>32</xdr:row>
      <xdr:rowOff>19049</xdr:rowOff>
    </xdr:from>
    <xdr:to>
      <xdr:col>13</xdr:col>
      <xdr:colOff>95250</xdr:colOff>
      <xdr:row>36</xdr:row>
      <xdr:rowOff>0</xdr:rowOff>
    </xdr:to>
    <xdr:sp macro="" textlink="">
      <xdr:nvSpPr>
        <xdr:cNvPr id="3" name="大かっこ 2">
          <a:extLst>
            <a:ext uri="{FF2B5EF4-FFF2-40B4-BE49-F238E27FC236}">
              <a16:creationId xmlns:a16="http://schemas.microsoft.com/office/drawing/2014/main" id="{00000000-0008-0000-0E00-000003000000}"/>
            </a:ext>
          </a:extLst>
        </xdr:cNvPr>
        <xdr:cNvSpPr/>
      </xdr:nvSpPr>
      <xdr:spPr>
        <a:xfrm>
          <a:off x="4029075" y="7896224"/>
          <a:ext cx="1885950" cy="76200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推薦届出者が選任したときは候補者の出納責任者選任（解任）承諾書（様式</a:t>
          </a:r>
          <a:r>
            <a:rPr kumimoji="1" lang="en-US" altLang="ja-JP" sz="800">
              <a:latin typeface="UD デジタル 教科書体 NP-R" panose="02020400000000000000" pitchFamily="18" charset="-128"/>
              <a:ea typeface="UD デジタル 教科書体 NP-R" panose="02020400000000000000" pitchFamily="18" charset="-128"/>
            </a:rPr>
            <a:t>10</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0</xdr:colOff>
      <xdr:row>32</xdr:row>
      <xdr:rowOff>0</xdr:rowOff>
    </xdr:from>
    <xdr:to>
      <xdr:col>13</xdr:col>
      <xdr:colOff>95250</xdr:colOff>
      <xdr:row>35</xdr:row>
      <xdr:rowOff>161926</xdr:rowOff>
    </xdr:to>
    <xdr:sp macro="" textlink="">
      <xdr:nvSpPr>
        <xdr:cNvPr id="3" name="大かっこ 2">
          <a:extLst>
            <a:ext uri="{FF2B5EF4-FFF2-40B4-BE49-F238E27FC236}">
              <a16:creationId xmlns:a16="http://schemas.microsoft.com/office/drawing/2014/main" id="{00000000-0008-0000-0E00-000003000000}"/>
            </a:ext>
          </a:extLst>
        </xdr:cNvPr>
        <xdr:cNvSpPr/>
      </xdr:nvSpPr>
      <xdr:spPr>
        <a:xfrm>
          <a:off x="4029075" y="7877175"/>
          <a:ext cx="1885950" cy="76200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推薦届出者が選任したときは候補者の出納責任者選任（解任）承諾書（様式</a:t>
          </a:r>
          <a:r>
            <a:rPr kumimoji="1" lang="en-US" altLang="ja-JP" sz="800">
              <a:latin typeface="UD デジタル 教科書体 NP-R" panose="02020400000000000000" pitchFamily="18" charset="-128"/>
              <a:ea typeface="UD デジタル 教科書体 NP-R" panose="02020400000000000000" pitchFamily="18" charset="-128"/>
            </a:rPr>
            <a:t>10</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0</xdr:colOff>
      <xdr:row>27</xdr:row>
      <xdr:rowOff>1</xdr:rowOff>
    </xdr:from>
    <xdr:to>
      <xdr:col>13</xdr:col>
      <xdr:colOff>9525</xdr:colOff>
      <xdr:row>32</xdr:row>
      <xdr:rowOff>0</xdr:rowOff>
    </xdr:to>
    <xdr:sp macro="" textlink="">
      <xdr:nvSpPr>
        <xdr:cNvPr id="2" name="大かっこ 1">
          <a:extLst>
            <a:ext uri="{FF2B5EF4-FFF2-40B4-BE49-F238E27FC236}">
              <a16:creationId xmlns:a16="http://schemas.microsoft.com/office/drawing/2014/main" id="{00000000-0008-0000-1100-000002000000}"/>
            </a:ext>
          </a:extLst>
        </xdr:cNvPr>
        <xdr:cNvSpPr/>
      </xdr:nvSpPr>
      <xdr:spPr>
        <a:xfrm>
          <a:off x="4029075" y="7391401"/>
          <a:ext cx="1800225" cy="100012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推薦届出者が設置したときは、候補者の選挙事務所設置承諾書（様式</a:t>
          </a:r>
          <a:r>
            <a:rPr kumimoji="1" lang="en-US" altLang="ja-JP" sz="800">
              <a:latin typeface="UD デジタル 教科書体 NP-R" panose="02020400000000000000" pitchFamily="18" charset="-128"/>
              <a:ea typeface="UD デジタル 教科書体 NP-R" panose="02020400000000000000" pitchFamily="18" charset="-128"/>
            </a:rPr>
            <a:t>13</a:t>
          </a:r>
          <a:r>
            <a:rPr kumimoji="1" lang="ja-JP" altLang="en-US" sz="800">
              <a:latin typeface="UD デジタル 教科書体 NP-R" panose="02020400000000000000" pitchFamily="18" charset="-128"/>
              <a:ea typeface="UD デジタル 教科書体 NP-R" panose="02020400000000000000" pitchFamily="18" charset="-128"/>
            </a:rPr>
            <a:t>）、推薦届出者が数人あるときは推薦届出代表者証明書（様式</a:t>
          </a:r>
          <a:r>
            <a:rPr kumimoji="1" lang="en-US" altLang="ja-JP" sz="800">
              <a:latin typeface="UD デジタル 教科書体 NP-R" panose="02020400000000000000" pitchFamily="18" charset="-128"/>
              <a:ea typeface="UD デジタル 教科書体 NP-R" panose="02020400000000000000" pitchFamily="18" charset="-128"/>
            </a:rPr>
            <a:t>14</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latin typeface="UD デジタル 教科書体 NP-R" panose="02020400000000000000" pitchFamily="18" charset="-128"/>
            <a:ea typeface="UD デジタル 教科書体 NP-R" panose="02020400000000000000" pitchFamily="18" charset="-128"/>
          </a:endParaRPr>
        </a:p>
      </xdr:txBody>
    </xdr:sp>
    <xdr:clientData/>
  </xdr:twoCellAnchor>
  <xdr:twoCellAnchor>
    <xdr:from>
      <xdr:col>23</xdr:col>
      <xdr:colOff>219075</xdr:colOff>
      <xdr:row>27</xdr:row>
      <xdr:rowOff>0</xdr:rowOff>
    </xdr:from>
    <xdr:to>
      <xdr:col>27</xdr:col>
      <xdr:colOff>228600</xdr:colOff>
      <xdr:row>31</xdr:row>
      <xdr:rowOff>200024</xdr:rowOff>
    </xdr:to>
    <xdr:sp macro="" textlink="">
      <xdr:nvSpPr>
        <xdr:cNvPr id="4" name="大かっこ 3">
          <a:extLst>
            <a:ext uri="{FF2B5EF4-FFF2-40B4-BE49-F238E27FC236}">
              <a16:creationId xmlns:a16="http://schemas.microsoft.com/office/drawing/2014/main" id="{00000000-0008-0000-1100-000002000000}"/>
            </a:ext>
          </a:extLst>
        </xdr:cNvPr>
        <xdr:cNvSpPr/>
      </xdr:nvSpPr>
      <xdr:spPr>
        <a:xfrm>
          <a:off x="10582275" y="7391400"/>
          <a:ext cx="1800225" cy="100012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推薦届出者が設置したときは、候補者の選挙事務所設置承諾書（様式</a:t>
          </a:r>
          <a:r>
            <a:rPr kumimoji="1" lang="en-US" altLang="ja-JP" sz="800">
              <a:latin typeface="UD デジタル 教科書体 NP-R" panose="02020400000000000000" pitchFamily="18" charset="-128"/>
              <a:ea typeface="UD デジタル 教科書体 NP-R" panose="02020400000000000000" pitchFamily="18" charset="-128"/>
            </a:rPr>
            <a:t>13</a:t>
          </a:r>
          <a:r>
            <a:rPr kumimoji="1" lang="ja-JP" altLang="en-US" sz="800">
              <a:latin typeface="UD デジタル 教科書体 NP-R" panose="02020400000000000000" pitchFamily="18" charset="-128"/>
              <a:ea typeface="UD デジタル 教科書体 NP-R" panose="02020400000000000000" pitchFamily="18" charset="-128"/>
            </a:rPr>
            <a:t>）、推薦届出者が数人あるときは推薦届出代表者証明書（様式</a:t>
          </a:r>
          <a:r>
            <a:rPr kumimoji="1" lang="en-US" altLang="ja-JP" sz="800">
              <a:latin typeface="UD デジタル 教科書体 NP-R" panose="02020400000000000000" pitchFamily="18" charset="-128"/>
              <a:ea typeface="UD デジタル 教科書体 NP-R" panose="02020400000000000000" pitchFamily="18" charset="-128"/>
            </a:rPr>
            <a:t>14</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latin typeface="UD デジタル 教科書体 NP-R" panose="02020400000000000000" pitchFamily="18" charset="-128"/>
            <a:ea typeface="UD デジタル 教科書体 NP-R" panose="02020400000000000000" pitchFamily="18"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0</xdr:colOff>
      <xdr:row>27</xdr:row>
      <xdr:rowOff>1</xdr:rowOff>
    </xdr:from>
    <xdr:to>
      <xdr:col>13</xdr:col>
      <xdr:colOff>9525</xdr:colOff>
      <xdr:row>32</xdr:row>
      <xdr:rowOff>0</xdr:rowOff>
    </xdr:to>
    <xdr:sp macro="" textlink="">
      <xdr:nvSpPr>
        <xdr:cNvPr id="4" name="大かっこ 3">
          <a:extLst>
            <a:ext uri="{FF2B5EF4-FFF2-40B4-BE49-F238E27FC236}">
              <a16:creationId xmlns:a16="http://schemas.microsoft.com/office/drawing/2014/main" id="{00000000-0008-0000-1100-000002000000}"/>
            </a:ext>
          </a:extLst>
        </xdr:cNvPr>
        <xdr:cNvSpPr/>
      </xdr:nvSpPr>
      <xdr:spPr>
        <a:xfrm>
          <a:off x="4029075" y="7162801"/>
          <a:ext cx="1800225" cy="100012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推薦届出者が設置したときは、候補者の選挙事務所設置承諾書（様式</a:t>
          </a:r>
          <a:r>
            <a:rPr kumimoji="1" lang="en-US" altLang="ja-JP" sz="800">
              <a:latin typeface="UD デジタル 教科書体 NP-R" panose="02020400000000000000" pitchFamily="18" charset="-128"/>
              <a:ea typeface="UD デジタル 教科書体 NP-R" panose="02020400000000000000" pitchFamily="18" charset="-128"/>
            </a:rPr>
            <a:t>13</a:t>
          </a:r>
          <a:r>
            <a:rPr kumimoji="1" lang="ja-JP" altLang="en-US" sz="800">
              <a:latin typeface="UD デジタル 教科書体 NP-R" panose="02020400000000000000" pitchFamily="18" charset="-128"/>
              <a:ea typeface="UD デジタル 教科書体 NP-R" panose="02020400000000000000" pitchFamily="18" charset="-128"/>
            </a:rPr>
            <a:t>）、推薦届出者が数人あるときは推薦届出代表者証明書（様式</a:t>
          </a:r>
          <a:r>
            <a:rPr kumimoji="1" lang="en-US" altLang="ja-JP" sz="800">
              <a:latin typeface="UD デジタル 教科書体 NP-R" panose="02020400000000000000" pitchFamily="18" charset="-128"/>
              <a:ea typeface="UD デジタル 教科書体 NP-R" panose="02020400000000000000" pitchFamily="18" charset="-128"/>
            </a:rPr>
            <a:t>14</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latin typeface="UD デジタル 教科書体 NP-R" panose="02020400000000000000" pitchFamily="18" charset="-128"/>
            <a:ea typeface="UD デジタル 教科書体 NP-R" panose="02020400000000000000" pitchFamily="18" charset="-128"/>
          </a:endParaRPr>
        </a:p>
      </xdr:txBody>
    </xdr:sp>
    <xdr:clientData/>
  </xdr:twoCellAnchor>
  <xdr:twoCellAnchor>
    <xdr:from>
      <xdr:col>23</xdr:col>
      <xdr:colOff>219075</xdr:colOff>
      <xdr:row>27</xdr:row>
      <xdr:rowOff>1</xdr:rowOff>
    </xdr:from>
    <xdr:to>
      <xdr:col>27</xdr:col>
      <xdr:colOff>228600</xdr:colOff>
      <xdr:row>32</xdr:row>
      <xdr:rowOff>0</xdr:rowOff>
    </xdr:to>
    <xdr:sp macro="" textlink="">
      <xdr:nvSpPr>
        <xdr:cNvPr id="5" name="大かっこ 4">
          <a:extLst>
            <a:ext uri="{FF2B5EF4-FFF2-40B4-BE49-F238E27FC236}">
              <a16:creationId xmlns:a16="http://schemas.microsoft.com/office/drawing/2014/main" id="{00000000-0008-0000-1100-000002000000}"/>
            </a:ext>
          </a:extLst>
        </xdr:cNvPr>
        <xdr:cNvSpPr/>
      </xdr:nvSpPr>
      <xdr:spPr>
        <a:xfrm>
          <a:off x="10582275" y="7191376"/>
          <a:ext cx="1800225" cy="100012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推薦届出者が設置したときは、候補者の選挙事務所設置承諾書（様式</a:t>
          </a:r>
          <a:r>
            <a:rPr kumimoji="1" lang="en-US" altLang="ja-JP" sz="800">
              <a:latin typeface="UD デジタル 教科書体 NP-R" panose="02020400000000000000" pitchFamily="18" charset="-128"/>
              <a:ea typeface="UD デジタル 教科書体 NP-R" panose="02020400000000000000" pitchFamily="18" charset="-128"/>
            </a:rPr>
            <a:t>13</a:t>
          </a:r>
          <a:r>
            <a:rPr kumimoji="1" lang="ja-JP" altLang="en-US" sz="800">
              <a:latin typeface="UD デジタル 教科書体 NP-R" panose="02020400000000000000" pitchFamily="18" charset="-128"/>
              <a:ea typeface="UD デジタル 教科書体 NP-R" panose="02020400000000000000" pitchFamily="18" charset="-128"/>
            </a:rPr>
            <a:t>）、推薦届出者が数人あるときは推薦届出代表者証明書（様式</a:t>
          </a:r>
          <a:r>
            <a:rPr kumimoji="1" lang="en-US" altLang="ja-JP" sz="800">
              <a:latin typeface="UD デジタル 教科書体 NP-R" panose="02020400000000000000" pitchFamily="18" charset="-128"/>
              <a:ea typeface="UD デジタル 教科書体 NP-R" panose="02020400000000000000" pitchFamily="18" charset="-128"/>
            </a:rPr>
            <a:t>14</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latin typeface="UD デジタル 教科書体 NP-R" panose="02020400000000000000" pitchFamily="18" charset="-128"/>
            <a:ea typeface="UD デジタル 教科書体 NP-R" panose="02020400000000000000" pitchFamily="18"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0</xdr:colOff>
      <xdr:row>28</xdr:row>
      <xdr:rowOff>0</xdr:rowOff>
    </xdr:from>
    <xdr:to>
      <xdr:col>13</xdr:col>
      <xdr:colOff>238125</xdr:colOff>
      <xdr:row>33</xdr:row>
      <xdr:rowOff>0</xdr:rowOff>
    </xdr:to>
    <xdr:sp macro="" textlink="">
      <xdr:nvSpPr>
        <xdr:cNvPr id="2" name="大かっこ 1">
          <a:extLst>
            <a:ext uri="{FF2B5EF4-FFF2-40B4-BE49-F238E27FC236}">
              <a16:creationId xmlns:a16="http://schemas.microsoft.com/office/drawing/2014/main" id="{00000000-0008-0000-1300-000002000000}"/>
            </a:ext>
          </a:extLst>
        </xdr:cNvPr>
        <xdr:cNvSpPr/>
      </xdr:nvSpPr>
      <xdr:spPr>
        <a:xfrm>
          <a:off x="4029075" y="7324725"/>
          <a:ext cx="2028825" cy="1000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推薦届出者が設置者である場合は、候補者の選挙事務所異動承諾書（様式</a:t>
          </a:r>
          <a:r>
            <a:rPr kumimoji="1" lang="en-US" altLang="ja-JP" sz="800">
              <a:latin typeface="UD デジタル 教科書体 NP-R" panose="02020400000000000000" pitchFamily="18" charset="-128"/>
              <a:ea typeface="UD デジタル 教科書体 NP-R" panose="02020400000000000000" pitchFamily="18" charset="-128"/>
            </a:rPr>
            <a:t>13</a:t>
          </a:r>
          <a:r>
            <a:rPr kumimoji="1" lang="ja-JP" altLang="en-US" sz="800">
              <a:latin typeface="UD デジタル 教科書体 NP-R" panose="02020400000000000000" pitchFamily="18" charset="-128"/>
              <a:ea typeface="UD デジタル 教科書体 NP-R" panose="02020400000000000000" pitchFamily="18" charset="-128"/>
            </a:rPr>
            <a:t>）、推薦届出者が数人あるときは推薦届出代表者証明書（様式</a:t>
          </a:r>
          <a:r>
            <a:rPr kumimoji="1" lang="en-US" altLang="ja-JP" sz="800">
              <a:latin typeface="UD デジタル 教科書体 NP-R" panose="02020400000000000000" pitchFamily="18" charset="-128"/>
              <a:ea typeface="UD デジタル 教科書体 NP-R" panose="02020400000000000000" pitchFamily="18" charset="-128"/>
            </a:rPr>
            <a:t>14</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latin typeface="UD デジタル 教科書体 NP-R" panose="02020400000000000000" pitchFamily="18" charset="-128"/>
            <a:ea typeface="UD デジタル 教科書体 NP-R" panose="02020400000000000000" pitchFamily="18" charset="-128"/>
          </a:endParaRPr>
        </a:p>
      </xdr:txBody>
    </xdr:sp>
    <xdr:clientData/>
  </xdr:twoCellAnchor>
  <xdr:twoCellAnchor>
    <xdr:from>
      <xdr:col>23</xdr:col>
      <xdr:colOff>171450</xdr:colOff>
      <xdr:row>28</xdr:row>
      <xdr:rowOff>0</xdr:rowOff>
    </xdr:from>
    <xdr:to>
      <xdr:col>27</xdr:col>
      <xdr:colOff>409575</xdr:colOff>
      <xdr:row>33</xdr:row>
      <xdr:rowOff>0</xdr:rowOff>
    </xdr:to>
    <xdr:sp macro="" textlink="">
      <xdr:nvSpPr>
        <xdr:cNvPr id="5" name="大かっこ 4">
          <a:extLst>
            <a:ext uri="{FF2B5EF4-FFF2-40B4-BE49-F238E27FC236}">
              <a16:creationId xmlns:a16="http://schemas.microsoft.com/office/drawing/2014/main" id="{00000000-0008-0000-1300-000002000000}"/>
            </a:ext>
          </a:extLst>
        </xdr:cNvPr>
        <xdr:cNvSpPr/>
      </xdr:nvSpPr>
      <xdr:spPr>
        <a:xfrm>
          <a:off x="10639425" y="7324725"/>
          <a:ext cx="2028825" cy="1000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推薦届出者が設置者である場合は、候補者の選挙事務所異動承諾書（様式</a:t>
          </a:r>
          <a:r>
            <a:rPr kumimoji="1" lang="en-US" altLang="ja-JP" sz="800">
              <a:latin typeface="UD デジタル 教科書体 NP-R" panose="02020400000000000000" pitchFamily="18" charset="-128"/>
              <a:ea typeface="UD デジタル 教科書体 NP-R" panose="02020400000000000000" pitchFamily="18" charset="-128"/>
            </a:rPr>
            <a:t>13</a:t>
          </a:r>
          <a:r>
            <a:rPr kumimoji="1" lang="ja-JP" altLang="en-US" sz="800">
              <a:latin typeface="UD デジタル 教科書体 NP-R" panose="02020400000000000000" pitchFamily="18" charset="-128"/>
              <a:ea typeface="UD デジタル 教科書体 NP-R" panose="02020400000000000000" pitchFamily="18" charset="-128"/>
            </a:rPr>
            <a:t>）、推薦届出者が数人あるときは推薦届出代表者証明書（様式</a:t>
          </a:r>
          <a:r>
            <a:rPr kumimoji="1" lang="en-US" altLang="ja-JP" sz="800">
              <a:latin typeface="UD デジタル 教科書体 NP-R" panose="02020400000000000000" pitchFamily="18" charset="-128"/>
              <a:ea typeface="UD デジタル 教科書体 NP-R" panose="02020400000000000000" pitchFamily="18" charset="-128"/>
            </a:rPr>
            <a:t>14</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latin typeface="UD デジタル 教科書体 NP-R" panose="02020400000000000000" pitchFamily="18" charset="-128"/>
            <a:ea typeface="UD デジタル 教科書体 NP-R" panose="02020400000000000000" pitchFamily="18" charset="-128"/>
          </a:endParaRPr>
        </a:p>
      </xdr:txBody>
    </xdr:sp>
    <xdr:clientData/>
  </xdr:twoCellAnchor>
  <xdr:twoCellAnchor>
    <xdr:from>
      <xdr:col>37</xdr:col>
      <xdr:colOff>180975</xdr:colOff>
      <xdr:row>27</xdr:row>
      <xdr:rowOff>190500</xdr:rowOff>
    </xdr:from>
    <xdr:to>
      <xdr:col>41</xdr:col>
      <xdr:colOff>419100</xdr:colOff>
      <xdr:row>32</xdr:row>
      <xdr:rowOff>190500</xdr:rowOff>
    </xdr:to>
    <xdr:sp macro="" textlink="">
      <xdr:nvSpPr>
        <xdr:cNvPr id="6" name="大かっこ 5">
          <a:extLst>
            <a:ext uri="{FF2B5EF4-FFF2-40B4-BE49-F238E27FC236}">
              <a16:creationId xmlns:a16="http://schemas.microsoft.com/office/drawing/2014/main" id="{00000000-0008-0000-1300-000002000000}"/>
            </a:ext>
          </a:extLst>
        </xdr:cNvPr>
        <xdr:cNvSpPr/>
      </xdr:nvSpPr>
      <xdr:spPr>
        <a:xfrm>
          <a:off x="17087850" y="7315200"/>
          <a:ext cx="2028825" cy="1000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推薦届出者が設置者である場合は、候補者の選挙事務所異動承諾書（様式</a:t>
          </a:r>
          <a:r>
            <a:rPr kumimoji="1" lang="en-US" altLang="ja-JP" sz="800">
              <a:latin typeface="UD デジタル 教科書体 NP-R" panose="02020400000000000000" pitchFamily="18" charset="-128"/>
              <a:ea typeface="UD デジタル 教科書体 NP-R" panose="02020400000000000000" pitchFamily="18" charset="-128"/>
            </a:rPr>
            <a:t>13</a:t>
          </a:r>
          <a:r>
            <a:rPr kumimoji="1" lang="ja-JP" altLang="en-US" sz="800">
              <a:latin typeface="UD デジタル 教科書体 NP-R" panose="02020400000000000000" pitchFamily="18" charset="-128"/>
              <a:ea typeface="UD デジタル 教科書体 NP-R" panose="02020400000000000000" pitchFamily="18" charset="-128"/>
            </a:rPr>
            <a:t>）、推薦届出者が数人あるときは推薦届出代表者証明書（様式</a:t>
          </a:r>
          <a:r>
            <a:rPr kumimoji="1" lang="en-US" altLang="ja-JP" sz="800">
              <a:latin typeface="UD デジタル 教科書体 NP-R" panose="02020400000000000000" pitchFamily="18" charset="-128"/>
              <a:ea typeface="UD デジタル 教科書体 NP-R" panose="02020400000000000000" pitchFamily="18" charset="-128"/>
            </a:rPr>
            <a:t>14</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latin typeface="UD デジタル 教科書体 NP-R" panose="02020400000000000000" pitchFamily="18" charset="-128"/>
            <a:ea typeface="UD デジタル 教科書体 NP-R" panose="02020400000000000000" pitchFamily="18"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0</xdr:colOff>
      <xdr:row>28</xdr:row>
      <xdr:rowOff>0</xdr:rowOff>
    </xdr:from>
    <xdr:to>
      <xdr:col>13</xdr:col>
      <xdr:colOff>238125</xdr:colOff>
      <xdr:row>33</xdr:row>
      <xdr:rowOff>0</xdr:rowOff>
    </xdr:to>
    <xdr:sp macro="" textlink="">
      <xdr:nvSpPr>
        <xdr:cNvPr id="5" name="大かっこ 4">
          <a:extLst>
            <a:ext uri="{FF2B5EF4-FFF2-40B4-BE49-F238E27FC236}">
              <a16:creationId xmlns:a16="http://schemas.microsoft.com/office/drawing/2014/main" id="{00000000-0008-0000-1300-000002000000}"/>
            </a:ext>
          </a:extLst>
        </xdr:cNvPr>
        <xdr:cNvSpPr/>
      </xdr:nvSpPr>
      <xdr:spPr>
        <a:xfrm>
          <a:off x="4029075" y="7277100"/>
          <a:ext cx="2028825" cy="1000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推薦届出者が設置者である場合は、候補者の選挙事務所異動承諾書（様式</a:t>
          </a:r>
          <a:r>
            <a:rPr kumimoji="1" lang="en-US" altLang="ja-JP" sz="800">
              <a:latin typeface="UD デジタル 教科書体 NP-R" panose="02020400000000000000" pitchFamily="18" charset="-128"/>
              <a:ea typeface="UD デジタル 教科書体 NP-R" panose="02020400000000000000" pitchFamily="18" charset="-128"/>
            </a:rPr>
            <a:t>13</a:t>
          </a:r>
          <a:r>
            <a:rPr kumimoji="1" lang="ja-JP" altLang="en-US" sz="800">
              <a:latin typeface="UD デジタル 教科書体 NP-R" panose="02020400000000000000" pitchFamily="18" charset="-128"/>
              <a:ea typeface="UD デジタル 教科書体 NP-R" panose="02020400000000000000" pitchFamily="18" charset="-128"/>
            </a:rPr>
            <a:t>）、推薦届出者が数人あるときは推薦届出代表者証明書（様式</a:t>
          </a:r>
          <a:r>
            <a:rPr kumimoji="1" lang="en-US" altLang="ja-JP" sz="800">
              <a:latin typeface="UD デジタル 教科書体 NP-R" panose="02020400000000000000" pitchFamily="18" charset="-128"/>
              <a:ea typeface="UD デジタル 教科書体 NP-R" panose="02020400000000000000" pitchFamily="18" charset="-128"/>
            </a:rPr>
            <a:t>14</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latin typeface="UD デジタル 教科書体 NP-R" panose="02020400000000000000" pitchFamily="18" charset="-128"/>
            <a:ea typeface="UD デジタル 教科書体 NP-R" panose="02020400000000000000" pitchFamily="18" charset="-128"/>
          </a:endParaRPr>
        </a:p>
      </xdr:txBody>
    </xdr:sp>
    <xdr:clientData/>
  </xdr:twoCellAnchor>
  <xdr:twoCellAnchor>
    <xdr:from>
      <xdr:col>23</xdr:col>
      <xdr:colOff>200025</xdr:colOff>
      <xdr:row>28</xdr:row>
      <xdr:rowOff>0</xdr:rowOff>
    </xdr:from>
    <xdr:to>
      <xdr:col>27</xdr:col>
      <xdr:colOff>438150</xdr:colOff>
      <xdr:row>33</xdr:row>
      <xdr:rowOff>0</xdr:rowOff>
    </xdr:to>
    <xdr:sp macro="" textlink="">
      <xdr:nvSpPr>
        <xdr:cNvPr id="6" name="大かっこ 5">
          <a:extLst>
            <a:ext uri="{FF2B5EF4-FFF2-40B4-BE49-F238E27FC236}">
              <a16:creationId xmlns:a16="http://schemas.microsoft.com/office/drawing/2014/main" id="{00000000-0008-0000-1300-000002000000}"/>
            </a:ext>
          </a:extLst>
        </xdr:cNvPr>
        <xdr:cNvSpPr/>
      </xdr:nvSpPr>
      <xdr:spPr>
        <a:xfrm>
          <a:off x="10668000" y="7277100"/>
          <a:ext cx="2028825" cy="1000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推薦届出者が設置者である場合は、候補者の選挙事務所異動承諾書（様式</a:t>
          </a:r>
          <a:r>
            <a:rPr kumimoji="1" lang="en-US" altLang="ja-JP" sz="800">
              <a:latin typeface="UD デジタル 教科書体 NP-R" panose="02020400000000000000" pitchFamily="18" charset="-128"/>
              <a:ea typeface="UD デジタル 教科書体 NP-R" panose="02020400000000000000" pitchFamily="18" charset="-128"/>
            </a:rPr>
            <a:t>13</a:t>
          </a:r>
          <a:r>
            <a:rPr kumimoji="1" lang="ja-JP" altLang="en-US" sz="800">
              <a:latin typeface="UD デジタル 教科書体 NP-R" panose="02020400000000000000" pitchFamily="18" charset="-128"/>
              <a:ea typeface="UD デジタル 教科書体 NP-R" panose="02020400000000000000" pitchFamily="18" charset="-128"/>
            </a:rPr>
            <a:t>）、推薦届出者が数人あるときは推薦届出代表者証明書（様式</a:t>
          </a:r>
          <a:r>
            <a:rPr kumimoji="1" lang="en-US" altLang="ja-JP" sz="800">
              <a:latin typeface="UD デジタル 教科書体 NP-R" panose="02020400000000000000" pitchFamily="18" charset="-128"/>
              <a:ea typeface="UD デジタル 教科書体 NP-R" panose="02020400000000000000" pitchFamily="18" charset="-128"/>
            </a:rPr>
            <a:t>14</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latin typeface="UD デジタル 教科書体 NP-R" panose="02020400000000000000" pitchFamily="18" charset="-128"/>
            <a:ea typeface="UD デジタル 教科書体 NP-R" panose="02020400000000000000" pitchFamily="18" charset="-128"/>
          </a:endParaRPr>
        </a:p>
      </xdr:txBody>
    </xdr:sp>
    <xdr:clientData/>
  </xdr:twoCellAnchor>
  <xdr:twoCellAnchor>
    <xdr:from>
      <xdr:col>37</xdr:col>
      <xdr:colOff>190500</xdr:colOff>
      <xdr:row>28</xdr:row>
      <xdr:rowOff>0</xdr:rowOff>
    </xdr:from>
    <xdr:to>
      <xdr:col>41</xdr:col>
      <xdr:colOff>428625</xdr:colOff>
      <xdr:row>33</xdr:row>
      <xdr:rowOff>0</xdr:rowOff>
    </xdr:to>
    <xdr:sp macro="" textlink="">
      <xdr:nvSpPr>
        <xdr:cNvPr id="7" name="大かっこ 6">
          <a:extLst>
            <a:ext uri="{FF2B5EF4-FFF2-40B4-BE49-F238E27FC236}">
              <a16:creationId xmlns:a16="http://schemas.microsoft.com/office/drawing/2014/main" id="{00000000-0008-0000-1300-000002000000}"/>
            </a:ext>
          </a:extLst>
        </xdr:cNvPr>
        <xdr:cNvSpPr/>
      </xdr:nvSpPr>
      <xdr:spPr>
        <a:xfrm>
          <a:off x="17097375" y="7277100"/>
          <a:ext cx="2028825" cy="1000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推薦届出者が設置者である場合は、候補者の選挙事務所異動承諾書（様式</a:t>
          </a:r>
          <a:r>
            <a:rPr kumimoji="1" lang="en-US" altLang="ja-JP" sz="800">
              <a:latin typeface="UD デジタル 教科書体 NP-R" panose="02020400000000000000" pitchFamily="18" charset="-128"/>
              <a:ea typeface="UD デジタル 教科書体 NP-R" panose="02020400000000000000" pitchFamily="18" charset="-128"/>
            </a:rPr>
            <a:t>13</a:t>
          </a:r>
          <a:r>
            <a:rPr kumimoji="1" lang="ja-JP" altLang="en-US" sz="800">
              <a:latin typeface="UD デジタル 教科書体 NP-R" panose="02020400000000000000" pitchFamily="18" charset="-128"/>
              <a:ea typeface="UD デジタル 教科書体 NP-R" panose="02020400000000000000" pitchFamily="18" charset="-128"/>
            </a:rPr>
            <a:t>）、推薦届出者が数人あるときは推薦届出代表者証明書（様式</a:t>
          </a:r>
          <a:r>
            <a:rPr kumimoji="1" lang="en-US" altLang="ja-JP" sz="800">
              <a:latin typeface="UD デジタル 教科書体 NP-R" panose="02020400000000000000" pitchFamily="18" charset="-128"/>
              <a:ea typeface="UD デジタル 教科書体 NP-R" panose="02020400000000000000" pitchFamily="18" charset="-128"/>
            </a:rPr>
            <a:t>14</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latin typeface="UD デジタル 教科書体 NP-R" panose="02020400000000000000" pitchFamily="18" charset="-128"/>
            <a:ea typeface="UD デジタル 教科書体 NP-R" panose="02020400000000000000"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pref.miyagi.jp/soshiki/senkyo/" TargetMode="External"/><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F12"/>
  <sheetViews>
    <sheetView workbookViewId="0">
      <selection activeCell="E4" sqref="E4"/>
    </sheetView>
  </sheetViews>
  <sheetFormatPr defaultRowHeight="13.5"/>
  <cols>
    <col min="1" max="1" width="8.375" style="1" customWidth="1"/>
    <col min="2" max="2" width="12.75" style="1" bestFit="1" customWidth="1"/>
    <col min="3" max="3" width="13.25" style="1" bestFit="1" customWidth="1"/>
    <col min="4" max="4" width="51.125" style="1" bestFit="1" customWidth="1"/>
    <col min="5" max="5" width="49.5" style="4" bestFit="1" customWidth="1"/>
    <col min="6" max="6" width="17.375" style="1" bestFit="1" customWidth="1"/>
    <col min="7" max="16384" width="9" style="1"/>
  </cols>
  <sheetData>
    <row r="1" spans="1:6">
      <c r="A1" s="156" t="s">
        <v>109</v>
      </c>
      <c r="B1" s="4"/>
      <c r="C1" s="4"/>
    </row>
    <row r="3" spans="1:6" s="5" customFormat="1">
      <c r="A3" s="365" t="s">
        <v>115</v>
      </c>
      <c r="B3" s="366"/>
      <c r="C3" s="367"/>
      <c r="D3" s="242" t="s">
        <v>116</v>
      </c>
      <c r="E3" s="243" t="s">
        <v>111</v>
      </c>
    </row>
    <row r="4" spans="1:6">
      <c r="A4" s="359" t="s">
        <v>71</v>
      </c>
      <c r="B4" s="360"/>
      <c r="C4" s="361"/>
      <c r="D4" s="10" t="s">
        <v>622</v>
      </c>
      <c r="E4" s="7" t="s">
        <v>637</v>
      </c>
    </row>
    <row r="5" spans="1:6">
      <c r="A5" s="359" t="s">
        <v>110</v>
      </c>
      <c r="B5" s="360"/>
      <c r="C5" s="361"/>
      <c r="D5" s="11">
        <v>45956</v>
      </c>
      <c r="E5" s="8">
        <v>44500</v>
      </c>
      <c r="F5" s="248" t="str">
        <f>TEXT(D5,"ggge年M月D日")</f>
        <v>令和7年10月26日</v>
      </c>
    </row>
    <row r="6" spans="1:6">
      <c r="A6" s="359" t="s">
        <v>623</v>
      </c>
      <c r="B6" s="360"/>
      <c r="C6" s="361"/>
      <c r="D6" s="18">
        <v>45939</v>
      </c>
      <c r="E6" s="8">
        <v>44483</v>
      </c>
    </row>
    <row r="7" spans="1:6">
      <c r="A7" s="362" t="s">
        <v>117</v>
      </c>
      <c r="B7" s="6" t="s">
        <v>660</v>
      </c>
      <c r="C7" s="6" t="s">
        <v>660</v>
      </c>
      <c r="D7" s="10" t="s">
        <v>114</v>
      </c>
      <c r="E7" s="7" t="s">
        <v>112</v>
      </c>
    </row>
    <row r="8" spans="1:6">
      <c r="A8" s="363"/>
      <c r="B8" s="6"/>
      <c r="C8" s="6"/>
      <c r="D8" s="10"/>
      <c r="E8" s="7" t="s">
        <v>112</v>
      </c>
    </row>
    <row r="9" spans="1:6">
      <c r="A9" s="363"/>
      <c r="B9" s="6"/>
      <c r="C9" s="6"/>
      <c r="D9" s="10"/>
      <c r="E9" s="7" t="s">
        <v>112</v>
      </c>
    </row>
    <row r="10" spans="1:6">
      <c r="A10" s="363"/>
      <c r="B10" s="6"/>
      <c r="C10" s="6"/>
      <c r="D10" s="10"/>
      <c r="E10" s="7" t="s">
        <v>112</v>
      </c>
    </row>
    <row r="11" spans="1:6">
      <c r="A11" s="364"/>
      <c r="B11" s="6"/>
      <c r="C11" s="6"/>
      <c r="D11" s="10"/>
      <c r="E11" s="7" t="s">
        <v>112</v>
      </c>
    </row>
    <row r="12" spans="1:6">
      <c r="A12" s="359" t="s">
        <v>113</v>
      </c>
      <c r="B12" s="360"/>
      <c r="C12" s="361"/>
      <c r="D12" s="10" t="s">
        <v>114</v>
      </c>
      <c r="E12" s="7" t="s">
        <v>112</v>
      </c>
    </row>
  </sheetData>
  <mergeCells count="6">
    <mergeCell ref="A6:C6"/>
    <mergeCell ref="A7:A11"/>
    <mergeCell ref="A12:C12"/>
    <mergeCell ref="A3:C3"/>
    <mergeCell ref="A4:C4"/>
    <mergeCell ref="A5:C5"/>
  </mergeCells>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O32"/>
  <sheetViews>
    <sheetView view="pageBreakPreview" zoomScaleNormal="100" zoomScaleSheetLayoutView="100" workbookViewId="0"/>
  </sheetViews>
  <sheetFormatPr defaultColWidth="5.875" defaultRowHeight="15.75"/>
  <cols>
    <col min="1" max="13" width="5.875" style="48" customWidth="1"/>
    <col min="14" max="14" width="10.625" style="48" customWidth="1"/>
    <col min="15" max="15" width="11.875" style="48" bestFit="1" customWidth="1"/>
    <col min="16" max="16384" width="5.875" style="48"/>
  </cols>
  <sheetData>
    <row r="1" spans="1:15">
      <c r="N1" s="66" t="s">
        <v>522</v>
      </c>
      <c r="O1" s="245" t="s">
        <v>364</v>
      </c>
    </row>
    <row r="5" spans="1:15" ht="31.5">
      <c r="A5" s="505" t="s">
        <v>280</v>
      </c>
      <c r="B5" s="505"/>
      <c r="C5" s="505"/>
      <c r="D5" s="505"/>
      <c r="E5" s="505"/>
      <c r="F5" s="505"/>
      <c r="G5" s="505"/>
      <c r="H5" s="505"/>
      <c r="I5" s="505"/>
      <c r="J5" s="505"/>
      <c r="K5" s="505"/>
      <c r="L5" s="505"/>
      <c r="M5" s="505"/>
      <c r="N5" s="505"/>
    </row>
    <row r="9" spans="1:15" ht="14.25" customHeight="1"/>
    <row r="10" spans="1:15" ht="15.75" customHeight="1">
      <c r="A10" s="512" t="str">
        <f>"　"&amp;設定シート!$F$5&amp;"執行の宮城県知事選挙"&amp;"における候補者となることを承諾します。"</f>
        <v>　令和7年10月26日執行の宮城県知事選挙における候補者となることを承諾します。</v>
      </c>
      <c r="B10" s="512"/>
      <c r="C10" s="512"/>
      <c r="D10" s="512"/>
      <c r="E10" s="512"/>
      <c r="F10" s="512"/>
      <c r="G10" s="512"/>
      <c r="H10" s="512"/>
      <c r="I10" s="512"/>
      <c r="J10" s="512"/>
      <c r="K10" s="512"/>
      <c r="L10" s="512"/>
      <c r="M10" s="512"/>
      <c r="N10" s="512"/>
    </row>
    <row r="11" spans="1:15" ht="14.25" customHeight="1">
      <c r="H11" s="69"/>
      <c r="K11" s="69"/>
    </row>
    <row r="12" spans="1:15" ht="14.25" customHeight="1">
      <c r="H12" s="69"/>
    </row>
    <row r="15" spans="1:15">
      <c r="A15" s="509">
        <f>設定シート!D6</f>
        <v>45939</v>
      </c>
      <c r="B15" s="509"/>
      <c r="C15" s="509"/>
      <c r="D15" s="509"/>
      <c r="E15" s="509"/>
    </row>
    <row r="16" spans="1:15">
      <c r="B16" s="71"/>
      <c r="C16" s="62"/>
      <c r="D16" s="62"/>
    </row>
    <row r="17" spans="1:14">
      <c r="B17" s="71"/>
      <c r="C17" s="62"/>
      <c r="D17" s="62"/>
      <c r="E17" s="511" t="s">
        <v>55</v>
      </c>
      <c r="F17" s="511"/>
      <c r="H17" s="506">
        <f>入力シート①!C16</f>
        <v>0</v>
      </c>
      <c r="I17" s="506"/>
      <c r="J17" s="506"/>
      <c r="K17" s="506"/>
      <c r="L17" s="506"/>
      <c r="M17" s="506"/>
      <c r="N17" s="506"/>
    </row>
    <row r="18" spans="1:14">
      <c r="B18" s="71"/>
      <c r="C18" s="62"/>
      <c r="D18" s="62"/>
      <c r="E18" s="61"/>
      <c r="F18" s="72"/>
    </row>
    <row r="19" spans="1:14">
      <c r="B19" s="71"/>
      <c r="C19" s="62"/>
      <c r="D19" s="62"/>
      <c r="E19" s="47"/>
      <c r="F19" s="72"/>
      <c r="G19" s="60"/>
    </row>
    <row r="20" spans="1:14">
      <c r="B20" s="71"/>
      <c r="C20" s="62"/>
      <c r="D20" s="62"/>
      <c r="E20" s="511" t="s">
        <v>66</v>
      </c>
      <c r="F20" s="511"/>
      <c r="H20" s="506">
        <f>入力シート①!C12</f>
        <v>0</v>
      </c>
      <c r="I20" s="506"/>
      <c r="J20" s="506"/>
      <c r="K20" s="506"/>
      <c r="L20" s="506"/>
      <c r="M20" s="506"/>
      <c r="N20" s="506"/>
    </row>
    <row r="21" spans="1:14">
      <c r="B21" s="71"/>
      <c r="C21" s="62"/>
      <c r="D21" s="62"/>
    </row>
    <row r="22" spans="1:14">
      <c r="B22" s="71"/>
      <c r="C22" s="62"/>
      <c r="D22" s="62"/>
    </row>
    <row r="23" spans="1:14">
      <c r="B23" s="71"/>
      <c r="C23" s="62"/>
      <c r="D23" s="62"/>
    </row>
    <row r="24" spans="1:14">
      <c r="B24" s="71"/>
      <c r="C24" s="62"/>
      <c r="D24" s="62"/>
    </row>
    <row r="25" spans="1:14">
      <c r="C25" s="66" t="s">
        <v>274</v>
      </c>
      <c r="E25" s="506">
        <f>入力シート①!C22</f>
        <v>0</v>
      </c>
      <c r="F25" s="506"/>
      <c r="G25" s="506"/>
      <c r="H25" s="506"/>
      <c r="I25" s="506"/>
      <c r="J25" s="48" t="s">
        <v>20</v>
      </c>
    </row>
    <row r="26" spans="1:14">
      <c r="B26" s="71"/>
      <c r="C26" s="62"/>
      <c r="D26" s="62"/>
    </row>
    <row r="27" spans="1:14" ht="15.75" customHeight="1">
      <c r="D27" s="76"/>
      <c r="E27" s="76"/>
      <c r="F27" s="72"/>
      <c r="G27" s="76"/>
      <c r="I27" s="74"/>
      <c r="J27" s="74"/>
      <c r="K27" s="77"/>
      <c r="L27" s="77"/>
    </row>
    <row r="28" spans="1:14" ht="15.75" customHeight="1">
      <c r="A28" s="46" t="s">
        <v>69</v>
      </c>
      <c r="D28" s="76"/>
      <c r="E28" s="76"/>
      <c r="F28" s="72"/>
      <c r="G28" s="76"/>
      <c r="I28" s="74"/>
      <c r="J28" s="74"/>
      <c r="K28" s="77"/>
      <c r="L28" s="77"/>
    </row>
    <row r="29" spans="1:14" ht="15.75" customHeight="1">
      <c r="A29" s="501" t="s">
        <v>360</v>
      </c>
      <c r="B29" s="501"/>
      <c r="C29" s="501"/>
      <c r="D29" s="501"/>
      <c r="E29" s="501"/>
      <c r="F29" s="501"/>
      <c r="G29" s="501"/>
      <c r="H29" s="501"/>
      <c r="I29" s="501"/>
      <c r="J29" s="501"/>
      <c r="K29" s="501"/>
      <c r="L29" s="501"/>
      <c r="M29" s="501"/>
      <c r="N29" s="501"/>
    </row>
    <row r="31" spans="1:14">
      <c r="M31" s="66"/>
    </row>
    <row r="32" spans="1:14">
      <c r="A32" s="79"/>
    </row>
  </sheetData>
  <mergeCells count="9">
    <mergeCell ref="A29:N29"/>
    <mergeCell ref="A15:E15"/>
    <mergeCell ref="A5:N5"/>
    <mergeCell ref="H20:N20"/>
    <mergeCell ref="H17:N17"/>
    <mergeCell ref="E25:I25"/>
    <mergeCell ref="E20:F20"/>
    <mergeCell ref="E17:F17"/>
    <mergeCell ref="A10:N10"/>
  </mergeCells>
  <phoneticPr fontId="1"/>
  <hyperlinks>
    <hyperlink ref="O1" location="目次!A1" display="目次に戻る"/>
  </hyperlinks>
  <printOptions horizontalCentered="1"/>
  <pageMargins left="0.78740157480314965" right="0.19685039370078741" top="0.78740157480314965" bottom="0.78740157480314965" header="0.31496062992125984" footer="0.31496062992125984"/>
  <pageSetup paperSize="9" orientation="portrait" blackAndWhite="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2"/>
  <sheetViews>
    <sheetView view="pageBreakPreview" zoomScaleNormal="100" zoomScaleSheetLayoutView="100" workbookViewId="0"/>
  </sheetViews>
  <sheetFormatPr defaultColWidth="5.875" defaultRowHeight="15.75"/>
  <cols>
    <col min="1" max="1" width="5.875" style="48" customWidth="1"/>
    <col min="2" max="2" width="8.75" style="48" customWidth="1"/>
    <col min="3" max="5" width="5.875" style="48" customWidth="1"/>
    <col min="6" max="6" width="2.5" style="48" customWidth="1"/>
    <col min="7" max="13" width="5.875" style="48" customWidth="1"/>
    <col min="14" max="14" width="6.75" style="48" customWidth="1"/>
    <col min="15" max="15" width="5.875" style="48" customWidth="1"/>
    <col min="16" max="16" width="8.75" style="48" customWidth="1"/>
    <col min="17" max="19" width="5.875" style="48" customWidth="1"/>
    <col min="20" max="20" width="2.5" style="48" customWidth="1"/>
    <col min="21" max="27" width="5.875" style="48" customWidth="1"/>
    <col min="28" max="28" width="6.75" style="48" customWidth="1"/>
    <col min="29" max="29" width="11.875" style="48" bestFit="1" customWidth="1"/>
    <col min="30" max="16384" width="5.875" style="48"/>
  </cols>
  <sheetData>
    <row r="1" spans="1:29">
      <c r="N1" s="47" t="s">
        <v>480</v>
      </c>
      <c r="AB1" s="47" t="s">
        <v>523</v>
      </c>
      <c r="AC1" s="245" t="s">
        <v>364</v>
      </c>
    </row>
    <row r="5" spans="1:29" ht="31.5">
      <c r="A5" s="505" t="s">
        <v>202</v>
      </c>
      <c r="B5" s="505"/>
      <c r="C5" s="505"/>
      <c r="D5" s="505"/>
      <c r="E5" s="505"/>
      <c r="F5" s="505"/>
      <c r="G5" s="505"/>
      <c r="H5" s="505"/>
      <c r="I5" s="505"/>
      <c r="J5" s="505"/>
      <c r="K5" s="505"/>
      <c r="L5" s="505"/>
      <c r="M5" s="505"/>
      <c r="N5" s="505"/>
      <c r="O5" s="505" t="s">
        <v>202</v>
      </c>
      <c r="P5" s="505"/>
      <c r="Q5" s="505"/>
      <c r="R5" s="505"/>
      <c r="S5" s="505"/>
      <c r="T5" s="505"/>
      <c r="U5" s="505"/>
      <c r="V5" s="505"/>
      <c r="W5" s="505"/>
      <c r="X5" s="505"/>
      <c r="Y5" s="505"/>
      <c r="Z5" s="505"/>
      <c r="AA5" s="505"/>
      <c r="AB5" s="505"/>
    </row>
    <row r="6" spans="1:29">
      <c r="A6" s="513" t="s">
        <v>281</v>
      </c>
      <c r="B6" s="513"/>
      <c r="C6" s="513"/>
      <c r="D6" s="513"/>
      <c r="E6" s="513"/>
      <c r="F6" s="513"/>
      <c r="G6" s="513"/>
      <c r="H6" s="513"/>
      <c r="I6" s="513"/>
      <c r="J6" s="513"/>
      <c r="K6" s="513"/>
      <c r="L6" s="513"/>
      <c r="M6" s="513"/>
      <c r="N6" s="513"/>
      <c r="O6" s="513" t="s">
        <v>282</v>
      </c>
      <c r="P6" s="513"/>
      <c r="Q6" s="513"/>
      <c r="R6" s="513"/>
      <c r="S6" s="513"/>
      <c r="T6" s="513"/>
      <c r="U6" s="513"/>
      <c r="V6" s="513"/>
      <c r="W6" s="513"/>
      <c r="X6" s="513"/>
      <c r="Y6" s="513"/>
      <c r="Z6" s="513"/>
      <c r="AA6" s="513"/>
      <c r="AB6" s="513"/>
    </row>
    <row r="8" spans="1:29">
      <c r="A8" s="46"/>
      <c r="O8" s="46"/>
    </row>
    <row r="9" spans="1:29" ht="14.25" customHeight="1">
      <c r="A9" s="46"/>
      <c r="O9" s="46"/>
    </row>
    <row r="10" spans="1:29" ht="14.25" customHeight="1">
      <c r="G10" s="48" t="s">
        <v>23</v>
      </c>
      <c r="I10" s="506">
        <f>入力シート①!C30</f>
        <v>0</v>
      </c>
      <c r="J10" s="506"/>
      <c r="K10" s="506"/>
      <c r="L10" s="506"/>
      <c r="M10" s="506"/>
      <c r="N10" s="506"/>
      <c r="U10" s="48" t="s">
        <v>23</v>
      </c>
      <c r="W10" s="506">
        <f>入力シート①!C22</f>
        <v>0</v>
      </c>
      <c r="X10" s="506"/>
      <c r="Y10" s="506"/>
      <c r="Z10" s="506"/>
      <c r="AA10" s="506"/>
      <c r="AB10" s="506"/>
    </row>
    <row r="11" spans="1:29" ht="14.25" customHeight="1">
      <c r="I11" s="92"/>
      <c r="J11" s="92"/>
      <c r="K11" s="92"/>
      <c r="L11" s="75"/>
      <c r="M11" s="75"/>
      <c r="N11" s="75"/>
      <c r="W11" s="92"/>
      <c r="X11" s="92"/>
      <c r="Y11" s="92"/>
      <c r="Z11" s="75"/>
      <c r="AA11" s="75"/>
      <c r="AB11" s="75"/>
    </row>
    <row r="12" spans="1:29" ht="14.25" customHeight="1">
      <c r="I12" s="92"/>
      <c r="J12" s="92"/>
      <c r="K12" s="92"/>
      <c r="L12" s="75"/>
      <c r="M12" s="75"/>
      <c r="N12" s="75"/>
      <c r="W12" s="92"/>
      <c r="X12" s="92"/>
      <c r="Y12" s="92"/>
      <c r="Z12" s="75"/>
      <c r="AA12" s="75"/>
      <c r="AB12" s="75"/>
    </row>
    <row r="13" spans="1:29" ht="14.25" customHeight="1">
      <c r="G13" s="48" t="s">
        <v>22</v>
      </c>
      <c r="I13" s="506">
        <f>入力シート①!C33</f>
        <v>0</v>
      </c>
      <c r="J13" s="506"/>
      <c r="K13" s="506"/>
      <c r="L13" s="506"/>
      <c r="M13" s="506"/>
      <c r="N13" s="506"/>
      <c r="U13" s="48" t="s">
        <v>22</v>
      </c>
      <c r="W13" s="506">
        <f>入力シート①!C25</f>
        <v>0</v>
      </c>
      <c r="X13" s="506"/>
      <c r="Y13" s="506"/>
      <c r="Z13" s="506"/>
      <c r="AA13" s="506"/>
      <c r="AB13" s="506"/>
    </row>
    <row r="14" spans="1:29" ht="14.25" customHeight="1">
      <c r="I14" s="131"/>
      <c r="J14" s="131"/>
      <c r="K14" s="131"/>
      <c r="L14" s="131"/>
      <c r="M14" s="75"/>
      <c r="N14" s="75"/>
      <c r="W14" s="131"/>
      <c r="X14" s="131"/>
      <c r="Y14" s="131"/>
      <c r="Z14" s="131"/>
      <c r="AA14" s="75"/>
      <c r="AB14" s="75"/>
    </row>
    <row r="15" spans="1:29" ht="14.25" customHeight="1">
      <c r="I15" s="131"/>
      <c r="J15" s="131"/>
      <c r="K15" s="131"/>
      <c r="L15" s="131"/>
      <c r="M15" s="75"/>
      <c r="N15" s="75"/>
      <c r="W15" s="131"/>
      <c r="X15" s="131"/>
      <c r="Y15" s="131"/>
      <c r="Z15" s="131"/>
      <c r="AA15" s="75"/>
      <c r="AB15" s="75"/>
    </row>
    <row r="16" spans="1:29" ht="14.25" customHeight="1"/>
    <row r="17" spans="1:28" ht="14.25" customHeight="1">
      <c r="A17" s="48" t="s">
        <v>200</v>
      </c>
      <c r="C17" s="261" t="str">
        <f>IF(RIGHT(B27,1)="区","本区",IF(RIGHT(B27,1)="市","本市",IF(RIGHT(B27,1)="町","本町","本村")))</f>
        <v>本村</v>
      </c>
      <c r="D17" s="138" t="s">
        <v>203</v>
      </c>
      <c r="F17" s="516" t="s">
        <v>204</v>
      </c>
      <c r="G17" s="516"/>
      <c r="H17" s="516"/>
      <c r="I17" s="516"/>
      <c r="J17" s="516"/>
      <c r="K17" s="48" t="s">
        <v>205</v>
      </c>
      <c r="N17" s="95"/>
      <c r="O17" s="48" t="s">
        <v>200</v>
      </c>
      <c r="Q17" s="261" t="str">
        <f>IF(RIGHT(P27,1)="区","本区",IF(RIGHT(P27,1)="市","本市",IF(RIGHT(P27,1)="町","本町","本村")))</f>
        <v>本村</v>
      </c>
      <c r="R17" s="138" t="s">
        <v>203</v>
      </c>
      <c r="T17" s="516" t="s">
        <v>204</v>
      </c>
      <c r="U17" s="516"/>
      <c r="V17" s="516"/>
      <c r="W17" s="516"/>
      <c r="X17" s="516"/>
      <c r="Y17" s="48" t="s">
        <v>205</v>
      </c>
      <c r="AB17" s="95"/>
    </row>
    <row r="18" spans="1:28" ht="14.25" customHeight="1">
      <c r="A18" s="75" t="s">
        <v>206</v>
      </c>
      <c r="O18" s="75" t="s">
        <v>206</v>
      </c>
    </row>
    <row r="19" spans="1:28" ht="14.25" customHeight="1">
      <c r="C19" s="68"/>
      <c r="Q19" s="68"/>
    </row>
    <row r="20" spans="1:28" ht="14.25" customHeight="1">
      <c r="C20" s="68"/>
      <c r="Q20" s="68"/>
    </row>
    <row r="21" spans="1:28" ht="14.25" customHeight="1">
      <c r="G21" s="73"/>
      <c r="J21" s="73"/>
      <c r="U21" s="73"/>
      <c r="X21" s="73"/>
    </row>
    <row r="22" spans="1:28" ht="14.25" customHeight="1">
      <c r="G22" s="73"/>
      <c r="J22" s="73"/>
      <c r="U22" s="73"/>
      <c r="X22" s="73"/>
    </row>
    <row r="23" spans="1:28" ht="14.25" customHeight="1">
      <c r="B23" s="514" t="s">
        <v>88</v>
      </c>
      <c r="C23" s="514"/>
      <c r="D23" s="514"/>
      <c r="E23" s="514"/>
      <c r="G23" s="73"/>
      <c r="P23" s="514" t="s">
        <v>88</v>
      </c>
      <c r="Q23" s="514"/>
      <c r="R23" s="514"/>
      <c r="S23" s="514"/>
      <c r="U23" s="73"/>
    </row>
    <row r="24" spans="1:28" ht="14.25" customHeight="1">
      <c r="G24" s="73"/>
      <c r="J24" s="73"/>
      <c r="U24" s="73"/>
      <c r="X24" s="73"/>
    </row>
    <row r="25" spans="1:28" ht="14.25" customHeight="1">
      <c r="G25" s="73"/>
      <c r="J25" s="73"/>
      <c r="U25" s="73"/>
      <c r="X25" s="73"/>
    </row>
    <row r="26" spans="1:28" ht="14.25" customHeight="1">
      <c r="G26" s="73"/>
      <c r="J26" s="73"/>
      <c r="U26" s="73"/>
      <c r="X26" s="73"/>
    </row>
    <row r="27" spans="1:28" ht="14.25" customHeight="1">
      <c r="B27" s="244">
        <f>入力シート①!C32</f>
        <v>0</v>
      </c>
      <c r="C27" s="140" t="s">
        <v>210</v>
      </c>
      <c r="D27" s="139"/>
      <c r="E27" s="139"/>
      <c r="F27" s="72"/>
      <c r="G27" s="72"/>
      <c r="H27" s="68"/>
      <c r="I27" s="68"/>
      <c r="J27" s="68"/>
      <c r="K27" s="68"/>
      <c r="L27" s="68"/>
      <c r="M27" s="68"/>
      <c r="N27" s="68"/>
      <c r="P27" s="244">
        <f>入力シート①!C24</f>
        <v>0</v>
      </c>
      <c r="Q27" s="140" t="s">
        <v>210</v>
      </c>
      <c r="R27" s="139"/>
      <c r="S27" s="139"/>
      <c r="T27" s="72"/>
      <c r="U27" s="72"/>
      <c r="V27" s="68"/>
      <c r="W27" s="68"/>
      <c r="X27" s="68"/>
      <c r="Y27" s="68"/>
      <c r="Z27" s="68"/>
      <c r="AA27" s="68"/>
      <c r="AB27" s="68"/>
    </row>
    <row r="28" spans="1:28" ht="14.25" customHeight="1">
      <c r="B28" s="139"/>
      <c r="C28" s="139"/>
      <c r="D28" s="139"/>
      <c r="E28" s="139"/>
      <c r="F28" s="76"/>
      <c r="G28" s="76"/>
      <c r="P28" s="139"/>
      <c r="Q28" s="139"/>
      <c r="R28" s="139"/>
      <c r="S28" s="139"/>
      <c r="T28" s="76"/>
      <c r="U28" s="76"/>
    </row>
    <row r="29" spans="1:28" ht="14.25" customHeight="1">
      <c r="B29" s="139"/>
      <c r="C29" s="139"/>
      <c r="D29" s="139"/>
      <c r="E29" s="139"/>
      <c r="F29" s="76"/>
      <c r="G29" s="76"/>
      <c r="P29" s="139"/>
      <c r="Q29" s="139"/>
      <c r="R29" s="139"/>
      <c r="S29" s="139"/>
      <c r="T29" s="76"/>
      <c r="U29" s="76"/>
    </row>
    <row r="30" spans="1:28" ht="14.25" customHeight="1">
      <c r="C30" s="76"/>
      <c r="D30" s="72" t="s">
        <v>207</v>
      </c>
      <c r="E30" s="72"/>
      <c r="F30" s="515"/>
      <c r="G30" s="515"/>
      <c r="H30" s="515"/>
      <c r="I30" s="515"/>
      <c r="J30" s="515"/>
      <c r="K30" s="515"/>
      <c r="L30" s="141"/>
      <c r="M30" s="141"/>
      <c r="N30" s="141"/>
      <c r="Q30" s="76"/>
      <c r="R30" s="72" t="s">
        <v>207</v>
      </c>
      <c r="S30" s="72"/>
      <c r="T30" s="515"/>
      <c r="U30" s="515"/>
      <c r="V30" s="515"/>
      <c r="W30" s="515"/>
      <c r="X30" s="515"/>
      <c r="Y30" s="515"/>
      <c r="Z30" s="141"/>
      <c r="AA30" s="141"/>
      <c r="AB30" s="141"/>
    </row>
    <row r="31" spans="1:28" ht="14.25" customHeight="1">
      <c r="C31" s="76"/>
      <c r="D31" s="76"/>
      <c r="E31" s="72"/>
      <c r="F31" s="76"/>
      <c r="G31" s="76"/>
      <c r="K31" s="75"/>
      <c r="L31" s="75"/>
      <c r="Q31" s="76"/>
      <c r="R31" s="76"/>
      <c r="S31" s="72"/>
      <c r="T31" s="76"/>
      <c r="U31" s="76"/>
      <c r="Y31" s="75"/>
      <c r="Z31" s="75"/>
    </row>
    <row r="32" spans="1:28" ht="14.25" customHeight="1">
      <c r="C32" s="76"/>
      <c r="D32" s="76"/>
      <c r="E32" s="72"/>
      <c r="F32" s="76"/>
      <c r="G32" s="76"/>
      <c r="K32" s="75"/>
      <c r="L32" s="75"/>
      <c r="Q32" s="76"/>
      <c r="R32" s="76"/>
      <c r="S32" s="72"/>
      <c r="T32" s="76"/>
      <c r="U32" s="76"/>
      <c r="Y32" s="75"/>
      <c r="Z32" s="75"/>
    </row>
    <row r="33" spans="1:28" ht="14.25" customHeight="1">
      <c r="C33" s="76"/>
      <c r="D33" s="72"/>
      <c r="F33" s="68"/>
      <c r="G33" s="68"/>
      <c r="H33" s="68"/>
      <c r="I33" s="68"/>
      <c r="J33" s="68"/>
      <c r="K33" s="68"/>
      <c r="L33" s="68"/>
      <c r="M33" s="68"/>
      <c r="N33" s="68"/>
      <c r="Q33" s="76"/>
      <c r="R33" s="72"/>
      <c r="T33" s="68"/>
      <c r="U33" s="68"/>
      <c r="V33" s="68"/>
      <c r="W33" s="68"/>
      <c r="X33" s="68"/>
      <c r="Y33" s="68"/>
      <c r="Z33" s="68"/>
      <c r="AA33" s="68"/>
      <c r="AB33" s="68"/>
    </row>
    <row r="34" spans="1:28" ht="14.25" customHeight="1">
      <c r="A34" s="46"/>
      <c r="B34" s="113"/>
      <c r="C34" s="113"/>
      <c r="D34" s="113"/>
      <c r="E34" s="113"/>
      <c r="F34" s="113"/>
      <c r="G34" s="113"/>
      <c r="H34" s="113"/>
      <c r="I34" s="113"/>
      <c r="J34" s="113"/>
      <c r="K34" s="113"/>
      <c r="L34" s="113"/>
      <c r="M34" s="113"/>
      <c r="N34" s="113"/>
      <c r="O34" s="46"/>
      <c r="P34" s="113"/>
      <c r="Q34" s="113"/>
      <c r="R34" s="113"/>
      <c r="S34" s="113"/>
      <c r="T34" s="113"/>
      <c r="U34" s="113"/>
      <c r="V34" s="113"/>
      <c r="W34" s="113"/>
      <c r="X34" s="113"/>
      <c r="Y34" s="113"/>
      <c r="Z34" s="113"/>
      <c r="AA34" s="113"/>
      <c r="AB34" s="113"/>
    </row>
    <row r="35" spans="1:28" ht="14.25" customHeight="1">
      <c r="A35" s="46"/>
      <c r="D35" s="71"/>
      <c r="G35" s="76"/>
      <c r="H35" s="68"/>
      <c r="I35" s="68"/>
      <c r="J35" s="68"/>
      <c r="K35" s="68"/>
      <c r="L35" s="68"/>
      <c r="M35" s="46"/>
      <c r="O35" s="46"/>
      <c r="R35" s="71"/>
      <c r="U35" s="76"/>
      <c r="V35" s="517"/>
      <c r="W35" s="517"/>
      <c r="X35" s="517"/>
      <c r="Y35" s="517"/>
      <c r="Z35" s="517"/>
      <c r="AA35" s="46"/>
    </row>
    <row r="36" spans="1:28" ht="14.25" customHeight="1">
      <c r="G36" s="73"/>
      <c r="J36" s="73"/>
      <c r="U36" s="73"/>
      <c r="X36" s="73"/>
    </row>
    <row r="37" spans="1:28" ht="14.25" customHeight="1">
      <c r="G37" s="73"/>
      <c r="J37" s="73"/>
      <c r="U37" s="73"/>
      <c r="X37" s="73"/>
    </row>
    <row r="38" spans="1:28" ht="14.25" customHeight="1">
      <c r="G38" s="73"/>
      <c r="J38" s="73"/>
      <c r="U38" s="73"/>
      <c r="X38" s="73"/>
    </row>
    <row r="39" spans="1:28" ht="14.25" customHeight="1">
      <c r="G39" s="73"/>
      <c r="J39" s="73"/>
      <c r="U39" s="73"/>
      <c r="X39" s="73"/>
    </row>
    <row r="40" spans="1:28" ht="14.25" customHeight="1">
      <c r="G40" s="73"/>
      <c r="J40" s="73"/>
      <c r="U40" s="73"/>
      <c r="X40" s="73"/>
    </row>
    <row r="41" spans="1:28" ht="14.25" customHeight="1">
      <c r="A41" s="114"/>
      <c r="B41" s="64"/>
      <c r="C41" s="64"/>
      <c r="D41" s="64"/>
      <c r="E41" s="64"/>
      <c r="F41" s="64"/>
      <c r="G41" s="64"/>
      <c r="H41" s="64"/>
      <c r="I41" s="64"/>
      <c r="J41" s="64"/>
      <c r="K41" s="64"/>
      <c r="L41" s="64"/>
      <c r="M41" s="64"/>
      <c r="N41" s="112"/>
      <c r="O41" s="114"/>
      <c r="P41" s="64"/>
      <c r="Q41" s="64"/>
      <c r="R41" s="64"/>
      <c r="S41" s="64"/>
      <c r="T41" s="64"/>
      <c r="U41" s="64"/>
      <c r="V41" s="64"/>
      <c r="W41" s="64"/>
      <c r="X41" s="64"/>
      <c r="Y41" s="64"/>
      <c r="Z41" s="64"/>
      <c r="AA41" s="64"/>
      <c r="AB41" s="112"/>
    </row>
    <row r="42" spans="1:28">
      <c r="A42" s="114"/>
      <c r="B42" s="64"/>
      <c r="C42" s="64"/>
      <c r="D42" s="64"/>
      <c r="E42" s="64"/>
      <c r="F42" s="64"/>
      <c r="G42" s="64"/>
      <c r="H42" s="64"/>
      <c r="I42" s="64"/>
      <c r="J42" s="64"/>
      <c r="K42" s="64"/>
      <c r="L42" s="64"/>
      <c r="M42" s="64"/>
      <c r="N42" s="112"/>
      <c r="O42" s="114"/>
      <c r="P42" s="64"/>
      <c r="Q42" s="64"/>
      <c r="R42" s="64"/>
      <c r="S42" s="64"/>
      <c r="T42" s="64"/>
      <c r="U42" s="64"/>
      <c r="V42" s="64"/>
      <c r="W42" s="64"/>
      <c r="X42" s="64"/>
      <c r="Y42" s="64"/>
      <c r="Z42" s="64"/>
      <c r="AA42" s="64"/>
      <c r="AB42" s="112"/>
    </row>
  </sheetData>
  <mergeCells count="15">
    <mergeCell ref="T30:Y30"/>
    <mergeCell ref="V35:Z35"/>
    <mergeCell ref="P23:S23"/>
    <mergeCell ref="O5:AB5"/>
    <mergeCell ref="O6:AB6"/>
    <mergeCell ref="W10:AB10"/>
    <mergeCell ref="W13:AB13"/>
    <mergeCell ref="T17:X17"/>
    <mergeCell ref="A5:N5"/>
    <mergeCell ref="A6:N6"/>
    <mergeCell ref="I13:N13"/>
    <mergeCell ref="B23:E23"/>
    <mergeCell ref="F30:K30"/>
    <mergeCell ref="F17:J17"/>
    <mergeCell ref="I10:N10"/>
  </mergeCells>
  <phoneticPr fontId="1"/>
  <dataValidations count="1">
    <dataValidation type="list" allowBlank="1" showInputMessage="1" showErrorMessage="1" sqref="C17 Q17">
      <formula1>"本区,本市,本町,本村"</formula1>
    </dataValidation>
  </dataValidations>
  <hyperlinks>
    <hyperlink ref="AC1" location="目次!A1" display="目次に戻る"/>
  </hyperlinks>
  <printOptions horizontalCentered="1"/>
  <pageMargins left="0.78740157480314965" right="0.78740157480314965" top="0.98425196850393704" bottom="0.98425196850393704" header="0.51181102362204722" footer="0.51181102362204722"/>
  <pageSetup paperSize="9" orientation="portrait" blackAndWhite="1" horizontalDpi="200" verticalDpi="2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view="pageBreakPreview" zoomScaleNormal="100" zoomScaleSheetLayoutView="100" workbookViewId="0">
      <selection sqref="A1:A3"/>
    </sheetView>
  </sheetViews>
  <sheetFormatPr defaultColWidth="5.875" defaultRowHeight="15.75"/>
  <cols>
    <col min="1" max="7" width="5.875" style="48" customWidth="1"/>
    <col min="8" max="8" width="6.25" style="48" customWidth="1"/>
    <col min="9" max="15" width="5.875" style="48" customWidth="1"/>
    <col min="16" max="16" width="11.875" style="48" bestFit="1" customWidth="1"/>
    <col min="17" max="16384" width="5.875" style="48"/>
  </cols>
  <sheetData>
    <row r="1" spans="1:16">
      <c r="A1" s="518" t="s">
        <v>367</v>
      </c>
      <c r="B1" s="521" t="s">
        <v>117</v>
      </c>
      <c r="C1" s="521"/>
      <c r="D1" s="521" t="s">
        <v>368</v>
      </c>
      <c r="E1" s="521"/>
      <c r="F1" s="521"/>
      <c r="G1" s="521"/>
      <c r="H1" s="521"/>
      <c r="I1" s="521"/>
      <c r="J1" s="521" t="s">
        <v>369</v>
      </c>
      <c r="K1" s="521"/>
      <c r="O1" s="66" t="s">
        <v>481</v>
      </c>
      <c r="P1" s="245" t="s">
        <v>364</v>
      </c>
    </row>
    <row r="2" spans="1:16" ht="22.5" customHeight="1">
      <c r="A2" s="519"/>
      <c r="B2" s="521"/>
      <c r="C2" s="521"/>
      <c r="D2" s="522">
        <f>設定シート!D6</f>
        <v>45939</v>
      </c>
      <c r="E2" s="522"/>
      <c r="F2" s="522"/>
      <c r="G2" s="523"/>
      <c r="H2" s="524" t="s">
        <v>370</v>
      </c>
      <c r="I2" s="525"/>
      <c r="J2" s="521"/>
      <c r="K2" s="521"/>
      <c r="O2" s="66" t="s">
        <v>438</v>
      </c>
    </row>
    <row r="3" spans="1:16" ht="22.5" customHeight="1">
      <c r="A3" s="520"/>
      <c r="B3" s="521"/>
      <c r="C3" s="521"/>
      <c r="D3" s="522"/>
      <c r="E3" s="522"/>
      <c r="F3" s="522"/>
      <c r="G3" s="523"/>
      <c r="H3" s="524"/>
      <c r="I3" s="525"/>
      <c r="J3" s="521"/>
      <c r="K3" s="521"/>
    </row>
    <row r="4" spans="1:16" ht="22.5" customHeight="1">
      <c r="A4" s="78"/>
      <c r="B4" s="78"/>
    </row>
    <row r="5" spans="1:16" ht="22.5" customHeight="1">
      <c r="A5" s="78"/>
      <c r="B5" s="78"/>
    </row>
    <row r="6" spans="1:16" ht="22.5" customHeight="1">
      <c r="A6" s="78"/>
      <c r="B6" s="78"/>
    </row>
    <row r="7" spans="1:16" ht="31.5">
      <c r="A7" s="505" t="s">
        <v>24</v>
      </c>
      <c r="B7" s="505"/>
      <c r="C7" s="505"/>
      <c r="D7" s="505"/>
      <c r="E7" s="505"/>
      <c r="F7" s="505"/>
      <c r="G7" s="505"/>
      <c r="H7" s="505"/>
      <c r="I7" s="505"/>
      <c r="J7" s="505"/>
      <c r="K7" s="505"/>
      <c r="L7" s="505"/>
      <c r="M7" s="505"/>
      <c r="N7" s="505"/>
      <c r="O7" s="505"/>
    </row>
    <row r="10" spans="1:16" ht="18.75">
      <c r="D10" s="508" t="s">
        <v>9</v>
      </c>
      <c r="E10" s="508"/>
      <c r="G10" s="526">
        <f>入力シート①!C11</f>
        <v>0</v>
      </c>
      <c r="H10" s="526"/>
      <c r="I10" s="526"/>
      <c r="J10" s="526"/>
      <c r="K10" s="526"/>
      <c r="L10" s="526"/>
      <c r="M10" s="526"/>
      <c r="N10" s="526"/>
    </row>
    <row r="11" spans="1:16" ht="18.75">
      <c r="D11" s="508" t="s">
        <v>93</v>
      </c>
      <c r="E11" s="508"/>
      <c r="G11" s="526">
        <f>入力シート①!C12</f>
        <v>0</v>
      </c>
      <c r="H11" s="526"/>
      <c r="I11" s="526"/>
      <c r="J11" s="526"/>
      <c r="K11" s="526"/>
      <c r="L11" s="526"/>
      <c r="M11" s="526"/>
      <c r="N11" s="526"/>
    </row>
    <row r="12" spans="1:16" ht="18.75">
      <c r="D12" s="337"/>
      <c r="E12" s="337"/>
      <c r="G12" s="347"/>
      <c r="H12" s="347"/>
      <c r="I12" s="347"/>
      <c r="J12" s="347"/>
      <c r="K12" s="347"/>
      <c r="L12" s="336"/>
      <c r="M12" s="336"/>
      <c r="N12" s="336"/>
    </row>
    <row r="13" spans="1:16" ht="18.75">
      <c r="D13" s="337"/>
      <c r="E13" s="337"/>
      <c r="G13" s="347"/>
      <c r="H13" s="347"/>
      <c r="I13" s="347"/>
      <c r="J13" s="347"/>
      <c r="K13" s="347"/>
      <c r="L13" s="336"/>
      <c r="M13" s="336"/>
      <c r="N13" s="336"/>
    </row>
    <row r="14" spans="1:16" ht="18.75">
      <c r="D14" s="508" t="s">
        <v>9</v>
      </c>
      <c r="E14" s="508"/>
      <c r="G14" s="527"/>
      <c r="H14" s="527"/>
      <c r="I14" s="527"/>
      <c r="J14" s="527"/>
      <c r="K14" s="527"/>
      <c r="L14" s="527"/>
      <c r="M14" s="527"/>
      <c r="N14" s="527"/>
    </row>
    <row r="15" spans="1:16" ht="18.75">
      <c r="D15" s="508" t="s">
        <v>94</v>
      </c>
      <c r="E15" s="508"/>
      <c r="G15" s="527"/>
      <c r="H15" s="527"/>
      <c r="I15" s="527"/>
      <c r="J15" s="527"/>
      <c r="K15" s="527"/>
      <c r="L15" s="527"/>
      <c r="M15" s="527"/>
      <c r="N15" s="527"/>
    </row>
    <row r="16" spans="1:16" ht="14.25" customHeight="1">
      <c r="G16" s="73"/>
      <c r="J16" s="73"/>
    </row>
    <row r="17" spans="1:15" ht="14.25" customHeight="1">
      <c r="G17" s="73"/>
      <c r="J17" s="73"/>
    </row>
    <row r="19" spans="1:15" ht="21" customHeight="1">
      <c r="A19" s="510" t="str">
        <f>"　"&amp;設定シート!$F$5&amp;"執行の宮城県知事選挙"</f>
        <v>　令和7年10月26日執行の宮城県知事選挙</v>
      </c>
      <c r="B19" s="510"/>
      <c r="C19" s="510"/>
      <c r="D19" s="510"/>
      <c r="E19" s="510"/>
      <c r="F19" s="510"/>
      <c r="G19" s="510"/>
      <c r="H19" s="510"/>
      <c r="I19" s="508" t="s">
        <v>648</v>
      </c>
      <c r="J19" s="508"/>
      <c r="K19" s="508"/>
      <c r="L19" s="508"/>
      <c r="M19" s="508"/>
      <c r="N19" s="508"/>
      <c r="O19" s="508"/>
    </row>
    <row r="20" spans="1:15" ht="21" customHeight="1">
      <c r="A20" s="528" t="s">
        <v>650</v>
      </c>
      <c r="B20" s="528"/>
      <c r="C20" s="528"/>
      <c r="D20" s="528"/>
      <c r="E20" s="528"/>
      <c r="F20" s="528"/>
      <c r="G20" s="528"/>
      <c r="H20" s="528"/>
      <c r="I20" s="528"/>
      <c r="J20" s="528"/>
      <c r="K20" s="528"/>
      <c r="L20" s="528"/>
      <c r="M20" s="528"/>
      <c r="N20" s="528"/>
      <c r="O20" s="528"/>
    </row>
    <row r="21" spans="1:15" ht="21" customHeight="1">
      <c r="A21" s="48" t="s">
        <v>649</v>
      </c>
    </row>
    <row r="25" spans="1:15">
      <c r="A25" s="509">
        <f>設定シート!D6</f>
        <v>45939</v>
      </c>
      <c r="B25" s="509"/>
      <c r="C25" s="509"/>
      <c r="D25" s="509"/>
    </row>
    <row r="28" spans="1:15" ht="21" customHeight="1">
      <c r="E28" s="66" t="s">
        <v>278</v>
      </c>
      <c r="G28" s="506">
        <f>入力シート①!C16</f>
        <v>0</v>
      </c>
      <c r="H28" s="506"/>
      <c r="I28" s="506"/>
      <c r="J28" s="506"/>
      <c r="K28" s="506"/>
      <c r="L28" s="506"/>
      <c r="M28" s="506"/>
      <c r="N28" s="506"/>
    </row>
    <row r="29" spans="1:15">
      <c r="D29" s="46"/>
    </row>
    <row r="30" spans="1:15" ht="21" customHeight="1">
      <c r="E30" s="66" t="s">
        <v>181</v>
      </c>
      <c r="G30" s="506">
        <f>入力シート①!C12</f>
        <v>0</v>
      </c>
      <c r="H30" s="506"/>
      <c r="I30" s="506"/>
      <c r="J30" s="506"/>
      <c r="K30" s="506"/>
      <c r="L30" s="506"/>
      <c r="M30" s="506"/>
      <c r="N30" s="506"/>
    </row>
    <row r="31" spans="1:15">
      <c r="D31" s="46"/>
    </row>
    <row r="32" spans="1:15">
      <c r="A32" s="79"/>
    </row>
    <row r="33" spans="1:15">
      <c r="A33" s="529" t="s">
        <v>630</v>
      </c>
      <c r="B33" s="529"/>
      <c r="C33" s="529"/>
      <c r="D33" s="529"/>
      <c r="E33" s="529"/>
      <c r="F33" s="529"/>
      <c r="G33" s="529"/>
      <c r="H33" s="252"/>
      <c r="I33" s="75" t="s">
        <v>8</v>
      </c>
      <c r="J33" s="46"/>
      <c r="K33" s="484" t="str">
        <f>入力シート①!G6</f>
        <v>櫻井　正人</v>
      </c>
      <c r="L33" s="484"/>
      <c r="M33" s="484"/>
      <c r="N33" s="66" t="s">
        <v>20</v>
      </c>
    </row>
    <row r="38" spans="1:15">
      <c r="A38" s="46" t="s">
        <v>69</v>
      </c>
      <c r="B38" s="46"/>
      <c r="C38" s="46"/>
      <c r="D38" s="46"/>
      <c r="E38" s="46"/>
      <c r="F38" s="46"/>
      <c r="G38" s="46"/>
      <c r="H38" s="46"/>
      <c r="I38" s="46"/>
      <c r="J38" s="46"/>
      <c r="K38" s="46"/>
      <c r="L38" s="46"/>
      <c r="M38" s="46"/>
      <c r="N38" s="46"/>
      <c r="O38" s="46"/>
    </row>
    <row r="39" spans="1:15">
      <c r="A39" s="501" t="s">
        <v>361</v>
      </c>
      <c r="B39" s="501"/>
      <c r="C39" s="501"/>
      <c r="D39" s="501"/>
      <c r="E39" s="501"/>
      <c r="F39" s="501"/>
      <c r="G39" s="501"/>
      <c r="H39" s="501"/>
      <c r="I39" s="501"/>
      <c r="J39" s="501"/>
      <c r="K39" s="501"/>
      <c r="L39" s="501"/>
      <c r="M39" s="501"/>
      <c r="N39" s="501"/>
      <c r="O39" s="501"/>
    </row>
    <row r="40" spans="1:15">
      <c r="A40" s="501" t="s">
        <v>362</v>
      </c>
      <c r="B40" s="501"/>
      <c r="C40" s="501"/>
      <c r="D40" s="501"/>
      <c r="E40" s="501"/>
      <c r="F40" s="501"/>
      <c r="G40" s="501"/>
      <c r="H40" s="501"/>
      <c r="I40" s="501"/>
      <c r="J40" s="501"/>
      <c r="K40" s="501"/>
      <c r="L40" s="501"/>
      <c r="M40" s="501"/>
      <c r="N40" s="501"/>
      <c r="O40" s="501"/>
    </row>
    <row r="41" spans="1:15">
      <c r="A41" s="501" t="s">
        <v>363</v>
      </c>
      <c r="B41" s="501"/>
      <c r="C41" s="501"/>
      <c r="D41" s="501"/>
      <c r="E41" s="501"/>
      <c r="F41" s="501"/>
      <c r="G41" s="501"/>
      <c r="H41" s="501"/>
      <c r="I41" s="501"/>
      <c r="J41" s="501"/>
      <c r="K41" s="501"/>
      <c r="L41" s="501"/>
      <c r="M41" s="501"/>
      <c r="N41" s="501"/>
      <c r="O41" s="501"/>
    </row>
  </sheetData>
  <mergeCells count="28">
    <mergeCell ref="A39:O39"/>
    <mergeCell ref="A40:O40"/>
    <mergeCell ref="A41:O41"/>
    <mergeCell ref="I19:O19"/>
    <mergeCell ref="A19:H19"/>
    <mergeCell ref="A7:O7"/>
    <mergeCell ref="A25:D25"/>
    <mergeCell ref="K33:M33"/>
    <mergeCell ref="G10:N10"/>
    <mergeCell ref="G14:N14"/>
    <mergeCell ref="G15:N15"/>
    <mergeCell ref="G30:N30"/>
    <mergeCell ref="G11:N11"/>
    <mergeCell ref="G28:N28"/>
    <mergeCell ref="A20:O20"/>
    <mergeCell ref="A33:G33"/>
    <mergeCell ref="D10:E10"/>
    <mergeCell ref="D11:E11"/>
    <mergeCell ref="D14:E14"/>
    <mergeCell ref="D15:E15"/>
    <mergeCell ref="A1:A3"/>
    <mergeCell ref="B1:C1"/>
    <mergeCell ref="D1:I1"/>
    <mergeCell ref="J1:K1"/>
    <mergeCell ref="B2:C3"/>
    <mergeCell ref="D2:G3"/>
    <mergeCell ref="H2:I3"/>
    <mergeCell ref="J2:K3"/>
  </mergeCells>
  <phoneticPr fontId="1"/>
  <hyperlinks>
    <hyperlink ref="P1" location="目次!A1" display="目次に戻る"/>
  </hyperlinks>
  <printOptions horizontalCentered="1"/>
  <pageMargins left="0.98425196850393704" right="0.59055118110236227" top="0.98425196850393704" bottom="0.98425196850393704" header="0.51181102362204722" footer="0.51181102362204722"/>
  <pageSetup paperSize="9" scale="95" orientation="portrait" blackAndWhite="1" horizontalDpi="200" verticalDpi="2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view="pageBreakPreview" zoomScaleNormal="100" zoomScaleSheetLayoutView="100" workbookViewId="0"/>
  </sheetViews>
  <sheetFormatPr defaultColWidth="5.875" defaultRowHeight="15.75"/>
  <cols>
    <col min="1" max="13" width="5.875" style="48" customWidth="1"/>
    <col min="14" max="14" width="6.75" style="48" customWidth="1"/>
    <col min="15" max="15" width="11.875" style="48" bestFit="1" customWidth="1"/>
    <col min="16" max="16384" width="5.875" style="48"/>
  </cols>
  <sheetData>
    <row r="1" spans="1:15">
      <c r="N1" s="66" t="s">
        <v>482</v>
      </c>
      <c r="O1" s="245" t="s">
        <v>364</v>
      </c>
    </row>
    <row r="3" spans="1:15" ht="31.5">
      <c r="A3" s="505" t="s">
        <v>43</v>
      </c>
      <c r="B3" s="505"/>
      <c r="C3" s="505"/>
      <c r="D3" s="505"/>
      <c r="E3" s="505"/>
      <c r="F3" s="505"/>
      <c r="G3" s="505"/>
      <c r="H3" s="505"/>
      <c r="I3" s="505"/>
      <c r="J3" s="505"/>
      <c r="K3" s="505"/>
      <c r="L3" s="505"/>
      <c r="M3" s="505"/>
      <c r="N3" s="505"/>
    </row>
    <row r="4" spans="1:15">
      <c r="E4" s="513" t="s">
        <v>77</v>
      </c>
      <c r="F4" s="513"/>
      <c r="G4" s="513"/>
      <c r="H4" s="513"/>
      <c r="I4" s="513"/>
      <c r="J4" s="513"/>
    </row>
    <row r="5" spans="1:15" ht="14.25" customHeight="1"/>
    <row r="6" spans="1:15" ht="36" customHeight="1">
      <c r="A6" s="546" t="s">
        <v>46</v>
      </c>
      <c r="B6" s="549" t="s">
        <v>23</v>
      </c>
      <c r="C6" s="550"/>
      <c r="D6" s="551"/>
      <c r="E6" s="538">
        <f>入力シート①!C47</f>
        <v>0</v>
      </c>
      <c r="F6" s="539"/>
      <c r="G6" s="539"/>
      <c r="H6" s="539"/>
      <c r="I6" s="539"/>
      <c r="J6" s="539"/>
      <c r="K6" s="539"/>
      <c r="L6" s="539"/>
      <c r="M6" s="539"/>
      <c r="N6" s="540"/>
    </row>
    <row r="7" spans="1:15" ht="36" customHeight="1">
      <c r="A7" s="547"/>
      <c r="B7" s="555" t="s">
        <v>22</v>
      </c>
      <c r="C7" s="556"/>
      <c r="D7" s="557"/>
      <c r="E7" s="552">
        <f>入力シート①!C49</f>
        <v>0</v>
      </c>
      <c r="F7" s="553"/>
      <c r="G7" s="553"/>
      <c r="H7" s="553"/>
      <c r="I7" s="553"/>
      <c r="J7" s="553"/>
      <c r="K7" s="553"/>
      <c r="L7" s="553"/>
      <c r="M7" s="553"/>
      <c r="N7" s="554"/>
    </row>
    <row r="8" spans="1:15" ht="36" customHeight="1">
      <c r="A8" s="547"/>
      <c r="B8" s="558"/>
      <c r="C8" s="559"/>
      <c r="D8" s="560"/>
      <c r="E8" s="84"/>
      <c r="F8" s="85"/>
      <c r="G8" s="85"/>
      <c r="H8" s="86" t="s">
        <v>45</v>
      </c>
      <c r="I8" s="86"/>
      <c r="J8" s="530">
        <f>入力シート①!C50</f>
        <v>0</v>
      </c>
      <c r="K8" s="531"/>
      <c r="L8" s="531"/>
      <c r="M8" s="531"/>
      <c r="N8" s="532"/>
    </row>
    <row r="9" spans="1:15" ht="36" customHeight="1">
      <c r="A9" s="547"/>
      <c r="B9" s="549" t="s">
        <v>16</v>
      </c>
      <c r="C9" s="550"/>
      <c r="D9" s="551"/>
      <c r="E9" s="538">
        <f>入力シート①!C51</f>
        <v>0</v>
      </c>
      <c r="F9" s="539"/>
      <c r="G9" s="539"/>
      <c r="H9" s="539"/>
      <c r="I9" s="539"/>
      <c r="J9" s="539"/>
      <c r="K9" s="539"/>
      <c r="L9" s="539"/>
      <c r="M9" s="539"/>
      <c r="N9" s="540"/>
    </row>
    <row r="10" spans="1:15" ht="36" customHeight="1">
      <c r="A10" s="547"/>
      <c r="B10" s="549" t="s">
        <v>10</v>
      </c>
      <c r="C10" s="550"/>
      <c r="D10" s="551"/>
      <c r="E10" s="533">
        <f>入力シート①!C48</f>
        <v>0</v>
      </c>
      <c r="F10" s="534"/>
      <c r="G10" s="534"/>
      <c r="H10" s="534"/>
      <c r="I10" s="534"/>
      <c r="J10" s="534"/>
      <c r="K10" s="534"/>
      <c r="L10" s="534"/>
      <c r="M10" s="534"/>
      <c r="N10" s="535"/>
    </row>
    <row r="11" spans="1:15" ht="36" customHeight="1">
      <c r="A11" s="548"/>
      <c r="B11" s="549" t="s">
        <v>44</v>
      </c>
      <c r="C11" s="550"/>
      <c r="D11" s="551"/>
      <c r="E11" s="533">
        <f>入力シート①!C46</f>
        <v>0</v>
      </c>
      <c r="F11" s="534"/>
      <c r="G11" s="534"/>
      <c r="H11" s="534"/>
      <c r="I11" s="534"/>
      <c r="J11" s="534"/>
      <c r="K11" s="534"/>
      <c r="L11" s="534"/>
      <c r="M11" s="534"/>
      <c r="N11" s="535"/>
    </row>
    <row r="12" spans="1:15" ht="36" customHeight="1">
      <c r="A12" s="541" t="s">
        <v>17</v>
      </c>
      <c r="B12" s="542"/>
      <c r="C12" s="542"/>
      <c r="D12" s="543"/>
      <c r="E12" s="538">
        <f>入力シート①!C12</f>
        <v>0</v>
      </c>
      <c r="F12" s="539"/>
      <c r="G12" s="539"/>
      <c r="H12" s="539"/>
      <c r="I12" s="539"/>
      <c r="J12" s="539"/>
      <c r="K12" s="539"/>
      <c r="L12" s="539"/>
      <c r="M12" s="539"/>
      <c r="N12" s="540"/>
    </row>
    <row r="14" spans="1:15" ht="15.75" customHeight="1">
      <c r="A14" s="510" t="str">
        <f>"　"&amp;設定シート!$F$5&amp;"執行の宮城県知事選挙"</f>
        <v>　令和7年10月26日執行の宮城県知事選挙</v>
      </c>
      <c r="B14" s="510"/>
      <c r="C14" s="510"/>
      <c r="D14" s="510"/>
      <c r="E14" s="510"/>
      <c r="F14" s="510"/>
      <c r="G14" s="510"/>
      <c r="H14" s="510"/>
      <c r="I14" s="545" t="s">
        <v>652</v>
      </c>
      <c r="J14" s="545"/>
      <c r="K14" s="545"/>
      <c r="L14" s="545"/>
      <c r="M14" s="545"/>
      <c r="N14" s="545"/>
    </row>
    <row r="15" spans="1:15">
      <c r="A15" s="48" t="s">
        <v>651</v>
      </c>
    </row>
    <row r="16" spans="1:15">
      <c r="H16" s="68"/>
    </row>
    <row r="17" spans="1:13">
      <c r="A17" s="544">
        <f>設定シート!D6</f>
        <v>45939</v>
      </c>
      <c r="B17" s="544"/>
      <c r="C17" s="544"/>
      <c r="D17" s="544"/>
    </row>
    <row r="19" spans="1:13">
      <c r="G19" s="336"/>
      <c r="H19" s="336"/>
      <c r="I19" s="336"/>
      <c r="J19" s="336"/>
      <c r="K19" s="336"/>
      <c r="L19" s="336"/>
      <c r="M19" s="336"/>
    </row>
    <row r="20" spans="1:13">
      <c r="C20" s="48" t="s">
        <v>183</v>
      </c>
      <c r="G20" s="336"/>
      <c r="H20" s="336"/>
      <c r="I20" s="336"/>
      <c r="J20" s="336"/>
      <c r="K20" s="336"/>
      <c r="L20" s="336"/>
      <c r="M20" s="336"/>
    </row>
    <row r="21" spans="1:13">
      <c r="G21" s="336"/>
      <c r="H21" s="336"/>
      <c r="I21" s="336"/>
      <c r="J21" s="336"/>
      <c r="K21" s="336"/>
      <c r="L21" s="336"/>
      <c r="M21" s="336"/>
    </row>
    <row r="22" spans="1:13" ht="14.25" customHeight="1">
      <c r="D22" s="536" t="s">
        <v>55</v>
      </c>
      <c r="E22" s="536"/>
      <c r="G22" s="506">
        <f>入力シート①!C16</f>
        <v>0</v>
      </c>
      <c r="H22" s="506"/>
      <c r="I22" s="506"/>
      <c r="J22" s="506"/>
      <c r="K22" s="506"/>
      <c r="L22" s="506"/>
      <c r="M22" s="506"/>
    </row>
    <row r="23" spans="1:13" ht="14.25" customHeight="1">
      <c r="C23" s="537"/>
      <c r="D23" s="537"/>
      <c r="E23" s="537"/>
      <c r="F23" s="537"/>
      <c r="G23" s="336"/>
      <c r="H23" s="336"/>
      <c r="I23" s="336"/>
      <c r="J23" s="336"/>
      <c r="K23" s="336"/>
      <c r="L23" s="336"/>
      <c r="M23" s="336"/>
    </row>
    <row r="24" spans="1:13" ht="14.25" customHeight="1">
      <c r="G24" s="336"/>
      <c r="H24" s="336"/>
      <c r="I24" s="336"/>
      <c r="J24" s="336"/>
      <c r="K24" s="336"/>
      <c r="L24" s="336"/>
      <c r="M24" s="336"/>
    </row>
    <row r="25" spans="1:13" ht="14.25" customHeight="1">
      <c r="D25" s="536" t="s">
        <v>182</v>
      </c>
      <c r="E25" s="536"/>
      <c r="G25" s="506">
        <f>入力シート①!C17</f>
        <v>0</v>
      </c>
      <c r="H25" s="506"/>
      <c r="I25" s="506"/>
      <c r="J25" s="506"/>
      <c r="K25" s="506"/>
      <c r="L25" s="506"/>
      <c r="M25" s="506"/>
    </row>
    <row r="26" spans="1:13" ht="14.25" customHeight="1">
      <c r="E26" s="66"/>
      <c r="G26" s="335"/>
      <c r="H26" s="335"/>
      <c r="I26" s="335"/>
      <c r="J26" s="335"/>
      <c r="K26" s="335"/>
      <c r="L26" s="335"/>
      <c r="M26" s="335"/>
    </row>
    <row r="27" spans="1:13">
      <c r="G27" s="336"/>
      <c r="H27" s="336"/>
      <c r="I27" s="336"/>
      <c r="J27" s="336"/>
      <c r="K27" s="336"/>
      <c r="L27" s="336"/>
      <c r="M27" s="336"/>
    </row>
    <row r="28" spans="1:13" ht="18.75">
      <c r="D28" s="536" t="s">
        <v>181</v>
      </c>
      <c r="E28" s="536"/>
      <c r="G28" s="526">
        <f>入力シート①!C12</f>
        <v>0</v>
      </c>
      <c r="H28" s="526"/>
      <c r="I28" s="526"/>
      <c r="J28" s="526"/>
      <c r="K28" s="526"/>
      <c r="L28" s="526"/>
      <c r="M28" s="526"/>
    </row>
    <row r="29" spans="1:13" ht="14.25" customHeight="1">
      <c r="C29" s="536"/>
      <c r="D29" s="536"/>
      <c r="E29" s="536"/>
      <c r="F29" s="536"/>
    </row>
    <row r="30" spans="1:13" ht="14.25" customHeight="1"/>
    <row r="31" spans="1:13" ht="14.25" customHeight="1"/>
    <row r="32" spans="1:13">
      <c r="A32" s="117" t="str">
        <f>"　宮城県選挙管理委員会委員長　"&amp;設定シート!$D$12&amp;"　殿"</f>
        <v>　宮城県選挙管理委員会委員長　櫻井　正人　殿</v>
      </c>
    </row>
    <row r="35" spans="1:14">
      <c r="A35" s="46" t="s">
        <v>90</v>
      </c>
      <c r="B35" s="81"/>
      <c r="C35" s="62"/>
      <c r="D35" s="62"/>
      <c r="E35" s="46"/>
      <c r="F35" s="46"/>
      <c r="G35" s="46"/>
      <c r="H35" s="46"/>
      <c r="I35" s="46"/>
      <c r="J35" s="46"/>
      <c r="K35" s="46"/>
      <c r="L35" s="46"/>
      <c r="M35" s="46"/>
      <c r="N35" s="46"/>
    </row>
    <row r="36" spans="1:14">
      <c r="A36" s="501" t="s">
        <v>483</v>
      </c>
      <c r="B36" s="501"/>
      <c r="C36" s="501"/>
      <c r="D36" s="501"/>
      <c r="E36" s="501"/>
      <c r="F36" s="501"/>
      <c r="G36" s="501"/>
      <c r="H36" s="501"/>
      <c r="I36" s="501"/>
      <c r="J36" s="501"/>
      <c r="K36" s="501"/>
      <c r="L36" s="501"/>
      <c r="M36" s="501"/>
      <c r="N36" s="501"/>
    </row>
    <row r="37" spans="1:14">
      <c r="A37" s="501" t="s">
        <v>484</v>
      </c>
      <c r="B37" s="501"/>
      <c r="C37" s="501"/>
      <c r="D37" s="501"/>
      <c r="E37" s="501"/>
      <c r="F37" s="501"/>
      <c r="G37" s="501"/>
      <c r="H37" s="501"/>
      <c r="I37" s="501"/>
      <c r="J37" s="501"/>
      <c r="K37" s="501"/>
      <c r="L37" s="501"/>
      <c r="M37" s="501"/>
      <c r="N37" s="501"/>
    </row>
    <row r="38" spans="1:14">
      <c r="A38" s="501" t="s">
        <v>485</v>
      </c>
      <c r="B38" s="501"/>
      <c r="C38" s="501"/>
      <c r="D38" s="501"/>
      <c r="E38" s="501"/>
      <c r="F38" s="501"/>
      <c r="G38" s="501"/>
      <c r="H38" s="501"/>
      <c r="I38" s="501"/>
      <c r="J38" s="501"/>
      <c r="K38" s="501"/>
      <c r="L38" s="501"/>
      <c r="M38" s="501"/>
      <c r="N38" s="501"/>
    </row>
    <row r="39" spans="1:14">
      <c r="A39" s="501" t="s">
        <v>486</v>
      </c>
      <c r="B39" s="501"/>
      <c r="C39" s="501"/>
      <c r="D39" s="501"/>
      <c r="E39" s="501"/>
      <c r="F39" s="501"/>
      <c r="G39" s="501"/>
      <c r="H39" s="501"/>
      <c r="I39" s="501"/>
      <c r="J39" s="501"/>
      <c r="K39" s="501"/>
      <c r="L39" s="501"/>
      <c r="M39" s="501"/>
      <c r="N39" s="501"/>
    </row>
    <row r="40" spans="1:14">
      <c r="A40" s="46"/>
      <c r="B40" s="81"/>
      <c r="C40" s="62"/>
      <c r="D40" s="62"/>
      <c r="E40" s="46"/>
      <c r="F40" s="46"/>
      <c r="G40" s="46"/>
      <c r="H40" s="46"/>
      <c r="I40" s="46"/>
      <c r="J40" s="46"/>
      <c r="K40" s="46"/>
      <c r="L40" s="46"/>
      <c r="M40" s="46"/>
      <c r="N40" s="46"/>
    </row>
    <row r="41" spans="1:14">
      <c r="A41" s="46"/>
      <c r="B41" s="81"/>
      <c r="C41" s="62"/>
      <c r="D41" s="62"/>
      <c r="E41" s="46"/>
      <c r="F41" s="46"/>
      <c r="G41" s="46"/>
      <c r="H41" s="87"/>
      <c r="I41" s="46"/>
      <c r="J41" s="46"/>
      <c r="K41" s="46"/>
      <c r="L41" s="46"/>
      <c r="M41" s="46"/>
      <c r="N41" s="46"/>
    </row>
    <row r="42" spans="1:14">
      <c r="A42" s="46"/>
      <c r="B42" s="81"/>
      <c r="C42" s="62"/>
      <c r="D42" s="62"/>
      <c r="E42" s="46"/>
      <c r="F42" s="46"/>
      <c r="G42" s="46"/>
      <c r="H42" s="87"/>
      <c r="I42" s="46"/>
      <c r="J42" s="46"/>
      <c r="K42" s="46"/>
      <c r="L42" s="46"/>
      <c r="M42" s="46"/>
      <c r="N42" s="46"/>
    </row>
  </sheetData>
  <mergeCells count="31">
    <mergeCell ref="A36:N36"/>
    <mergeCell ref="A37:N37"/>
    <mergeCell ref="A38:N38"/>
    <mergeCell ref="A39:N39"/>
    <mergeCell ref="A3:N3"/>
    <mergeCell ref="A6:A11"/>
    <mergeCell ref="B6:D6"/>
    <mergeCell ref="E11:N11"/>
    <mergeCell ref="B11:D11"/>
    <mergeCell ref="B10:D10"/>
    <mergeCell ref="E6:N6"/>
    <mergeCell ref="E7:N7"/>
    <mergeCell ref="E4:J4"/>
    <mergeCell ref="B9:D9"/>
    <mergeCell ref="B7:D8"/>
    <mergeCell ref="E9:N9"/>
    <mergeCell ref="J8:N8"/>
    <mergeCell ref="E10:N10"/>
    <mergeCell ref="C29:F29"/>
    <mergeCell ref="D28:E28"/>
    <mergeCell ref="D22:E22"/>
    <mergeCell ref="D25:E25"/>
    <mergeCell ref="C23:F23"/>
    <mergeCell ref="G25:M25"/>
    <mergeCell ref="G22:M22"/>
    <mergeCell ref="G28:M28"/>
    <mergeCell ref="E12:N12"/>
    <mergeCell ref="A12:D12"/>
    <mergeCell ref="A17:D17"/>
    <mergeCell ref="A14:H14"/>
    <mergeCell ref="I14:N14"/>
  </mergeCells>
  <phoneticPr fontId="1"/>
  <hyperlinks>
    <hyperlink ref="O1" location="目次!A1" display="目次に戻る"/>
  </hyperlinks>
  <printOptions horizontalCentered="1"/>
  <pageMargins left="0.98425196850393704" right="0.59055118110236227" top="0.98425196850393704" bottom="0.98425196850393704" header="0.51181102362204722" footer="0.51181102362204722"/>
  <pageSetup paperSize="9" scale="97" orientation="portrait" blackAndWhite="1" horizontalDpi="200" verticalDpi="2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O42"/>
  <sheetViews>
    <sheetView view="pageBreakPreview" zoomScaleNormal="100" zoomScaleSheetLayoutView="100" workbookViewId="0"/>
  </sheetViews>
  <sheetFormatPr defaultColWidth="5.875" defaultRowHeight="15.75"/>
  <cols>
    <col min="1" max="13" width="5.875" style="270" customWidth="1"/>
    <col min="14" max="14" width="6.75" style="270" customWidth="1"/>
    <col min="15" max="15" width="11.875" style="270" bestFit="1" customWidth="1"/>
    <col min="16" max="16384" width="5.875" style="270"/>
  </cols>
  <sheetData>
    <row r="1" spans="1:15">
      <c r="N1" s="269" t="s">
        <v>524</v>
      </c>
      <c r="O1" s="245" t="s">
        <v>364</v>
      </c>
    </row>
    <row r="3" spans="1:15" ht="31.5">
      <c r="A3" s="505" t="s">
        <v>43</v>
      </c>
      <c r="B3" s="505"/>
      <c r="C3" s="505"/>
      <c r="D3" s="505"/>
      <c r="E3" s="505"/>
      <c r="F3" s="505"/>
      <c r="G3" s="505"/>
      <c r="H3" s="505"/>
      <c r="I3" s="505"/>
      <c r="J3" s="505"/>
      <c r="K3" s="505"/>
      <c r="L3" s="505"/>
      <c r="M3" s="505"/>
      <c r="N3" s="505"/>
    </row>
    <row r="4" spans="1:15">
      <c r="E4" s="513" t="s">
        <v>286</v>
      </c>
      <c r="F4" s="513"/>
      <c r="G4" s="513"/>
      <c r="H4" s="513"/>
      <c r="I4" s="513"/>
      <c r="J4" s="513"/>
    </row>
    <row r="5" spans="1:15" ht="14.25" customHeight="1"/>
    <row r="6" spans="1:15" ht="36" customHeight="1">
      <c r="A6" s="546" t="s">
        <v>46</v>
      </c>
      <c r="B6" s="549" t="s">
        <v>23</v>
      </c>
      <c r="C6" s="561"/>
      <c r="D6" s="562"/>
      <c r="E6" s="538">
        <f>入力シート①!C47</f>
        <v>0</v>
      </c>
      <c r="F6" s="539"/>
      <c r="G6" s="539"/>
      <c r="H6" s="539"/>
      <c r="I6" s="539"/>
      <c r="J6" s="539"/>
      <c r="K6" s="539"/>
      <c r="L6" s="539"/>
      <c r="M6" s="539"/>
      <c r="N6" s="540"/>
    </row>
    <row r="7" spans="1:15" ht="36" customHeight="1">
      <c r="A7" s="547"/>
      <c r="B7" s="555" t="s">
        <v>22</v>
      </c>
      <c r="C7" s="556"/>
      <c r="D7" s="557"/>
      <c r="E7" s="552">
        <f>入力シート①!C49</f>
        <v>0</v>
      </c>
      <c r="F7" s="563"/>
      <c r="G7" s="563"/>
      <c r="H7" s="563"/>
      <c r="I7" s="563"/>
      <c r="J7" s="563"/>
      <c r="K7" s="563"/>
      <c r="L7" s="563"/>
      <c r="M7" s="563"/>
      <c r="N7" s="564"/>
    </row>
    <row r="8" spans="1:15" ht="36" customHeight="1">
      <c r="A8" s="547"/>
      <c r="B8" s="558"/>
      <c r="C8" s="559"/>
      <c r="D8" s="560"/>
      <c r="E8" s="84"/>
      <c r="F8" s="85"/>
      <c r="G8" s="85"/>
      <c r="H8" s="86" t="s">
        <v>45</v>
      </c>
      <c r="I8" s="86"/>
      <c r="J8" s="530">
        <f>入力シート①!C50</f>
        <v>0</v>
      </c>
      <c r="K8" s="530"/>
      <c r="L8" s="530"/>
      <c r="M8" s="530"/>
      <c r="N8" s="565"/>
    </row>
    <row r="9" spans="1:15" ht="36" customHeight="1">
      <c r="A9" s="547"/>
      <c r="B9" s="549" t="s">
        <v>16</v>
      </c>
      <c r="C9" s="561"/>
      <c r="D9" s="562"/>
      <c r="E9" s="538">
        <f>入力シート①!C51</f>
        <v>0</v>
      </c>
      <c r="F9" s="539"/>
      <c r="G9" s="539"/>
      <c r="H9" s="539"/>
      <c r="I9" s="539"/>
      <c r="J9" s="539"/>
      <c r="K9" s="539"/>
      <c r="L9" s="539"/>
      <c r="M9" s="539"/>
      <c r="N9" s="540"/>
    </row>
    <row r="10" spans="1:15" ht="36" customHeight="1">
      <c r="A10" s="547"/>
      <c r="B10" s="549" t="s">
        <v>10</v>
      </c>
      <c r="C10" s="561"/>
      <c r="D10" s="562"/>
      <c r="E10" s="533">
        <f>入力シート①!C48</f>
        <v>0</v>
      </c>
      <c r="F10" s="534"/>
      <c r="G10" s="534"/>
      <c r="H10" s="534"/>
      <c r="I10" s="534"/>
      <c r="J10" s="534"/>
      <c r="K10" s="534"/>
      <c r="L10" s="534"/>
      <c r="M10" s="534"/>
      <c r="N10" s="535"/>
    </row>
    <row r="11" spans="1:15" ht="36" customHeight="1">
      <c r="A11" s="548"/>
      <c r="B11" s="549" t="s">
        <v>44</v>
      </c>
      <c r="C11" s="561"/>
      <c r="D11" s="562"/>
      <c r="E11" s="533">
        <f>入力シート①!C46</f>
        <v>0</v>
      </c>
      <c r="F11" s="534"/>
      <c r="G11" s="534"/>
      <c r="H11" s="534"/>
      <c r="I11" s="534"/>
      <c r="J11" s="534"/>
      <c r="K11" s="534"/>
      <c r="L11" s="534"/>
      <c r="M11" s="534"/>
      <c r="N11" s="535"/>
    </row>
    <row r="12" spans="1:15" ht="36" customHeight="1">
      <c r="A12" s="541" t="s">
        <v>17</v>
      </c>
      <c r="B12" s="566"/>
      <c r="C12" s="566"/>
      <c r="D12" s="567"/>
      <c r="E12" s="538">
        <f>入力シート①!C12</f>
        <v>0</v>
      </c>
      <c r="F12" s="539"/>
      <c r="G12" s="539"/>
      <c r="H12" s="539"/>
      <c r="I12" s="539"/>
      <c r="J12" s="539"/>
      <c r="K12" s="539"/>
      <c r="L12" s="539"/>
      <c r="M12" s="539"/>
      <c r="N12" s="540"/>
    </row>
    <row r="14" spans="1:15" ht="15.75" customHeight="1">
      <c r="A14" s="510" t="str">
        <f>"　"&amp;設定シート!$F$5&amp;"執行の宮城県知事選挙"</f>
        <v>　令和7年10月26日執行の宮城県知事選挙</v>
      </c>
      <c r="B14" s="510"/>
      <c r="C14" s="510"/>
      <c r="D14" s="510"/>
      <c r="E14" s="510"/>
      <c r="F14" s="510"/>
      <c r="G14" s="510"/>
      <c r="H14" s="510"/>
      <c r="I14" s="545" t="s">
        <v>652</v>
      </c>
      <c r="J14" s="545"/>
      <c r="K14" s="545"/>
      <c r="L14" s="545"/>
      <c r="M14" s="545"/>
      <c r="N14" s="545"/>
    </row>
    <row r="15" spans="1:15">
      <c r="A15" s="342" t="s">
        <v>651</v>
      </c>
      <c r="B15" s="342"/>
      <c r="C15" s="342"/>
      <c r="D15" s="342"/>
      <c r="E15" s="342"/>
      <c r="F15" s="342"/>
      <c r="G15" s="342"/>
      <c r="H15" s="342"/>
      <c r="I15" s="342"/>
      <c r="J15" s="342"/>
      <c r="K15" s="342"/>
      <c r="L15" s="342"/>
      <c r="M15" s="342"/>
      <c r="N15" s="342"/>
    </row>
    <row r="16" spans="1:15">
      <c r="H16" s="68"/>
    </row>
    <row r="17" spans="1:14">
      <c r="A17" s="544">
        <f>設定シート!D6</f>
        <v>45939</v>
      </c>
      <c r="B17" s="544"/>
      <c r="C17" s="544"/>
      <c r="D17" s="544"/>
    </row>
    <row r="20" spans="1:14">
      <c r="C20" s="270" t="s">
        <v>183</v>
      </c>
    </row>
    <row r="22" spans="1:14" ht="14.25" customHeight="1">
      <c r="D22" s="536" t="s">
        <v>55</v>
      </c>
      <c r="E22" s="536"/>
      <c r="G22" s="506">
        <f>入力シート①!C25</f>
        <v>0</v>
      </c>
      <c r="H22" s="506"/>
      <c r="I22" s="506"/>
      <c r="J22" s="506"/>
      <c r="K22" s="506"/>
      <c r="L22" s="506"/>
      <c r="M22" s="506"/>
      <c r="N22" s="506"/>
    </row>
    <row r="23" spans="1:14" ht="14.25" customHeight="1">
      <c r="C23" s="537"/>
      <c r="D23" s="537"/>
      <c r="E23" s="537"/>
      <c r="F23" s="537"/>
      <c r="G23" s="336"/>
      <c r="H23" s="336"/>
      <c r="I23" s="336"/>
      <c r="J23" s="336"/>
      <c r="K23" s="336"/>
      <c r="L23" s="336"/>
      <c r="M23" s="336"/>
      <c r="N23" s="336"/>
    </row>
    <row r="24" spans="1:14" ht="14.25" customHeight="1">
      <c r="G24" s="336"/>
      <c r="H24" s="336"/>
      <c r="I24" s="336"/>
      <c r="J24" s="336"/>
      <c r="K24" s="336"/>
      <c r="L24" s="336"/>
      <c r="M24" s="336"/>
      <c r="N24" s="336"/>
    </row>
    <row r="25" spans="1:14" ht="14.25" customHeight="1">
      <c r="D25" s="536" t="s">
        <v>182</v>
      </c>
      <c r="E25" s="536"/>
      <c r="G25" s="506">
        <f>入力シート①!C26</f>
        <v>0</v>
      </c>
      <c r="H25" s="506"/>
      <c r="I25" s="506"/>
      <c r="J25" s="506"/>
      <c r="K25" s="506"/>
      <c r="L25" s="506"/>
      <c r="M25" s="506"/>
      <c r="N25" s="506"/>
    </row>
    <row r="26" spans="1:14" ht="14.25" customHeight="1">
      <c r="E26" s="269"/>
      <c r="G26" s="335"/>
      <c r="H26" s="335"/>
      <c r="I26" s="335"/>
      <c r="J26" s="335"/>
      <c r="K26" s="335"/>
      <c r="L26" s="335"/>
      <c r="M26" s="335"/>
      <c r="N26" s="335"/>
    </row>
    <row r="27" spans="1:14">
      <c r="G27" s="336"/>
      <c r="H27" s="336"/>
      <c r="I27" s="336"/>
      <c r="J27" s="336"/>
      <c r="K27" s="336"/>
      <c r="L27" s="336"/>
      <c r="M27" s="336"/>
      <c r="N27" s="336"/>
    </row>
    <row r="28" spans="1:14" ht="18.75">
      <c r="D28" s="536" t="s">
        <v>181</v>
      </c>
      <c r="E28" s="536"/>
      <c r="G28" s="526">
        <f>入力シート①!C22</f>
        <v>0</v>
      </c>
      <c r="H28" s="526"/>
      <c r="I28" s="526"/>
      <c r="J28" s="526"/>
      <c r="K28" s="526"/>
      <c r="L28" s="526"/>
      <c r="M28" s="526"/>
      <c r="N28" s="526"/>
    </row>
    <row r="29" spans="1:14" ht="14.25" customHeight="1">
      <c r="C29" s="536"/>
      <c r="D29" s="536"/>
      <c r="E29" s="536"/>
      <c r="F29" s="536"/>
      <c r="H29" s="266"/>
      <c r="I29" s="266"/>
      <c r="J29" s="266"/>
      <c r="K29" s="266"/>
      <c r="L29" s="266"/>
      <c r="M29" s="266"/>
      <c r="N29" s="266"/>
    </row>
    <row r="30" spans="1:14" ht="14.25" customHeight="1"/>
    <row r="31" spans="1:14" ht="14.25" customHeight="1"/>
    <row r="32" spans="1:14">
      <c r="A32" s="117" t="str">
        <f>"　宮城県選挙管理委員会委員長　"&amp;設定シート!$D$12&amp;"　殿"</f>
        <v>　宮城県選挙管理委員会委員長　櫻井　正人　殿</v>
      </c>
    </row>
    <row r="35" spans="1:14">
      <c r="A35" s="46" t="s">
        <v>90</v>
      </c>
      <c r="B35" s="81"/>
      <c r="C35" s="62"/>
      <c r="D35" s="62"/>
      <c r="E35" s="46"/>
      <c r="F35" s="46"/>
      <c r="G35" s="46"/>
      <c r="H35" s="46"/>
      <c r="I35" s="46"/>
      <c r="J35" s="46"/>
      <c r="K35" s="46"/>
      <c r="L35" s="46"/>
      <c r="M35" s="46"/>
      <c r="N35" s="46"/>
    </row>
    <row r="36" spans="1:14">
      <c r="A36" s="501" t="s">
        <v>483</v>
      </c>
      <c r="B36" s="501"/>
      <c r="C36" s="501"/>
      <c r="D36" s="501"/>
      <c r="E36" s="501"/>
      <c r="F36" s="501"/>
      <c r="G36" s="501"/>
      <c r="H36" s="501"/>
      <c r="I36" s="501"/>
      <c r="J36" s="501"/>
      <c r="K36" s="501"/>
      <c r="L36" s="501"/>
      <c r="M36" s="501"/>
      <c r="N36" s="501"/>
    </row>
    <row r="37" spans="1:14">
      <c r="A37" s="501" t="s">
        <v>484</v>
      </c>
      <c r="B37" s="501"/>
      <c r="C37" s="501"/>
      <c r="D37" s="501"/>
      <c r="E37" s="501"/>
      <c r="F37" s="501"/>
      <c r="G37" s="501"/>
      <c r="H37" s="501"/>
      <c r="I37" s="501"/>
      <c r="J37" s="501"/>
      <c r="K37" s="501"/>
      <c r="L37" s="501"/>
      <c r="M37" s="501"/>
      <c r="N37" s="501"/>
    </row>
    <row r="38" spans="1:14">
      <c r="A38" s="501" t="s">
        <v>485</v>
      </c>
      <c r="B38" s="501"/>
      <c r="C38" s="501"/>
      <c r="D38" s="501"/>
      <c r="E38" s="501"/>
      <c r="F38" s="501"/>
      <c r="G38" s="501"/>
      <c r="H38" s="501"/>
      <c r="I38" s="501"/>
      <c r="J38" s="501"/>
      <c r="K38" s="501"/>
      <c r="L38" s="501"/>
      <c r="M38" s="501"/>
      <c r="N38" s="501"/>
    </row>
    <row r="39" spans="1:14">
      <c r="A39" s="501" t="s">
        <v>486</v>
      </c>
      <c r="B39" s="501"/>
      <c r="C39" s="501"/>
      <c r="D39" s="501"/>
      <c r="E39" s="501"/>
      <c r="F39" s="501"/>
      <c r="G39" s="501"/>
      <c r="H39" s="501"/>
      <c r="I39" s="501"/>
      <c r="J39" s="501"/>
      <c r="K39" s="501"/>
      <c r="L39" s="501"/>
      <c r="M39" s="501"/>
      <c r="N39" s="501"/>
    </row>
    <row r="40" spans="1:14">
      <c r="A40" s="46"/>
      <c r="B40" s="81"/>
      <c r="C40" s="62"/>
      <c r="D40" s="62"/>
      <c r="E40" s="46"/>
      <c r="F40" s="46"/>
      <c r="G40" s="46"/>
      <c r="H40" s="46"/>
      <c r="I40" s="46"/>
      <c r="J40" s="46"/>
      <c r="K40" s="46"/>
      <c r="L40" s="46"/>
      <c r="M40" s="46"/>
      <c r="N40" s="46"/>
    </row>
    <row r="41" spans="1:14">
      <c r="A41" s="46"/>
      <c r="B41" s="81"/>
      <c r="C41" s="62"/>
      <c r="D41" s="62"/>
      <c r="E41" s="46"/>
      <c r="F41" s="46"/>
      <c r="G41" s="46"/>
      <c r="H41" s="87"/>
      <c r="I41" s="46"/>
      <c r="J41" s="46"/>
      <c r="K41" s="46"/>
      <c r="L41" s="46"/>
      <c r="M41" s="46"/>
      <c r="N41" s="46"/>
    </row>
    <row r="42" spans="1:14">
      <c r="A42" s="46"/>
      <c r="B42" s="81"/>
      <c r="C42" s="62"/>
      <c r="D42" s="62"/>
      <c r="E42" s="46"/>
      <c r="F42" s="46"/>
      <c r="G42" s="46"/>
      <c r="H42" s="87"/>
      <c r="I42" s="46"/>
      <c r="J42" s="46"/>
      <c r="K42" s="46"/>
      <c r="L42" s="46"/>
      <c r="M42" s="46"/>
      <c r="N42" s="46"/>
    </row>
  </sheetData>
  <mergeCells count="31">
    <mergeCell ref="A36:N36"/>
    <mergeCell ref="A37:N37"/>
    <mergeCell ref="A38:N38"/>
    <mergeCell ref="A39:N39"/>
    <mergeCell ref="D28:E28"/>
    <mergeCell ref="G28:N28"/>
    <mergeCell ref="C29:F29"/>
    <mergeCell ref="D25:E25"/>
    <mergeCell ref="G25:N25"/>
    <mergeCell ref="A17:D17"/>
    <mergeCell ref="D22:E22"/>
    <mergeCell ref="G22:N22"/>
    <mergeCell ref="A12:D12"/>
    <mergeCell ref="E12:N12"/>
    <mergeCell ref="A14:H14"/>
    <mergeCell ref="I14:N14"/>
    <mergeCell ref="C23:F23"/>
    <mergeCell ref="A3:N3"/>
    <mergeCell ref="E4:J4"/>
    <mergeCell ref="A6:A11"/>
    <mergeCell ref="B6:D6"/>
    <mergeCell ref="E6:N6"/>
    <mergeCell ref="B9:D9"/>
    <mergeCell ref="E9:N9"/>
    <mergeCell ref="B10:D10"/>
    <mergeCell ref="E10:N10"/>
    <mergeCell ref="B7:D8"/>
    <mergeCell ref="E7:N7"/>
    <mergeCell ref="J8:N8"/>
    <mergeCell ref="B11:D11"/>
    <mergeCell ref="E11:N11"/>
  </mergeCells>
  <phoneticPr fontId="1"/>
  <hyperlinks>
    <hyperlink ref="O1" location="目次!A1" display="目次に戻る"/>
  </hyperlinks>
  <printOptions horizontalCentered="1"/>
  <pageMargins left="0.98425196850393704" right="0.59055118110236227" top="0.98425196850393704" bottom="0.98425196850393704" header="0.51181102362204722" footer="0.51181102362204722"/>
  <pageSetup paperSize="9" scale="97" orientation="portrait" blackAndWhite="1" horizontalDpi="200" verticalDpi="2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view="pageBreakPreview" zoomScaleNormal="100" zoomScaleSheetLayoutView="100" workbookViewId="0"/>
  </sheetViews>
  <sheetFormatPr defaultColWidth="5.875" defaultRowHeight="15.75"/>
  <cols>
    <col min="1" max="13" width="5.875" style="270" customWidth="1"/>
    <col min="14" max="14" width="6.75" style="270" customWidth="1"/>
    <col min="15" max="15" width="11.875" style="270" bestFit="1" customWidth="1"/>
    <col min="16" max="16384" width="5.875" style="270"/>
  </cols>
  <sheetData>
    <row r="1" spans="1:15">
      <c r="N1" s="269" t="s">
        <v>487</v>
      </c>
      <c r="O1" s="245" t="s">
        <v>364</v>
      </c>
    </row>
    <row r="2" spans="1:15">
      <c r="N2" s="269"/>
    </row>
    <row r="3" spans="1:15" ht="31.5">
      <c r="A3" s="505" t="s">
        <v>47</v>
      </c>
      <c r="B3" s="505"/>
      <c r="C3" s="505"/>
      <c r="D3" s="505"/>
      <c r="E3" s="505"/>
      <c r="F3" s="505"/>
      <c r="G3" s="505"/>
      <c r="H3" s="505"/>
      <c r="I3" s="505"/>
      <c r="J3" s="505"/>
      <c r="K3" s="505"/>
      <c r="L3" s="505"/>
      <c r="M3" s="505"/>
      <c r="N3" s="505"/>
    </row>
    <row r="4" spans="1:15">
      <c r="E4" s="513" t="s">
        <v>78</v>
      </c>
      <c r="F4" s="513"/>
      <c r="G4" s="513"/>
      <c r="H4" s="513"/>
      <c r="I4" s="513"/>
      <c r="J4" s="513"/>
    </row>
    <row r="5" spans="1:15">
      <c r="E5" s="267"/>
      <c r="F5" s="267"/>
      <c r="G5" s="267"/>
      <c r="H5" s="267"/>
      <c r="I5" s="267"/>
      <c r="J5" s="267"/>
    </row>
    <row r="6" spans="1:15" ht="27.75" customHeight="1">
      <c r="A6" s="549" t="s">
        <v>378</v>
      </c>
      <c r="B6" s="550"/>
      <c r="C6" s="550"/>
      <c r="D6" s="551"/>
      <c r="E6" s="538">
        <f>入力シート①!C47</f>
        <v>0</v>
      </c>
      <c r="F6" s="539"/>
      <c r="G6" s="539"/>
      <c r="H6" s="539"/>
      <c r="I6" s="539"/>
      <c r="J6" s="539"/>
      <c r="K6" s="539"/>
      <c r="L6" s="539"/>
      <c r="M6" s="539"/>
      <c r="N6" s="540"/>
    </row>
    <row r="7" spans="1:15" ht="27.75" customHeight="1">
      <c r="A7" s="546" t="s">
        <v>48</v>
      </c>
      <c r="B7" s="549" t="s">
        <v>23</v>
      </c>
      <c r="C7" s="550"/>
      <c r="D7" s="551"/>
      <c r="E7" s="538">
        <f>入力シート①!C55</f>
        <v>0</v>
      </c>
      <c r="F7" s="539"/>
      <c r="G7" s="539"/>
      <c r="H7" s="539"/>
      <c r="I7" s="539"/>
      <c r="J7" s="539"/>
      <c r="K7" s="539"/>
      <c r="L7" s="539"/>
      <c r="M7" s="539"/>
      <c r="N7" s="540"/>
    </row>
    <row r="8" spans="1:15" ht="27.75" customHeight="1">
      <c r="A8" s="568"/>
      <c r="B8" s="555" t="s">
        <v>22</v>
      </c>
      <c r="C8" s="556"/>
      <c r="D8" s="557"/>
      <c r="E8" s="552">
        <f>入力シート①!C57</f>
        <v>0</v>
      </c>
      <c r="F8" s="553"/>
      <c r="G8" s="553"/>
      <c r="H8" s="553"/>
      <c r="I8" s="553"/>
      <c r="J8" s="553"/>
      <c r="K8" s="553"/>
      <c r="L8" s="553"/>
      <c r="M8" s="553"/>
      <c r="N8" s="554"/>
    </row>
    <row r="9" spans="1:15" ht="27.75" customHeight="1">
      <c r="A9" s="568"/>
      <c r="B9" s="558"/>
      <c r="C9" s="559"/>
      <c r="D9" s="560"/>
      <c r="E9" s="84"/>
      <c r="F9" s="85"/>
      <c r="G9" s="85"/>
      <c r="H9" s="86" t="s">
        <v>45</v>
      </c>
      <c r="I9" s="86"/>
      <c r="J9" s="530">
        <f>入力シート①!C58</f>
        <v>0</v>
      </c>
      <c r="K9" s="531"/>
      <c r="L9" s="531"/>
      <c r="M9" s="531"/>
      <c r="N9" s="532"/>
    </row>
    <row r="10" spans="1:15" ht="27.75" customHeight="1">
      <c r="A10" s="568"/>
      <c r="B10" s="549" t="s">
        <v>16</v>
      </c>
      <c r="C10" s="550"/>
      <c r="D10" s="551"/>
      <c r="E10" s="538">
        <f>入力シート①!C59</f>
        <v>0</v>
      </c>
      <c r="F10" s="539"/>
      <c r="G10" s="539"/>
      <c r="H10" s="539"/>
      <c r="I10" s="539"/>
      <c r="J10" s="539"/>
      <c r="K10" s="539"/>
      <c r="L10" s="539"/>
      <c r="M10" s="539"/>
      <c r="N10" s="540"/>
    </row>
    <row r="11" spans="1:15" ht="27.75" customHeight="1">
      <c r="A11" s="568"/>
      <c r="B11" s="549" t="s">
        <v>10</v>
      </c>
      <c r="C11" s="550"/>
      <c r="D11" s="551"/>
      <c r="E11" s="533">
        <f>入力シート①!C56</f>
        <v>0</v>
      </c>
      <c r="F11" s="534"/>
      <c r="G11" s="534"/>
      <c r="H11" s="534"/>
      <c r="I11" s="534"/>
      <c r="J11" s="534"/>
      <c r="K11" s="534"/>
      <c r="L11" s="534"/>
      <c r="M11" s="534"/>
      <c r="N11" s="535"/>
    </row>
    <row r="12" spans="1:15" ht="27.75" customHeight="1">
      <c r="A12" s="549" t="s">
        <v>42</v>
      </c>
      <c r="B12" s="550"/>
      <c r="C12" s="550"/>
      <c r="D12" s="551"/>
      <c r="E12" s="533">
        <f>入力シート①!C54</f>
        <v>0</v>
      </c>
      <c r="F12" s="534"/>
      <c r="G12" s="534"/>
      <c r="H12" s="534"/>
      <c r="I12" s="534"/>
      <c r="J12" s="534"/>
      <c r="K12" s="534"/>
      <c r="L12" s="534"/>
      <c r="M12" s="534"/>
      <c r="N12" s="535"/>
    </row>
    <row r="13" spans="1:15" ht="27.75" customHeight="1">
      <c r="A13" s="549" t="s">
        <v>50</v>
      </c>
      <c r="B13" s="550"/>
      <c r="C13" s="550"/>
      <c r="D13" s="551"/>
      <c r="E13" s="538">
        <f>入力シート①!C60</f>
        <v>0</v>
      </c>
      <c r="F13" s="539"/>
      <c r="G13" s="539"/>
      <c r="H13" s="539"/>
      <c r="I13" s="539"/>
      <c r="J13" s="539"/>
      <c r="K13" s="539"/>
      <c r="L13" s="539"/>
      <c r="M13" s="539"/>
      <c r="N13" s="540"/>
    </row>
    <row r="14" spans="1:15" ht="27.75" customHeight="1">
      <c r="A14" s="541" t="s">
        <v>17</v>
      </c>
      <c r="B14" s="542"/>
      <c r="C14" s="542"/>
      <c r="D14" s="543"/>
      <c r="E14" s="538">
        <f>入力シート①!C12</f>
        <v>0</v>
      </c>
      <c r="F14" s="539"/>
      <c r="G14" s="539"/>
      <c r="H14" s="539"/>
      <c r="I14" s="539"/>
      <c r="J14" s="539"/>
      <c r="K14" s="539"/>
      <c r="L14" s="539"/>
      <c r="M14" s="539"/>
      <c r="N14" s="540"/>
    </row>
    <row r="16" spans="1:15" ht="14.25" customHeight="1">
      <c r="A16" s="510" t="str">
        <f>"　"&amp;設定シート!$F$5&amp;"執行の宮城県知事選挙"</f>
        <v>　令和7年10月26日執行の宮城県知事選挙</v>
      </c>
      <c r="B16" s="510"/>
      <c r="C16" s="510"/>
      <c r="D16" s="510"/>
      <c r="E16" s="510"/>
      <c r="F16" s="510"/>
      <c r="G16" s="510"/>
      <c r="H16" s="510"/>
      <c r="I16" s="545" t="s">
        <v>652</v>
      </c>
      <c r="J16" s="545"/>
      <c r="K16" s="545"/>
      <c r="L16" s="545"/>
      <c r="M16" s="545"/>
      <c r="N16" s="545"/>
    </row>
    <row r="17" spans="1:14">
      <c r="A17" s="270" t="s">
        <v>653</v>
      </c>
    </row>
    <row r="19" spans="1:14">
      <c r="A19" s="544">
        <f>入力シート①!C53</f>
        <v>0</v>
      </c>
      <c r="B19" s="544"/>
      <c r="C19" s="544"/>
      <c r="D19" s="544"/>
    </row>
    <row r="20" spans="1:14">
      <c r="A20" s="88"/>
      <c r="B20" s="88"/>
      <c r="C20" s="88"/>
      <c r="D20" s="88"/>
    </row>
    <row r="21" spans="1:14">
      <c r="A21" s="88"/>
      <c r="B21" s="88"/>
      <c r="C21" s="88"/>
      <c r="D21" s="88"/>
    </row>
    <row r="22" spans="1:14">
      <c r="A22" s="88"/>
      <c r="B22" s="88"/>
      <c r="C22" s="270" t="s">
        <v>183</v>
      </c>
      <c r="D22" s="88"/>
    </row>
    <row r="23" spans="1:14">
      <c r="A23" s="88"/>
      <c r="B23" s="88"/>
      <c r="D23" s="88"/>
    </row>
    <row r="24" spans="1:14">
      <c r="D24" s="536" t="s">
        <v>55</v>
      </c>
      <c r="E24" s="536"/>
      <c r="G24" s="506">
        <f>入力シート①!C16</f>
        <v>0</v>
      </c>
      <c r="H24" s="506"/>
      <c r="I24" s="506"/>
      <c r="J24" s="506"/>
      <c r="K24" s="506"/>
      <c r="L24" s="506"/>
      <c r="M24" s="506"/>
      <c r="N24" s="506"/>
    </row>
    <row r="25" spans="1:14">
      <c r="C25" s="537"/>
      <c r="D25" s="537"/>
      <c r="E25" s="537"/>
      <c r="F25" s="537"/>
      <c r="G25" s="335"/>
      <c r="H25" s="335"/>
      <c r="I25" s="335"/>
      <c r="J25" s="335"/>
      <c r="K25" s="335"/>
      <c r="L25" s="335"/>
      <c r="M25" s="335"/>
      <c r="N25" s="335"/>
    </row>
    <row r="26" spans="1:14" ht="14.25" customHeight="1">
      <c r="G26" s="336"/>
      <c r="H26" s="336"/>
      <c r="I26" s="336"/>
      <c r="J26" s="336"/>
      <c r="K26" s="336"/>
      <c r="L26" s="336"/>
      <c r="M26" s="336"/>
      <c r="N26" s="336"/>
    </row>
    <row r="27" spans="1:14" ht="14.25" customHeight="1">
      <c r="D27" s="536" t="s">
        <v>182</v>
      </c>
      <c r="E27" s="536"/>
      <c r="G27" s="506">
        <f>入力シート①!C17</f>
        <v>0</v>
      </c>
      <c r="H27" s="506"/>
      <c r="I27" s="506"/>
      <c r="J27" s="506"/>
      <c r="K27" s="506"/>
      <c r="L27" s="506"/>
      <c r="M27" s="506"/>
      <c r="N27" s="506"/>
    </row>
    <row r="28" spans="1:14" ht="14.25" customHeight="1">
      <c r="E28" s="269"/>
      <c r="G28" s="335"/>
      <c r="H28" s="335"/>
      <c r="I28" s="335"/>
      <c r="J28" s="335"/>
      <c r="K28" s="335"/>
      <c r="L28" s="335"/>
      <c r="M28" s="335"/>
      <c r="N28" s="335"/>
    </row>
    <row r="29" spans="1:14" ht="14.25" customHeight="1">
      <c r="E29" s="269"/>
      <c r="G29" s="335"/>
      <c r="H29" s="335"/>
      <c r="I29" s="335"/>
      <c r="J29" s="335"/>
      <c r="K29" s="335"/>
      <c r="L29" s="335"/>
      <c r="M29" s="335"/>
      <c r="N29" s="335"/>
    </row>
    <row r="30" spans="1:14" ht="18.75" customHeight="1">
      <c r="D30" s="536" t="s">
        <v>181</v>
      </c>
      <c r="E30" s="536"/>
      <c r="G30" s="526">
        <f>入力シート①!C12</f>
        <v>0</v>
      </c>
      <c r="H30" s="526"/>
      <c r="I30" s="526"/>
      <c r="J30" s="526"/>
      <c r="K30" s="526"/>
      <c r="L30" s="526"/>
      <c r="M30" s="526"/>
      <c r="N30" s="526"/>
    </row>
    <row r="31" spans="1:14" ht="14.25" customHeight="1">
      <c r="C31" s="536"/>
      <c r="D31" s="536"/>
      <c r="E31" s="536"/>
      <c r="F31" s="536"/>
    </row>
    <row r="32" spans="1:14" ht="14.25" customHeight="1"/>
    <row r="33" spans="1:14">
      <c r="H33" s="68"/>
    </row>
    <row r="34" spans="1:14">
      <c r="A34" s="83" t="str">
        <f>"　宮城県選挙管理委員会委員長　"&amp;設定シート!$D$12&amp;"　殿"</f>
        <v>　宮城県選挙管理委員会委員長　櫻井　正人　殿</v>
      </c>
    </row>
    <row r="35" spans="1:14">
      <c r="A35" s="83"/>
    </row>
    <row r="36" spans="1:14" ht="14.25" customHeight="1">
      <c r="A36" s="268"/>
      <c r="B36" s="268"/>
      <c r="C36" s="268"/>
      <c r="D36" s="268"/>
      <c r="E36" s="268"/>
      <c r="F36" s="268"/>
      <c r="G36" s="268"/>
      <c r="H36" s="268"/>
      <c r="I36" s="268"/>
      <c r="J36" s="268"/>
      <c r="K36" s="268"/>
      <c r="L36" s="268"/>
      <c r="M36" s="268"/>
      <c r="N36" s="268"/>
    </row>
    <row r="37" spans="1:14">
      <c r="A37" s="46" t="s">
        <v>90</v>
      </c>
      <c r="B37" s="81"/>
      <c r="C37" s="62"/>
      <c r="D37" s="62"/>
      <c r="E37" s="46"/>
      <c r="F37" s="46"/>
      <c r="G37" s="46"/>
      <c r="H37" s="46"/>
      <c r="I37" s="46"/>
      <c r="J37" s="46"/>
      <c r="K37" s="46"/>
      <c r="L37" s="46"/>
      <c r="M37" s="46"/>
      <c r="N37" s="46"/>
    </row>
    <row r="38" spans="1:14">
      <c r="A38" s="501" t="s">
        <v>483</v>
      </c>
      <c r="B38" s="501"/>
      <c r="C38" s="501"/>
      <c r="D38" s="501"/>
      <c r="E38" s="501"/>
      <c r="F38" s="501"/>
      <c r="G38" s="501"/>
      <c r="H38" s="501"/>
      <c r="I38" s="501"/>
      <c r="J38" s="501"/>
      <c r="K38" s="501"/>
      <c r="L38" s="501"/>
      <c r="M38" s="501"/>
      <c r="N38" s="501"/>
    </row>
    <row r="39" spans="1:14">
      <c r="A39" s="501" t="s">
        <v>484</v>
      </c>
      <c r="B39" s="501"/>
      <c r="C39" s="501"/>
      <c r="D39" s="501"/>
      <c r="E39" s="501"/>
      <c r="F39" s="501"/>
      <c r="G39" s="501"/>
      <c r="H39" s="501"/>
      <c r="I39" s="501"/>
      <c r="J39" s="501"/>
      <c r="K39" s="501"/>
      <c r="L39" s="501"/>
      <c r="M39" s="501"/>
      <c r="N39" s="501"/>
    </row>
    <row r="40" spans="1:14">
      <c r="A40" s="501" t="s">
        <v>485</v>
      </c>
      <c r="B40" s="501"/>
      <c r="C40" s="501"/>
      <c r="D40" s="501"/>
      <c r="E40" s="501"/>
      <c r="F40" s="501"/>
      <c r="G40" s="501"/>
      <c r="H40" s="501"/>
      <c r="I40" s="501"/>
      <c r="J40" s="501"/>
      <c r="K40" s="501"/>
      <c r="L40" s="501"/>
      <c r="M40" s="501"/>
      <c r="N40" s="501"/>
    </row>
    <row r="41" spans="1:14">
      <c r="A41" s="501" t="s">
        <v>486</v>
      </c>
      <c r="B41" s="501"/>
      <c r="C41" s="501"/>
      <c r="D41" s="501"/>
      <c r="E41" s="501"/>
      <c r="F41" s="501"/>
      <c r="G41" s="501"/>
      <c r="H41" s="501"/>
      <c r="I41" s="501"/>
      <c r="J41" s="501"/>
      <c r="K41" s="501"/>
      <c r="L41" s="501"/>
      <c r="M41" s="501"/>
      <c r="N41" s="501"/>
    </row>
    <row r="42" spans="1:14">
      <c r="A42" s="46"/>
      <c r="B42" s="81"/>
      <c r="C42" s="62"/>
      <c r="D42" s="62"/>
      <c r="E42" s="46"/>
      <c r="F42" s="46"/>
      <c r="G42" s="46"/>
      <c r="H42" s="87"/>
      <c r="I42" s="46"/>
      <c r="J42" s="46"/>
      <c r="K42" s="46"/>
      <c r="L42" s="46"/>
      <c r="M42" s="46"/>
      <c r="N42" s="46"/>
    </row>
    <row r="43" spans="1:14">
      <c r="A43" s="46"/>
      <c r="B43" s="81"/>
      <c r="C43" s="62"/>
      <c r="D43" s="62"/>
      <c r="E43" s="46"/>
      <c r="F43" s="46"/>
      <c r="G43" s="46"/>
      <c r="H43" s="87"/>
      <c r="I43" s="46"/>
      <c r="J43" s="46"/>
      <c r="K43" s="46"/>
      <c r="L43" s="46"/>
      <c r="M43" s="46"/>
      <c r="N43" s="46"/>
    </row>
  </sheetData>
  <mergeCells count="35">
    <mergeCell ref="A38:N38"/>
    <mergeCell ref="A39:N39"/>
    <mergeCell ref="A40:N40"/>
    <mergeCell ref="A41:N41"/>
    <mergeCell ref="A16:H16"/>
    <mergeCell ref="I16:N16"/>
    <mergeCell ref="D30:E30"/>
    <mergeCell ref="G30:N30"/>
    <mergeCell ref="C31:F31"/>
    <mergeCell ref="C25:F25"/>
    <mergeCell ref="D27:E27"/>
    <mergeCell ref="G27:N27"/>
    <mergeCell ref="A19:D19"/>
    <mergeCell ref="D24:E24"/>
    <mergeCell ref="G24:N24"/>
    <mergeCell ref="A13:D13"/>
    <mergeCell ref="E13:N13"/>
    <mergeCell ref="A14:D14"/>
    <mergeCell ref="E14:N14"/>
    <mergeCell ref="A12:D12"/>
    <mergeCell ref="E12:N12"/>
    <mergeCell ref="A3:N3"/>
    <mergeCell ref="E4:J4"/>
    <mergeCell ref="A6:D6"/>
    <mergeCell ref="E6:N6"/>
    <mergeCell ref="B11:D11"/>
    <mergeCell ref="E11:N11"/>
    <mergeCell ref="J9:N9"/>
    <mergeCell ref="B10:D10"/>
    <mergeCell ref="E10:N10"/>
    <mergeCell ref="A7:A11"/>
    <mergeCell ref="B7:D7"/>
    <mergeCell ref="E7:N7"/>
    <mergeCell ref="B8:D9"/>
    <mergeCell ref="E8:N8"/>
  </mergeCells>
  <phoneticPr fontId="1"/>
  <hyperlinks>
    <hyperlink ref="O1" location="目次!A1" display="目次に戻る"/>
  </hyperlinks>
  <printOptions horizontalCentered="1"/>
  <pageMargins left="0.98425196850393704" right="0.59055118110236227" top="0.98425196850393704" bottom="0.98425196850393704" header="0.51181102362204722" footer="0.51181102362204722"/>
  <pageSetup paperSize="9" scale="97" orientation="portrait" blackAndWhite="1" horizontalDpi="200" verticalDpi="2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O43"/>
  <sheetViews>
    <sheetView view="pageBreakPreview" zoomScaleNormal="100" zoomScaleSheetLayoutView="100" workbookViewId="0"/>
  </sheetViews>
  <sheetFormatPr defaultColWidth="5.875" defaultRowHeight="15.75"/>
  <cols>
    <col min="1" max="13" width="5.875" style="48" customWidth="1"/>
    <col min="14" max="14" width="6.75" style="48" customWidth="1"/>
    <col min="15" max="15" width="11.875" style="48" bestFit="1" customWidth="1"/>
    <col min="16" max="16384" width="5.875" style="48"/>
  </cols>
  <sheetData>
    <row r="1" spans="1:15">
      <c r="N1" s="66" t="s">
        <v>525</v>
      </c>
      <c r="O1" s="245" t="s">
        <v>364</v>
      </c>
    </row>
    <row r="2" spans="1:15">
      <c r="N2" s="66"/>
    </row>
    <row r="3" spans="1:15" ht="31.5">
      <c r="A3" s="505" t="s">
        <v>47</v>
      </c>
      <c r="B3" s="505"/>
      <c r="C3" s="505"/>
      <c r="D3" s="505"/>
      <c r="E3" s="505"/>
      <c r="F3" s="505"/>
      <c r="G3" s="505"/>
      <c r="H3" s="505"/>
      <c r="I3" s="505"/>
      <c r="J3" s="505"/>
      <c r="K3" s="505"/>
      <c r="L3" s="505"/>
      <c r="M3" s="505"/>
      <c r="N3" s="505"/>
    </row>
    <row r="4" spans="1:15">
      <c r="E4" s="513" t="s">
        <v>287</v>
      </c>
      <c r="F4" s="513"/>
      <c r="G4" s="513"/>
      <c r="H4" s="513"/>
      <c r="I4" s="513"/>
      <c r="J4" s="513"/>
    </row>
    <row r="5" spans="1:15">
      <c r="E5" s="89"/>
      <c r="F5" s="89"/>
      <c r="G5" s="89"/>
      <c r="H5" s="89"/>
      <c r="I5" s="89"/>
      <c r="J5" s="89"/>
    </row>
    <row r="6" spans="1:15" ht="27.75" customHeight="1">
      <c r="A6" s="549" t="s">
        <v>378</v>
      </c>
      <c r="B6" s="550"/>
      <c r="C6" s="550"/>
      <c r="D6" s="551"/>
      <c r="E6" s="538">
        <f>入力シート①!C47</f>
        <v>0</v>
      </c>
      <c r="F6" s="539"/>
      <c r="G6" s="539"/>
      <c r="H6" s="539"/>
      <c r="I6" s="539"/>
      <c r="J6" s="539"/>
      <c r="K6" s="539"/>
      <c r="L6" s="539"/>
      <c r="M6" s="539"/>
      <c r="N6" s="540"/>
    </row>
    <row r="7" spans="1:15" ht="27.75" customHeight="1">
      <c r="A7" s="546" t="s">
        <v>48</v>
      </c>
      <c r="B7" s="549" t="s">
        <v>23</v>
      </c>
      <c r="C7" s="550"/>
      <c r="D7" s="551"/>
      <c r="E7" s="538">
        <f>入力シート①!C55</f>
        <v>0</v>
      </c>
      <c r="F7" s="539"/>
      <c r="G7" s="539"/>
      <c r="H7" s="539"/>
      <c r="I7" s="539"/>
      <c r="J7" s="539"/>
      <c r="K7" s="539"/>
      <c r="L7" s="539"/>
      <c r="M7" s="539"/>
      <c r="N7" s="540"/>
    </row>
    <row r="8" spans="1:15" ht="27.75" customHeight="1">
      <c r="A8" s="568"/>
      <c r="B8" s="555" t="s">
        <v>22</v>
      </c>
      <c r="C8" s="556"/>
      <c r="D8" s="557"/>
      <c r="E8" s="552">
        <f>入力シート①!C57</f>
        <v>0</v>
      </c>
      <c r="F8" s="553"/>
      <c r="G8" s="553"/>
      <c r="H8" s="553"/>
      <c r="I8" s="553"/>
      <c r="J8" s="553"/>
      <c r="K8" s="553"/>
      <c r="L8" s="553"/>
      <c r="M8" s="553"/>
      <c r="N8" s="554"/>
    </row>
    <row r="9" spans="1:15" ht="27.75" customHeight="1">
      <c r="A9" s="568"/>
      <c r="B9" s="558"/>
      <c r="C9" s="559"/>
      <c r="D9" s="560"/>
      <c r="E9" s="84"/>
      <c r="F9" s="85"/>
      <c r="G9" s="85"/>
      <c r="H9" s="86" t="s">
        <v>45</v>
      </c>
      <c r="I9" s="86"/>
      <c r="J9" s="530">
        <f>入力シート①!C58</f>
        <v>0</v>
      </c>
      <c r="K9" s="531"/>
      <c r="L9" s="531"/>
      <c r="M9" s="531"/>
      <c r="N9" s="532"/>
    </row>
    <row r="10" spans="1:15" ht="27.75" customHeight="1">
      <c r="A10" s="568"/>
      <c r="B10" s="549" t="s">
        <v>16</v>
      </c>
      <c r="C10" s="550"/>
      <c r="D10" s="551"/>
      <c r="E10" s="538">
        <f>入力シート①!C59</f>
        <v>0</v>
      </c>
      <c r="F10" s="539"/>
      <c r="G10" s="539"/>
      <c r="H10" s="539"/>
      <c r="I10" s="539"/>
      <c r="J10" s="539"/>
      <c r="K10" s="539"/>
      <c r="L10" s="539"/>
      <c r="M10" s="539"/>
      <c r="N10" s="540"/>
    </row>
    <row r="11" spans="1:15" ht="27.75" customHeight="1">
      <c r="A11" s="568"/>
      <c r="B11" s="549" t="s">
        <v>10</v>
      </c>
      <c r="C11" s="550"/>
      <c r="D11" s="551"/>
      <c r="E11" s="533">
        <f>入力シート①!C56</f>
        <v>0</v>
      </c>
      <c r="F11" s="534"/>
      <c r="G11" s="534"/>
      <c r="H11" s="534"/>
      <c r="I11" s="534"/>
      <c r="J11" s="534"/>
      <c r="K11" s="534"/>
      <c r="L11" s="534"/>
      <c r="M11" s="534"/>
      <c r="N11" s="535"/>
    </row>
    <row r="12" spans="1:15" ht="27.75" customHeight="1">
      <c r="A12" s="549" t="s">
        <v>42</v>
      </c>
      <c r="B12" s="550"/>
      <c r="C12" s="550"/>
      <c r="D12" s="551"/>
      <c r="E12" s="533">
        <f>入力シート①!C54</f>
        <v>0</v>
      </c>
      <c r="F12" s="534"/>
      <c r="G12" s="534"/>
      <c r="H12" s="534"/>
      <c r="I12" s="534"/>
      <c r="J12" s="534"/>
      <c r="K12" s="534"/>
      <c r="L12" s="534"/>
      <c r="M12" s="534"/>
      <c r="N12" s="535"/>
    </row>
    <row r="13" spans="1:15" ht="27.75" customHeight="1">
      <c r="A13" s="549" t="s">
        <v>50</v>
      </c>
      <c r="B13" s="550"/>
      <c r="C13" s="550"/>
      <c r="D13" s="551"/>
      <c r="E13" s="538">
        <f>入力シート①!C60</f>
        <v>0</v>
      </c>
      <c r="F13" s="539"/>
      <c r="G13" s="539"/>
      <c r="H13" s="539"/>
      <c r="I13" s="539"/>
      <c r="J13" s="539"/>
      <c r="K13" s="539"/>
      <c r="L13" s="539"/>
      <c r="M13" s="539"/>
      <c r="N13" s="540"/>
    </row>
    <row r="14" spans="1:15" ht="27.75" customHeight="1">
      <c r="A14" s="541" t="s">
        <v>17</v>
      </c>
      <c r="B14" s="542"/>
      <c r="C14" s="542"/>
      <c r="D14" s="543"/>
      <c r="E14" s="538">
        <f>入力シート①!C12</f>
        <v>0</v>
      </c>
      <c r="F14" s="539"/>
      <c r="G14" s="539"/>
      <c r="H14" s="539"/>
      <c r="I14" s="539"/>
      <c r="J14" s="539"/>
      <c r="K14" s="539"/>
      <c r="L14" s="539"/>
      <c r="M14" s="539"/>
      <c r="N14" s="540"/>
    </row>
    <row r="16" spans="1:15" ht="14.25" customHeight="1">
      <c r="A16" s="510" t="str">
        <f>"　"&amp;設定シート!$F$5&amp;"執行の宮城県知事選挙"</f>
        <v>　令和7年10月26日執行の宮城県知事選挙</v>
      </c>
      <c r="B16" s="510"/>
      <c r="C16" s="510"/>
      <c r="D16" s="510"/>
      <c r="E16" s="510"/>
      <c r="F16" s="510"/>
      <c r="G16" s="510"/>
      <c r="H16" s="510"/>
      <c r="I16" s="545" t="s">
        <v>652</v>
      </c>
      <c r="J16" s="545"/>
      <c r="K16" s="545"/>
      <c r="L16" s="545"/>
      <c r="M16" s="545"/>
      <c r="N16" s="545"/>
    </row>
    <row r="17" spans="1:14">
      <c r="A17" s="342" t="s">
        <v>653</v>
      </c>
      <c r="B17" s="342"/>
      <c r="C17" s="342"/>
      <c r="D17" s="342"/>
      <c r="E17" s="342"/>
      <c r="F17" s="342"/>
      <c r="G17" s="342"/>
      <c r="H17" s="342"/>
      <c r="I17" s="342"/>
      <c r="J17" s="342"/>
      <c r="K17" s="342"/>
      <c r="L17" s="342"/>
      <c r="M17" s="342"/>
      <c r="N17" s="342"/>
    </row>
    <row r="18" spans="1:14">
      <c r="L18" s="120"/>
      <c r="M18" s="120"/>
      <c r="N18" s="120"/>
    </row>
    <row r="19" spans="1:14">
      <c r="A19" s="544">
        <f>入力シート①!C53</f>
        <v>0</v>
      </c>
      <c r="B19" s="544"/>
      <c r="C19" s="544"/>
      <c r="D19" s="544"/>
    </row>
    <row r="22" spans="1:14">
      <c r="C22" s="48" t="s">
        <v>183</v>
      </c>
    </row>
    <row r="24" spans="1:14">
      <c r="D24" s="536" t="s">
        <v>55</v>
      </c>
      <c r="E24" s="536"/>
      <c r="G24" s="506">
        <f>入力シート①!C25</f>
        <v>0</v>
      </c>
      <c r="H24" s="506"/>
      <c r="I24" s="506"/>
      <c r="J24" s="506"/>
      <c r="K24" s="506"/>
      <c r="L24" s="506"/>
      <c r="M24" s="506"/>
      <c r="N24" s="506"/>
    </row>
    <row r="25" spans="1:14">
      <c r="C25" s="537"/>
      <c r="D25" s="537"/>
      <c r="E25" s="537"/>
      <c r="F25" s="537"/>
      <c r="G25" s="335"/>
      <c r="H25" s="335"/>
      <c r="I25" s="335"/>
      <c r="J25" s="335"/>
      <c r="K25" s="335"/>
      <c r="L25" s="335"/>
      <c r="M25" s="335"/>
      <c r="N25" s="335"/>
    </row>
    <row r="26" spans="1:14" ht="14.25" customHeight="1">
      <c r="G26" s="336"/>
      <c r="H26" s="336"/>
      <c r="I26" s="336"/>
      <c r="J26" s="336"/>
      <c r="K26" s="336"/>
      <c r="L26" s="336"/>
      <c r="M26" s="336"/>
      <c r="N26" s="336"/>
    </row>
    <row r="27" spans="1:14" ht="14.25" customHeight="1">
      <c r="D27" s="536" t="s">
        <v>182</v>
      </c>
      <c r="E27" s="536"/>
      <c r="G27" s="506">
        <f>入力シート①!C26</f>
        <v>0</v>
      </c>
      <c r="H27" s="506"/>
      <c r="I27" s="506"/>
      <c r="J27" s="506"/>
      <c r="K27" s="506"/>
      <c r="L27" s="506"/>
      <c r="M27" s="506"/>
      <c r="N27" s="506"/>
    </row>
    <row r="28" spans="1:14" ht="14.25" customHeight="1">
      <c r="E28" s="66"/>
      <c r="G28" s="335"/>
      <c r="H28" s="335"/>
      <c r="I28" s="335"/>
      <c r="J28" s="335"/>
      <c r="K28" s="335"/>
      <c r="L28" s="335"/>
      <c r="M28" s="335"/>
      <c r="N28" s="335"/>
    </row>
    <row r="29" spans="1:14" ht="14.25" customHeight="1">
      <c r="E29" s="66"/>
      <c r="G29" s="335"/>
      <c r="H29" s="335"/>
      <c r="I29" s="335"/>
      <c r="J29" s="335"/>
      <c r="K29" s="335"/>
      <c r="L29" s="335"/>
      <c r="M29" s="335"/>
      <c r="N29" s="335"/>
    </row>
    <row r="30" spans="1:14" ht="18.75" customHeight="1">
      <c r="D30" s="536" t="s">
        <v>181</v>
      </c>
      <c r="E30" s="536"/>
      <c r="G30" s="526">
        <f>入力シート①!C22</f>
        <v>0</v>
      </c>
      <c r="H30" s="526"/>
      <c r="I30" s="526"/>
      <c r="J30" s="526"/>
      <c r="K30" s="526"/>
      <c r="L30" s="526"/>
      <c r="M30" s="526"/>
      <c r="N30" s="526"/>
    </row>
    <row r="31" spans="1:14" ht="14.25" customHeight="1">
      <c r="C31" s="536"/>
      <c r="D31" s="536"/>
      <c r="E31" s="536"/>
      <c r="F31" s="536"/>
      <c r="H31" s="116"/>
      <c r="I31" s="116"/>
      <c r="J31" s="116"/>
      <c r="K31" s="116"/>
      <c r="L31" s="116"/>
      <c r="M31" s="116"/>
      <c r="N31" s="116"/>
    </row>
    <row r="32" spans="1:14" ht="14.25" customHeight="1">
      <c r="E32" s="66"/>
      <c r="H32" s="116"/>
      <c r="I32" s="116"/>
      <c r="J32" s="116"/>
      <c r="K32" s="116"/>
      <c r="L32" s="116"/>
      <c r="M32" s="116"/>
      <c r="N32" s="116"/>
    </row>
    <row r="33" spans="1:14">
      <c r="H33" s="68"/>
    </row>
    <row r="34" spans="1:14">
      <c r="A34" s="83" t="str">
        <f>"　宮城県選挙管理委員会委員長　"&amp;設定シート!$D$12&amp;"　殿"</f>
        <v>　宮城県選挙管理委員会委員長　櫻井　正人　殿</v>
      </c>
    </row>
    <row r="35" spans="1:14">
      <c r="A35" s="83"/>
    </row>
    <row r="36" spans="1:14" ht="14.25" customHeight="1">
      <c r="A36" s="78"/>
      <c r="B36" s="78"/>
      <c r="C36" s="78"/>
      <c r="D36" s="78"/>
      <c r="E36" s="78"/>
      <c r="F36" s="78"/>
      <c r="G36" s="78"/>
      <c r="H36" s="78"/>
      <c r="I36" s="78"/>
      <c r="J36" s="78"/>
      <c r="K36" s="78"/>
      <c r="L36" s="78"/>
      <c r="M36" s="78"/>
      <c r="N36" s="78"/>
    </row>
    <row r="37" spans="1:14">
      <c r="A37" s="46" t="s">
        <v>90</v>
      </c>
      <c r="B37" s="81"/>
      <c r="C37" s="62"/>
      <c r="D37" s="62"/>
      <c r="E37" s="46"/>
      <c r="F37" s="46"/>
      <c r="G37" s="46"/>
      <c r="H37" s="46"/>
      <c r="I37" s="46"/>
      <c r="J37" s="46"/>
      <c r="K37" s="46"/>
      <c r="L37" s="46"/>
      <c r="M37" s="46"/>
      <c r="N37" s="46"/>
    </row>
    <row r="38" spans="1:14">
      <c r="A38" s="501" t="s">
        <v>483</v>
      </c>
      <c r="B38" s="501"/>
      <c r="C38" s="501"/>
      <c r="D38" s="501"/>
      <c r="E38" s="501"/>
      <c r="F38" s="501"/>
      <c r="G38" s="501"/>
      <c r="H38" s="501"/>
      <c r="I38" s="501"/>
      <c r="J38" s="501"/>
      <c r="K38" s="501"/>
      <c r="L38" s="501"/>
      <c r="M38" s="501"/>
      <c r="N38" s="501"/>
    </row>
    <row r="39" spans="1:14">
      <c r="A39" s="501" t="s">
        <v>484</v>
      </c>
      <c r="B39" s="501"/>
      <c r="C39" s="501"/>
      <c r="D39" s="501"/>
      <c r="E39" s="501"/>
      <c r="F39" s="501"/>
      <c r="G39" s="501"/>
      <c r="H39" s="501"/>
      <c r="I39" s="501"/>
      <c r="J39" s="501"/>
      <c r="K39" s="501"/>
      <c r="L39" s="501"/>
      <c r="M39" s="501"/>
      <c r="N39" s="501"/>
    </row>
    <row r="40" spans="1:14">
      <c r="A40" s="501" t="s">
        <v>485</v>
      </c>
      <c r="B40" s="501"/>
      <c r="C40" s="501"/>
      <c r="D40" s="501"/>
      <c r="E40" s="501"/>
      <c r="F40" s="501"/>
      <c r="G40" s="501"/>
      <c r="H40" s="501"/>
      <c r="I40" s="501"/>
      <c r="J40" s="501"/>
      <c r="K40" s="501"/>
      <c r="L40" s="501"/>
      <c r="M40" s="501"/>
      <c r="N40" s="501"/>
    </row>
    <row r="41" spans="1:14">
      <c r="A41" s="501" t="s">
        <v>486</v>
      </c>
      <c r="B41" s="501"/>
      <c r="C41" s="501"/>
      <c r="D41" s="501"/>
      <c r="E41" s="501"/>
      <c r="F41" s="501"/>
      <c r="G41" s="501"/>
      <c r="H41" s="501"/>
      <c r="I41" s="501"/>
      <c r="J41" s="501"/>
      <c r="K41" s="501"/>
      <c r="L41" s="501"/>
      <c r="M41" s="501"/>
      <c r="N41" s="501"/>
    </row>
    <row r="42" spans="1:14">
      <c r="A42" s="46"/>
      <c r="B42" s="81"/>
      <c r="C42" s="62"/>
      <c r="D42" s="62"/>
      <c r="E42" s="46"/>
      <c r="F42" s="46"/>
      <c r="G42" s="46"/>
      <c r="H42" s="87"/>
      <c r="I42" s="46"/>
      <c r="J42" s="46"/>
      <c r="K42" s="46"/>
      <c r="L42" s="46"/>
      <c r="M42" s="46"/>
      <c r="N42" s="46"/>
    </row>
    <row r="43" spans="1:14">
      <c r="A43" s="46"/>
      <c r="B43" s="81"/>
      <c r="C43" s="62"/>
      <c r="D43" s="62"/>
      <c r="E43" s="46"/>
      <c r="F43" s="46"/>
      <c r="G43" s="46"/>
      <c r="H43" s="87"/>
      <c r="I43" s="46"/>
      <c r="J43" s="46"/>
      <c r="K43" s="46"/>
      <c r="L43" s="46"/>
      <c r="M43" s="46"/>
      <c r="N43" s="46"/>
    </row>
  </sheetData>
  <mergeCells count="35">
    <mergeCell ref="A41:N41"/>
    <mergeCell ref="A16:H16"/>
    <mergeCell ref="I16:N16"/>
    <mergeCell ref="A38:N38"/>
    <mergeCell ref="A39:N39"/>
    <mergeCell ref="A40:N40"/>
    <mergeCell ref="G30:N30"/>
    <mergeCell ref="C25:F25"/>
    <mergeCell ref="D30:E30"/>
    <mergeCell ref="D24:E24"/>
    <mergeCell ref="D27:E27"/>
    <mergeCell ref="C31:F31"/>
    <mergeCell ref="A3:N3"/>
    <mergeCell ref="A6:D6"/>
    <mergeCell ref="A7:A11"/>
    <mergeCell ref="B7:D7"/>
    <mergeCell ref="B8:D9"/>
    <mergeCell ref="E4:J4"/>
    <mergeCell ref="E8:N8"/>
    <mergeCell ref="E6:N6"/>
    <mergeCell ref="E7:N7"/>
    <mergeCell ref="J9:N9"/>
    <mergeCell ref="B10:D10"/>
    <mergeCell ref="E10:N10"/>
    <mergeCell ref="B11:D11"/>
    <mergeCell ref="E11:N11"/>
    <mergeCell ref="E13:N13"/>
    <mergeCell ref="A12:D12"/>
    <mergeCell ref="E12:N12"/>
    <mergeCell ref="A13:D13"/>
    <mergeCell ref="G27:N27"/>
    <mergeCell ref="G24:N24"/>
    <mergeCell ref="E14:N14"/>
    <mergeCell ref="A14:D14"/>
    <mergeCell ref="A19:D19"/>
  </mergeCells>
  <phoneticPr fontId="1"/>
  <hyperlinks>
    <hyperlink ref="O1" location="目次!A1" display="目次に戻る"/>
  </hyperlinks>
  <printOptions horizontalCentered="1"/>
  <pageMargins left="0.98425196850393704" right="0.59055118110236227" top="0.98425196850393704" bottom="0.98425196850393704" header="0.51181102362204722" footer="0.51181102362204722"/>
  <pageSetup paperSize="9" scale="97" orientation="portrait" blackAndWhite="1" horizontalDpi="200" verticalDpi="2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O36"/>
  <sheetViews>
    <sheetView view="pageBreakPreview" zoomScaleNormal="100" zoomScaleSheetLayoutView="100" workbookViewId="0"/>
  </sheetViews>
  <sheetFormatPr defaultRowHeight="15.75"/>
  <cols>
    <col min="1" max="8" width="9.625" style="48" customWidth="1"/>
    <col min="9" max="10" width="4.375" style="48" customWidth="1"/>
    <col min="11" max="11" width="11.875" style="48" bestFit="1" customWidth="1"/>
    <col min="12" max="16384" width="9" style="48"/>
  </cols>
  <sheetData>
    <row r="1" spans="1:11">
      <c r="J1" s="66" t="s">
        <v>526</v>
      </c>
      <c r="K1" s="245" t="s">
        <v>364</v>
      </c>
    </row>
    <row r="6" spans="1:11" ht="31.5">
      <c r="A6" s="505" t="s">
        <v>96</v>
      </c>
      <c r="B6" s="505"/>
      <c r="C6" s="505"/>
      <c r="D6" s="505"/>
      <c r="E6" s="505"/>
      <c r="F6" s="505"/>
      <c r="G6" s="505"/>
      <c r="H6" s="505"/>
      <c r="I6" s="505"/>
      <c r="J6" s="505"/>
    </row>
    <row r="7" spans="1:11" ht="14.25" customHeight="1">
      <c r="A7" s="513" t="s">
        <v>288</v>
      </c>
      <c r="B7" s="513"/>
      <c r="C7" s="513"/>
      <c r="D7" s="513"/>
      <c r="E7" s="513"/>
      <c r="F7" s="513"/>
      <c r="G7" s="513"/>
      <c r="H7" s="513"/>
      <c r="I7" s="513"/>
      <c r="J7" s="513"/>
    </row>
    <row r="8" spans="1:11" ht="14.25" customHeight="1">
      <c r="A8" s="67"/>
      <c r="B8" s="67"/>
      <c r="C8" s="67"/>
      <c r="D8" s="67"/>
      <c r="E8" s="67"/>
      <c r="F8" s="67"/>
      <c r="G8" s="67"/>
      <c r="H8" s="67"/>
      <c r="I8" s="67"/>
    </row>
    <row r="9" spans="1:11" ht="14.25" customHeight="1">
      <c r="A9" s="67"/>
      <c r="B9" s="67"/>
      <c r="C9" s="67"/>
      <c r="D9" s="67"/>
      <c r="E9" s="67"/>
      <c r="F9" s="67"/>
      <c r="G9" s="67"/>
      <c r="H9" s="67"/>
      <c r="I9" s="67"/>
    </row>
    <row r="10" spans="1:11" ht="14.25" customHeight="1">
      <c r="A10" s="67"/>
      <c r="B10" s="67"/>
      <c r="C10" s="67"/>
      <c r="D10" s="67"/>
      <c r="E10" s="67"/>
      <c r="F10" s="67"/>
      <c r="G10" s="67"/>
      <c r="H10" s="67"/>
      <c r="I10" s="67"/>
    </row>
    <row r="11" spans="1:11" ht="14.25" customHeight="1">
      <c r="A11" s="536" t="s">
        <v>488</v>
      </c>
      <c r="B11" s="536"/>
      <c r="C11" s="536"/>
      <c r="D11" s="536"/>
      <c r="E11" s="484">
        <f>入力シート①!C22</f>
        <v>0</v>
      </c>
      <c r="F11" s="484"/>
      <c r="G11" s="484"/>
      <c r="H11" s="484"/>
      <c r="I11" s="78"/>
    </row>
    <row r="12" spans="1:11" ht="14.25" customHeight="1">
      <c r="A12" s="67"/>
      <c r="B12" s="67"/>
      <c r="C12" s="67"/>
      <c r="H12" s="67"/>
      <c r="I12" s="67"/>
    </row>
    <row r="15" spans="1:11" ht="21" customHeight="1">
      <c r="A15" s="48" t="s">
        <v>97</v>
      </c>
    </row>
    <row r="16" spans="1:11" ht="21" customHeight="1">
      <c r="A16" s="48" t="s">
        <v>184</v>
      </c>
    </row>
    <row r="17" spans="1:15" ht="21" customHeight="1"/>
    <row r="18" spans="1:15" ht="21" customHeight="1"/>
    <row r="22" spans="1:15">
      <c r="B22" s="571" t="s">
        <v>204</v>
      </c>
      <c r="C22" s="571"/>
      <c r="D22" s="571"/>
    </row>
    <row r="23" spans="1:15">
      <c r="B23" s="71"/>
      <c r="C23" s="75"/>
    </row>
    <row r="24" spans="1:15">
      <c r="B24" s="71"/>
      <c r="C24" s="75"/>
    </row>
    <row r="26" spans="1:15">
      <c r="A26" s="46"/>
      <c r="B26" s="81"/>
      <c r="F26" s="60"/>
      <c r="H26" s="61"/>
      <c r="I26" s="46"/>
      <c r="J26" s="46"/>
      <c r="K26" s="46"/>
      <c r="L26" s="46"/>
      <c r="M26" s="46"/>
      <c r="N26" s="46"/>
      <c r="O26" s="46"/>
    </row>
    <row r="27" spans="1:15">
      <c r="A27" s="46"/>
      <c r="B27" s="46"/>
      <c r="C27" s="570" t="s">
        <v>632</v>
      </c>
      <c r="D27" s="570"/>
      <c r="E27" s="570"/>
      <c r="F27" s="570"/>
      <c r="G27" s="80"/>
      <c r="H27" s="60"/>
      <c r="I27" s="46"/>
      <c r="J27" s="46"/>
      <c r="K27" s="46"/>
      <c r="L27" s="46"/>
      <c r="M27" s="46"/>
      <c r="N27" s="46"/>
      <c r="O27" s="46"/>
    </row>
    <row r="28" spans="1:15">
      <c r="A28" s="46"/>
      <c r="B28" s="46"/>
      <c r="C28" s="61"/>
      <c r="D28" s="76"/>
      <c r="F28" s="61"/>
      <c r="G28" s="46"/>
      <c r="H28" s="46"/>
      <c r="I28" s="46"/>
      <c r="J28" s="46"/>
      <c r="K28" s="46"/>
      <c r="L28" s="46"/>
      <c r="M28" s="46"/>
      <c r="N28" s="46"/>
      <c r="O28" s="46"/>
    </row>
    <row r="29" spans="1:15">
      <c r="A29" s="46"/>
      <c r="B29" s="46"/>
      <c r="C29" s="61"/>
      <c r="D29" s="76"/>
      <c r="F29" s="61"/>
      <c r="G29" s="46"/>
      <c r="H29" s="46"/>
      <c r="I29" s="46"/>
      <c r="J29" s="46"/>
      <c r="K29" s="46"/>
      <c r="L29" s="46"/>
      <c r="M29" s="46"/>
      <c r="N29" s="46"/>
      <c r="O29" s="46"/>
    </row>
    <row r="30" spans="1:15">
      <c r="A30" s="46"/>
      <c r="B30" s="46"/>
      <c r="C30" s="46"/>
      <c r="D30" s="76"/>
      <c r="E30" s="60"/>
      <c r="F30" s="61"/>
      <c r="G30" s="60"/>
      <c r="H30" s="60"/>
      <c r="I30" s="46"/>
      <c r="J30" s="46"/>
      <c r="K30" s="46"/>
      <c r="L30" s="62"/>
      <c r="M30" s="62"/>
      <c r="N30" s="46"/>
      <c r="O30" s="46"/>
    </row>
    <row r="31" spans="1:15">
      <c r="A31" s="46"/>
      <c r="B31" s="46"/>
      <c r="C31" s="569" t="s">
        <v>17</v>
      </c>
      <c r="D31" s="569"/>
      <c r="E31" s="484">
        <f>入力シート①!C12</f>
        <v>0</v>
      </c>
      <c r="F31" s="484"/>
      <c r="G31" s="484"/>
      <c r="H31" s="484"/>
      <c r="I31" s="46"/>
      <c r="J31" s="46"/>
      <c r="K31" s="46"/>
      <c r="L31" s="62"/>
      <c r="M31" s="62"/>
      <c r="N31" s="47"/>
    </row>
    <row r="32" spans="1:15">
      <c r="F32" s="68"/>
      <c r="G32" s="68"/>
    </row>
    <row r="35" spans="1:10">
      <c r="A35" s="501" t="s">
        <v>185</v>
      </c>
      <c r="B35" s="501"/>
      <c r="C35" s="501"/>
      <c r="D35" s="501"/>
      <c r="E35" s="501"/>
      <c r="F35" s="501"/>
      <c r="G35" s="501"/>
      <c r="H35" s="501"/>
      <c r="I35" s="501"/>
      <c r="J35" s="501"/>
    </row>
    <row r="36" spans="1:10">
      <c r="A36" s="46"/>
    </row>
  </sheetData>
  <mergeCells count="9">
    <mergeCell ref="A35:J35"/>
    <mergeCell ref="C31:D31"/>
    <mergeCell ref="E31:H31"/>
    <mergeCell ref="A7:J7"/>
    <mergeCell ref="A6:J6"/>
    <mergeCell ref="C27:F27"/>
    <mergeCell ref="E11:H11"/>
    <mergeCell ref="B22:D22"/>
    <mergeCell ref="A11:D11"/>
  </mergeCells>
  <phoneticPr fontId="1"/>
  <hyperlinks>
    <hyperlink ref="K1" location="目次!A1" display="目次に戻る"/>
  </hyperlinks>
  <printOptions horizontalCentered="1"/>
  <pageMargins left="0.78740157480314965" right="0.59055118110236227" top="0.78740157480314965" bottom="0.78740157480314965" header="0.51181102362204722" footer="0.51181102362204722"/>
  <pageSetup paperSize="9" orientation="portrait" blackAndWhite="1" horizontalDpi="200" verticalDpi="2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9"/>
  <sheetViews>
    <sheetView view="pageBreakPreview" zoomScaleNormal="100" zoomScaleSheetLayoutView="100" workbookViewId="0"/>
  </sheetViews>
  <sheetFormatPr defaultColWidth="5.875" defaultRowHeight="15.75"/>
  <cols>
    <col min="1" max="13" width="5.875" style="48" customWidth="1"/>
    <col min="14" max="14" width="6.75" style="48" customWidth="1"/>
    <col min="15" max="27" width="5.875" style="48" customWidth="1"/>
    <col min="28" max="28" width="6.75" style="48" customWidth="1"/>
    <col min="29" max="29" width="11.875" style="48" bestFit="1" customWidth="1"/>
    <col min="30" max="16384" width="5.875" style="48"/>
  </cols>
  <sheetData>
    <row r="1" spans="1:29">
      <c r="N1" s="66" t="s">
        <v>490</v>
      </c>
      <c r="AB1" s="66" t="s">
        <v>491</v>
      </c>
      <c r="AC1" s="245" t="s">
        <v>364</v>
      </c>
    </row>
    <row r="4" spans="1:29" ht="31.5">
      <c r="A4" s="505" t="s">
        <v>379</v>
      </c>
      <c r="B4" s="505"/>
      <c r="C4" s="505"/>
      <c r="D4" s="505"/>
      <c r="E4" s="505"/>
      <c r="F4" s="505"/>
      <c r="G4" s="505"/>
      <c r="H4" s="505"/>
      <c r="I4" s="505"/>
      <c r="J4" s="505"/>
      <c r="K4" s="505"/>
      <c r="L4" s="505"/>
      <c r="M4" s="505"/>
      <c r="N4" s="505"/>
      <c r="O4" s="505" t="s">
        <v>379</v>
      </c>
      <c r="P4" s="505"/>
      <c r="Q4" s="505"/>
      <c r="R4" s="505"/>
      <c r="S4" s="505"/>
      <c r="T4" s="505"/>
      <c r="U4" s="505"/>
      <c r="V4" s="505"/>
      <c r="W4" s="505"/>
      <c r="X4" s="505"/>
      <c r="Y4" s="505"/>
      <c r="Z4" s="505"/>
      <c r="AA4" s="505"/>
      <c r="AB4" s="505"/>
    </row>
    <row r="5" spans="1:29">
      <c r="A5" s="513" t="s">
        <v>70</v>
      </c>
      <c r="B5" s="513"/>
      <c r="C5" s="513"/>
      <c r="D5" s="513"/>
      <c r="E5" s="513"/>
      <c r="F5" s="513"/>
      <c r="G5" s="513"/>
      <c r="H5" s="513"/>
      <c r="I5" s="513"/>
      <c r="J5" s="513"/>
      <c r="K5" s="513"/>
      <c r="L5" s="513"/>
      <c r="M5" s="513"/>
      <c r="N5" s="513"/>
      <c r="O5" s="513" t="s">
        <v>380</v>
      </c>
      <c r="P5" s="513"/>
      <c r="Q5" s="513"/>
      <c r="R5" s="513"/>
      <c r="S5" s="513"/>
      <c r="T5" s="513"/>
      <c r="U5" s="513"/>
      <c r="V5" s="513"/>
      <c r="W5" s="513"/>
      <c r="X5" s="513"/>
      <c r="Y5" s="513"/>
      <c r="Z5" s="513"/>
      <c r="AA5" s="513"/>
      <c r="AB5" s="513"/>
    </row>
    <row r="7" spans="1:29" ht="14.25" customHeight="1">
      <c r="A7" s="510" t="str">
        <f>"　"&amp;設定シート!$F$5&amp;"執行の宮城県知事選挙"</f>
        <v>　令和7年10月26日執行の宮城県知事選挙</v>
      </c>
      <c r="B7" s="510"/>
      <c r="C7" s="510"/>
      <c r="D7" s="510"/>
      <c r="E7" s="510"/>
      <c r="F7" s="510"/>
      <c r="G7" s="510"/>
      <c r="H7" s="510"/>
      <c r="I7" s="545" t="s">
        <v>654</v>
      </c>
      <c r="J7" s="545"/>
      <c r="K7" s="545"/>
      <c r="L7" s="545"/>
      <c r="M7" s="545"/>
      <c r="N7" s="545"/>
      <c r="O7" s="510" t="str">
        <f>"　"&amp;設定シート!$F$5&amp;"執行の宮城県知事選挙"</f>
        <v>　令和7年10月26日執行の宮城県知事選挙</v>
      </c>
      <c r="P7" s="510"/>
      <c r="Q7" s="510"/>
      <c r="R7" s="510"/>
      <c r="S7" s="510"/>
      <c r="T7" s="510"/>
      <c r="U7" s="510"/>
      <c r="V7" s="510"/>
      <c r="W7" s="545" t="s">
        <v>654</v>
      </c>
      <c r="X7" s="545"/>
      <c r="Y7" s="545"/>
      <c r="Z7" s="545"/>
      <c r="AA7" s="545"/>
      <c r="AB7" s="545"/>
    </row>
    <row r="8" spans="1:29">
      <c r="A8" s="48" t="s">
        <v>655</v>
      </c>
      <c r="O8" s="342" t="s">
        <v>655</v>
      </c>
      <c r="P8" s="342"/>
      <c r="Q8" s="342"/>
      <c r="R8" s="342"/>
      <c r="S8" s="342"/>
      <c r="T8" s="342"/>
      <c r="U8" s="342"/>
      <c r="V8" s="342"/>
      <c r="W8" s="342"/>
      <c r="X8" s="342"/>
      <c r="Y8" s="342"/>
      <c r="Z8" s="342"/>
      <c r="AA8" s="342"/>
      <c r="AB8" s="342"/>
    </row>
    <row r="10" spans="1:29" ht="36" customHeight="1">
      <c r="A10" s="575" t="s">
        <v>186</v>
      </c>
      <c r="B10" s="575"/>
      <c r="C10" s="575"/>
      <c r="D10" s="575"/>
      <c r="E10" s="572">
        <f>入力シート①!C36</f>
        <v>0</v>
      </c>
      <c r="F10" s="572"/>
      <c r="G10" s="572"/>
      <c r="H10" s="572"/>
      <c r="I10" s="572"/>
      <c r="J10" s="572"/>
      <c r="K10" s="572"/>
      <c r="L10" s="572"/>
      <c r="M10" s="572"/>
      <c r="N10" s="572"/>
      <c r="O10" s="575" t="s">
        <v>186</v>
      </c>
      <c r="P10" s="575"/>
      <c r="Q10" s="575"/>
      <c r="R10" s="575"/>
      <c r="S10" s="538">
        <f>入力シート①!C36</f>
        <v>0</v>
      </c>
      <c r="T10" s="539"/>
      <c r="U10" s="539"/>
      <c r="V10" s="539"/>
      <c r="W10" s="539"/>
      <c r="X10" s="539"/>
      <c r="Y10" s="539"/>
      <c r="Z10" s="539"/>
      <c r="AA10" s="539"/>
      <c r="AB10" s="540"/>
    </row>
    <row r="11" spans="1:29" ht="36" customHeight="1">
      <c r="A11" s="575" t="s">
        <v>187</v>
      </c>
      <c r="B11" s="575"/>
      <c r="C11" s="575"/>
      <c r="D11" s="575"/>
      <c r="E11" s="572">
        <f>入力シート①!C37</f>
        <v>0</v>
      </c>
      <c r="F11" s="572"/>
      <c r="G11" s="572"/>
      <c r="H11" s="572"/>
      <c r="I11" s="572"/>
      <c r="J11" s="572"/>
      <c r="K11" s="572"/>
      <c r="L11" s="572"/>
      <c r="M11" s="572"/>
      <c r="N11" s="572"/>
      <c r="O11" s="575" t="s">
        <v>187</v>
      </c>
      <c r="P11" s="575"/>
      <c r="Q11" s="575"/>
      <c r="R11" s="575"/>
      <c r="S11" s="538">
        <f>入力シート①!C37</f>
        <v>0</v>
      </c>
      <c r="T11" s="539"/>
      <c r="U11" s="539"/>
      <c r="V11" s="539"/>
      <c r="W11" s="539"/>
      <c r="X11" s="539"/>
      <c r="Y11" s="539"/>
      <c r="Z11" s="539"/>
      <c r="AA11" s="539"/>
      <c r="AB11" s="540"/>
    </row>
    <row r="12" spans="1:29" ht="36" customHeight="1">
      <c r="A12" s="575" t="s">
        <v>188</v>
      </c>
      <c r="B12" s="575"/>
      <c r="C12" s="575"/>
      <c r="D12" s="575"/>
      <c r="E12" s="572">
        <f>入力シート①!C38</f>
        <v>0</v>
      </c>
      <c r="F12" s="572"/>
      <c r="G12" s="572"/>
      <c r="H12" s="572"/>
      <c r="I12" s="572"/>
      <c r="J12" s="572"/>
      <c r="K12" s="572"/>
      <c r="L12" s="572"/>
      <c r="M12" s="572"/>
      <c r="N12" s="572"/>
      <c r="O12" s="575" t="s">
        <v>188</v>
      </c>
      <c r="P12" s="575"/>
      <c r="Q12" s="575"/>
      <c r="R12" s="575"/>
      <c r="S12" s="538">
        <f>入力シート①!C38</f>
        <v>0</v>
      </c>
      <c r="T12" s="539"/>
      <c r="U12" s="539"/>
      <c r="V12" s="539"/>
      <c r="W12" s="539"/>
      <c r="X12" s="539"/>
      <c r="Y12" s="539"/>
      <c r="Z12" s="539"/>
      <c r="AA12" s="539"/>
      <c r="AB12" s="540"/>
    </row>
    <row r="13" spans="1:29" ht="36" customHeight="1">
      <c r="A13" s="575" t="s">
        <v>41</v>
      </c>
      <c r="B13" s="575"/>
      <c r="C13" s="575"/>
      <c r="D13" s="575"/>
      <c r="E13" s="579">
        <f>入力シート①!C34</f>
        <v>0</v>
      </c>
      <c r="F13" s="579"/>
      <c r="G13" s="579"/>
      <c r="H13" s="579"/>
      <c r="I13" s="579"/>
      <c r="J13" s="579"/>
      <c r="K13" s="579"/>
      <c r="L13" s="579"/>
      <c r="M13" s="579"/>
      <c r="N13" s="579"/>
      <c r="O13" s="575" t="s">
        <v>41</v>
      </c>
      <c r="P13" s="575"/>
      <c r="Q13" s="575"/>
      <c r="R13" s="575"/>
      <c r="S13" s="533">
        <f>入力シート①!C34</f>
        <v>0</v>
      </c>
      <c r="T13" s="534"/>
      <c r="U13" s="534"/>
      <c r="V13" s="534"/>
      <c r="W13" s="534"/>
      <c r="X13" s="534"/>
      <c r="Y13" s="534"/>
      <c r="Z13" s="534"/>
      <c r="AA13" s="534"/>
      <c r="AB13" s="535"/>
    </row>
    <row r="14" spans="1:29" ht="36" customHeight="1">
      <c r="A14" s="574" t="s">
        <v>498</v>
      </c>
      <c r="B14" s="575"/>
      <c r="C14" s="575"/>
      <c r="D14" s="575"/>
      <c r="E14" s="572">
        <f>入力シート①!C12</f>
        <v>0</v>
      </c>
      <c r="F14" s="572"/>
      <c r="G14" s="572"/>
      <c r="H14" s="572"/>
      <c r="I14" s="572"/>
      <c r="J14" s="572"/>
      <c r="K14" s="572"/>
      <c r="L14" s="572"/>
      <c r="M14" s="572"/>
      <c r="N14" s="572"/>
      <c r="O14" s="574" t="s">
        <v>498</v>
      </c>
      <c r="P14" s="575"/>
      <c r="Q14" s="575"/>
      <c r="R14" s="575"/>
      <c r="S14" s="538">
        <f>入力シート①!C12</f>
        <v>0</v>
      </c>
      <c r="T14" s="539"/>
      <c r="U14" s="539"/>
      <c r="V14" s="539"/>
      <c r="W14" s="539"/>
      <c r="X14" s="539"/>
      <c r="Y14" s="539"/>
      <c r="Z14" s="539"/>
      <c r="AA14" s="539"/>
      <c r="AB14" s="540"/>
    </row>
    <row r="15" spans="1:29" ht="36" customHeight="1">
      <c r="A15" s="575" t="s">
        <v>17</v>
      </c>
      <c r="B15" s="575"/>
      <c r="C15" s="575"/>
      <c r="D15" s="575"/>
      <c r="E15" s="572">
        <f>入力シート①!C12</f>
        <v>0</v>
      </c>
      <c r="F15" s="572"/>
      <c r="G15" s="572"/>
      <c r="H15" s="572"/>
      <c r="I15" s="572"/>
      <c r="J15" s="572"/>
      <c r="K15" s="572"/>
      <c r="L15" s="572"/>
      <c r="M15" s="572"/>
      <c r="N15" s="572"/>
      <c r="O15" s="575" t="s">
        <v>17</v>
      </c>
      <c r="P15" s="575"/>
      <c r="Q15" s="575"/>
      <c r="R15" s="575"/>
      <c r="S15" s="538">
        <f>入力シート①!C12</f>
        <v>0</v>
      </c>
      <c r="T15" s="539"/>
      <c r="U15" s="539"/>
      <c r="V15" s="539"/>
      <c r="W15" s="539"/>
      <c r="X15" s="539"/>
      <c r="Y15" s="539"/>
      <c r="Z15" s="539"/>
      <c r="AA15" s="539"/>
      <c r="AB15" s="540"/>
    </row>
    <row r="16" spans="1:29">
      <c r="A16" s="98"/>
      <c r="B16" s="98"/>
      <c r="C16" s="98"/>
      <c r="D16" s="98"/>
      <c r="E16" s="50"/>
      <c r="F16" s="50"/>
      <c r="G16" s="50"/>
      <c r="H16" s="50"/>
      <c r="I16" s="50"/>
      <c r="J16" s="50"/>
      <c r="K16" s="50"/>
      <c r="L16" s="50"/>
      <c r="M16" s="50"/>
      <c r="N16" s="50"/>
      <c r="O16" s="98"/>
      <c r="P16" s="98"/>
      <c r="Q16" s="98"/>
      <c r="R16" s="98"/>
      <c r="S16" s="50"/>
      <c r="T16" s="50"/>
      <c r="U16" s="50"/>
      <c r="V16" s="50"/>
      <c r="W16" s="50"/>
      <c r="X16" s="50"/>
      <c r="Y16" s="50"/>
      <c r="Z16" s="50"/>
      <c r="AA16" s="50"/>
      <c r="AB16" s="50"/>
    </row>
    <row r="17" spans="1:27">
      <c r="A17" s="577">
        <f>設定シート!D6</f>
        <v>45939</v>
      </c>
      <c r="B17" s="577"/>
      <c r="C17" s="577"/>
      <c r="D17" s="577"/>
      <c r="O17" s="577">
        <f>設定シート!D6</f>
        <v>45939</v>
      </c>
      <c r="P17" s="577"/>
      <c r="Q17" s="577"/>
      <c r="R17" s="577"/>
    </row>
    <row r="18" spans="1:27">
      <c r="A18" s="70"/>
      <c r="B18" s="70"/>
      <c r="C18" s="70"/>
      <c r="D18" s="70"/>
      <c r="O18" s="70"/>
      <c r="P18" s="70"/>
      <c r="Q18" s="70"/>
      <c r="R18" s="70"/>
    </row>
    <row r="20" spans="1:27">
      <c r="C20" s="48" t="s">
        <v>489</v>
      </c>
      <c r="Q20" s="48" t="s">
        <v>489</v>
      </c>
    </row>
    <row r="23" spans="1:27">
      <c r="D23" s="536" t="s">
        <v>55</v>
      </c>
      <c r="E23" s="536"/>
      <c r="G23" s="506">
        <f>入力シート①!C16</f>
        <v>0</v>
      </c>
      <c r="H23" s="506"/>
      <c r="I23" s="506"/>
      <c r="J23" s="506"/>
      <c r="K23" s="506"/>
      <c r="L23" s="506"/>
      <c r="M23" s="506"/>
      <c r="R23" s="536" t="s">
        <v>55</v>
      </c>
      <c r="S23" s="536"/>
      <c r="U23" s="506">
        <f>入力シート①!C16</f>
        <v>0</v>
      </c>
      <c r="V23" s="506"/>
      <c r="W23" s="506"/>
      <c r="X23" s="506"/>
      <c r="Y23" s="506"/>
      <c r="Z23" s="506"/>
      <c r="AA23" s="506"/>
    </row>
    <row r="24" spans="1:27">
      <c r="C24" s="537"/>
      <c r="D24" s="537"/>
      <c r="E24" s="537"/>
      <c r="F24" s="537"/>
      <c r="G24" s="116"/>
      <c r="H24" s="116"/>
      <c r="I24" s="116"/>
      <c r="J24" s="116"/>
      <c r="K24" s="116"/>
      <c r="L24" s="116"/>
      <c r="M24" s="116"/>
      <c r="Q24" s="537"/>
      <c r="R24" s="537"/>
      <c r="S24" s="537"/>
      <c r="T24" s="537"/>
      <c r="U24" s="116"/>
      <c r="V24" s="116"/>
      <c r="W24" s="116"/>
      <c r="X24" s="116"/>
      <c r="Y24" s="116"/>
      <c r="Z24" s="116"/>
      <c r="AA24" s="116"/>
    </row>
    <row r="26" spans="1:27" ht="21">
      <c r="D26" s="536" t="s">
        <v>181</v>
      </c>
      <c r="E26" s="536"/>
      <c r="G26" s="576">
        <f>入力シート①!C12</f>
        <v>0</v>
      </c>
      <c r="H26" s="576"/>
      <c r="I26" s="576"/>
      <c r="J26" s="576"/>
      <c r="K26" s="576"/>
      <c r="L26" s="576"/>
      <c r="M26" s="576"/>
      <c r="R26" s="536" t="s">
        <v>181</v>
      </c>
      <c r="S26" s="536"/>
      <c r="U26" s="576">
        <f>入力シート①!C12</f>
        <v>0</v>
      </c>
      <c r="V26" s="576"/>
      <c r="W26" s="576"/>
      <c r="X26" s="576"/>
      <c r="Y26" s="576"/>
      <c r="Z26" s="576"/>
      <c r="AA26" s="576"/>
    </row>
    <row r="27" spans="1:27">
      <c r="C27" s="536"/>
      <c r="D27" s="536"/>
      <c r="E27" s="536"/>
      <c r="F27" s="536"/>
      <c r="Q27" s="536"/>
      <c r="R27" s="536"/>
      <c r="S27" s="536"/>
      <c r="T27" s="536"/>
    </row>
    <row r="28" spans="1:27">
      <c r="C28" s="78"/>
      <c r="D28" s="78"/>
      <c r="E28" s="78"/>
      <c r="F28" s="78"/>
      <c r="Q28" s="78"/>
      <c r="R28" s="78"/>
      <c r="S28" s="78"/>
      <c r="T28" s="78"/>
    </row>
    <row r="30" spans="1:27">
      <c r="A30" s="573" t="s">
        <v>95</v>
      </c>
      <c r="B30" s="573"/>
      <c r="C30" s="83" t="str">
        <f>"選挙管理委員会委員長　"&amp;設定シート!$D$12&amp;"　殿"</f>
        <v>選挙管理委員会委員長　櫻井　正人　殿</v>
      </c>
      <c r="O30" s="578">
        <f>入力シート①!C35</f>
        <v>0</v>
      </c>
      <c r="P30" s="578"/>
      <c r="Q30" s="545" t="s">
        <v>201</v>
      </c>
      <c r="R30" s="545"/>
      <c r="S30" s="545"/>
      <c r="T30" s="545"/>
      <c r="U30" s="545"/>
      <c r="V30" s="545"/>
      <c r="W30" s="545"/>
    </row>
    <row r="33" spans="1:28">
      <c r="A33" s="46" t="s">
        <v>90</v>
      </c>
      <c r="B33" s="90"/>
      <c r="C33" s="46"/>
      <c r="D33" s="46"/>
      <c r="O33" s="46" t="s">
        <v>90</v>
      </c>
      <c r="P33" s="90"/>
      <c r="Q33" s="46"/>
      <c r="R33" s="46"/>
    </row>
    <row r="34" spans="1:28">
      <c r="A34" s="501" t="s">
        <v>492</v>
      </c>
      <c r="B34" s="501"/>
      <c r="C34" s="501"/>
      <c r="D34" s="501"/>
      <c r="E34" s="501"/>
      <c r="F34" s="501"/>
      <c r="G34" s="501"/>
      <c r="H34" s="501"/>
      <c r="I34" s="501"/>
      <c r="J34" s="501"/>
      <c r="K34" s="501"/>
      <c r="L34" s="501"/>
      <c r="M34" s="501"/>
      <c r="N34" s="501"/>
      <c r="O34" s="501" t="s">
        <v>492</v>
      </c>
      <c r="P34" s="501"/>
      <c r="Q34" s="501"/>
      <c r="R34" s="501"/>
      <c r="S34" s="501"/>
      <c r="T34" s="501"/>
      <c r="U34" s="501"/>
      <c r="V34" s="501"/>
      <c r="W34" s="501"/>
      <c r="X34" s="501"/>
      <c r="Y34" s="501"/>
      <c r="Z34" s="501"/>
      <c r="AA34" s="501"/>
      <c r="AB34" s="501"/>
    </row>
    <row r="35" spans="1:28">
      <c r="A35" s="501" t="s">
        <v>493</v>
      </c>
      <c r="B35" s="501"/>
      <c r="C35" s="501"/>
      <c r="D35" s="501"/>
      <c r="E35" s="501"/>
      <c r="F35" s="501"/>
      <c r="G35" s="501"/>
      <c r="H35" s="501"/>
      <c r="I35" s="501"/>
      <c r="J35" s="501"/>
      <c r="K35" s="501"/>
      <c r="L35" s="501"/>
      <c r="M35" s="501"/>
      <c r="N35" s="501"/>
      <c r="O35" s="501" t="s">
        <v>493</v>
      </c>
      <c r="P35" s="501"/>
      <c r="Q35" s="501"/>
      <c r="R35" s="501"/>
      <c r="S35" s="501"/>
      <c r="T35" s="501"/>
      <c r="U35" s="501"/>
      <c r="V35" s="501"/>
      <c r="W35" s="501"/>
      <c r="X35" s="501"/>
      <c r="Y35" s="501"/>
      <c r="Z35" s="501"/>
      <c r="AA35" s="501"/>
      <c r="AB35" s="501"/>
    </row>
    <row r="36" spans="1:28">
      <c r="A36" s="501" t="s">
        <v>494</v>
      </c>
      <c r="B36" s="501"/>
      <c r="C36" s="501"/>
      <c r="D36" s="501"/>
      <c r="E36" s="501"/>
      <c r="F36" s="501"/>
      <c r="G36" s="501"/>
      <c r="H36" s="501"/>
      <c r="I36" s="501"/>
      <c r="J36" s="501"/>
      <c r="K36" s="501"/>
      <c r="L36" s="501"/>
      <c r="M36" s="501"/>
      <c r="N36" s="501"/>
      <c r="O36" s="501" t="s">
        <v>494</v>
      </c>
      <c r="P36" s="501"/>
      <c r="Q36" s="501"/>
      <c r="R36" s="501"/>
      <c r="S36" s="501"/>
      <c r="T36" s="501"/>
      <c r="U36" s="501"/>
      <c r="V36" s="501"/>
      <c r="W36" s="501"/>
      <c r="X36" s="501"/>
      <c r="Y36" s="501"/>
      <c r="Z36" s="501"/>
      <c r="AA36" s="501"/>
      <c r="AB36" s="501"/>
    </row>
    <row r="37" spans="1:28">
      <c r="A37" s="501" t="s">
        <v>495</v>
      </c>
      <c r="B37" s="501"/>
      <c r="C37" s="501"/>
      <c r="D37" s="501"/>
      <c r="E37" s="501"/>
      <c r="F37" s="501"/>
      <c r="G37" s="501"/>
      <c r="H37" s="501"/>
      <c r="I37" s="501"/>
      <c r="J37" s="501"/>
      <c r="K37" s="501"/>
      <c r="L37" s="501"/>
      <c r="M37" s="501"/>
      <c r="N37" s="501"/>
      <c r="O37" s="501" t="s">
        <v>495</v>
      </c>
      <c r="P37" s="501"/>
      <c r="Q37" s="501"/>
      <c r="R37" s="501"/>
      <c r="S37" s="501"/>
      <c r="T37" s="501"/>
      <c r="U37" s="501"/>
      <c r="V37" s="501"/>
      <c r="W37" s="501"/>
      <c r="X37" s="501"/>
      <c r="Y37" s="501"/>
      <c r="Z37" s="501"/>
      <c r="AA37" s="501"/>
      <c r="AB37" s="501"/>
    </row>
    <row r="38" spans="1:28">
      <c r="A38" s="46"/>
      <c r="B38" s="81"/>
      <c r="C38" s="62"/>
      <c r="D38" s="62"/>
      <c r="E38" s="46"/>
      <c r="F38" s="46"/>
      <c r="G38" s="46"/>
      <c r="H38" s="46"/>
      <c r="I38" s="46"/>
      <c r="J38" s="46"/>
      <c r="K38" s="46"/>
      <c r="L38" s="46"/>
      <c r="M38" s="46"/>
      <c r="N38" s="46"/>
      <c r="O38" s="46"/>
      <c r="P38" s="81"/>
      <c r="Q38" s="62"/>
      <c r="R38" s="62"/>
      <c r="S38" s="46"/>
      <c r="T38" s="46"/>
      <c r="U38" s="46"/>
      <c r="V38" s="46"/>
      <c r="W38" s="46"/>
      <c r="X38" s="46"/>
      <c r="Y38" s="46"/>
      <c r="Z38" s="46"/>
      <c r="AA38" s="46"/>
      <c r="AB38" s="46"/>
    </row>
    <row r="39" spans="1:28">
      <c r="B39" s="71"/>
      <c r="C39" s="62"/>
      <c r="D39" s="62"/>
      <c r="G39" s="68"/>
      <c r="P39" s="71"/>
      <c r="Q39" s="62"/>
      <c r="R39" s="62"/>
      <c r="U39" s="68"/>
    </row>
  </sheetData>
  <mergeCells count="57">
    <mergeCell ref="S11:AB11"/>
    <mergeCell ref="A34:N34"/>
    <mergeCell ref="A35:N35"/>
    <mergeCell ref="A36:N36"/>
    <mergeCell ref="A37:N37"/>
    <mergeCell ref="O34:AB34"/>
    <mergeCell ref="O35:AB35"/>
    <mergeCell ref="O36:AB36"/>
    <mergeCell ref="O37:AB37"/>
    <mergeCell ref="D23:E23"/>
    <mergeCell ref="A12:D12"/>
    <mergeCell ref="O30:P30"/>
    <mergeCell ref="O13:R13"/>
    <mergeCell ref="O15:R15"/>
    <mergeCell ref="O17:R17"/>
    <mergeCell ref="E13:N13"/>
    <mergeCell ref="O10:R10"/>
    <mergeCell ref="S15:AB15"/>
    <mergeCell ref="U23:AA23"/>
    <mergeCell ref="A4:N4"/>
    <mergeCell ref="O4:AB4"/>
    <mergeCell ref="A5:N5"/>
    <mergeCell ref="O5:AB5"/>
    <mergeCell ref="A7:H7"/>
    <mergeCell ref="I7:N7"/>
    <mergeCell ref="O7:V7"/>
    <mergeCell ref="W7:AB7"/>
    <mergeCell ref="S10:AB10"/>
    <mergeCell ref="A13:D13"/>
    <mergeCell ref="A17:D17"/>
    <mergeCell ref="O11:R11"/>
    <mergeCell ref="E12:N12"/>
    <mergeCell ref="Q30:W30"/>
    <mergeCell ref="U26:AA26"/>
    <mergeCell ref="Q27:T27"/>
    <mergeCell ref="R26:S26"/>
    <mergeCell ref="R23:S23"/>
    <mergeCell ref="Q24:T24"/>
    <mergeCell ref="S13:AB13"/>
    <mergeCell ref="O14:R14"/>
    <mergeCell ref="S14:AB14"/>
    <mergeCell ref="O12:R12"/>
    <mergeCell ref="S12:AB12"/>
    <mergeCell ref="E11:N11"/>
    <mergeCell ref="A30:B30"/>
    <mergeCell ref="E10:N10"/>
    <mergeCell ref="A14:D14"/>
    <mergeCell ref="E14:N14"/>
    <mergeCell ref="C27:F27"/>
    <mergeCell ref="A10:D10"/>
    <mergeCell ref="G23:M23"/>
    <mergeCell ref="G26:M26"/>
    <mergeCell ref="D26:E26"/>
    <mergeCell ref="A11:D11"/>
    <mergeCell ref="A15:D15"/>
    <mergeCell ref="E15:N15"/>
    <mergeCell ref="C24:F24"/>
  </mergeCells>
  <phoneticPr fontId="1"/>
  <hyperlinks>
    <hyperlink ref="AC1" location="目次!A1" display="目次に戻る"/>
  </hyperlinks>
  <printOptions horizontalCentered="1"/>
  <pageMargins left="0.78740157480314965" right="0.78740157480314965" top="0.98425196850393704" bottom="0.98425196850393704" header="0.51181102362204722" footer="0.51181102362204722"/>
  <pageSetup paperSize="9" orientation="portrait" blackAndWhite="1" horizontalDpi="200" verticalDpi="2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AC39"/>
  <sheetViews>
    <sheetView view="pageBreakPreview" zoomScaleNormal="100" zoomScaleSheetLayoutView="100" workbookViewId="0"/>
  </sheetViews>
  <sheetFormatPr defaultColWidth="5.875" defaultRowHeight="15.75"/>
  <cols>
    <col min="1" max="13" width="5.875" style="48" customWidth="1"/>
    <col min="14" max="14" width="6.75" style="48" customWidth="1"/>
    <col min="15" max="27" width="5.875" style="48" customWidth="1"/>
    <col min="28" max="28" width="6.75" style="48" customWidth="1"/>
    <col min="29" max="29" width="11.875" style="48" bestFit="1" customWidth="1"/>
    <col min="30" max="16384" width="5.875" style="48"/>
  </cols>
  <sheetData>
    <row r="1" spans="1:29">
      <c r="N1" s="66" t="s">
        <v>527</v>
      </c>
      <c r="AB1" s="66" t="s">
        <v>528</v>
      </c>
      <c r="AC1" s="245" t="s">
        <v>364</v>
      </c>
    </row>
    <row r="4" spans="1:29" ht="31.5">
      <c r="A4" s="505" t="s">
        <v>379</v>
      </c>
      <c r="B4" s="505"/>
      <c r="C4" s="505"/>
      <c r="D4" s="505"/>
      <c r="E4" s="505"/>
      <c r="F4" s="505"/>
      <c r="G4" s="505"/>
      <c r="H4" s="505"/>
      <c r="I4" s="505"/>
      <c r="J4" s="505"/>
      <c r="K4" s="505"/>
      <c r="L4" s="505"/>
      <c r="M4" s="505"/>
      <c r="N4" s="505"/>
      <c r="O4" s="505" t="s">
        <v>379</v>
      </c>
      <c r="P4" s="505"/>
      <c r="Q4" s="505"/>
      <c r="R4" s="505"/>
      <c r="S4" s="505"/>
      <c r="T4" s="505"/>
      <c r="U4" s="505"/>
      <c r="V4" s="505"/>
      <c r="W4" s="505"/>
      <c r="X4" s="505"/>
      <c r="Y4" s="505"/>
      <c r="Z4" s="505"/>
      <c r="AA4" s="505"/>
      <c r="AB4" s="505"/>
    </row>
    <row r="5" spans="1:29">
      <c r="A5" s="513" t="s">
        <v>292</v>
      </c>
      <c r="B5" s="513"/>
      <c r="C5" s="513"/>
      <c r="D5" s="513"/>
      <c r="E5" s="513"/>
      <c r="F5" s="513"/>
      <c r="G5" s="513"/>
      <c r="H5" s="513"/>
      <c r="I5" s="513"/>
      <c r="J5" s="513"/>
      <c r="K5" s="513"/>
      <c r="L5" s="513"/>
      <c r="M5" s="513"/>
      <c r="N5" s="513"/>
      <c r="O5" s="513" t="s">
        <v>381</v>
      </c>
      <c r="P5" s="513"/>
      <c r="Q5" s="513"/>
      <c r="R5" s="513"/>
      <c r="S5" s="513"/>
      <c r="T5" s="513"/>
      <c r="U5" s="513"/>
      <c r="V5" s="513"/>
      <c r="W5" s="513"/>
      <c r="X5" s="513"/>
      <c r="Y5" s="513"/>
      <c r="Z5" s="513"/>
      <c r="AA5" s="513"/>
      <c r="AB5" s="513"/>
    </row>
    <row r="7" spans="1:29" ht="14.25" customHeight="1">
      <c r="A7" s="510" t="str">
        <f>"　"&amp;設定シート!$F$5&amp;"執行の宮城県知事選挙"</f>
        <v>　令和7年10月26日執行の宮城県知事選挙</v>
      </c>
      <c r="B7" s="510"/>
      <c r="C7" s="510"/>
      <c r="D7" s="510"/>
      <c r="E7" s="510"/>
      <c r="F7" s="510"/>
      <c r="G7" s="510"/>
      <c r="H7" s="510"/>
      <c r="I7" s="545" t="s">
        <v>654</v>
      </c>
      <c r="J7" s="545"/>
      <c r="K7" s="545"/>
      <c r="L7" s="545"/>
      <c r="M7" s="545"/>
      <c r="N7" s="545"/>
      <c r="O7" s="510" t="str">
        <f>"　"&amp;設定シート!$F$5&amp;"執行の宮城県知事選挙"</f>
        <v>　令和7年10月26日執行の宮城県知事選挙</v>
      </c>
      <c r="P7" s="510"/>
      <c r="Q7" s="510"/>
      <c r="R7" s="510"/>
      <c r="S7" s="510"/>
      <c r="T7" s="510"/>
      <c r="U7" s="510"/>
      <c r="V7" s="510"/>
      <c r="W7" s="545" t="s">
        <v>654</v>
      </c>
      <c r="X7" s="545"/>
      <c r="Y7" s="545"/>
      <c r="Z7" s="545"/>
      <c r="AA7" s="545"/>
      <c r="AB7" s="545"/>
    </row>
    <row r="8" spans="1:29">
      <c r="A8" s="342" t="s">
        <v>655</v>
      </c>
      <c r="B8" s="342"/>
      <c r="C8" s="342"/>
      <c r="D8" s="342"/>
      <c r="E8" s="342"/>
      <c r="F8" s="342"/>
      <c r="G8" s="342"/>
      <c r="H8" s="342"/>
      <c r="I8" s="342"/>
      <c r="J8" s="342"/>
      <c r="K8" s="342"/>
      <c r="L8" s="342"/>
      <c r="M8" s="342"/>
      <c r="N8" s="342"/>
      <c r="O8" s="342" t="s">
        <v>655</v>
      </c>
      <c r="P8" s="342"/>
      <c r="Q8" s="342"/>
      <c r="R8" s="342"/>
      <c r="S8" s="342"/>
      <c r="T8" s="342"/>
      <c r="U8" s="342"/>
      <c r="V8" s="342"/>
      <c r="W8" s="342"/>
      <c r="X8" s="342"/>
      <c r="Y8" s="342"/>
      <c r="Z8" s="342"/>
      <c r="AA8" s="342"/>
      <c r="AB8" s="342"/>
    </row>
    <row r="10" spans="1:29" ht="36" customHeight="1">
      <c r="A10" s="575" t="s">
        <v>186</v>
      </c>
      <c r="B10" s="575"/>
      <c r="C10" s="575"/>
      <c r="D10" s="575"/>
      <c r="E10" s="572">
        <f>入力シート①!C36</f>
        <v>0</v>
      </c>
      <c r="F10" s="572"/>
      <c r="G10" s="572"/>
      <c r="H10" s="572"/>
      <c r="I10" s="572"/>
      <c r="J10" s="572"/>
      <c r="K10" s="572"/>
      <c r="L10" s="572"/>
      <c r="M10" s="572"/>
      <c r="N10" s="572"/>
      <c r="O10" s="575" t="s">
        <v>186</v>
      </c>
      <c r="P10" s="575"/>
      <c r="Q10" s="575"/>
      <c r="R10" s="575"/>
      <c r="S10" s="538">
        <f>入力シート①!C36</f>
        <v>0</v>
      </c>
      <c r="T10" s="539"/>
      <c r="U10" s="539"/>
      <c r="V10" s="539"/>
      <c r="W10" s="539"/>
      <c r="X10" s="539"/>
      <c r="Y10" s="539"/>
      <c r="Z10" s="539"/>
      <c r="AA10" s="539"/>
      <c r="AB10" s="540"/>
    </row>
    <row r="11" spans="1:29" ht="36" customHeight="1">
      <c r="A11" s="575" t="s">
        <v>187</v>
      </c>
      <c r="B11" s="575"/>
      <c r="C11" s="575"/>
      <c r="D11" s="575"/>
      <c r="E11" s="572">
        <f>入力シート①!C37</f>
        <v>0</v>
      </c>
      <c r="F11" s="572"/>
      <c r="G11" s="572"/>
      <c r="H11" s="572"/>
      <c r="I11" s="572"/>
      <c r="J11" s="572"/>
      <c r="K11" s="572"/>
      <c r="L11" s="572"/>
      <c r="M11" s="572"/>
      <c r="N11" s="572"/>
      <c r="O11" s="575" t="s">
        <v>187</v>
      </c>
      <c r="P11" s="575"/>
      <c r="Q11" s="575"/>
      <c r="R11" s="575"/>
      <c r="S11" s="538">
        <f>入力シート①!C37</f>
        <v>0</v>
      </c>
      <c r="T11" s="539"/>
      <c r="U11" s="539"/>
      <c r="V11" s="539"/>
      <c r="W11" s="539"/>
      <c r="X11" s="539"/>
      <c r="Y11" s="539"/>
      <c r="Z11" s="539"/>
      <c r="AA11" s="539"/>
      <c r="AB11" s="540"/>
    </row>
    <row r="12" spans="1:29" ht="36" customHeight="1">
      <c r="A12" s="575" t="s">
        <v>188</v>
      </c>
      <c r="B12" s="575"/>
      <c r="C12" s="575"/>
      <c r="D12" s="575"/>
      <c r="E12" s="572">
        <f>入力シート①!C38</f>
        <v>0</v>
      </c>
      <c r="F12" s="572"/>
      <c r="G12" s="572"/>
      <c r="H12" s="572"/>
      <c r="I12" s="572"/>
      <c r="J12" s="572"/>
      <c r="K12" s="572"/>
      <c r="L12" s="572"/>
      <c r="M12" s="572"/>
      <c r="N12" s="572"/>
      <c r="O12" s="575" t="s">
        <v>188</v>
      </c>
      <c r="P12" s="575"/>
      <c r="Q12" s="575"/>
      <c r="R12" s="575"/>
      <c r="S12" s="538">
        <f>入力シート①!C38</f>
        <v>0</v>
      </c>
      <c r="T12" s="539"/>
      <c r="U12" s="539"/>
      <c r="V12" s="539"/>
      <c r="W12" s="539"/>
      <c r="X12" s="539"/>
      <c r="Y12" s="539"/>
      <c r="Z12" s="539"/>
      <c r="AA12" s="539"/>
      <c r="AB12" s="540"/>
    </row>
    <row r="13" spans="1:29" ht="36" customHeight="1">
      <c r="A13" s="575" t="s">
        <v>41</v>
      </c>
      <c r="B13" s="575"/>
      <c r="C13" s="575"/>
      <c r="D13" s="575"/>
      <c r="E13" s="579">
        <f>入力シート①!C34</f>
        <v>0</v>
      </c>
      <c r="F13" s="579"/>
      <c r="G13" s="579"/>
      <c r="H13" s="579"/>
      <c r="I13" s="579"/>
      <c r="J13" s="579"/>
      <c r="K13" s="579"/>
      <c r="L13" s="579"/>
      <c r="M13" s="579"/>
      <c r="N13" s="579"/>
      <c r="O13" s="575" t="s">
        <v>41</v>
      </c>
      <c r="P13" s="575"/>
      <c r="Q13" s="575"/>
      <c r="R13" s="575"/>
      <c r="S13" s="533">
        <f>入力シート①!C34</f>
        <v>0</v>
      </c>
      <c r="T13" s="534"/>
      <c r="U13" s="534"/>
      <c r="V13" s="534"/>
      <c r="W13" s="534"/>
      <c r="X13" s="534"/>
      <c r="Y13" s="534"/>
      <c r="Z13" s="534"/>
      <c r="AA13" s="534"/>
      <c r="AB13" s="535"/>
    </row>
    <row r="14" spans="1:29" ht="36" customHeight="1">
      <c r="A14" s="574" t="s">
        <v>498</v>
      </c>
      <c r="B14" s="575"/>
      <c r="C14" s="575"/>
      <c r="D14" s="575"/>
      <c r="E14" s="572">
        <f>入力シート①!C12</f>
        <v>0</v>
      </c>
      <c r="F14" s="572"/>
      <c r="G14" s="572"/>
      <c r="H14" s="572"/>
      <c r="I14" s="572"/>
      <c r="J14" s="572"/>
      <c r="K14" s="572"/>
      <c r="L14" s="572"/>
      <c r="M14" s="572"/>
      <c r="N14" s="572"/>
      <c r="O14" s="574" t="s">
        <v>498</v>
      </c>
      <c r="P14" s="575"/>
      <c r="Q14" s="575"/>
      <c r="R14" s="575"/>
      <c r="S14" s="538">
        <f>入力シート①!C12</f>
        <v>0</v>
      </c>
      <c r="T14" s="539"/>
      <c r="U14" s="539"/>
      <c r="V14" s="539"/>
      <c r="W14" s="539"/>
      <c r="X14" s="539"/>
      <c r="Y14" s="539"/>
      <c r="Z14" s="539"/>
      <c r="AA14" s="539"/>
      <c r="AB14" s="540"/>
    </row>
    <row r="15" spans="1:29" ht="36" customHeight="1">
      <c r="A15" s="575" t="s">
        <v>17</v>
      </c>
      <c r="B15" s="575"/>
      <c r="C15" s="575"/>
      <c r="D15" s="575"/>
      <c r="E15" s="572">
        <f>入力シート①!C12</f>
        <v>0</v>
      </c>
      <c r="F15" s="572"/>
      <c r="G15" s="572"/>
      <c r="H15" s="572"/>
      <c r="I15" s="572"/>
      <c r="J15" s="572"/>
      <c r="K15" s="572"/>
      <c r="L15" s="572"/>
      <c r="M15" s="572"/>
      <c r="N15" s="572"/>
      <c r="O15" s="575" t="s">
        <v>17</v>
      </c>
      <c r="P15" s="575"/>
      <c r="Q15" s="575"/>
      <c r="R15" s="575"/>
      <c r="S15" s="538">
        <f>入力シート①!C12</f>
        <v>0</v>
      </c>
      <c r="T15" s="539"/>
      <c r="U15" s="539"/>
      <c r="V15" s="539"/>
      <c r="W15" s="539"/>
      <c r="X15" s="539"/>
      <c r="Y15" s="539"/>
      <c r="Z15" s="539"/>
      <c r="AA15" s="539"/>
      <c r="AB15" s="540"/>
    </row>
    <row r="16" spans="1:29">
      <c r="A16" s="98"/>
      <c r="B16" s="98"/>
      <c r="C16" s="98"/>
      <c r="D16" s="98"/>
      <c r="E16" s="50"/>
      <c r="F16" s="50"/>
      <c r="G16" s="50"/>
      <c r="H16" s="50"/>
      <c r="I16" s="50"/>
      <c r="J16" s="50"/>
      <c r="K16" s="50"/>
      <c r="L16" s="50"/>
      <c r="M16" s="50"/>
      <c r="N16" s="50"/>
      <c r="O16" s="98"/>
      <c r="P16" s="98"/>
      <c r="Q16" s="98"/>
      <c r="R16" s="98"/>
      <c r="S16" s="50"/>
      <c r="T16" s="50"/>
      <c r="U16" s="50"/>
      <c r="V16" s="50"/>
      <c r="W16" s="50"/>
      <c r="X16" s="50"/>
      <c r="Y16" s="50"/>
      <c r="Z16" s="50"/>
      <c r="AA16" s="50"/>
      <c r="AB16" s="50"/>
    </row>
    <row r="17" spans="1:27">
      <c r="A17" s="577">
        <f>設定シート!D6</f>
        <v>45939</v>
      </c>
      <c r="B17" s="577"/>
      <c r="C17" s="577"/>
      <c r="D17" s="577"/>
      <c r="O17" s="577">
        <f>設定シート!D6</f>
        <v>45939</v>
      </c>
      <c r="P17" s="577"/>
      <c r="Q17" s="577"/>
      <c r="R17" s="577"/>
    </row>
    <row r="18" spans="1:27">
      <c r="A18" s="70"/>
      <c r="B18" s="70"/>
      <c r="C18" s="70"/>
      <c r="D18" s="70"/>
      <c r="O18" s="70"/>
      <c r="P18" s="70"/>
      <c r="Q18" s="70"/>
      <c r="R18" s="70"/>
    </row>
    <row r="20" spans="1:27">
      <c r="C20" s="48" t="s">
        <v>489</v>
      </c>
      <c r="Q20" s="48" t="s">
        <v>489</v>
      </c>
    </row>
    <row r="23" spans="1:27">
      <c r="D23" s="536" t="s">
        <v>55</v>
      </c>
      <c r="E23" s="536"/>
      <c r="G23" s="506">
        <f>入力シート①!C25</f>
        <v>0</v>
      </c>
      <c r="H23" s="506"/>
      <c r="I23" s="506"/>
      <c r="J23" s="506"/>
      <c r="K23" s="506"/>
      <c r="L23" s="506"/>
      <c r="M23" s="506"/>
      <c r="R23" s="536" t="s">
        <v>55</v>
      </c>
      <c r="S23" s="536"/>
      <c r="U23" s="506">
        <f>入力シート①!C25</f>
        <v>0</v>
      </c>
      <c r="V23" s="506"/>
      <c r="W23" s="506"/>
      <c r="X23" s="506"/>
      <c r="Y23" s="506"/>
      <c r="Z23" s="506"/>
      <c r="AA23" s="506"/>
    </row>
    <row r="24" spans="1:27">
      <c r="C24" s="537"/>
      <c r="D24" s="537"/>
      <c r="E24" s="537"/>
      <c r="F24" s="537"/>
      <c r="G24" s="335"/>
      <c r="H24" s="335"/>
      <c r="I24" s="335"/>
      <c r="J24" s="335"/>
      <c r="K24" s="335"/>
      <c r="L24" s="335"/>
      <c r="M24" s="335"/>
      <c r="Q24" s="537"/>
      <c r="R24" s="537"/>
      <c r="S24" s="537"/>
      <c r="T24" s="537"/>
      <c r="U24" s="335"/>
      <c r="V24" s="335"/>
      <c r="W24" s="335"/>
      <c r="X24" s="335"/>
      <c r="Y24" s="335"/>
      <c r="Z24" s="335"/>
      <c r="AA24" s="335"/>
    </row>
    <row r="25" spans="1:27">
      <c r="G25" s="336"/>
      <c r="H25" s="336"/>
      <c r="I25" s="336"/>
      <c r="J25" s="336"/>
      <c r="K25" s="336"/>
      <c r="L25" s="336"/>
      <c r="M25" s="336"/>
      <c r="U25" s="336"/>
      <c r="V25" s="336"/>
      <c r="W25" s="336"/>
      <c r="X25" s="336"/>
      <c r="Y25" s="336"/>
      <c r="Z25" s="336"/>
      <c r="AA25" s="336"/>
    </row>
    <row r="26" spans="1:27" ht="21">
      <c r="D26" s="536" t="s">
        <v>181</v>
      </c>
      <c r="E26" s="536"/>
      <c r="G26" s="526">
        <f>入力シート①!C22</f>
        <v>0</v>
      </c>
      <c r="H26" s="526"/>
      <c r="I26" s="526"/>
      <c r="J26" s="526"/>
      <c r="K26" s="526"/>
      <c r="L26" s="526"/>
      <c r="M26" s="526"/>
      <c r="R26" s="536" t="s">
        <v>181</v>
      </c>
      <c r="S26" s="536"/>
      <c r="U26" s="576">
        <f>入力シート①!C22</f>
        <v>0</v>
      </c>
      <c r="V26" s="576"/>
      <c r="W26" s="576"/>
      <c r="X26" s="576"/>
      <c r="Y26" s="576"/>
      <c r="Z26" s="576"/>
      <c r="AA26" s="576"/>
    </row>
    <row r="27" spans="1:27">
      <c r="C27" s="536"/>
      <c r="D27" s="536"/>
      <c r="E27" s="536"/>
      <c r="F27" s="536"/>
      <c r="H27" s="116"/>
      <c r="I27" s="116"/>
      <c r="J27" s="116"/>
      <c r="K27" s="116"/>
      <c r="L27" s="116"/>
      <c r="M27" s="116"/>
      <c r="Q27" s="536"/>
      <c r="R27" s="536"/>
      <c r="S27" s="536"/>
      <c r="T27" s="536"/>
      <c r="V27" s="116"/>
      <c r="W27" s="116"/>
      <c r="X27" s="116"/>
      <c r="Y27" s="116"/>
      <c r="Z27" s="116"/>
      <c r="AA27" s="116"/>
    </row>
    <row r="28" spans="1:27">
      <c r="C28" s="78"/>
      <c r="D28" s="78"/>
      <c r="E28" s="78"/>
      <c r="F28" s="78"/>
      <c r="Q28" s="78"/>
      <c r="R28" s="78"/>
      <c r="S28" s="78"/>
      <c r="T28" s="78"/>
    </row>
    <row r="30" spans="1:27">
      <c r="A30" s="573" t="s">
        <v>95</v>
      </c>
      <c r="B30" s="573"/>
      <c r="C30" s="83" t="str">
        <f>"選挙管理委員会委員長　"&amp;設定シート!$D$12&amp;"　殿"</f>
        <v>選挙管理委員会委員長　櫻井　正人　殿</v>
      </c>
      <c r="O30" s="580">
        <f>入力シート①!C35</f>
        <v>0</v>
      </c>
      <c r="P30" s="580"/>
      <c r="Q30" s="545" t="s">
        <v>201</v>
      </c>
      <c r="R30" s="545"/>
      <c r="S30" s="545"/>
      <c r="T30" s="545"/>
      <c r="U30" s="545"/>
      <c r="V30" s="545"/>
      <c r="W30" s="545"/>
    </row>
    <row r="33" spans="1:28">
      <c r="A33" s="46" t="s">
        <v>90</v>
      </c>
      <c r="B33" s="90"/>
      <c r="C33" s="46"/>
      <c r="D33" s="46"/>
      <c r="O33" s="46" t="s">
        <v>90</v>
      </c>
      <c r="P33" s="90"/>
      <c r="Q33" s="46"/>
      <c r="R33" s="46"/>
    </row>
    <row r="34" spans="1:28">
      <c r="A34" s="501" t="s">
        <v>492</v>
      </c>
      <c r="B34" s="501"/>
      <c r="C34" s="501"/>
      <c r="D34" s="501"/>
      <c r="E34" s="501"/>
      <c r="F34" s="501"/>
      <c r="G34" s="501"/>
      <c r="H34" s="501"/>
      <c r="I34" s="501"/>
      <c r="J34" s="501"/>
      <c r="K34" s="501"/>
      <c r="L34" s="501"/>
      <c r="M34" s="501"/>
      <c r="N34" s="501"/>
      <c r="O34" s="501" t="s">
        <v>492</v>
      </c>
      <c r="P34" s="501"/>
      <c r="Q34" s="501"/>
      <c r="R34" s="501"/>
      <c r="S34" s="501"/>
      <c r="T34" s="501"/>
      <c r="U34" s="501"/>
      <c r="V34" s="501"/>
      <c r="W34" s="501"/>
      <c r="X34" s="501"/>
      <c r="Y34" s="501"/>
      <c r="Z34" s="501"/>
      <c r="AA34" s="501"/>
      <c r="AB34" s="501"/>
    </row>
    <row r="35" spans="1:28">
      <c r="A35" s="501" t="s">
        <v>493</v>
      </c>
      <c r="B35" s="501"/>
      <c r="C35" s="501"/>
      <c r="D35" s="501"/>
      <c r="E35" s="501"/>
      <c r="F35" s="501"/>
      <c r="G35" s="501"/>
      <c r="H35" s="501"/>
      <c r="I35" s="501"/>
      <c r="J35" s="501"/>
      <c r="K35" s="501"/>
      <c r="L35" s="501"/>
      <c r="M35" s="501"/>
      <c r="N35" s="501"/>
      <c r="O35" s="501" t="s">
        <v>493</v>
      </c>
      <c r="P35" s="501"/>
      <c r="Q35" s="501"/>
      <c r="R35" s="501"/>
      <c r="S35" s="501"/>
      <c r="T35" s="501"/>
      <c r="U35" s="501"/>
      <c r="V35" s="501"/>
      <c r="W35" s="501"/>
      <c r="X35" s="501"/>
      <c r="Y35" s="501"/>
      <c r="Z35" s="501"/>
      <c r="AA35" s="501"/>
      <c r="AB35" s="501"/>
    </row>
    <row r="36" spans="1:28">
      <c r="A36" s="501" t="s">
        <v>494</v>
      </c>
      <c r="B36" s="501"/>
      <c r="C36" s="501"/>
      <c r="D36" s="501"/>
      <c r="E36" s="501"/>
      <c r="F36" s="501"/>
      <c r="G36" s="501"/>
      <c r="H36" s="501"/>
      <c r="I36" s="501"/>
      <c r="J36" s="501"/>
      <c r="K36" s="501"/>
      <c r="L36" s="501"/>
      <c r="M36" s="501"/>
      <c r="N36" s="501"/>
      <c r="O36" s="501" t="s">
        <v>494</v>
      </c>
      <c r="P36" s="501"/>
      <c r="Q36" s="501"/>
      <c r="R36" s="501"/>
      <c r="S36" s="501"/>
      <c r="T36" s="501"/>
      <c r="U36" s="501"/>
      <c r="V36" s="501"/>
      <c r="W36" s="501"/>
      <c r="X36" s="501"/>
      <c r="Y36" s="501"/>
      <c r="Z36" s="501"/>
      <c r="AA36" s="501"/>
      <c r="AB36" s="501"/>
    </row>
    <row r="37" spans="1:28">
      <c r="A37" s="501" t="s">
        <v>495</v>
      </c>
      <c r="B37" s="501"/>
      <c r="C37" s="501"/>
      <c r="D37" s="501"/>
      <c r="E37" s="501"/>
      <c r="F37" s="501"/>
      <c r="G37" s="501"/>
      <c r="H37" s="501"/>
      <c r="I37" s="501"/>
      <c r="J37" s="501"/>
      <c r="K37" s="501"/>
      <c r="L37" s="501"/>
      <c r="M37" s="501"/>
      <c r="N37" s="501"/>
      <c r="O37" s="501" t="s">
        <v>495</v>
      </c>
      <c r="P37" s="501"/>
      <c r="Q37" s="501"/>
      <c r="R37" s="501"/>
      <c r="S37" s="501"/>
      <c r="T37" s="501"/>
      <c r="U37" s="501"/>
      <c r="V37" s="501"/>
      <c r="W37" s="501"/>
      <c r="X37" s="501"/>
      <c r="Y37" s="501"/>
      <c r="Z37" s="501"/>
      <c r="AA37" s="501"/>
      <c r="AB37" s="501"/>
    </row>
    <row r="38" spans="1:28">
      <c r="A38" s="46"/>
      <c r="B38" s="81"/>
      <c r="C38" s="62"/>
      <c r="D38" s="62"/>
      <c r="E38" s="46"/>
      <c r="F38" s="46"/>
      <c r="G38" s="46"/>
      <c r="H38" s="46"/>
      <c r="I38" s="46"/>
      <c r="J38" s="46"/>
      <c r="K38" s="46"/>
      <c r="L38" s="46"/>
      <c r="M38" s="46"/>
      <c r="N38" s="46"/>
      <c r="O38" s="46"/>
      <c r="P38" s="81"/>
      <c r="Q38" s="62"/>
      <c r="R38" s="62"/>
      <c r="S38" s="46"/>
      <c r="T38" s="46"/>
      <c r="U38" s="46"/>
      <c r="V38" s="46"/>
      <c r="W38" s="46"/>
      <c r="X38" s="46"/>
      <c r="Y38" s="46"/>
      <c r="Z38" s="46"/>
      <c r="AA38" s="46"/>
      <c r="AB38" s="46"/>
    </row>
    <row r="39" spans="1:28">
      <c r="B39" s="71"/>
      <c r="C39" s="62"/>
      <c r="D39" s="62"/>
      <c r="G39" s="68"/>
      <c r="P39" s="71"/>
      <c r="Q39" s="62"/>
      <c r="R39" s="62"/>
      <c r="U39" s="68"/>
    </row>
  </sheetData>
  <mergeCells count="57">
    <mergeCell ref="O34:AB34"/>
    <mergeCell ref="O35:AB35"/>
    <mergeCell ref="O36:AB36"/>
    <mergeCell ref="O37:AB37"/>
    <mergeCell ref="A34:N34"/>
    <mergeCell ref="A35:N35"/>
    <mergeCell ref="A36:N36"/>
    <mergeCell ref="A37:N37"/>
    <mergeCell ref="C27:F27"/>
    <mergeCell ref="Q27:T27"/>
    <mergeCell ref="A30:B30"/>
    <mergeCell ref="O30:P30"/>
    <mergeCell ref="C24:F24"/>
    <mergeCell ref="Q24:T24"/>
    <mergeCell ref="D26:E26"/>
    <mergeCell ref="G26:M26"/>
    <mergeCell ref="R26:S26"/>
    <mergeCell ref="Q30:W30"/>
    <mergeCell ref="U26:AA26"/>
    <mergeCell ref="U23:AA23"/>
    <mergeCell ref="A14:D14"/>
    <mergeCell ref="E14:N14"/>
    <mergeCell ref="O14:R14"/>
    <mergeCell ref="S14:AB14"/>
    <mergeCell ref="A15:D15"/>
    <mergeCell ref="E15:N15"/>
    <mergeCell ref="O15:R15"/>
    <mergeCell ref="S15:AB15"/>
    <mergeCell ref="A17:D17"/>
    <mergeCell ref="O17:R17"/>
    <mergeCell ref="D23:E23"/>
    <mergeCell ref="G23:M23"/>
    <mergeCell ref="R23:S23"/>
    <mergeCell ref="A12:D12"/>
    <mergeCell ref="E12:N12"/>
    <mergeCell ref="O12:R12"/>
    <mergeCell ref="S12:AB12"/>
    <mergeCell ref="A13:D13"/>
    <mergeCell ref="E13:N13"/>
    <mergeCell ref="O13:R13"/>
    <mergeCell ref="S13:AB13"/>
    <mergeCell ref="A10:D10"/>
    <mergeCell ref="E10:N10"/>
    <mergeCell ref="O10:R10"/>
    <mergeCell ref="S10:AB10"/>
    <mergeCell ref="A11:D11"/>
    <mergeCell ref="E11:N11"/>
    <mergeCell ref="O11:R11"/>
    <mergeCell ref="S11:AB11"/>
    <mergeCell ref="A4:N4"/>
    <mergeCell ref="O4:AB4"/>
    <mergeCell ref="A5:N5"/>
    <mergeCell ref="O5:AB5"/>
    <mergeCell ref="A7:H7"/>
    <mergeCell ref="I7:N7"/>
    <mergeCell ref="O7:V7"/>
    <mergeCell ref="W7:AB7"/>
  </mergeCells>
  <phoneticPr fontId="1"/>
  <hyperlinks>
    <hyperlink ref="AC1" location="目次!A1" display="目次に戻る"/>
  </hyperlinks>
  <printOptions horizontalCentered="1"/>
  <pageMargins left="0.78740157480314965" right="0.78740157480314965" top="0.98425196850393704" bottom="0.98425196850393704" header="0.51181102362204722" footer="0.51181102362204722"/>
  <pageSetup paperSize="9" orientation="portrait" blackAndWhite="1" horizontalDpi="200" verticalDpi="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37"/>
  <sheetViews>
    <sheetView showGridLines="0" tabSelected="1" view="pageBreakPreview" zoomScaleNormal="100" zoomScaleSheetLayoutView="100" workbookViewId="0"/>
  </sheetViews>
  <sheetFormatPr defaultColWidth="12.5" defaultRowHeight="15"/>
  <cols>
    <col min="1" max="16" width="13.875" style="64" customWidth="1"/>
    <col min="17" max="16384" width="12.5" style="64"/>
  </cols>
  <sheetData>
    <row r="1" spans="1:16">
      <c r="P1" s="258" t="s">
        <v>625</v>
      </c>
    </row>
    <row r="2" spans="1:16" ht="18.75">
      <c r="A2" s="391" t="s">
        <v>624</v>
      </c>
      <c r="B2" s="391"/>
      <c r="C2" s="391"/>
      <c r="D2" s="391"/>
      <c r="E2" s="391"/>
      <c r="F2" s="391"/>
      <c r="G2" s="391"/>
      <c r="H2" s="391"/>
      <c r="I2" s="391"/>
      <c r="J2" s="391"/>
      <c r="K2" s="391"/>
      <c r="L2" s="391"/>
      <c r="M2" s="391"/>
      <c r="N2" s="391"/>
      <c r="O2" s="391"/>
      <c r="P2" s="391"/>
    </row>
    <row r="3" spans="1:16">
      <c r="B3" s="149"/>
      <c r="C3" s="149"/>
      <c r="D3" s="149"/>
      <c r="E3" s="149"/>
      <c r="F3" s="149"/>
      <c r="G3" s="149"/>
      <c r="H3" s="149"/>
      <c r="I3" s="149"/>
      <c r="J3" s="149"/>
      <c r="K3" s="149"/>
      <c r="P3" s="65" t="s">
        <v>263</v>
      </c>
    </row>
    <row r="4" spans="1:16" s="113" customFormat="1" ht="15.75">
      <c r="A4" s="146" t="s">
        <v>231</v>
      </c>
      <c r="B4" s="151"/>
      <c r="C4" s="151"/>
      <c r="D4" s="151"/>
      <c r="E4" s="151"/>
      <c r="F4" s="151"/>
      <c r="G4" s="151"/>
      <c r="H4" s="151"/>
      <c r="I4" s="151"/>
      <c r="J4" s="151"/>
      <c r="K4" s="151"/>
    </row>
    <row r="5" spans="1:16" s="113" customFormat="1" ht="15.75">
      <c r="A5" s="148" t="s">
        <v>262</v>
      </c>
    </row>
    <row r="6" spans="1:16" s="113" customFormat="1" ht="16.5" thickBot="1">
      <c r="A6" s="162" t="s">
        <v>264</v>
      </c>
    </row>
    <row r="7" spans="1:16" s="113" customFormat="1" ht="16.5" thickBot="1">
      <c r="A7" s="113" t="s">
        <v>232</v>
      </c>
      <c r="B7" s="146"/>
      <c r="C7" s="146"/>
      <c r="D7" s="146"/>
      <c r="E7" s="152"/>
      <c r="F7" s="147" t="s">
        <v>233</v>
      </c>
      <c r="G7" s="153"/>
      <c r="H7" s="147" t="s">
        <v>234</v>
      </c>
      <c r="I7" s="154" t="s">
        <v>235</v>
      </c>
      <c r="J7" s="147" t="s">
        <v>260</v>
      </c>
      <c r="K7" s="146"/>
    </row>
    <row r="8" spans="1:16" s="113" customFormat="1" ht="15.75">
      <c r="A8" s="113" t="s">
        <v>236</v>
      </c>
      <c r="B8" s="146"/>
      <c r="C8" s="146"/>
      <c r="D8" s="146"/>
      <c r="E8" s="146"/>
      <c r="G8" s="146"/>
      <c r="I8" s="155"/>
      <c r="K8" s="146"/>
    </row>
    <row r="9" spans="1:16" s="113" customFormat="1" ht="15.75">
      <c r="A9" s="113" t="s">
        <v>268</v>
      </c>
      <c r="B9" s="146"/>
      <c r="C9" s="146"/>
      <c r="D9" s="146"/>
      <c r="E9" s="146"/>
      <c r="G9" s="146"/>
      <c r="I9" s="155"/>
      <c r="K9" s="146"/>
    </row>
    <row r="10" spans="1:16" s="113" customFormat="1" ht="15.75">
      <c r="A10" s="113" t="s">
        <v>238</v>
      </c>
      <c r="B10" s="146"/>
      <c r="C10" s="146"/>
      <c r="D10" s="146"/>
      <c r="E10" s="146"/>
      <c r="F10" s="146"/>
      <c r="G10" s="146"/>
      <c r="H10" s="146"/>
      <c r="I10" s="146"/>
      <c r="J10" s="146"/>
      <c r="K10" s="146"/>
    </row>
    <row r="11" spans="1:16" s="113" customFormat="1" ht="15.75">
      <c r="B11" s="146"/>
      <c r="C11" s="146"/>
      <c r="D11" s="146"/>
      <c r="E11" s="146"/>
      <c r="F11" s="146"/>
      <c r="G11" s="146"/>
      <c r="H11" s="146"/>
      <c r="I11" s="146"/>
      <c r="J11" s="146"/>
      <c r="K11" s="146"/>
    </row>
    <row r="12" spans="1:16" s="113" customFormat="1" ht="15.75">
      <c r="A12" s="146" t="s">
        <v>230</v>
      </c>
      <c r="B12" s="151"/>
      <c r="C12" s="151"/>
      <c r="D12" s="151"/>
      <c r="E12" s="151"/>
      <c r="F12" s="151"/>
      <c r="G12" s="151"/>
      <c r="H12" s="151"/>
      <c r="I12" s="151"/>
      <c r="J12" s="151"/>
      <c r="K12" s="151"/>
    </row>
    <row r="13" spans="1:16" s="113" customFormat="1" ht="15.75">
      <c r="A13" s="113" t="s">
        <v>265</v>
      </c>
    </row>
    <row r="14" spans="1:16" s="113" customFormat="1" ht="15.75">
      <c r="A14" s="113" t="s">
        <v>266</v>
      </c>
    </row>
    <row r="15" spans="1:16" s="113" customFormat="1" ht="15.75">
      <c r="A15" s="113" t="s">
        <v>261</v>
      </c>
      <c r="B15" s="146"/>
      <c r="C15" s="146"/>
      <c r="D15" s="146"/>
      <c r="E15" s="146"/>
      <c r="F15" s="146"/>
      <c r="G15" s="146"/>
      <c r="H15" s="146"/>
      <c r="I15" s="146"/>
      <c r="J15" s="146"/>
      <c r="K15" s="146"/>
    </row>
    <row r="16" spans="1:16" s="113" customFormat="1" ht="15.75">
      <c r="A16" s="113" t="s">
        <v>620</v>
      </c>
      <c r="B16" s="146"/>
      <c r="C16" s="146"/>
      <c r="D16" s="146"/>
      <c r="E16" s="146"/>
      <c r="F16" s="146"/>
      <c r="G16" s="146"/>
      <c r="H16" s="146"/>
      <c r="I16" s="146"/>
      <c r="J16" s="146"/>
      <c r="K16" s="146"/>
    </row>
    <row r="17" spans="1:16" s="113" customFormat="1" ht="15.75">
      <c r="A17" s="113" t="s">
        <v>237</v>
      </c>
      <c r="B17" s="146"/>
      <c r="C17" s="146"/>
      <c r="D17" s="146"/>
      <c r="E17" s="146"/>
      <c r="F17" s="146"/>
      <c r="G17" s="146"/>
      <c r="H17" s="146"/>
      <c r="I17" s="146"/>
      <c r="J17" s="146"/>
      <c r="K17" s="146"/>
    </row>
    <row r="18" spans="1:16" s="113" customFormat="1" ht="15.75">
      <c r="A18" s="113" t="s">
        <v>626</v>
      </c>
      <c r="B18" s="146"/>
      <c r="C18" s="146"/>
      <c r="D18" s="146"/>
      <c r="E18" s="146"/>
      <c r="F18" s="146"/>
      <c r="G18" s="146"/>
      <c r="H18" s="146"/>
      <c r="I18" s="146"/>
      <c r="J18" s="146"/>
      <c r="K18" s="146"/>
    </row>
    <row r="19" spans="1:16" s="113" customFormat="1" ht="15.75">
      <c r="A19" s="113" t="s">
        <v>276</v>
      </c>
      <c r="B19" s="151"/>
      <c r="C19" s="151"/>
      <c r="D19" s="151"/>
      <c r="E19" s="151"/>
      <c r="F19" s="151"/>
      <c r="G19" s="151"/>
      <c r="H19" s="151"/>
      <c r="I19" s="151"/>
      <c r="J19" s="151"/>
      <c r="K19" s="151"/>
    </row>
    <row r="20" spans="1:16" s="113" customFormat="1" ht="15.75">
      <c r="A20" s="113" t="s">
        <v>239</v>
      </c>
      <c r="B20" s="146"/>
      <c r="C20" s="146"/>
      <c r="D20" s="146"/>
      <c r="E20" s="146"/>
      <c r="F20" s="146"/>
      <c r="G20" s="146"/>
      <c r="H20" s="146"/>
      <c r="I20" s="146"/>
      <c r="J20" s="146"/>
      <c r="K20" s="146"/>
    </row>
    <row r="21" spans="1:16" ht="15.75" thickBot="1">
      <c r="A21" s="150"/>
      <c r="P21" s="65" t="s">
        <v>638</v>
      </c>
    </row>
    <row r="22" spans="1:16" ht="15.75" thickBot="1">
      <c r="A22" s="392" t="s">
        <v>259</v>
      </c>
      <c r="B22" s="393"/>
      <c r="C22" s="393"/>
      <c r="D22" s="393"/>
      <c r="E22" s="393"/>
      <c r="F22" s="393"/>
      <c r="G22" s="393"/>
      <c r="H22" s="393"/>
      <c r="I22" s="393"/>
      <c r="J22" s="393"/>
      <c r="K22" s="393"/>
      <c r="L22" s="393"/>
      <c r="M22" s="393"/>
      <c r="N22" s="393"/>
      <c r="O22" s="393"/>
      <c r="P22" s="394"/>
    </row>
    <row r="23" spans="1:16" ht="15.75">
      <c r="A23" s="281" t="s">
        <v>240</v>
      </c>
      <c r="B23" s="401" t="s">
        <v>242</v>
      </c>
      <c r="C23" s="402"/>
      <c r="D23" s="402"/>
      <c r="E23" s="402"/>
      <c r="F23" s="403"/>
      <c r="G23" s="317" t="s">
        <v>563</v>
      </c>
      <c r="H23" s="407" t="s">
        <v>247</v>
      </c>
      <c r="I23" s="408"/>
      <c r="J23" s="408"/>
      <c r="K23" s="409"/>
      <c r="L23" s="283" t="s">
        <v>575</v>
      </c>
      <c r="M23" s="413" t="s">
        <v>252</v>
      </c>
      <c r="N23" s="414"/>
      <c r="O23" s="414"/>
      <c r="P23" s="415"/>
    </row>
    <row r="24" spans="1:16" ht="15.75">
      <c r="A24" s="282" t="s">
        <v>241</v>
      </c>
      <c r="B24" s="377" t="s">
        <v>243</v>
      </c>
      <c r="C24" s="378"/>
      <c r="D24" s="378"/>
      <c r="E24" s="378"/>
      <c r="F24" s="379"/>
      <c r="G24" s="275" t="s">
        <v>564</v>
      </c>
      <c r="H24" s="398" t="s">
        <v>393</v>
      </c>
      <c r="I24" s="399"/>
      <c r="J24" s="399"/>
      <c r="K24" s="400"/>
      <c r="L24" s="277" t="s">
        <v>576</v>
      </c>
      <c r="M24" s="398" t="s">
        <v>253</v>
      </c>
      <c r="N24" s="399"/>
      <c r="O24" s="399"/>
      <c r="P24" s="400"/>
    </row>
    <row r="25" spans="1:16" ht="15.75">
      <c r="A25" s="279" t="s">
        <v>547</v>
      </c>
      <c r="B25" s="374" t="s">
        <v>639</v>
      </c>
      <c r="C25" s="375"/>
      <c r="D25" s="375"/>
      <c r="E25" s="375"/>
      <c r="F25" s="376"/>
      <c r="G25" s="274" t="s">
        <v>565</v>
      </c>
      <c r="H25" s="410" t="s">
        <v>394</v>
      </c>
      <c r="I25" s="411"/>
      <c r="J25" s="411"/>
      <c r="K25" s="412"/>
      <c r="L25" s="277" t="s">
        <v>300</v>
      </c>
      <c r="M25" s="398" t="s">
        <v>302</v>
      </c>
      <c r="N25" s="399"/>
      <c r="O25" s="399"/>
      <c r="P25" s="400"/>
    </row>
    <row r="26" spans="1:16" ht="15.75" customHeight="1">
      <c r="A26" s="280" t="s">
        <v>548</v>
      </c>
      <c r="B26" s="371" t="s">
        <v>631</v>
      </c>
      <c r="C26" s="372"/>
      <c r="D26" s="372"/>
      <c r="E26" s="372"/>
      <c r="F26" s="373"/>
      <c r="G26" s="275" t="s">
        <v>566</v>
      </c>
      <c r="H26" s="416" t="s">
        <v>395</v>
      </c>
      <c r="I26" s="417"/>
      <c r="J26" s="417"/>
      <c r="K26" s="418"/>
      <c r="L26" s="277" t="s">
        <v>73</v>
      </c>
      <c r="M26" s="398" t="s">
        <v>664</v>
      </c>
      <c r="N26" s="399"/>
      <c r="O26" s="399"/>
      <c r="P26" s="400"/>
    </row>
    <row r="27" spans="1:16" ht="15.75">
      <c r="A27" s="279" t="s">
        <v>549</v>
      </c>
      <c r="B27" s="374" t="s">
        <v>244</v>
      </c>
      <c r="C27" s="375"/>
      <c r="D27" s="375"/>
      <c r="E27" s="375"/>
      <c r="F27" s="376"/>
      <c r="G27" s="274" t="s">
        <v>567</v>
      </c>
      <c r="H27" s="410" t="s">
        <v>396</v>
      </c>
      <c r="I27" s="411"/>
      <c r="J27" s="411"/>
      <c r="K27" s="412"/>
      <c r="L27" s="277" t="s">
        <v>74</v>
      </c>
      <c r="M27" s="398" t="s">
        <v>669</v>
      </c>
      <c r="N27" s="399"/>
      <c r="O27" s="399"/>
      <c r="P27" s="400"/>
    </row>
    <row r="28" spans="1:16" ht="15.75">
      <c r="A28" s="279" t="s">
        <v>550</v>
      </c>
      <c r="B28" s="374" t="s">
        <v>479</v>
      </c>
      <c r="C28" s="375"/>
      <c r="D28" s="375"/>
      <c r="E28" s="375"/>
      <c r="F28" s="376"/>
      <c r="G28" s="274" t="s">
        <v>568</v>
      </c>
      <c r="H28" s="395" t="s">
        <v>301</v>
      </c>
      <c r="I28" s="396"/>
      <c r="J28" s="396"/>
      <c r="K28" s="397"/>
      <c r="L28" s="277" t="s">
        <v>719</v>
      </c>
      <c r="M28" s="398" t="s">
        <v>673</v>
      </c>
      <c r="N28" s="399"/>
      <c r="O28" s="399"/>
      <c r="P28" s="400"/>
    </row>
    <row r="29" spans="1:16" ht="15.75">
      <c r="A29" s="280" t="s">
        <v>551</v>
      </c>
      <c r="B29" s="371" t="s">
        <v>299</v>
      </c>
      <c r="C29" s="372"/>
      <c r="D29" s="372"/>
      <c r="E29" s="372"/>
      <c r="F29" s="373"/>
      <c r="G29" s="276" t="s">
        <v>569</v>
      </c>
      <c r="H29" s="395" t="s">
        <v>570</v>
      </c>
      <c r="I29" s="396"/>
      <c r="J29" s="396"/>
      <c r="K29" s="397"/>
      <c r="L29" s="277" t="s">
        <v>720</v>
      </c>
      <c r="M29" s="398" t="s">
        <v>684</v>
      </c>
      <c r="N29" s="399"/>
      <c r="O29" s="399"/>
      <c r="P29" s="400"/>
    </row>
    <row r="30" spans="1:16" ht="15.75">
      <c r="A30" s="279" t="s">
        <v>552</v>
      </c>
      <c r="B30" s="374" t="s">
        <v>245</v>
      </c>
      <c r="C30" s="375"/>
      <c r="D30" s="375"/>
      <c r="E30" s="375"/>
      <c r="F30" s="376"/>
      <c r="G30" s="275" t="s">
        <v>298</v>
      </c>
      <c r="H30" s="398" t="s">
        <v>248</v>
      </c>
      <c r="I30" s="399"/>
      <c r="J30" s="399"/>
      <c r="K30" s="400"/>
      <c r="L30" s="277" t="s">
        <v>721</v>
      </c>
      <c r="M30" s="398" t="s">
        <v>688</v>
      </c>
      <c r="N30" s="399"/>
      <c r="O30" s="399"/>
      <c r="P30" s="400"/>
    </row>
    <row r="31" spans="1:16" ht="15.75">
      <c r="A31" s="279" t="s">
        <v>554</v>
      </c>
      <c r="B31" s="374" t="s">
        <v>553</v>
      </c>
      <c r="C31" s="375"/>
      <c r="D31" s="375"/>
      <c r="E31" s="375"/>
      <c r="F31" s="376"/>
      <c r="G31" s="275" t="s">
        <v>72</v>
      </c>
      <c r="H31" s="398" t="s">
        <v>246</v>
      </c>
      <c r="I31" s="399"/>
      <c r="J31" s="399"/>
      <c r="K31" s="400"/>
      <c r="L31" s="273" t="s">
        <v>254</v>
      </c>
      <c r="M31" s="404" t="s">
        <v>635</v>
      </c>
      <c r="N31" s="405"/>
      <c r="O31" s="405"/>
      <c r="P31" s="406"/>
    </row>
    <row r="32" spans="1:16" ht="15.75">
      <c r="A32" s="279" t="s">
        <v>555</v>
      </c>
      <c r="B32" s="374" t="s">
        <v>556</v>
      </c>
      <c r="C32" s="375"/>
      <c r="D32" s="375"/>
      <c r="E32" s="375"/>
      <c r="F32" s="376"/>
      <c r="G32" s="277" t="s">
        <v>571</v>
      </c>
      <c r="H32" s="398" t="s">
        <v>249</v>
      </c>
      <c r="I32" s="399"/>
      <c r="J32" s="399"/>
      <c r="K32" s="400"/>
      <c r="L32" s="273" t="s">
        <v>255</v>
      </c>
      <c r="M32" s="404" t="s">
        <v>422</v>
      </c>
      <c r="N32" s="405"/>
      <c r="O32" s="405"/>
      <c r="P32" s="406"/>
    </row>
    <row r="33" spans="1:16" ht="15.75">
      <c r="A33" s="280" t="s">
        <v>557</v>
      </c>
      <c r="B33" s="383" t="s">
        <v>558</v>
      </c>
      <c r="C33" s="384"/>
      <c r="D33" s="384"/>
      <c r="E33" s="384"/>
      <c r="F33" s="385"/>
      <c r="G33" s="354" t="s">
        <v>572</v>
      </c>
      <c r="H33" s="380" t="s">
        <v>246</v>
      </c>
      <c r="I33" s="381"/>
      <c r="J33" s="381"/>
      <c r="K33" s="382"/>
      <c r="L33" s="273" t="s">
        <v>256</v>
      </c>
      <c r="M33" s="404" t="s">
        <v>423</v>
      </c>
      <c r="N33" s="405"/>
      <c r="O33" s="405"/>
      <c r="P33" s="406"/>
    </row>
    <row r="34" spans="1:16" ht="15.75">
      <c r="A34" s="352" t="s">
        <v>559</v>
      </c>
      <c r="B34" s="388" t="s">
        <v>562</v>
      </c>
      <c r="C34" s="389"/>
      <c r="D34" s="389"/>
      <c r="E34" s="389"/>
      <c r="F34" s="390"/>
      <c r="G34" s="354" t="s">
        <v>573</v>
      </c>
      <c r="H34" s="380" t="s">
        <v>250</v>
      </c>
      <c r="I34" s="381"/>
      <c r="J34" s="381"/>
      <c r="K34" s="382"/>
      <c r="L34" s="273" t="s">
        <v>421</v>
      </c>
      <c r="M34" s="404" t="s">
        <v>257</v>
      </c>
      <c r="N34" s="405"/>
      <c r="O34" s="405"/>
      <c r="P34" s="406"/>
    </row>
    <row r="35" spans="1:16" ht="16.5" thickBot="1">
      <c r="A35" s="353" t="s">
        <v>560</v>
      </c>
      <c r="B35" s="386" t="s">
        <v>561</v>
      </c>
      <c r="C35" s="387"/>
      <c r="D35" s="387"/>
      <c r="E35" s="387"/>
      <c r="F35" s="387"/>
      <c r="G35" s="278" t="s">
        <v>574</v>
      </c>
      <c r="H35" s="368" t="s">
        <v>251</v>
      </c>
      <c r="I35" s="369"/>
      <c r="J35" s="369"/>
      <c r="K35" s="370"/>
      <c r="L35" s="284" t="s">
        <v>577</v>
      </c>
      <c r="M35" s="419" t="s">
        <v>424</v>
      </c>
      <c r="N35" s="420"/>
      <c r="O35" s="420"/>
      <c r="P35" s="421"/>
    </row>
    <row r="36" spans="1:16">
      <c r="A36" s="246"/>
      <c r="G36" s="246"/>
      <c r="L36" s="246"/>
    </row>
    <row r="37" spans="1:16" ht="15.75">
      <c r="A37" s="140" t="s">
        <v>258</v>
      </c>
      <c r="B37" s="119"/>
      <c r="C37" s="119"/>
      <c r="D37" s="119"/>
      <c r="E37" s="119"/>
      <c r="F37" s="119"/>
    </row>
  </sheetData>
  <mergeCells count="41">
    <mergeCell ref="M34:P34"/>
    <mergeCell ref="M35:P35"/>
    <mergeCell ref="M28:P28"/>
    <mergeCell ref="M29:P29"/>
    <mergeCell ref="M30:P30"/>
    <mergeCell ref="M33:P33"/>
    <mergeCell ref="M26:P26"/>
    <mergeCell ref="M27:P27"/>
    <mergeCell ref="H29:K29"/>
    <mergeCell ref="M31:P31"/>
    <mergeCell ref="H30:K30"/>
    <mergeCell ref="H31:K31"/>
    <mergeCell ref="H26:K26"/>
    <mergeCell ref="H27:K27"/>
    <mergeCell ref="A2:P2"/>
    <mergeCell ref="A22:P22"/>
    <mergeCell ref="H28:K28"/>
    <mergeCell ref="H32:K32"/>
    <mergeCell ref="B29:F29"/>
    <mergeCell ref="B28:F28"/>
    <mergeCell ref="B30:F30"/>
    <mergeCell ref="B23:F23"/>
    <mergeCell ref="B31:F31"/>
    <mergeCell ref="M25:P25"/>
    <mergeCell ref="M32:P32"/>
    <mergeCell ref="H23:K23"/>
    <mergeCell ref="H24:K24"/>
    <mergeCell ref="H25:K25"/>
    <mergeCell ref="M23:P23"/>
    <mergeCell ref="M24:P24"/>
    <mergeCell ref="H35:K35"/>
    <mergeCell ref="B26:F26"/>
    <mergeCell ref="B27:F27"/>
    <mergeCell ref="B24:F24"/>
    <mergeCell ref="H34:K34"/>
    <mergeCell ref="B33:F33"/>
    <mergeCell ref="B32:F32"/>
    <mergeCell ref="B25:F25"/>
    <mergeCell ref="B35:F35"/>
    <mergeCell ref="B34:F34"/>
    <mergeCell ref="H33:K33"/>
  </mergeCells>
  <phoneticPr fontId="1"/>
  <hyperlinks>
    <hyperlink ref="A23" location="入力シート①!A1" display="入力シート①"/>
    <hyperlink ref="A24" location="入力シート②!A1" display="入力シート②"/>
    <hyperlink ref="A25" location="様式1!A1" display="様式1"/>
    <hyperlink ref="A26" location="様式２!A1" display="様式2"/>
    <hyperlink ref="A27" location="様式3!A1" display="様式3"/>
    <hyperlink ref="A28" location="様式4!A1" display="様式4"/>
    <hyperlink ref="A29" location="様式5!A1" display="様式5"/>
    <hyperlink ref="A30" location="様式6!A1" display="様式6"/>
    <hyperlink ref="A31" location="様式7!A1" display="様式7"/>
    <hyperlink ref="A32" location="'様式8（候）'!A1" display="様式8（候）"/>
    <hyperlink ref="A33" location="'様式8（推）'!A1" display="様式8（推）"/>
    <hyperlink ref="A34" location="'様式9 (候）'!A1" display="様式9（候）"/>
    <hyperlink ref="A35" location="'様式9（推）'!A1" display="様式9（推）"/>
    <hyperlink ref="G23" location="様式10!A1" display="様式10"/>
    <hyperlink ref="G28" location="様式13!A1" display="様式13"/>
    <hyperlink ref="G30" location="様式15!A1" display="様式15"/>
    <hyperlink ref="G31" location="様式16!A1" display="様式16"/>
    <hyperlink ref="G32" location="様式17!A1" display="様式17"/>
    <hyperlink ref="G33" location="様式18!A1" display="様式18"/>
    <hyperlink ref="G24" location="'様式11（候）'!A1" display="様式11（候）"/>
    <hyperlink ref="G25" location="'様式11（推）'!A1" display="様式11（推）"/>
    <hyperlink ref="G26" location="'様式12（候）'!A1" display="様式12（候）"/>
    <hyperlink ref="G27" location="'様式12（推）'!A1" display="様式12（推）"/>
    <hyperlink ref="G29" location="様式14!A1" display="様式14"/>
    <hyperlink ref="G34" location="様式19!A1" display="様式19"/>
    <hyperlink ref="G35" location="様式20!A1" display="様式20"/>
    <hyperlink ref="L23" location="様式21!A1" display="様式21"/>
    <hyperlink ref="L24" location="様式22!A1" display="様式22"/>
    <hyperlink ref="L25" location="様式23!A1" display="様式23"/>
    <hyperlink ref="L26" location="様式24!A1" display="様式24"/>
    <hyperlink ref="L27" location="様式25!A1" display="様式25"/>
    <hyperlink ref="L31" location="参考様式1!A1" display="参考様式1"/>
    <hyperlink ref="L32" location="参考様式2!A1" display="参考様式2"/>
    <hyperlink ref="L33" location="参考様式3!A1" display="参考様式3"/>
    <hyperlink ref="L34" location="参考様式4!A1" display="参考様式4"/>
    <hyperlink ref="L35" location="参考様式5!A1" display="参考様式5"/>
    <hyperlink ref="L28" location="様式26!A1" display="様式26"/>
    <hyperlink ref="L29" location="様式27!A1" display="様式27"/>
    <hyperlink ref="L30" location="様式28!A1" display="様式28"/>
  </hyperlinks>
  <pageMargins left="0.78740157480314965" right="0.59055118110236227" top="0.39370078740157483" bottom="0.19685039370078741" header="0.31496062992125984" footer="0.11811023622047245"/>
  <pageSetup paperSize="8" scale="85" orientation="landscape" horizontalDpi="200" verticalDpi="2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40"/>
  <sheetViews>
    <sheetView view="pageBreakPreview" zoomScaleNormal="100" zoomScaleSheetLayoutView="100" workbookViewId="0"/>
  </sheetViews>
  <sheetFormatPr defaultColWidth="5.875" defaultRowHeight="15.75"/>
  <cols>
    <col min="1" max="13" width="5.875" style="48" customWidth="1"/>
    <col min="14" max="14" width="8.125" style="48" customWidth="1"/>
    <col min="15" max="27" width="5.875" style="48" customWidth="1"/>
    <col min="28" max="28" width="8.125" style="48" customWidth="1"/>
    <col min="29" max="41" width="5.875" style="48" customWidth="1"/>
    <col min="42" max="42" width="8.125" style="48" customWidth="1"/>
    <col min="43" max="43" width="11.875" style="48" bestFit="1" customWidth="1"/>
    <col min="44" max="16384" width="5.875" style="48"/>
  </cols>
  <sheetData>
    <row r="1" spans="1:43">
      <c r="N1" s="66" t="s">
        <v>496</v>
      </c>
      <c r="AB1" s="66" t="s">
        <v>497</v>
      </c>
      <c r="AP1" s="66" t="s">
        <v>499</v>
      </c>
      <c r="AQ1" s="245" t="s">
        <v>364</v>
      </c>
    </row>
    <row r="3" spans="1:43" ht="31.5">
      <c r="A3" s="505" t="s">
        <v>382</v>
      </c>
      <c r="B3" s="505"/>
      <c r="C3" s="505"/>
      <c r="D3" s="505"/>
      <c r="E3" s="505"/>
      <c r="F3" s="505"/>
      <c r="G3" s="505"/>
      <c r="H3" s="505"/>
      <c r="I3" s="505"/>
      <c r="J3" s="505"/>
      <c r="K3" s="505"/>
      <c r="L3" s="505"/>
      <c r="M3" s="505"/>
      <c r="N3" s="505"/>
      <c r="O3" s="505" t="s">
        <v>382</v>
      </c>
      <c r="P3" s="505"/>
      <c r="Q3" s="505"/>
      <c r="R3" s="505"/>
      <c r="S3" s="505"/>
      <c r="T3" s="505"/>
      <c r="U3" s="505"/>
      <c r="V3" s="505"/>
      <c r="W3" s="505"/>
      <c r="X3" s="505"/>
      <c r="Y3" s="505"/>
      <c r="Z3" s="505"/>
      <c r="AA3" s="505"/>
      <c r="AB3" s="505"/>
      <c r="AC3" s="505" t="s">
        <v>382</v>
      </c>
      <c r="AD3" s="505"/>
      <c r="AE3" s="505"/>
      <c r="AF3" s="505"/>
      <c r="AG3" s="505"/>
      <c r="AH3" s="505"/>
      <c r="AI3" s="505"/>
      <c r="AJ3" s="505"/>
      <c r="AK3" s="505"/>
      <c r="AL3" s="505"/>
      <c r="AM3" s="505"/>
      <c r="AN3" s="505"/>
      <c r="AO3" s="505"/>
      <c r="AP3" s="505"/>
    </row>
    <row r="4" spans="1:43">
      <c r="A4" s="513" t="s">
        <v>70</v>
      </c>
      <c r="B4" s="513"/>
      <c r="C4" s="513"/>
      <c r="D4" s="513"/>
      <c r="E4" s="513"/>
      <c r="F4" s="513"/>
      <c r="G4" s="513"/>
      <c r="H4" s="513"/>
      <c r="I4" s="513"/>
      <c r="J4" s="513"/>
      <c r="K4" s="513"/>
      <c r="L4" s="513"/>
      <c r="M4" s="513"/>
      <c r="N4" s="513"/>
      <c r="O4" s="513" t="s">
        <v>383</v>
      </c>
      <c r="P4" s="513"/>
      <c r="Q4" s="513"/>
      <c r="R4" s="513"/>
      <c r="S4" s="513"/>
      <c r="T4" s="513"/>
      <c r="U4" s="513"/>
      <c r="V4" s="513"/>
      <c r="W4" s="513"/>
      <c r="X4" s="513"/>
      <c r="Y4" s="513"/>
      <c r="Z4" s="513"/>
      <c r="AA4" s="513"/>
      <c r="AB4" s="513"/>
      <c r="AC4" s="513" t="s">
        <v>384</v>
      </c>
      <c r="AD4" s="513"/>
      <c r="AE4" s="513"/>
      <c r="AF4" s="513"/>
      <c r="AG4" s="513"/>
      <c r="AH4" s="513"/>
      <c r="AI4" s="513"/>
      <c r="AJ4" s="513"/>
      <c r="AK4" s="513"/>
      <c r="AL4" s="513"/>
      <c r="AM4" s="513"/>
      <c r="AN4" s="513"/>
      <c r="AO4" s="513"/>
      <c r="AP4" s="513"/>
    </row>
    <row r="6" spans="1:43" ht="28.5" customHeight="1">
      <c r="A6" s="555" t="s">
        <v>186</v>
      </c>
      <c r="B6" s="556"/>
      <c r="C6" s="557"/>
      <c r="D6" s="121" t="s">
        <v>84</v>
      </c>
      <c r="E6" s="585">
        <f>入力シート①!C43</f>
        <v>0</v>
      </c>
      <c r="F6" s="585"/>
      <c r="G6" s="585"/>
      <c r="H6" s="585"/>
      <c r="I6" s="585"/>
      <c r="J6" s="585"/>
      <c r="K6" s="585"/>
      <c r="L6" s="585"/>
      <c r="M6" s="585"/>
      <c r="N6" s="585"/>
      <c r="O6" s="555" t="s">
        <v>186</v>
      </c>
      <c r="P6" s="556"/>
      <c r="Q6" s="557"/>
      <c r="R6" s="121" t="s">
        <v>84</v>
      </c>
      <c r="S6" s="585">
        <f>入力シート①!C43</f>
        <v>0</v>
      </c>
      <c r="T6" s="585"/>
      <c r="U6" s="585"/>
      <c r="V6" s="585"/>
      <c r="W6" s="585"/>
      <c r="X6" s="585"/>
      <c r="Y6" s="585"/>
      <c r="Z6" s="585"/>
      <c r="AA6" s="585"/>
      <c r="AB6" s="585"/>
      <c r="AC6" s="555" t="s">
        <v>186</v>
      </c>
      <c r="AD6" s="556"/>
      <c r="AE6" s="557"/>
      <c r="AF6" s="121" t="s">
        <v>84</v>
      </c>
      <c r="AG6" s="585">
        <f>入力シート①!C43</f>
        <v>0</v>
      </c>
      <c r="AH6" s="585"/>
      <c r="AI6" s="585"/>
      <c r="AJ6" s="585"/>
      <c r="AK6" s="585"/>
      <c r="AL6" s="585"/>
      <c r="AM6" s="585"/>
      <c r="AN6" s="585"/>
      <c r="AO6" s="585"/>
      <c r="AP6" s="585"/>
    </row>
    <row r="7" spans="1:43" ht="28.5" customHeight="1">
      <c r="A7" s="558"/>
      <c r="B7" s="559"/>
      <c r="C7" s="560"/>
      <c r="D7" s="123" t="s">
        <v>85</v>
      </c>
      <c r="E7" s="582">
        <f>入力シート①!C36</f>
        <v>0</v>
      </c>
      <c r="F7" s="582"/>
      <c r="G7" s="582"/>
      <c r="H7" s="582"/>
      <c r="I7" s="582"/>
      <c r="J7" s="582"/>
      <c r="K7" s="582"/>
      <c r="L7" s="582"/>
      <c r="M7" s="582"/>
      <c r="N7" s="582"/>
      <c r="O7" s="558"/>
      <c r="P7" s="559"/>
      <c r="Q7" s="560"/>
      <c r="R7" s="123" t="s">
        <v>85</v>
      </c>
      <c r="S7" s="582">
        <f>入力シート①!C36</f>
        <v>0</v>
      </c>
      <c r="T7" s="582"/>
      <c r="U7" s="582"/>
      <c r="V7" s="582"/>
      <c r="W7" s="582"/>
      <c r="X7" s="582"/>
      <c r="Y7" s="582"/>
      <c r="Z7" s="582"/>
      <c r="AA7" s="582"/>
      <c r="AB7" s="582"/>
      <c r="AC7" s="558"/>
      <c r="AD7" s="559"/>
      <c r="AE7" s="560"/>
      <c r="AF7" s="123" t="s">
        <v>85</v>
      </c>
      <c r="AG7" s="582">
        <f>入力シート①!C36</f>
        <v>0</v>
      </c>
      <c r="AH7" s="582"/>
      <c r="AI7" s="582"/>
      <c r="AJ7" s="582"/>
      <c r="AK7" s="582"/>
      <c r="AL7" s="582"/>
      <c r="AM7" s="582"/>
      <c r="AN7" s="582"/>
      <c r="AO7" s="582"/>
      <c r="AP7" s="582"/>
    </row>
    <row r="8" spans="1:43" ht="28.5" customHeight="1">
      <c r="A8" s="555" t="s">
        <v>187</v>
      </c>
      <c r="B8" s="556"/>
      <c r="C8" s="557"/>
      <c r="D8" s="121" t="s">
        <v>84</v>
      </c>
      <c r="E8" s="585">
        <f>入力シート①!C44</f>
        <v>0</v>
      </c>
      <c r="F8" s="585"/>
      <c r="G8" s="585"/>
      <c r="H8" s="585"/>
      <c r="I8" s="585"/>
      <c r="J8" s="585"/>
      <c r="K8" s="585"/>
      <c r="L8" s="585"/>
      <c r="M8" s="585"/>
      <c r="N8" s="585"/>
      <c r="O8" s="555" t="s">
        <v>187</v>
      </c>
      <c r="P8" s="556"/>
      <c r="Q8" s="557"/>
      <c r="R8" s="121" t="s">
        <v>84</v>
      </c>
      <c r="S8" s="585">
        <f>入力シート①!C44</f>
        <v>0</v>
      </c>
      <c r="T8" s="585"/>
      <c r="U8" s="585"/>
      <c r="V8" s="585"/>
      <c r="W8" s="585"/>
      <c r="X8" s="585"/>
      <c r="Y8" s="585"/>
      <c r="Z8" s="585"/>
      <c r="AA8" s="585"/>
      <c r="AB8" s="585"/>
      <c r="AC8" s="555" t="s">
        <v>187</v>
      </c>
      <c r="AD8" s="556"/>
      <c r="AE8" s="557"/>
      <c r="AF8" s="121" t="s">
        <v>84</v>
      </c>
      <c r="AG8" s="585">
        <f>入力シート①!C44</f>
        <v>0</v>
      </c>
      <c r="AH8" s="585"/>
      <c r="AI8" s="585"/>
      <c r="AJ8" s="585"/>
      <c r="AK8" s="585"/>
      <c r="AL8" s="585"/>
      <c r="AM8" s="585"/>
      <c r="AN8" s="585"/>
      <c r="AO8" s="585"/>
      <c r="AP8" s="585"/>
    </row>
    <row r="9" spans="1:43" ht="28.5" customHeight="1">
      <c r="A9" s="558"/>
      <c r="B9" s="559"/>
      <c r="C9" s="560"/>
      <c r="D9" s="123" t="s">
        <v>85</v>
      </c>
      <c r="E9" s="582">
        <f>入力シート①!C37</f>
        <v>0</v>
      </c>
      <c r="F9" s="582"/>
      <c r="G9" s="582"/>
      <c r="H9" s="582"/>
      <c r="I9" s="582"/>
      <c r="J9" s="582"/>
      <c r="K9" s="582"/>
      <c r="L9" s="582"/>
      <c r="M9" s="582"/>
      <c r="N9" s="582"/>
      <c r="O9" s="558"/>
      <c r="P9" s="559"/>
      <c r="Q9" s="560"/>
      <c r="R9" s="123" t="s">
        <v>85</v>
      </c>
      <c r="S9" s="582">
        <f>入力シート①!C37</f>
        <v>0</v>
      </c>
      <c r="T9" s="582"/>
      <c r="U9" s="582"/>
      <c r="V9" s="582"/>
      <c r="W9" s="582"/>
      <c r="X9" s="582"/>
      <c r="Y9" s="582"/>
      <c r="Z9" s="582"/>
      <c r="AA9" s="582"/>
      <c r="AB9" s="582"/>
      <c r="AC9" s="558"/>
      <c r="AD9" s="559"/>
      <c r="AE9" s="560"/>
      <c r="AF9" s="123" t="s">
        <v>85</v>
      </c>
      <c r="AG9" s="582">
        <f>入力シート①!C37</f>
        <v>0</v>
      </c>
      <c r="AH9" s="582"/>
      <c r="AI9" s="582"/>
      <c r="AJ9" s="582"/>
      <c r="AK9" s="582"/>
      <c r="AL9" s="582"/>
      <c r="AM9" s="582"/>
      <c r="AN9" s="582"/>
      <c r="AO9" s="582"/>
      <c r="AP9" s="582"/>
    </row>
    <row r="10" spans="1:43" ht="28.5" customHeight="1">
      <c r="A10" s="555" t="s">
        <v>188</v>
      </c>
      <c r="B10" s="556"/>
      <c r="C10" s="557"/>
      <c r="D10" s="124" t="s">
        <v>84</v>
      </c>
      <c r="E10" s="584">
        <f>入力シート①!C45</f>
        <v>0</v>
      </c>
      <c r="F10" s="584"/>
      <c r="G10" s="584"/>
      <c r="H10" s="584"/>
      <c r="I10" s="584"/>
      <c r="J10" s="584"/>
      <c r="K10" s="584"/>
      <c r="L10" s="584"/>
      <c r="M10" s="584"/>
      <c r="N10" s="584"/>
      <c r="O10" s="555" t="s">
        <v>188</v>
      </c>
      <c r="P10" s="556"/>
      <c r="Q10" s="557"/>
      <c r="R10" s="124" t="s">
        <v>84</v>
      </c>
      <c r="S10" s="584">
        <f>入力シート①!C45</f>
        <v>0</v>
      </c>
      <c r="T10" s="584"/>
      <c r="U10" s="584"/>
      <c r="V10" s="584"/>
      <c r="W10" s="584"/>
      <c r="X10" s="584"/>
      <c r="Y10" s="584"/>
      <c r="Z10" s="584"/>
      <c r="AA10" s="584"/>
      <c r="AB10" s="584"/>
      <c r="AC10" s="555" t="s">
        <v>188</v>
      </c>
      <c r="AD10" s="556"/>
      <c r="AE10" s="557"/>
      <c r="AF10" s="124" t="s">
        <v>84</v>
      </c>
      <c r="AG10" s="584">
        <f>入力シート①!C45</f>
        <v>0</v>
      </c>
      <c r="AH10" s="584"/>
      <c r="AI10" s="584"/>
      <c r="AJ10" s="584"/>
      <c r="AK10" s="584"/>
      <c r="AL10" s="584"/>
      <c r="AM10" s="584"/>
      <c r="AN10" s="584"/>
      <c r="AO10" s="584"/>
      <c r="AP10" s="584"/>
    </row>
    <row r="11" spans="1:43" ht="28.5" customHeight="1">
      <c r="A11" s="558"/>
      <c r="B11" s="559"/>
      <c r="C11" s="560"/>
      <c r="D11" s="122" t="s">
        <v>85</v>
      </c>
      <c r="E11" s="583">
        <f>入力シート①!C38</f>
        <v>0</v>
      </c>
      <c r="F11" s="583"/>
      <c r="G11" s="583"/>
      <c r="H11" s="583"/>
      <c r="I11" s="583"/>
      <c r="J11" s="583"/>
      <c r="K11" s="583"/>
      <c r="L11" s="583"/>
      <c r="M11" s="583"/>
      <c r="N11" s="583"/>
      <c r="O11" s="558"/>
      <c r="P11" s="559"/>
      <c r="Q11" s="560"/>
      <c r="R11" s="122" t="s">
        <v>85</v>
      </c>
      <c r="S11" s="583">
        <f>入力シート①!C38</f>
        <v>0</v>
      </c>
      <c r="T11" s="583"/>
      <c r="U11" s="583"/>
      <c r="V11" s="583"/>
      <c r="W11" s="583"/>
      <c r="X11" s="583"/>
      <c r="Y11" s="583"/>
      <c r="Z11" s="583"/>
      <c r="AA11" s="583"/>
      <c r="AB11" s="583"/>
      <c r="AC11" s="558"/>
      <c r="AD11" s="559"/>
      <c r="AE11" s="560"/>
      <c r="AF11" s="122" t="s">
        <v>85</v>
      </c>
      <c r="AG11" s="583">
        <f>入力シート①!C38</f>
        <v>0</v>
      </c>
      <c r="AH11" s="583"/>
      <c r="AI11" s="583"/>
      <c r="AJ11" s="583"/>
      <c r="AK11" s="583"/>
      <c r="AL11" s="583"/>
      <c r="AM11" s="583"/>
      <c r="AN11" s="583"/>
      <c r="AO11" s="583"/>
      <c r="AP11" s="583"/>
    </row>
    <row r="12" spans="1:43" ht="28.5" customHeight="1">
      <c r="A12" s="575" t="s">
        <v>42</v>
      </c>
      <c r="B12" s="575"/>
      <c r="C12" s="575"/>
      <c r="D12" s="575"/>
      <c r="E12" s="579">
        <f>入力シート①!C41</f>
        <v>0</v>
      </c>
      <c r="F12" s="579"/>
      <c r="G12" s="579"/>
      <c r="H12" s="579"/>
      <c r="I12" s="579"/>
      <c r="J12" s="579"/>
      <c r="K12" s="579"/>
      <c r="L12" s="579"/>
      <c r="M12" s="579"/>
      <c r="N12" s="579"/>
      <c r="O12" s="575" t="s">
        <v>42</v>
      </c>
      <c r="P12" s="575"/>
      <c r="Q12" s="575"/>
      <c r="R12" s="575"/>
      <c r="S12" s="579">
        <f>入力シート①!C41</f>
        <v>0</v>
      </c>
      <c r="T12" s="579"/>
      <c r="U12" s="579"/>
      <c r="V12" s="579"/>
      <c r="W12" s="579"/>
      <c r="X12" s="579"/>
      <c r="Y12" s="579"/>
      <c r="Z12" s="579"/>
      <c r="AA12" s="579"/>
      <c r="AB12" s="579"/>
      <c r="AC12" s="575" t="s">
        <v>42</v>
      </c>
      <c r="AD12" s="575"/>
      <c r="AE12" s="575"/>
      <c r="AF12" s="575"/>
      <c r="AG12" s="579">
        <f>入力シート①!C41</f>
        <v>0</v>
      </c>
      <c r="AH12" s="579"/>
      <c r="AI12" s="579"/>
      <c r="AJ12" s="579"/>
      <c r="AK12" s="579"/>
      <c r="AL12" s="579"/>
      <c r="AM12" s="579"/>
      <c r="AN12" s="579"/>
      <c r="AO12" s="579"/>
      <c r="AP12" s="579"/>
    </row>
    <row r="13" spans="1:43" ht="28.5" customHeight="1">
      <c r="A13" s="574" t="s">
        <v>529</v>
      </c>
      <c r="B13" s="575"/>
      <c r="C13" s="575"/>
      <c r="D13" s="575"/>
      <c r="E13" s="572">
        <f>入力シート①!C12</f>
        <v>0</v>
      </c>
      <c r="F13" s="572"/>
      <c r="G13" s="572"/>
      <c r="H13" s="572"/>
      <c r="I13" s="572"/>
      <c r="J13" s="572"/>
      <c r="K13" s="572"/>
      <c r="L13" s="572"/>
      <c r="M13" s="572"/>
      <c r="N13" s="572"/>
      <c r="O13" s="574" t="s">
        <v>529</v>
      </c>
      <c r="P13" s="575"/>
      <c r="Q13" s="575"/>
      <c r="R13" s="575"/>
      <c r="S13" s="572">
        <f>入力シート①!C12</f>
        <v>0</v>
      </c>
      <c r="T13" s="572"/>
      <c r="U13" s="572"/>
      <c r="V13" s="572"/>
      <c r="W13" s="572"/>
      <c r="X13" s="572"/>
      <c r="Y13" s="572"/>
      <c r="Z13" s="572"/>
      <c r="AA13" s="572"/>
      <c r="AB13" s="572"/>
      <c r="AC13" s="574" t="s">
        <v>529</v>
      </c>
      <c r="AD13" s="575"/>
      <c r="AE13" s="575"/>
      <c r="AF13" s="575"/>
      <c r="AG13" s="572">
        <f>入力シート①!C12</f>
        <v>0</v>
      </c>
      <c r="AH13" s="572"/>
      <c r="AI13" s="572"/>
      <c r="AJ13" s="572"/>
      <c r="AK13" s="572"/>
      <c r="AL13" s="572"/>
      <c r="AM13" s="572"/>
      <c r="AN13" s="572"/>
      <c r="AO13" s="572"/>
      <c r="AP13" s="572"/>
    </row>
    <row r="14" spans="1:43" ht="28.5" customHeight="1">
      <c r="A14" s="575" t="s">
        <v>17</v>
      </c>
      <c r="B14" s="575"/>
      <c r="C14" s="575"/>
      <c r="D14" s="575"/>
      <c r="E14" s="572">
        <f>入力シート①!C12</f>
        <v>0</v>
      </c>
      <c r="F14" s="572"/>
      <c r="G14" s="572"/>
      <c r="H14" s="572"/>
      <c r="I14" s="572"/>
      <c r="J14" s="572"/>
      <c r="K14" s="572"/>
      <c r="L14" s="572"/>
      <c r="M14" s="572"/>
      <c r="N14" s="572"/>
      <c r="O14" s="575" t="s">
        <v>17</v>
      </c>
      <c r="P14" s="575"/>
      <c r="Q14" s="575"/>
      <c r="R14" s="575"/>
      <c r="S14" s="572">
        <f>入力シート①!C12</f>
        <v>0</v>
      </c>
      <c r="T14" s="572"/>
      <c r="U14" s="572"/>
      <c r="V14" s="572"/>
      <c r="W14" s="572"/>
      <c r="X14" s="572"/>
      <c r="Y14" s="572"/>
      <c r="Z14" s="572"/>
      <c r="AA14" s="572"/>
      <c r="AB14" s="572"/>
      <c r="AC14" s="575" t="s">
        <v>17</v>
      </c>
      <c r="AD14" s="575"/>
      <c r="AE14" s="575"/>
      <c r="AF14" s="575"/>
      <c r="AG14" s="572">
        <f>入力シート①!C12</f>
        <v>0</v>
      </c>
      <c r="AH14" s="572"/>
      <c r="AI14" s="572"/>
      <c r="AJ14" s="572"/>
      <c r="AK14" s="572"/>
      <c r="AL14" s="572"/>
      <c r="AM14" s="572"/>
      <c r="AN14" s="572"/>
      <c r="AO14" s="572"/>
      <c r="AP14" s="572"/>
    </row>
    <row r="15" spans="1:43">
      <c r="A15" s="98"/>
      <c r="B15" s="98"/>
      <c r="C15" s="98"/>
      <c r="D15" s="98"/>
      <c r="E15" s="50"/>
      <c r="F15" s="50"/>
      <c r="G15" s="50"/>
      <c r="H15" s="50"/>
      <c r="I15" s="50"/>
      <c r="J15" s="50"/>
      <c r="K15" s="50"/>
      <c r="L15" s="50"/>
      <c r="M15" s="50"/>
      <c r="N15" s="50"/>
      <c r="O15" s="98"/>
      <c r="P15" s="98"/>
      <c r="Q15" s="98"/>
      <c r="R15" s="98"/>
      <c r="S15" s="50"/>
      <c r="T15" s="50"/>
      <c r="U15" s="50"/>
      <c r="V15" s="50"/>
      <c r="W15" s="50"/>
      <c r="X15" s="50"/>
      <c r="Y15" s="50"/>
      <c r="Z15" s="50"/>
      <c r="AA15" s="50"/>
      <c r="AB15" s="50"/>
      <c r="AC15" s="98"/>
      <c r="AD15" s="98"/>
      <c r="AE15" s="98"/>
      <c r="AF15" s="98"/>
      <c r="AG15" s="50"/>
      <c r="AH15" s="50"/>
      <c r="AI15" s="50"/>
      <c r="AJ15" s="50"/>
      <c r="AK15" s="50"/>
      <c r="AL15" s="50"/>
      <c r="AM15" s="50"/>
      <c r="AN15" s="50"/>
      <c r="AO15" s="50"/>
      <c r="AP15" s="50"/>
    </row>
    <row r="16" spans="1:43" ht="15.75" customHeight="1">
      <c r="A16" s="510" t="str">
        <f>"　"&amp;設定シート!$F$5&amp;"執行の宮城県知事選挙"</f>
        <v>　令和7年10月26日執行の宮城県知事選挙</v>
      </c>
      <c r="B16" s="510"/>
      <c r="C16" s="510"/>
      <c r="D16" s="510"/>
      <c r="E16" s="510"/>
      <c r="F16" s="510"/>
      <c r="G16" s="510"/>
      <c r="H16" s="510"/>
      <c r="I16" s="581" t="s">
        <v>656</v>
      </c>
      <c r="J16" s="581"/>
      <c r="K16" s="581"/>
      <c r="L16" s="581"/>
      <c r="M16" s="581"/>
      <c r="N16" s="581"/>
      <c r="O16" s="510" t="str">
        <f>"　"&amp;設定シート!$F$5&amp;"執行の宮城県知事選挙"</f>
        <v>　令和7年10月26日執行の宮城県知事選挙</v>
      </c>
      <c r="P16" s="510"/>
      <c r="Q16" s="510"/>
      <c r="R16" s="510"/>
      <c r="S16" s="510"/>
      <c r="T16" s="510"/>
      <c r="U16" s="510"/>
      <c r="V16" s="510"/>
      <c r="W16" s="581" t="s">
        <v>656</v>
      </c>
      <c r="X16" s="581"/>
      <c r="Y16" s="581"/>
      <c r="Z16" s="581"/>
      <c r="AA16" s="581"/>
      <c r="AB16" s="581"/>
      <c r="AC16" s="510" t="str">
        <f>"　"&amp;設定シート!$F$5&amp;"執行の宮城県知事選挙"</f>
        <v>　令和7年10月26日執行の宮城県知事選挙</v>
      </c>
      <c r="AD16" s="510"/>
      <c r="AE16" s="510"/>
      <c r="AF16" s="510"/>
      <c r="AG16" s="510"/>
      <c r="AH16" s="510"/>
      <c r="AI16" s="510"/>
      <c r="AJ16" s="510"/>
      <c r="AK16" s="581" t="s">
        <v>656</v>
      </c>
      <c r="AL16" s="581"/>
      <c r="AM16" s="581"/>
      <c r="AN16" s="581"/>
      <c r="AO16" s="581"/>
      <c r="AP16" s="581"/>
    </row>
    <row r="17" spans="1:42">
      <c r="A17" s="48" t="s">
        <v>657</v>
      </c>
      <c r="O17" s="342" t="s">
        <v>657</v>
      </c>
      <c r="P17" s="342"/>
      <c r="Q17" s="342"/>
      <c r="R17" s="342"/>
      <c r="S17" s="342"/>
      <c r="T17" s="342"/>
      <c r="U17" s="342"/>
      <c r="V17" s="342"/>
      <c r="W17" s="342"/>
      <c r="X17" s="342"/>
      <c r="Y17" s="342"/>
      <c r="Z17" s="342"/>
      <c r="AA17" s="342"/>
      <c r="AB17" s="342"/>
      <c r="AC17" s="342" t="s">
        <v>657</v>
      </c>
      <c r="AD17" s="342"/>
      <c r="AE17" s="342"/>
      <c r="AF17" s="342"/>
      <c r="AG17" s="342"/>
      <c r="AH17" s="342"/>
      <c r="AI17" s="342"/>
      <c r="AJ17" s="342"/>
      <c r="AK17" s="342"/>
      <c r="AL17" s="342"/>
      <c r="AM17" s="342"/>
      <c r="AN17" s="342"/>
      <c r="AO17" s="342"/>
      <c r="AP17" s="342"/>
    </row>
    <row r="19" spans="1:42">
      <c r="A19" s="577">
        <f>入力シート①!C40</f>
        <v>0</v>
      </c>
      <c r="B19" s="577"/>
      <c r="C19" s="577"/>
      <c r="D19" s="577"/>
      <c r="O19" s="577">
        <f>入力シート①!C40</f>
        <v>0</v>
      </c>
      <c r="P19" s="577"/>
      <c r="Q19" s="577"/>
      <c r="R19" s="577"/>
      <c r="AC19" s="577">
        <f>入力シート①!C40</f>
        <v>0</v>
      </c>
      <c r="AD19" s="577"/>
      <c r="AE19" s="577"/>
      <c r="AF19" s="577"/>
    </row>
    <row r="20" spans="1:42">
      <c r="A20" s="70"/>
      <c r="B20" s="70"/>
      <c r="C20" s="70"/>
      <c r="D20" s="70"/>
      <c r="O20" s="70"/>
      <c r="P20" s="70"/>
      <c r="Q20" s="70"/>
      <c r="R20" s="70"/>
      <c r="AC20" s="70"/>
      <c r="AD20" s="70"/>
      <c r="AE20" s="70"/>
      <c r="AF20" s="70"/>
    </row>
    <row r="21" spans="1:42">
      <c r="C21" s="48" t="s">
        <v>489</v>
      </c>
      <c r="Q21" s="270" t="s">
        <v>489</v>
      </c>
      <c r="AE21" s="270" t="s">
        <v>489</v>
      </c>
    </row>
    <row r="24" spans="1:42">
      <c r="D24" s="536" t="s">
        <v>55</v>
      </c>
      <c r="E24" s="536"/>
      <c r="G24" s="503">
        <f>入力シート①!C16</f>
        <v>0</v>
      </c>
      <c r="H24" s="503"/>
      <c r="I24" s="503"/>
      <c r="J24" s="503"/>
      <c r="K24" s="503"/>
      <c r="L24" s="503"/>
      <c r="M24" s="503"/>
      <c r="R24" s="536" t="s">
        <v>55</v>
      </c>
      <c r="S24" s="536"/>
      <c r="U24" s="503">
        <f>入力シート①!C16</f>
        <v>0</v>
      </c>
      <c r="V24" s="503"/>
      <c r="W24" s="503"/>
      <c r="X24" s="503"/>
      <c r="Y24" s="503"/>
      <c r="Z24" s="503"/>
      <c r="AA24" s="503"/>
      <c r="AF24" s="536" t="s">
        <v>55</v>
      </c>
      <c r="AG24" s="536"/>
      <c r="AI24" s="503">
        <f>入力シート①!C16</f>
        <v>0</v>
      </c>
      <c r="AJ24" s="503"/>
      <c r="AK24" s="503"/>
      <c r="AL24" s="503"/>
      <c r="AM24" s="503"/>
      <c r="AN24" s="503"/>
      <c r="AO24" s="503"/>
    </row>
    <row r="25" spans="1:42">
      <c r="C25" s="537"/>
      <c r="D25" s="537"/>
      <c r="E25" s="537"/>
      <c r="F25" s="537"/>
      <c r="G25" s="116"/>
      <c r="H25" s="116"/>
      <c r="I25" s="116"/>
      <c r="J25" s="116"/>
      <c r="K25" s="116"/>
      <c r="L25" s="116"/>
      <c r="M25" s="116"/>
      <c r="Q25" s="537"/>
      <c r="R25" s="537"/>
      <c r="S25" s="537"/>
      <c r="T25" s="537"/>
      <c r="U25" s="116"/>
      <c r="V25" s="116"/>
      <c r="W25" s="116"/>
      <c r="X25" s="116"/>
      <c r="Y25" s="116"/>
      <c r="Z25" s="116"/>
      <c r="AA25" s="116"/>
      <c r="AE25" s="537"/>
      <c r="AF25" s="537"/>
      <c r="AG25" s="537"/>
      <c r="AH25" s="537"/>
      <c r="AI25" s="116"/>
      <c r="AJ25" s="116"/>
      <c r="AK25" s="116"/>
      <c r="AL25" s="116"/>
      <c r="AM25" s="116"/>
      <c r="AN25" s="116"/>
      <c r="AO25" s="116"/>
    </row>
    <row r="27" spans="1:42" ht="21">
      <c r="D27" s="536" t="s">
        <v>181</v>
      </c>
      <c r="E27" s="536"/>
      <c r="G27" s="459">
        <f>入力シート①!C12</f>
        <v>0</v>
      </c>
      <c r="H27" s="459"/>
      <c r="I27" s="459"/>
      <c r="J27" s="459"/>
      <c r="K27" s="459"/>
      <c r="L27" s="459"/>
      <c r="M27" s="459"/>
      <c r="R27" s="536" t="s">
        <v>181</v>
      </c>
      <c r="S27" s="536"/>
      <c r="U27" s="459">
        <f>入力シート①!C12</f>
        <v>0</v>
      </c>
      <c r="V27" s="459"/>
      <c r="W27" s="459"/>
      <c r="X27" s="459"/>
      <c r="Y27" s="459"/>
      <c r="Z27" s="459"/>
      <c r="AA27" s="459"/>
      <c r="AF27" s="536" t="s">
        <v>181</v>
      </c>
      <c r="AG27" s="536"/>
      <c r="AI27" s="459">
        <f>入力シート①!C12</f>
        <v>0</v>
      </c>
      <c r="AJ27" s="459"/>
      <c r="AK27" s="459"/>
      <c r="AL27" s="459"/>
      <c r="AM27" s="459"/>
      <c r="AN27" s="459"/>
      <c r="AO27" s="459"/>
    </row>
    <row r="28" spans="1:42">
      <c r="C28" s="536"/>
      <c r="D28" s="536"/>
      <c r="E28" s="536"/>
      <c r="F28" s="536"/>
      <c r="Q28" s="536"/>
      <c r="R28" s="536"/>
      <c r="S28" s="536"/>
      <c r="T28" s="536"/>
      <c r="AE28" s="536"/>
      <c r="AF28" s="536"/>
      <c r="AG28" s="536"/>
      <c r="AH28" s="536"/>
    </row>
    <row r="29" spans="1:42">
      <c r="C29" s="78"/>
      <c r="D29" s="78"/>
      <c r="E29" s="78"/>
      <c r="F29" s="78"/>
      <c r="Q29" s="78"/>
      <c r="R29" s="78"/>
      <c r="S29" s="78"/>
      <c r="T29" s="78"/>
      <c r="AE29" s="78"/>
      <c r="AF29" s="78"/>
      <c r="AG29" s="78"/>
      <c r="AH29" s="78"/>
    </row>
    <row r="31" spans="1:42">
      <c r="A31" s="573" t="s">
        <v>95</v>
      </c>
      <c r="B31" s="573"/>
      <c r="C31" s="83" t="str">
        <f>"選挙管理委員会委員長　"&amp;設定シート!$D$12&amp;"　殿"</f>
        <v>選挙管理委員会委員長　櫻井　正人　殿</v>
      </c>
      <c r="O31" s="578">
        <f>入力シート①!C42</f>
        <v>0</v>
      </c>
      <c r="P31" s="578"/>
      <c r="Q31" s="545" t="s">
        <v>201</v>
      </c>
      <c r="R31" s="545"/>
      <c r="S31" s="545"/>
      <c r="T31" s="545"/>
      <c r="U31" s="545"/>
      <c r="V31" s="545"/>
      <c r="W31" s="545"/>
      <c r="AC31" s="578">
        <f>入力シート①!C35</f>
        <v>0</v>
      </c>
      <c r="AD31" s="578"/>
      <c r="AE31" s="545" t="s">
        <v>201</v>
      </c>
      <c r="AF31" s="545"/>
      <c r="AG31" s="545"/>
      <c r="AH31" s="545"/>
      <c r="AI31" s="545"/>
      <c r="AJ31" s="545"/>
      <c r="AK31" s="545"/>
    </row>
    <row r="33" spans="1:42" s="342" customFormat="1"/>
    <row r="34" spans="1:42">
      <c r="A34" s="46" t="s">
        <v>90</v>
      </c>
      <c r="B34" s="90"/>
      <c r="C34" s="46"/>
      <c r="D34" s="46"/>
      <c r="O34" s="46" t="s">
        <v>90</v>
      </c>
      <c r="P34" s="90"/>
      <c r="Q34" s="46"/>
      <c r="R34" s="46"/>
      <c r="S34" s="342"/>
      <c r="T34" s="342"/>
      <c r="U34" s="342"/>
      <c r="V34" s="342"/>
      <c r="W34" s="342"/>
      <c r="X34" s="342"/>
      <c r="Y34" s="342"/>
      <c r="Z34" s="342"/>
      <c r="AA34" s="342"/>
      <c r="AB34" s="342"/>
      <c r="AC34" s="46" t="s">
        <v>90</v>
      </c>
      <c r="AD34" s="90"/>
      <c r="AE34" s="46"/>
      <c r="AF34" s="46"/>
      <c r="AG34" s="342"/>
      <c r="AH34" s="342"/>
      <c r="AI34" s="342"/>
      <c r="AJ34" s="342"/>
      <c r="AK34" s="342"/>
      <c r="AL34" s="342"/>
      <c r="AM34" s="342"/>
      <c r="AN34" s="342"/>
      <c r="AO34" s="342"/>
      <c r="AP34" s="342"/>
    </row>
    <row r="35" spans="1:42">
      <c r="A35" s="501" t="s">
        <v>492</v>
      </c>
      <c r="B35" s="501"/>
      <c r="C35" s="501"/>
      <c r="D35" s="501"/>
      <c r="E35" s="501"/>
      <c r="F35" s="501"/>
      <c r="G35" s="501"/>
      <c r="H35" s="501"/>
      <c r="I35" s="501"/>
      <c r="J35" s="501"/>
      <c r="K35" s="501"/>
      <c r="L35" s="501"/>
      <c r="M35" s="501"/>
      <c r="N35" s="501"/>
      <c r="O35" s="501" t="s">
        <v>492</v>
      </c>
      <c r="P35" s="501"/>
      <c r="Q35" s="501"/>
      <c r="R35" s="501"/>
      <c r="S35" s="501"/>
      <c r="T35" s="501"/>
      <c r="U35" s="501"/>
      <c r="V35" s="501"/>
      <c r="W35" s="501"/>
      <c r="X35" s="501"/>
      <c r="Y35" s="501"/>
      <c r="Z35" s="501"/>
      <c r="AA35" s="501"/>
      <c r="AB35" s="501"/>
      <c r="AC35" s="501" t="s">
        <v>492</v>
      </c>
      <c r="AD35" s="501"/>
      <c r="AE35" s="501"/>
      <c r="AF35" s="501"/>
      <c r="AG35" s="501"/>
      <c r="AH35" s="501"/>
      <c r="AI35" s="501"/>
      <c r="AJ35" s="501"/>
      <c r="AK35" s="501"/>
      <c r="AL35" s="501"/>
      <c r="AM35" s="501"/>
      <c r="AN35" s="501"/>
      <c r="AO35" s="501"/>
      <c r="AP35" s="501"/>
    </row>
    <row r="36" spans="1:42">
      <c r="A36" s="501" t="s">
        <v>493</v>
      </c>
      <c r="B36" s="501"/>
      <c r="C36" s="501"/>
      <c r="D36" s="501"/>
      <c r="E36" s="501"/>
      <c r="F36" s="501"/>
      <c r="G36" s="501"/>
      <c r="H36" s="501"/>
      <c r="I36" s="501"/>
      <c r="J36" s="501"/>
      <c r="K36" s="501"/>
      <c r="L36" s="501"/>
      <c r="M36" s="501"/>
      <c r="N36" s="501"/>
      <c r="O36" s="501" t="s">
        <v>493</v>
      </c>
      <c r="P36" s="501"/>
      <c r="Q36" s="501"/>
      <c r="R36" s="501"/>
      <c r="S36" s="501"/>
      <c r="T36" s="501"/>
      <c r="U36" s="501"/>
      <c r="V36" s="501"/>
      <c r="W36" s="501"/>
      <c r="X36" s="501"/>
      <c r="Y36" s="501"/>
      <c r="Z36" s="501"/>
      <c r="AA36" s="501"/>
      <c r="AB36" s="501"/>
      <c r="AC36" s="501" t="s">
        <v>493</v>
      </c>
      <c r="AD36" s="501"/>
      <c r="AE36" s="501"/>
      <c r="AF36" s="501"/>
      <c r="AG36" s="501"/>
      <c r="AH36" s="501"/>
      <c r="AI36" s="501"/>
      <c r="AJ36" s="501"/>
      <c r="AK36" s="501"/>
      <c r="AL36" s="501"/>
      <c r="AM36" s="501"/>
      <c r="AN36" s="501"/>
      <c r="AO36" s="501"/>
      <c r="AP36" s="501"/>
    </row>
    <row r="37" spans="1:42">
      <c r="A37" s="501" t="s">
        <v>494</v>
      </c>
      <c r="B37" s="501"/>
      <c r="C37" s="501"/>
      <c r="D37" s="501"/>
      <c r="E37" s="501"/>
      <c r="F37" s="501"/>
      <c r="G37" s="501"/>
      <c r="H37" s="501"/>
      <c r="I37" s="501"/>
      <c r="J37" s="501"/>
      <c r="K37" s="501"/>
      <c r="L37" s="501"/>
      <c r="M37" s="501"/>
      <c r="N37" s="501"/>
      <c r="O37" s="501" t="s">
        <v>494</v>
      </c>
      <c r="P37" s="501"/>
      <c r="Q37" s="501"/>
      <c r="R37" s="501"/>
      <c r="S37" s="501"/>
      <c r="T37" s="501"/>
      <c r="U37" s="501"/>
      <c r="V37" s="501"/>
      <c r="W37" s="501"/>
      <c r="X37" s="501"/>
      <c r="Y37" s="501"/>
      <c r="Z37" s="501"/>
      <c r="AA37" s="501"/>
      <c r="AB37" s="501"/>
      <c r="AC37" s="501" t="s">
        <v>494</v>
      </c>
      <c r="AD37" s="501"/>
      <c r="AE37" s="501"/>
      <c r="AF37" s="501"/>
      <c r="AG37" s="501"/>
      <c r="AH37" s="501"/>
      <c r="AI37" s="501"/>
      <c r="AJ37" s="501"/>
      <c r="AK37" s="501"/>
      <c r="AL37" s="501"/>
      <c r="AM37" s="501"/>
      <c r="AN37" s="501"/>
      <c r="AO37" s="501"/>
      <c r="AP37" s="501"/>
    </row>
    <row r="38" spans="1:42">
      <c r="A38" s="501" t="s">
        <v>495</v>
      </c>
      <c r="B38" s="501"/>
      <c r="C38" s="501"/>
      <c r="D38" s="501"/>
      <c r="E38" s="501"/>
      <c r="F38" s="501"/>
      <c r="G38" s="501"/>
      <c r="H38" s="501"/>
      <c r="I38" s="501"/>
      <c r="J38" s="501"/>
      <c r="K38" s="501"/>
      <c r="L38" s="501"/>
      <c r="M38" s="501"/>
      <c r="N38" s="501"/>
      <c r="O38" s="501" t="s">
        <v>495</v>
      </c>
      <c r="P38" s="501"/>
      <c r="Q38" s="501"/>
      <c r="R38" s="501"/>
      <c r="S38" s="501"/>
      <c r="T38" s="501"/>
      <c r="U38" s="501"/>
      <c r="V38" s="501"/>
      <c r="W38" s="501"/>
      <c r="X38" s="501"/>
      <c r="Y38" s="501"/>
      <c r="Z38" s="501"/>
      <c r="AA38" s="501"/>
      <c r="AB38" s="501"/>
      <c r="AC38" s="501" t="s">
        <v>495</v>
      </c>
      <c r="AD38" s="501"/>
      <c r="AE38" s="501"/>
      <c r="AF38" s="501"/>
      <c r="AG38" s="501"/>
      <c r="AH38" s="501"/>
      <c r="AI38" s="501"/>
      <c r="AJ38" s="501"/>
      <c r="AK38" s="501"/>
      <c r="AL38" s="501"/>
      <c r="AM38" s="501"/>
      <c r="AN38" s="501"/>
      <c r="AO38" s="501"/>
      <c r="AP38" s="501"/>
    </row>
    <row r="39" spans="1:42">
      <c r="A39" s="46"/>
      <c r="B39" s="81"/>
      <c r="C39" s="62"/>
      <c r="D39" s="62"/>
      <c r="E39" s="46"/>
      <c r="F39" s="46"/>
      <c r="G39" s="46"/>
      <c r="H39" s="46"/>
      <c r="I39" s="46"/>
      <c r="J39" s="46"/>
      <c r="K39" s="46"/>
      <c r="L39" s="46"/>
      <c r="M39" s="46"/>
      <c r="N39" s="46"/>
      <c r="O39" s="46"/>
      <c r="P39" s="81"/>
      <c r="Q39" s="62"/>
      <c r="R39" s="62"/>
      <c r="S39" s="46"/>
      <c r="T39" s="46"/>
      <c r="U39" s="46"/>
      <c r="V39" s="46"/>
      <c r="W39" s="46"/>
      <c r="X39" s="46"/>
      <c r="Y39" s="46"/>
      <c r="Z39" s="46"/>
      <c r="AA39" s="46"/>
      <c r="AB39" s="46"/>
      <c r="AC39" s="46"/>
      <c r="AD39" s="81"/>
      <c r="AE39" s="62"/>
      <c r="AF39" s="62"/>
      <c r="AG39" s="46"/>
      <c r="AH39" s="46"/>
      <c r="AI39" s="46"/>
      <c r="AJ39" s="46"/>
      <c r="AK39" s="46"/>
      <c r="AL39" s="46"/>
      <c r="AM39" s="46"/>
      <c r="AN39" s="46"/>
      <c r="AO39" s="46"/>
      <c r="AP39" s="46"/>
    </row>
    <row r="40" spans="1:42">
      <c r="B40" s="71"/>
      <c r="C40" s="62"/>
      <c r="D40" s="62"/>
      <c r="G40" s="68"/>
      <c r="P40" s="71"/>
      <c r="Q40" s="62"/>
      <c r="R40" s="62"/>
      <c r="U40" s="68"/>
      <c r="AD40" s="71"/>
      <c r="AE40" s="62"/>
      <c r="AF40" s="62"/>
      <c r="AI40" s="68"/>
    </row>
  </sheetData>
  <mergeCells count="95">
    <mergeCell ref="AC38:AP38"/>
    <mergeCell ref="AE31:AK31"/>
    <mergeCell ref="Q31:W31"/>
    <mergeCell ref="A38:N38"/>
    <mergeCell ref="O35:AB35"/>
    <mergeCell ref="O36:AB36"/>
    <mergeCell ref="O37:AB37"/>
    <mergeCell ref="O38:AB38"/>
    <mergeCell ref="A37:N37"/>
    <mergeCell ref="AC35:AP35"/>
    <mergeCell ref="AC36:AP36"/>
    <mergeCell ref="AC37:AP37"/>
    <mergeCell ref="AC31:AD31"/>
    <mergeCell ref="AC16:AJ16"/>
    <mergeCell ref="AK16:AP16"/>
    <mergeCell ref="A35:N35"/>
    <mergeCell ref="A36:N36"/>
    <mergeCell ref="AF24:AG24"/>
    <mergeCell ref="AI24:AO24"/>
    <mergeCell ref="AE25:AH25"/>
    <mergeCell ref="AF27:AG27"/>
    <mergeCell ref="AI27:AO27"/>
    <mergeCell ref="AE28:AH28"/>
    <mergeCell ref="A19:D19"/>
    <mergeCell ref="AC19:AF19"/>
    <mergeCell ref="C28:F28"/>
    <mergeCell ref="Q28:T28"/>
    <mergeCell ref="A31:B31"/>
    <mergeCell ref="O31:P31"/>
    <mergeCell ref="AC14:AF14"/>
    <mergeCell ref="AG14:AP14"/>
    <mergeCell ref="AC8:AE9"/>
    <mergeCell ref="AG8:AP8"/>
    <mergeCell ref="E9:N9"/>
    <mergeCell ref="S8:AB8"/>
    <mergeCell ref="O13:R13"/>
    <mergeCell ref="S13:AB13"/>
    <mergeCell ref="AG11:AP11"/>
    <mergeCell ref="AC12:AF12"/>
    <mergeCell ref="AG12:AP12"/>
    <mergeCell ref="AC13:AF13"/>
    <mergeCell ref="AG13:AP13"/>
    <mergeCell ref="AG9:AP9"/>
    <mergeCell ref="AC10:AE11"/>
    <mergeCell ref="AG10:AP10"/>
    <mergeCell ref="E6:N6"/>
    <mergeCell ref="A8:C9"/>
    <mergeCell ref="E8:N8"/>
    <mergeCell ref="S7:AB7"/>
    <mergeCell ref="AC3:AP3"/>
    <mergeCell ref="AC4:AP4"/>
    <mergeCell ref="AC6:AE7"/>
    <mergeCell ref="AG6:AP6"/>
    <mergeCell ref="AG7:AP7"/>
    <mergeCell ref="E7:N7"/>
    <mergeCell ref="A3:N3"/>
    <mergeCell ref="O3:AB3"/>
    <mergeCell ref="O6:Q7"/>
    <mergeCell ref="O8:Q9"/>
    <mergeCell ref="S6:AB6"/>
    <mergeCell ref="A4:N4"/>
    <mergeCell ref="O4:AB4"/>
    <mergeCell ref="A6:C7"/>
    <mergeCell ref="D24:E24"/>
    <mergeCell ref="G24:M24"/>
    <mergeCell ref="R24:S24"/>
    <mergeCell ref="A14:D14"/>
    <mergeCell ref="E14:N14"/>
    <mergeCell ref="O14:R14"/>
    <mergeCell ref="S14:AB14"/>
    <mergeCell ref="A16:H16"/>
    <mergeCell ref="I16:N16"/>
    <mergeCell ref="O16:V16"/>
    <mergeCell ref="W16:AB16"/>
    <mergeCell ref="O19:R19"/>
    <mergeCell ref="S9:AB9"/>
    <mergeCell ref="E11:N11"/>
    <mergeCell ref="O10:Q11"/>
    <mergeCell ref="A10:C11"/>
    <mergeCell ref="A13:D13"/>
    <mergeCell ref="E13:N13"/>
    <mergeCell ref="R27:S27"/>
    <mergeCell ref="S10:AB10"/>
    <mergeCell ref="A12:D12"/>
    <mergeCell ref="E12:N12"/>
    <mergeCell ref="O12:R12"/>
    <mergeCell ref="S12:AB12"/>
    <mergeCell ref="S11:AB11"/>
    <mergeCell ref="E10:N10"/>
    <mergeCell ref="U27:AA27"/>
    <mergeCell ref="U24:AA24"/>
    <mergeCell ref="C25:F25"/>
    <mergeCell ref="Q25:T25"/>
    <mergeCell ref="D27:E27"/>
    <mergeCell ref="G27:M27"/>
  </mergeCells>
  <phoneticPr fontId="1"/>
  <hyperlinks>
    <hyperlink ref="AQ1" location="目次!A1" display="目次に戻る"/>
  </hyperlinks>
  <printOptions horizontalCentered="1"/>
  <pageMargins left="0.78740157480314965" right="0.59055118110236227" top="0.98425196850393704" bottom="0.98425196850393704" header="0.51181102362204722" footer="0.51181102362204722"/>
  <pageSetup paperSize="9" orientation="portrait" blackAndWhite="1" horizontalDpi="200" verticalDpi="2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AQ40"/>
  <sheetViews>
    <sheetView view="pageBreakPreview" zoomScaleNormal="100" zoomScaleSheetLayoutView="100" workbookViewId="0"/>
  </sheetViews>
  <sheetFormatPr defaultColWidth="5.875" defaultRowHeight="15.75"/>
  <cols>
    <col min="1" max="13" width="5.875" style="48" customWidth="1"/>
    <col min="14" max="14" width="8.125" style="48" customWidth="1"/>
    <col min="15" max="27" width="5.875" style="48" customWidth="1"/>
    <col min="28" max="28" width="8.125" style="48" customWidth="1"/>
    <col min="29" max="41" width="5.875" style="48" customWidth="1"/>
    <col min="42" max="42" width="8.125" style="48" customWidth="1"/>
    <col min="43" max="43" width="11.875" style="48" bestFit="1" customWidth="1"/>
    <col min="44" max="16384" width="5.875" style="48"/>
  </cols>
  <sheetData>
    <row r="1" spans="1:43">
      <c r="N1" s="66" t="s">
        <v>530</v>
      </c>
      <c r="AB1" s="66" t="s">
        <v>531</v>
      </c>
      <c r="AP1" s="66" t="s">
        <v>532</v>
      </c>
      <c r="AQ1" s="245" t="s">
        <v>364</v>
      </c>
    </row>
    <row r="3" spans="1:43" ht="31.5">
      <c r="A3" s="505" t="s">
        <v>382</v>
      </c>
      <c r="B3" s="505"/>
      <c r="C3" s="505"/>
      <c r="D3" s="505"/>
      <c r="E3" s="505"/>
      <c r="F3" s="505"/>
      <c r="G3" s="505"/>
      <c r="H3" s="505"/>
      <c r="I3" s="505"/>
      <c r="J3" s="505"/>
      <c r="K3" s="505"/>
      <c r="L3" s="505"/>
      <c r="M3" s="505"/>
      <c r="N3" s="505"/>
      <c r="O3" s="505" t="s">
        <v>382</v>
      </c>
      <c r="P3" s="505"/>
      <c r="Q3" s="505"/>
      <c r="R3" s="505"/>
      <c r="S3" s="505"/>
      <c r="T3" s="505"/>
      <c r="U3" s="505"/>
      <c r="V3" s="505"/>
      <c r="W3" s="505"/>
      <c r="X3" s="505"/>
      <c r="Y3" s="505"/>
      <c r="Z3" s="505"/>
      <c r="AA3" s="505"/>
      <c r="AB3" s="505"/>
      <c r="AC3" s="505" t="s">
        <v>382</v>
      </c>
      <c r="AD3" s="505"/>
      <c r="AE3" s="505"/>
      <c r="AF3" s="505"/>
      <c r="AG3" s="505"/>
      <c r="AH3" s="505"/>
      <c r="AI3" s="505"/>
      <c r="AJ3" s="505"/>
      <c r="AK3" s="505"/>
      <c r="AL3" s="505"/>
      <c r="AM3" s="505"/>
      <c r="AN3" s="505"/>
      <c r="AO3" s="505"/>
      <c r="AP3" s="505"/>
    </row>
    <row r="4" spans="1:43">
      <c r="A4" s="513" t="s">
        <v>292</v>
      </c>
      <c r="B4" s="513"/>
      <c r="C4" s="513"/>
      <c r="D4" s="513"/>
      <c r="E4" s="513"/>
      <c r="F4" s="513"/>
      <c r="G4" s="513"/>
      <c r="H4" s="513"/>
      <c r="I4" s="513"/>
      <c r="J4" s="513"/>
      <c r="K4" s="513"/>
      <c r="L4" s="513"/>
      <c r="M4" s="513"/>
      <c r="N4" s="513"/>
      <c r="O4" s="513" t="s">
        <v>386</v>
      </c>
      <c r="P4" s="513"/>
      <c r="Q4" s="513"/>
      <c r="R4" s="513"/>
      <c r="S4" s="513"/>
      <c r="T4" s="513"/>
      <c r="U4" s="513"/>
      <c r="V4" s="513"/>
      <c r="W4" s="513"/>
      <c r="X4" s="513"/>
      <c r="Y4" s="513"/>
      <c r="Z4" s="513"/>
      <c r="AA4" s="513"/>
      <c r="AB4" s="513"/>
      <c r="AC4" s="513" t="s">
        <v>385</v>
      </c>
      <c r="AD4" s="513"/>
      <c r="AE4" s="513"/>
      <c r="AF4" s="513"/>
      <c r="AG4" s="513"/>
      <c r="AH4" s="513"/>
      <c r="AI4" s="513"/>
      <c r="AJ4" s="513"/>
      <c r="AK4" s="513"/>
      <c r="AL4" s="513"/>
      <c r="AM4" s="513"/>
      <c r="AN4" s="513"/>
      <c r="AO4" s="513"/>
      <c r="AP4" s="513"/>
    </row>
    <row r="6" spans="1:43" ht="28.5" customHeight="1">
      <c r="A6" s="555" t="s">
        <v>186</v>
      </c>
      <c r="B6" s="556"/>
      <c r="C6" s="557"/>
      <c r="D6" s="121" t="s">
        <v>84</v>
      </c>
      <c r="E6" s="585">
        <f>入力シート①!C43</f>
        <v>0</v>
      </c>
      <c r="F6" s="585"/>
      <c r="G6" s="585"/>
      <c r="H6" s="585"/>
      <c r="I6" s="585"/>
      <c r="J6" s="585"/>
      <c r="K6" s="585"/>
      <c r="L6" s="585"/>
      <c r="M6" s="585"/>
      <c r="N6" s="585"/>
      <c r="O6" s="555" t="s">
        <v>186</v>
      </c>
      <c r="P6" s="556"/>
      <c r="Q6" s="557"/>
      <c r="R6" s="121" t="s">
        <v>84</v>
      </c>
      <c r="S6" s="585">
        <f>入力シート①!C43</f>
        <v>0</v>
      </c>
      <c r="T6" s="585"/>
      <c r="U6" s="585"/>
      <c r="V6" s="585"/>
      <c r="W6" s="585"/>
      <c r="X6" s="585"/>
      <c r="Y6" s="585"/>
      <c r="Z6" s="585"/>
      <c r="AA6" s="585"/>
      <c r="AB6" s="585"/>
      <c r="AC6" s="555" t="s">
        <v>186</v>
      </c>
      <c r="AD6" s="556"/>
      <c r="AE6" s="557"/>
      <c r="AF6" s="121" t="s">
        <v>84</v>
      </c>
      <c r="AG6" s="585">
        <f>入力シート①!C43</f>
        <v>0</v>
      </c>
      <c r="AH6" s="585"/>
      <c r="AI6" s="585"/>
      <c r="AJ6" s="585"/>
      <c r="AK6" s="585"/>
      <c r="AL6" s="585"/>
      <c r="AM6" s="585"/>
      <c r="AN6" s="585"/>
      <c r="AO6" s="585"/>
      <c r="AP6" s="585"/>
    </row>
    <row r="7" spans="1:43" ht="28.5" customHeight="1">
      <c r="A7" s="558"/>
      <c r="B7" s="559"/>
      <c r="C7" s="560"/>
      <c r="D7" s="123" t="s">
        <v>85</v>
      </c>
      <c r="E7" s="582">
        <f>入力シート①!C36</f>
        <v>0</v>
      </c>
      <c r="F7" s="582"/>
      <c r="G7" s="582"/>
      <c r="H7" s="582"/>
      <c r="I7" s="582"/>
      <c r="J7" s="582"/>
      <c r="K7" s="582"/>
      <c r="L7" s="582"/>
      <c r="M7" s="582"/>
      <c r="N7" s="582"/>
      <c r="O7" s="558"/>
      <c r="P7" s="559"/>
      <c r="Q7" s="560"/>
      <c r="R7" s="123" t="s">
        <v>85</v>
      </c>
      <c r="S7" s="582">
        <f>入力シート①!C36</f>
        <v>0</v>
      </c>
      <c r="T7" s="582"/>
      <c r="U7" s="582"/>
      <c r="V7" s="582"/>
      <c r="W7" s="582"/>
      <c r="X7" s="582"/>
      <c r="Y7" s="582"/>
      <c r="Z7" s="582"/>
      <c r="AA7" s="582"/>
      <c r="AB7" s="582"/>
      <c r="AC7" s="558"/>
      <c r="AD7" s="559"/>
      <c r="AE7" s="560"/>
      <c r="AF7" s="123" t="s">
        <v>85</v>
      </c>
      <c r="AG7" s="582">
        <f>入力シート①!C36</f>
        <v>0</v>
      </c>
      <c r="AH7" s="582"/>
      <c r="AI7" s="582"/>
      <c r="AJ7" s="582"/>
      <c r="AK7" s="582"/>
      <c r="AL7" s="582"/>
      <c r="AM7" s="582"/>
      <c r="AN7" s="582"/>
      <c r="AO7" s="582"/>
      <c r="AP7" s="582"/>
    </row>
    <row r="8" spans="1:43" ht="28.5" customHeight="1">
      <c r="A8" s="555" t="s">
        <v>187</v>
      </c>
      <c r="B8" s="556"/>
      <c r="C8" s="557"/>
      <c r="D8" s="121" t="s">
        <v>84</v>
      </c>
      <c r="E8" s="585">
        <f>入力シート①!C44</f>
        <v>0</v>
      </c>
      <c r="F8" s="585"/>
      <c r="G8" s="585"/>
      <c r="H8" s="585"/>
      <c r="I8" s="585"/>
      <c r="J8" s="585"/>
      <c r="K8" s="585"/>
      <c r="L8" s="585"/>
      <c r="M8" s="585"/>
      <c r="N8" s="585"/>
      <c r="O8" s="555" t="s">
        <v>187</v>
      </c>
      <c r="P8" s="556"/>
      <c r="Q8" s="557"/>
      <c r="R8" s="121" t="s">
        <v>84</v>
      </c>
      <c r="S8" s="585">
        <f>入力シート①!C44</f>
        <v>0</v>
      </c>
      <c r="T8" s="585"/>
      <c r="U8" s="585"/>
      <c r="V8" s="585"/>
      <c r="W8" s="585"/>
      <c r="X8" s="585"/>
      <c r="Y8" s="585"/>
      <c r="Z8" s="585"/>
      <c r="AA8" s="585"/>
      <c r="AB8" s="585"/>
      <c r="AC8" s="555" t="s">
        <v>187</v>
      </c>
      <c r="AD8" s="556"/>
      <c r="AE8" s="557"/>
      <c r="AF8" s="121" t="s">
        <v>84</v>
      </c>
      <c r="AG8" s="585">
        <f>入力シート①!C44</f>
        <v>0</v>
      </c>
      <c r="AH8" s="585"/>
      <c r="AI8" s="585"/>
      <c r="AJ8" s="585"/>
      <c r="AK8" s="585"/>
      <c r="AL8" s="585"/>
      <c r="AM8" s="585"/>
      <c r="AN8" s="585"/>
      <c r="AO8" s="585"/>
      <c r="AP8" s="585"/>
    </row>
    <row r="9" spans="1:43" ht="28.5" customHeight="1">
      <c r="A9" s="558"/>
      <c r="B9" s="559"/>
      <c r="C9" s="560"/>
      <c r="D9" s="123" t="s">
        <v>85</v>
      </c>
      <c r="E9" s="582">
        <f>入力シート①!C37</f>
        <v>0</v>
      </c>
      <c r="F9" s="582"/>
      <c r="G9" s="582"/>
      <c r="H9" s="582"/>
      <c r="I9" s="582"/>
      <c r="J9" s="582"/>
      <c r="K9" s="582"/>
      <c r="L9" s="582"/>
      <c r="M9" s="582"/>
      <c r="N9" s="582"/>
      <c r="O9" s="558"/>
      <c r="P9" s="559"/>
      <c r="Q9" s="560"/>
      <c r="R9" s="123" t="s">
        <v>85</v>
      </c>
      <c r="S9" s="582">
        <f>入力シート①!C37</f>
        <v>0</v>
      </c>
      <c r="T9" s="582"/>
      <c r="U9" s="582"/>
      <c r="V9" s="582"/>
      <c r="W9" s="582"/>
      <c r="X9" s="582"/>
      <c r="Y9" s="582"/>
      <c r="Z9" s="582"/>
      <c r="AA9" s="582"/>
      <c r="AB9" s="582"/>
      <c r="AC9" s="558"/>
      <c r="AD9" s="559"/>
      <c r="AE9" s="560"/>
      <c r="AF9" s="123" t="s">
        <v>85</v>
      </c>
      <c r="AG9" s="582">
        <f>入力シート①!C37</f>
        <v>0</v>
      </c>
      <c r="AH9" s="582"/>
      <c r="AI9" s="582"/>
      <c r="AJ9" s="582"/>
      <c r="AK9" s="582"/>
      <c r="AL9" s="582"/>
      <c r="AM9" s="582"/>
      <c r="AN9" s="582"/>
      <c r="AO9" s="582"/>
      <c r="AP9" s="582"/>
    </row>
    <row r="10" spans="1:43" ht="28.5" customHeight="1">
      <c r="A10" s="555" t="s">
        <v>188</v>
      </c>
      <c r="B10" s="556"/>
      <c r="C10" s="557"/>
      <c r="D10" s="124" t="s">
        <v>84</v>
      </c>
      <c r="E10" s="584">
        <f>入力シート①!C45</f>
        <v>0</v>
      </c>
      <c r="F10" s="584"/>
      <c r="G10" s="584"/>
      <c r="H10" s="584"/>
      <c r="I10" s="584"/>
      <c r="J10" s="584"/>
      <c r="K10" s="584"/>
      <c r="L10" s="584"/>
      <c r="M10" s="584"/>
      <c r="N10" s="584"/>
      <c r="O10" s="555" t="s">
        <v>188</v>
      </c>
      <c r="P10" s="556"/>
      <c r="Q10" s="557"/>
      <c r="R10" s="124" t="s">
        <v>84</v>
      </c>
      <c r="S10" s="584">
        <f>入力シート①!C45</f>
        <v>0</v>
      </c>
      <c r="T10" s="584"/>
      <c r="U10" s="584"/>
      <c r="V10" s="584"/>
      <c r="W10" s="584"/>
      <c r="X10" s="584"/>
      <c r="Y10" s="584"/>
      <c r="Z10" s="584"/>
      <c r="AA10" s="584"/>
      <c r="AB10" s="584"/>
      <c r="AC10" s="555" t="s">
        <v>188</v>
      </c>
      <c r="AD10" s="556"/>
      <c r="AE10" s="557"/>
      <c r="AF10" s="124" t="s">
        <v>84</v>
      </c>
      <c r="AG10" s="584">
        <f>入力シート①!C45</f>
        <v>0</v>
      </c>
      <c r="AH10" s="584"/>
      <c r="AI10" s="584"/>
      <c r="AJ10" s="584"/>
      <c r="AK10" s="584"/>
      <c r="AL10" s="584"/>
      <c r="AM10" s="584"/>
      <c r="AN10" s="584"/>
      <c r="AO10" s="584"/>
      <c r="AP10" s="584"/>
    </row>
    <row r="11" spans="1:43" ht="28.5" customHeight="1">
      <c r="A11" s="558"/>
      <c r="B11" s="559"/>
      <c r="C11" s="560"/>
      <c r="D11" s="122" t="s">
        <v>85</v>
      </c>
      <c r="E11" s="583">
        <f>入力シート①!C38</f>
        <v>0</v>
      </c>
      <c r="F11" s="583"/>
      <c r="G11" s="583"/>
      <c r="H11" s="583"/>
      <c r="I11" s="583"/>
      <c r="J11" s="583"/>
      <c r="K11" s="583"/>
      <c r="L11" s="583"/>
      <c r="M11" s="583"/>
      <c r="N11" s="583"/>
      <c r="O11" s="558"/>
      <c r="P11" s="559"/>
      <c r="Q11" s="560"/>
      <c r="R11" s="122" t="s">
        <v>85</v>
      </c>
      <c r="S11" s="583">
        <f>入力シート①!C38</f>
        <v>0</v>
      </c>
      <c r="T11" s="583"/>
      <c r="U11" s="583"/>
      <c r="V11" s="583"/>
      <c r="W11" s="583"/>
      <c r="X11" s="583"/>
      <c r="Y11" s="583"/>
      <c r="Z11" s="583"/>
      <c r="AA11" s="583"/>
      <c r="AB11" s="583"/>
      <c r="AC11" s="558"/>
      <c r="AD11" s="559"/>
      <c r="AE11" s="560"/>
      <c r="AF11" s="122" t="s">
        <v>85</v>
      </c>
      <c r="AG11" s="583">
        <f>入力シート①!C38</f>
        <v>0</v>
      </c>
      <c r="AH11" s="583"/>
      <c r="AI11" s="583"/>
      <c r="AJ11" s="583"/>
      <c r="AK11" s="583"/>
      <c r="AL11" s="583"/>
      <c r="AM11" s="583"/>
      <c r="AN11" s="583"/>
      <c r="AO11" s="583"/>
      <c r="AP11" s="583"/>
    </row>
    <row r="12" spans="1:43" ht="28.5" customHeight="1">
      <c r="A12" s="575" t="s">
        <v>42</v>
      </c>
      <c r="B12" s="575"/>
      <c r="C12" s="575"/>
      <c r="D12" s="575"/>
      <c r="E12" s="579">
        <f>入力シート①!C41</f>
        <v>0</v>
      </c>
      <c r="F12" s="579"/>
      <c r="G12" s="579"/>
      <c r="H12" s="579"/>
      <c r="I12" s="579"/>
      <c r="J12" s="579"/>
      <c r="K12" s="579"/>
      <c r="L12" s="579"/>
      <c r="M12" s="579"/>
      <c r="N12" s="579"/>
      <c r="O12" s="575" t="s">
        <v>42</v>
      </c>
      <c r="P12" s="575"/>
      <c r="Q12" s="575"/>
      <c r="R12" s="575"/>
      <c r="S12" s="579">
        <f>入力シート①!C41</f>
        <v>0</v>
      </c>
      <c r="T12" s="579"/>
      <c r="U12" s="579"/>
      <c r="V12" s="579"/>
      <c r="W12" s="579"/>
      <c r="X12" s="579"/>
      <c r="Y12" s="579"/>
      <c r="Z12" s="579"/>
      <c r="AA12" s="579"/>
      <c r="AB12" s="579"/>
      <c r="AC12" s="575" t="s">
        <v>42</v>
      </c>
      <c r="AD12" s="575"/>
      <c r="AE12" s="575"/>
      <c r="AF12" s="575"/>
      <c r="AG12" s="579">
        <f>入力シート①!C41</f>
        <v>0</v>
      </c>
      <c r="AH12" s="579"/>
      <c r="AI12" s="579"/>
      <c r="AJ12" s="579"/>
      <c r="AK12" s="579"/>
      <c r="AL12" s="579"/>
      <c r="AM12" s="579"/>
      <c r="AN12" s="579"/>
      <c r="AO12" s="579"/>
      <c r="AP12" s="579"/>
    </row>
    <row r="13" spans="1:43" ht="28.5" customHeight="1">
      <c r="A13" s="574" t="s">
        <v>529</v>
      </c>
      <c r="B13" s="575"/>
      <c r="C13" s="575"/>
      <c r="D13" s="575"/>
      <c r="E13" s="572">
        <f>入力シート①!C12</f>
        <v>0</v>
      </c>
      <c r="F13" s="572"/>
      <c r="G13" s="572"/>
      <c r="H13" s="572"/>
      <c r="I13" s="572"/>
      <c r="J13" s="572"/>
      <c r="K13" s="572"/>
      <c r="L13" s="572"/>
      <c r="M13" s="572"/>
      <c r="N13" s="572"/>
      <c r="O13" s="587" t="s">
        <v>529</v>
      </c>
      <c r="P13" s="588"/>
      <c r="Q13" s="588"/>
      <c r="R13" s="589"/>
      <c r="S13" s="572">
        <f>入力シート①!C12</f>
        <v>0</v>
      </c>
      <c r="T13" s="572"/>
      <c r="U13" s="572"/>
      <c r="V13" s="572"/>
      <c r="W13" s="572"/>
      <c r="X13" s="572"/>
      <c r="Y13" s="572"/>
      <c r="Z13" s="572"/>
      <c r="AA13" s="572"/>
      <c r="AB13" s="572"/>
      <c r="AC13" s="587" t="s">
        <v>529</v>
      </c>
      <c r="AD13" s="588"/>
      <c r="AE13" s="588"/>
      <c r="AF13" s="589"/>
      <c r="AG13" s="572">
        <f>入力シート①!C12</f>
        <v>0</v>
      </c>
      <c r="AH13" s="572"/>
      <c r="AI13" s="572"/>
      <c r="AJ13" s="572"/>
      <c r="AK13" s="572"/>
      <c r="AL13" s="572"/>
      <c r="AM13" s="572"/>
      <c r="AN13" s="572"/>
      <c r="AO13" s="572"/>
      <c r="AP13" s="572"/>
    </row>
    <row r="14" spans="1:43" ht="28.5" customHeight="1">
      <c r="A14" s="575" t="s">
        <v>17</v>
      </c>
      <c r="B14" s="575"/>
      <c r="C14" s="575"/>
      <c r="D14" s="575"/>
      <c r="E14" s="572">
        <f>入力シート①!C12</f>
        <v>0</v>
      </c>
      <c r="F14" s="572"/>
      <c r="G14" s="572"/>
      <c r="H14" s="572"/>
      <c r="I14" s="572"/>
      <c r="J14" s="572"/>
      <c r="K14" s="572"/>
      <c r="L14" s="572"/>
      <c r="M14" s="572"/>
      <c r="N14" s="572"/>
      <c r="O14" s="575" t="s">
        <v>17</v>
      </c>
      <c r="P14" s="575"/>
      <c r="Q14" s="575"/>
      <c r="R14" s="575"/>
      <c r="S14" s="572">
        <f>入力シート①!C12</f>
        <v>0</v>
      </c>
      <c r="T14" s="572"/>
      <c r="U14" s="572"/>
      <c r="V14" s="572"/>
      <c r="W14" s="572"/>
      <c r="X14" s="572"/>
      <c r="Y14" s="572"/>
      <c r="Z14" s="572"/>
      <c r="AA14" s="572"/>
      <c r="AB14" s="572"/>
      <c r="AC14" s="575" t="s">
        <v>17</v>
      </c>
      <c r="AD14" s="575"/>
      <c r="AE14" s="575"/>
      <c r="AF14" s="575"/>
      <c r="AG14" s="572">
        <f>入力シート①!C12</f>
        <v>0</v>
      </c>
      <c r="AH14" s="572"/>
      <c r="AI14" s="572"/>
      <c r="AJ14" s="572"/>
      <c r="AK14" s="572"/>
      <c r="AL14" s="572"/>
      <c r="AM14" s="572"/>
      <c r="AN14" s="572"/>
      <c r="AO14" s="572"/>
      <c r="AP14" s="572"/>
    </row>
    <row r="15" spans="1:43">
      <c r="A15" s="98"/>
      <c r="B15" s="98"/>
      <c r="C15" s="98"/>
      <c r="D15" s="98"/>
      <c r="E15" s="50"/>
      <c r="F15" s="50"/>
      <c r="G15" s="50"/>
      <c r="H15" s="50"/>
      <c r="I15" s="50"/>
      <c r="J15" s="50"/>
      <c r="K15" s="50"/>
      <c r="L15" s="50"/>
      <c r="M15" s="50"/>
      <c r="N15" s="50"/>
      <c r="O15" s="98"/>
      <c r="P15" s="98"/>
      <c r="Q15" s="98"/>
      <c r="R15" s="98"/>
      <c r="S15" s="50"/>
      <c r="T15" s="50"/>
      <c r="U15" s="50"/>
      <c r="V15" s="50"/>
      <c r="W15" s="50"/>
      <c r="X15" s="50"/>
      <c r="Y15" s="50"/>
      <c r="Z15" s="50"/>
      <c r="AA15" s="50"/>
      <c r="AB15" s="50"/>
      <c r="AC15" s="98"/>
      <c r="AD15" s="98"/>
      <c r="AE15" s="98"/>
      <c r="AF15" s="98"/>
      <c r="AG15" s="50"/>
      <c r="AH15" s="50"/>
      <c r="AI15" s="50"/>
      <c r="AJ15" s="50"/>
      <c r="AK15" s="50"/>
      <c r="AL15" s="50"/>
      <c r="AM15" s="50"/>
      <c r="AN15" s="50"/>
      <c r="AO15" s="50"/>
      <c r="AP15" s="50"/>
    </row>
    <row r="16" spans="1:43" ht="14.25" customHeight="1">
      <c r="A16" s="510" t="str">
        <f>"　"&amp;設定シート!$F$5&amp;"執行の宮城県知事選挙"</f>
        <v>　令和7年10月26日執行の宮城県知事選挙</v>
      </c>
      <c r="B16" s="510"/>
      <c r="C16" s="510"/>
      <c r="D16" s="510"/>
      <c r="E16" s="510"/>
      <c r="F16" s="510"/>
      <c r="G16" s="510"/>
      <c r="H16" s="510"/>
      <c r="I16" s="581" t="s">
        <v>656</v>
      </c>
      <c r="J16" s="581"/>
      <c r="K16" s="581"/>
      <c r="L16" s="581"/>
      <c r="M16" s="581"/>
      <c r="N16" s="581"/>
      <c r="O16" s="510" t="str">
        <f>"　"&amp;設定シート!$F$5&amp;"執行の宮城県知事選挙"</f>
        <v>　令和7年10月26日執行の宮城県知事選挙</v>
      </c>
      <c r="P16" s="510"/>
      <c r="Q16" s="510"/>
      <c r="R16" s="510"/>
      <c r="S16" s="510"/>
      <c r="T16" s="510"/>
      <c r="U16" s="510"/>
      <c r="V16" s="510"/>
      <c r="W16" s="581" t="s">
        <v>656</v>
      </c>
      <c r="X16" s="581"/>
      <c r="Y16" s="581"/>
      <c r="Z16" s="581"/>
      <c r="AA16" s="581"/>
      <c r="AB16" s="581"/>
      <c r="AC16" s="510" t="str">
        <f>"　"&amp;設定シート!$F$5&amp;"執行の宮城県知事選挙"</f>
        <v>　令和7年10月26日執行の宮城県知事選挙</v>
      </c>
      <c r="AD16" s="510"/>
      <c r="AE16" s="510"/>
      <c r="AF16" s="510"/>
      <c r="AG16" s="510"/>
      <c r="AH16" s="510"/>
      <c r="AI16" s="510"/>
      <c r="AJ16" s="510"/>
      <c r="AK16" s="581" t="s">
        <v>656</v>
      </c>
      <c r="AL16" s="581"/>
      <c r="AM16" s="581"/>
      <c r="AN16" s="581"/>
      <c r="AO16" s="581"/>
      <c r="AP16" s="581"/>
    </row>
    <row r="17" spans="1:42">
      <c r="A17" s="342" t="s">
        <v>657</v>
      </c>
      <c r="B17" s="342"/>
      <c r="C17" s="342"/>
      <c r="D17" s="342"/>
      <c r="E17" s="342"/>
      <c r="F17" s="342"/>
      <c r="G17" s="342"/>
      <c r="H17" s="342"/>
      <c r="I17" s="342"/>
      <c r="J17" s="342"/>
      <c r="K17" s="342"/>
      <c r="L17" s="342"/>
      <c r="M17" s="342"/>
      <c r="N17" s="342"/>
      <c r="O17" s="342" t="s">
        <v>657</v>
      </c>
      <c r="P17" s="342"/>
      <c r="Q17" s="342"/>
      <c r="R17" s="342"/>
      <c r="S17" s="342"/>
      <c r="T17" s="342"/>
      <c r="U17" s="342"/>
      <c r="V17" s="342"/>
      <c r="W17" s="342"/>
      <c r="X17" s="342"/>
      <c r="Y17" s="342"/>
      <c r="Z17" s="342"/>
      <c r="AA17" s="342"/>
      <c r="AB17" s="342"/>
      <c r="AC17" s="342" t="s">
        <v>657</v>
      </c>
      <c r="AD17" s="342"/>
      <c r="AE17" s="342"/>
      <c r="AF17" s="342"/>
      <c r="AG17" s="342"/>
      <c r="AH17" s="342"/>
      <c r="AI17" s="342"/>
      <c r="AJ17" s="342"/>
      <c r="AK17" s="342"/>
      <c r="AL17" s="342"/>
      <c r="AM17" s="342"/>
      <c r="AN17" s="342"/>
      <c r="AO17" s="342"/>
      <c r="AP17" s="342"/>
    </row>
    <row r="19" spans="1:42">
      <c r="A19" s="577">
        <f>入力シート①!C40</f>
        <v>0</v>
      </c>
      <c r="B19" s="577"/>
      <c r="C19" s="577"/>
      <c r="D19" s="577"/>
      <c r="O19" s="577">
        <f>入力シート①!C40</f>
        <v>0</v>
      </c>
      <c r="P19" s="577"/>
      <c r="Q19" s="577"/>
      <c r="R19" s="577"/>
      <c r="AC19" s="577">
        <f>入力シート①!C40</f>
        <v>0</v>
      </c>
      <c r="AD19" s="577"/>
      <c r="AE19" s="577"/>
      <c r="AF19" s="577"/>
    </row>
    <row r="20" spans="1:42">
      <c r="A20" s="70"/>
      <c r="B20" s="70"/>
      <c r="C20" s="70"/>
      <c r="D20" s="70"/>
      <c r="O20" s="70"/>
      <c r="P20" s="70"/>
      <c r="Q20" s="70"/>
      <c r="R20" s="70"/>
      <c r="AC20" s="70"/>
      <c r="AD20" s="70"/>
      <c r="AE20" s="70"/>
      <c r="AF20" s="70"/>
    </row>
    <row r="21" spans="1:42">
      <c r="C21" s="48" t="s">
        <v>489</v>
      </c>
      <c r="Q21" s="256" t="s">
        <v>489</v>
      </c>
      <c r="AE21" s="256" t="s">
        <v>489</v>
      </c>
    </row>
    <row r="24" spans="1:42">
      <c r="D24" s="536" t="s">
        <v>55</v>
      </c>
      <c r="E24" s="536"/>
      <c r="G24" s="503">
        <f>入力シート①!C25</f>
        <v>0</v>
      </c>
      <c r="H24" s="503"/>
      <c r="I24" s="503"/>
      <c r="J24" s="503"/>
      <c r="K24" s="503"/>
      <c r="L24" s="503"/>
      <c r="M24" s="503"/>
      <c r="R24" s="536" t="s">
        <v>55</v>
      </c>
      <c r="S24" s="536"/>
      <c r="U24" s="503">
        <f>入力シート①!C25</f>
        <v>0</v>
      </c>
      <c r="V24" s="503"/>
      <c r="W24" s="503"/>
      <c r="X24" s="503"/>
      <c r="Y24" s="503"/>
      <c r="Z24" s="503"/>
      <c r="AA24" s="503"/>
      <c r="AF24" s="536" t="s">
        <v>55</v>
      </c>
      <c r="AG24" s="536"/>
      <c r="AI24" s="503">
        <f>入力シート①!C25</f>
        <v>0</v>
      </c>
      <c r="AJ24" s="503"/>
      <c r="AK24" s="503"/>
      <c r="AL24" s="503"/>
      <c r="AM24" s="503"/>
      <c r="AN24" s="503"/>
      <c r="AO24" s="503"/>
    </row>
    <row r="25" spans="1:42">
      <c r="C25" s="537"/>
      <c r="D25" s="537"/>
      <c r="E25" s="537"/>
      <c r="F25" s="537"/>
      <c r="G25" s="116"/>
      <c r="H25" s="116"/>
      <c r="I25" s="116"/>
      <c r="J25" s="116"/>
      <c r="K25" s="116"/>
      <c r="L25" s="116"/>
      <c r="M25" s="116"/>
      <c r="Q25" s="537"/>
      <c r="R25" s="537"/>
      <c r="S25" s="537"/>
      <c r="T25" s="537"/>
      <c r="U25" s="116"/>
      <c r="V25" s="116"/>
      <c r="W25" s="116"/>
      <c r="X25" s="116"/>
      <c r="Y25" s="116"/>
      <c r="Z25" s="116"/>
      <c r="AA25" s="116"/>
      <c r="AE25" s="537"/>
      <c r="AF25" s="537"/>
      <c r="AG25" s="537"/>
      <c r="AH25" s="537"/>
      <c r="AI25" s="116"/>
      <c r="AJ25" s="116"/>
      <c r="AK25" s="116"/>
      <c r="AL25" s="116"/>
      <c r="AM25" s="116"/>
      <c r="AN25" s="116"/>
      <c r="AO25" s="116"/>
    </row>
    <row r="27" spans="1:42" ht="18.75">
      <c r="D27" s="536" t="s">
        <v>181</v>
      </c>
      <c r="E27" s="536"/>
      <c r="G27" s="586">
        <f>入力シート①!C22</f>
        <v>0</v>
      </c>
      <c r="H27" s="586"/>
      <c r="I27" s="586"/>
      <c r="J27" s="586"/>
      <c r="K27" s="586"/>
      <c r="L27" s="586"/>
      <c r="M27" s="586"/>
      <c r="R27" s="536" t="s">
        <v>181</v>
      </c>
      <c r="S27" s="536"/>
      <c r="U27" s="586">
        <f>入力シート①!C22</f>
        <v>0</v>
      </c>
      <c r="V27" s="586"/>
      <c r="W27" s="586"/>
      <c r="X27" s="586"/>
      <c r="Y27" s="586"/>
      <c r="Z27" s="586"/>
      <c r="AA27" s="586"/>
      <c r="AF27" s="536" t="s">
        <v>181</v>
      </c>
      <c r="AG27" s="536"/>
      <c r="AI27" s="586">
        <f>入力シート①!C22</f>
        <v>0</v>
      </c>
      <c r="AJ27" s="586"/>
      <c r="AK27" s="586"/>
      <c r="AL27" s="586"/>
      <c r="AM27" s="586"/>
      <c r="AN27" s="586"/>
      <c r="AO27" s="586"/>
    </row>
    <row r="28" spans="1:42">
      <c r="C28" s="536"/>
      <c r="D28" s="536"/>
      <c r="E28" s="536"/>
      <c r="F28" s="536"/>
      <c r="H28" s="116"/>
      <c r="I28" s="116"/>
      <c r="J28" s="116"/>
      <c r="K28" s="116"/>
      <c r="L28" s="116"/>
      <c r="M28" s="116"/>
      <c r="Q28" s="536"/>
      <c r="R28" s="536"/>
      <c r="S28" s="536"/>
      <c r="T28" s="536"/>
      <c r="V28" s="116"/>
      <c r="W28" s="116"/>
      <c r="X28" s="116"/>
      <c r="Y28" s="116"/>
      <c r="Z28" s="116"/>
      <c r="AA28" s="116"/>
      <c r="AE28" s="536"/>
      <c r="AF28" s="536"/>
      <c r="AG28" s="536"/>
      <c r="AH28" s="536"/>
      <c r="AJ28" s="116"/>
      <c r="AK28" s="116"/>
      <c r="AL28" s="116"/>
      <c r="AM28" s="116"/>
      <c r="AN28" s="116"/>
      <c r="AO28" s="116"/>
    </row>
    <row r="29" spans="1:42">
      <c r="C29" s="78"/>
      <c r="D29" s="78"/>
      <c r="E29" s="78"/>
      <c r="F29" s="78"/>
      <c r="Q29" s="78"/>
      <c r="R29" s="78"/>
      <c r="S29" s="78"/>
      <c r="T29" s="78"/>
      <c r="AE29" s="78"/>
      <c r="AF29" s="78"/>
      <c r="AG29" s="78"/>
      <c r="AH29" s="78"/>
    </row>
    <row r="31" spans="1:42">
      <c r="A31" s="573" t="s">
        <v>95</v>
      </c>
      <c r="B31" s="573"/>
      <c r="C31" s="83" t="str">
        <f>"選挙管理委員会委員長　"&amp;設定シート!$D$12&amp;"　殿"</f>
        <v>選挙管理委員会委員長　櫻井　正人　殿</v>
      </c>
      <c r="O31" s="578">
        <f>入力シート①!C42</f>
        <v>0</v>
      </c>
      <c r="P31" s="578"/>
      <c r="Q31" s="48" t="s">
        <v>201</v>
      </c>
      <c r="AC31" s="578">
        <f>入力シート①!C35</f>
        <v>0</v>
      </c>
      <c r="AD31" s="578"/>
      <c r="AE31" s="48" t="s">
        <v>201</v>
      </c>
    </row>
    <row r="33" spans="1:42" s="342" customFormat="1"/>
    <row r="34" spans="1:42">
      <c r="A34" s="46" t="s">
        <v>90</v>
      </c>
      <c r="B34" s="90"/>
      <c r="C34" s="46"/>
      <c r="D34" s="46"/>
      <c r="O34" s="46" t="s">
        <v>90</v>
      </c>
      <c r="P34" s="90"/>
      <c r="Q34" s="46"/>
      <c r="R34" s="46"/>
      <c r="AC34" s="46" t="s">
        <v>90</v>
      </c>
      <c r="AD34" s="90"/>
      <c r="AE34" s="46"/>
      <c r="AF34" s="46"/>
    </row>
    <row r="35" spans="1:42">
      <c r="A35" s="501" t="s">
        <v>492</v>
      </c>
      <c r="B35" s="501"/>
      <c r="C35" s="501"/>
      <c r="D35" s="501"/>
      <c r="E35" s="501"/>
      <c r="F35" s="501"/>
      <c r="G35" s="501"/>
      <c r="H35" s="501"/>
      <c r="I35" s="501"/>
      <c r="J35" s="501"/>
      <c r="K35" s="501"/>
      <c r="L35" s="501"/>
      <c r="M35" s="501"/>
      <c r="N35" s="501"/>
      <c r="O35" s="501" t="s">
        <v>492</v>
      </c>
      <c r="P35" s="501"/>
      <c r="Q35" s="501"/>
      <c r="R35" s="501"/>
      <c r="S35" s="501"/>
      <c r="T35" s="501"/>
      <c r="U35" s="501"/>
      <c r="V35" s="501"/>
      <c r="W35" s="501"/>
      <c r="X35" s="501"/>
      <c r="Y35" s="501"/>
      <c r="Z35" s="501"/>
      <c r="AA35" s="501"/>
      <c r="AB35" s="501"/>
      <c r="AC35" s="501" t="s">
        <v>492</v>
      </c>
      <c r="AD35" s="501"/>
      <c r="AE35" s="501"/>
      <c r="AF35" s="501"/>
      <c r="AG35" s="501"/>
      <c r="AH35" s="501"/>
      <c r="AI35" s="501"/>
      <c r="AJ35" s="501"/>
      <c r="AK35" s="501"/>
      <c r="AL35" s="501"/>
      <c r="AM35" s="501"/>
      <c r="AN35" s="501"/>
      <c r="AO35" s="501"/>
      <c r="AP35" s="501"/>
    </row>
    <row r="36" spans="1:42">
      <c r="A36" s="501" t="s">
        <v>493</v>
      </c>
      <c r="B36" s="501"/>
      <c r="C36" s="501"/>
      <c r="D36" s="501"/>
      <c r="E36" s="501"/>
      <c r="F36" s="501"/>
      <c r="G36" s="501"/>
      <c r="H36" s="501"/>
      <c r="I36" s="501"/>
      <c r="J36" s="501"/>
      <c r="K36" s="501"/>
      <c r="L36" s="501"/>
      <c r="M36" s="501"/>
      <c r="N36" s="501"/>
      <c r="O36" s="501" t="s">
        <v>493</v>
      </c>
      <c r="P36" s="501"/>
      <c r="Q36" s="501"/>
      <c r="R36" s="501"/>
      <c r="S36" s="501"/>
      <c r="T36" s="501"/>
      <c r="U36" s="501"/>
      <c r="V36" s="501"/>
      <c r="W36" s="501"/>
      <c r="X36" s="501"/>
      <c r="Y36" s="501"/>
      <c r="Z36" s="501"/>
      <c r="AA36" s="501"/>
      <c r="AB36" s="501"/>
      <c r="AC36" s="501" t="s">
        <v>493</v>
      </c>
      <c r="AD36" s="501"/>
      <c r="AE36" s="501"/>
      <c r="AF36" s="501"/>
      <c r="AG36" s="501"/>
      <c r="AH36" s="501"/>
      <c r="AI36" s="501"/>
      <c r="AJ36" s="501"/>
      <c r="AK36" s="501"/>
      <c r="AL36" s="501"/>
      <c r="AM36" s="501"/>
      <c r="AN36" s="501"/>
      <c r="AO36" s="501"/>
      <c r="AP36" s="501"/>
    </row>
    <row r="37" spans="1:42">
      <c r="A37" s="501" t="s">
        <v>494</v>
      </c>
      <c r="B37" s="501"/>
      <c r="C37" s="501"/>
      <c r="D37" s="501"/>
      <c r="E37" s="501"/>
      <c r="F37" s="501"/>
      <c r="G37" s="501"/>
      <c r="H37" s="501"/>
      <c r="I37" s="501"/>
      <c r="J37" s="501"/>
      <c r="K37" s="501"/>
      <c r="L37" s="501"/>
      <c r="M37" s="501"/>
      <c r="N37" s="501"/>
      <c r="O37" s="501" t="s">
        <v>494</v>
      </c>
      <c r="P37" s="501"/>
      <c r="Q37" s="501"/>
      <c r="R37" s="501"/>
      <c r="S37" s="501"/>
      <c r="T37" s="501"/>
      <c r="U37" s="501"/>
      <c r="V37" s="501"/>
      <c r="W37" s="501"/>
      <c r="X37" s="501"/>
      <c r="Y37" s="501"/>
      <c r="Z37" s="501"/>
      <c r="AA37" s="501"/>
      <c r="AB37" s="501"/>
      <c r="AC37" s="501" t="s">
        <v>494</v>
      </c>
      <c r="AD37" s="501"/>
      <c r="AE37" s="501"/>
      <c r="AF37" s="501"/>
      <c r="AG37" s="501"/>
      <c r="AH37" s="501"/>
      <c r="AI37" s="501"/>
      <c r="AJ37" s="501"/>
      <c r="AK37" s="501"/>
      <c r="AL37" s="501"/>
      <c r="AM37" s="501"/>
      <c r="AN37" s="501"/>
      <c r="AO37" s="501"/>
      <c r="AP37" s="501"/>
    </row>
    <row r="38" spans="1:42">
      <c r="A38" s="501" t="s">
        <v>495</v>
      </c>
      <c r="B38" s="501"/>
      <c r="C38" s="501"/>
      <c r="D38" s="501"/>
      <c r="E38" s="501"/>
      <c r="F38" s="501"/>
      <c r="G38" s="501"/>
      <c r="H38" s="501"/>
      <c r="I38" s="501"/>
      <c r="J38" s="501"/>
      <c r="K38" s="501"/>
      <c r="L38" s="501"/>
      <c r="M38" s="501"/>
      <c r="N38" s="501"/>
      <c r="O38" s="501" t="s">
        <v>495</v>
      </c>
      <c r="P38" s="501"/>
      <c r="Q38" s="501"/>
      <c r="R38" s="501"/>
      <c r="S38" s="501"/>
      <c r="T38" s="501"/>
      <c r="U38" s="501"/>
      <c r="V38" s="501"/>
      <c r="W38" s="501"/>
      <c r="X38" s="501"/>
      <c r="Y38" s="501"/>
      <c r="Z38" s="501"/>
      <c r="AA38" s="501"/>
      <c r="AB38" s="501"/>
      <c r="AC38" s="501" t="s">
        <v>495</v>
      </c>
      <c r="AD38" s="501"/>
      <c r="AE38" s="501"/>
      <c r="AF38" s="501"/>
      <c r="AG38" s="501"/>
      <c r="AH38" s="501"/>
      <c r="AI38" s="501"/>
      <c r="AJ38" s="501"/>
      <c r="AK38" s="501"/>
      <c r="AL38" s="501"/>
      <c r="AM38" s="501"/>
      <c r="AN38" s="501"/>
      <c r="AO38" s="501"/>
      <c r="AP38" s="501"/>
    </row>
    <row r="39" spans="1:42">
      <c r="A39" s="46"/>
      <c r="B39" s="81"/>
      <c r="C39" s="62"/>
      <c r="D39" s="62"/>
      <c r="E39" s="46"/>
      <c r="F39" s="46"/>
      <c r="G39" s="46"/>
      <c r="H39" s="46"/>
      <c r="I39" s="46"/>
      <c r="J39" s="46"/>
      <c r="K39" s="46"/>
      <c r="L39" s="46"/>
      <c r="M39" s="46"/>
      <c r="N39" s="46"/>
      <c r="O39" s="46"/>
      <c r="P39" s="81"/>
      <c r="Q39" s="62"/>
      <c r="R39" s="62"/>
      <c r="S39" s="46"/>
      <c r="T39" s="46"/>
      <c r="U39" s="46"/>
      <c r="V39" s="46"/>
      <c r="W39" s="46"/>
      <c r="X39" s="46"/>
      <c r="Y39" s="46"/>
      <c r="Z39" s="46"/>
      <c r="AA39" s="46"/>
      <c r="AB39" s="46"/>
      <c r="AC39" s="46"/>
      <c r="AD39" s="81"/>
      <c r="AE39" s="62"/>
      <c r="AF39" s="62"/>
      <c r="AG39" s="46"/>
      <c r="AH39" s="46"/>
      <c r="AI39" s="46"/>
      <c r="AJ39" s="46"/>
      <c r="AK39" s="46"/>
      <c r="AL39" s="46"/>
      <c r="AM39" s="46"/>
      <c r="AN39" s="46"/>
      <c r="AO39" s="46"/>
      <c r="AP39" s="46"/>
    </row>
    <row r="40" spans="1:42">
      <c r="B40" s="71"/>
      <c r="C40" s="62"/>
      <c r="D40" s="62"/>
      <c r="G40" s="68"/>
      <c r="P40" s="71"/>
      <c r="Q40" s="62"/>
      <c r="R40" s="62"/>
      <c r="U40" s="68"/>
      <c r="AD40" s="71"/>
      <c r="AE40" s="62"/>
      <c r="AF40" s="62"/>
      <c r="AI40" s="68"/>
    </row>
  </sheetData>
  <mergeCells count="93">
    <mergeCell ref="AC35:AP35"/>
    <mergeCell ref="AC36:AP36"/>
    <mergeCell ref="AC37:AP37"/>
    <mergeCell ref="AC38:AP38"/>
    <mergeCell ref="A35:N35"/>
    <mergeCell ref="A36:N36"/>
    <mergeCell ref="A37:N37"/>
    <mergeCell ref="A38:N38"/>
    <mergeCell ref="O35:AB35"/>
    <mergeCell ref="O36:AB36"/>
    <mergeCell ref="O37:AB37"/>
    <mergeCell ref="O38:AB38"/>
    <mergeCell ref="AE25:AH25"/>
    <mergeCell ref="AF27:AG27"/>
    <mergeCell ref="AI27:AO27"/>
    <mergeCell ref="AE28:AH28"/>
    <mergeCell ref="AC31:AD31"/>
    <mergeCell ref="AC14:AF14"/>
    <mergeCell ref="AG14:AP14"/>
    <mergeCell ref="AC19:AF19"/>
    <mergeCell ref="AF24:AG24"/>
    <mergeCell ref="AI24:AO24"/>
    <mergeCell ref="AC16:AJ16"/>
    <mergeCell ref="AK16:AP16"/>
    <mergeCell ref="AC13:AF13"/>
    <mergeCell ref="AG13:AP13"/>
    <mergeCell ref="AC3:AP3"/>
    <mergeCell ref="AC4:AP4"/>
    <mergeCell ref="AC6:AE7"/>
    <mergeCell ref="AG6:AP6"/>
    <mergeCell ref="AG7:AP7"/>
    <mergeCell ref="AC8:AE9"/>
    <mergeCell ref="AG8:AP8"/>
    <mergeCell ref="AG9:AP9"/>
    <mergeCell ref="AC10:AE11"/>
    <mergeCell ref="AG10:AP10"/>
    <mergeCell ref="AG11:AP11"/>
    <mergeCell ref="AC12:AF12"/>
    <mergeCell ref="AG12:AP12"/>
    <mergeCell ref="A3:N3"/>
    <mergeCell ref="O3:AB3"/>
    <mergeCell ref="A6:C7"/>
    <mergeCell ref="E6:N6"/>
    <mergeCell ref="O6:Q7"/>
    <mergeCell ref="S6:AB6"/>
    <mergeCell ref="E7:N7"/>
    <mergeCell ref="S7:AB7"/>
    <mergeCell ref="A8:C9"/>
    <mergeCell ref="E8:N8"/>
    <mergeCell ref="O8:Q9"/>
    <mergeCell ref="S8:AB8"/>
    <mergeCell ref="E9:N9"/>
    <mergeCell ref="S9:AB9"/>
    <mergeCell ref="A10:C11"/>
    <mergeCell ref="E10:N10"/>
    <mergeCell ref="O10:Q11"/>
    <mergeCell ref="S10:AB10"/>
    <mergeCell ref="E11:N11"/>
    <mergeCell ref="S11:AB11"/>
    <mergeCell ref="A12:D12"/>
    <mergeCell ref="E12:N12"/>
    <mergeCell ref="O12:R12"/>
    <mergeCell ref="S12:AB12"/>
    <mergeCell ref="A13:D13"/>
    <mergeCell ref="E13:N13"/>
    <mergeCell ref="O13:R13"/>
    <mergeCell ref="S13:AB13"/>
    <mergeCell ref="R24:S24"/>
    <mergeCell ref="U24:AA24"/>
    <mergeCell ref="A14:D14"/>
    <mergeCell ref="E14:N14"/>
    <mergeCell ref="O14:R14"/>
    <mergeCell ref="S14:AB14"/>
    <mergeCell ref="A16:H16"/>
    <mergeCell ref="I16:N16"/>
    <mergeCell ref="O16:V16"/>
    <mergeCell ref="W16:AB16"/>
    <mergeCell ref="C28:F28"/>
    <mergeCell ref="Q28:T28"/>
    <mergeCell ref="A31:B31"/>
    <mergeCell ref="O31:P31"/>
    <mergeCell ref="A4:N4"/>
    <mergeCell ref="O4:AB4"/>
    <mergeCell ref="C25:F25"/>
    <mergeCell ref="Q25:T25"/>
    <mergeCell ref="D27:E27"/>
    <mergeCell ref="G27:M27"/>
    <mergeCell ref="R27:S27"/>
    <mergeCell ref="U27:AA27"/>
    <mergeCell ref="A19:D19"/>
    <mergeCell ref="O19:R19"/>
    <mergeCell ref="D24:E24"/>
    <mergeCell ref="G24:M24"/>
  </mergeCells>
  <phoneticPr fontId="1"/>
  <hyperlinks>
    <hyperlink ref="AQ1" location="目次!A1" display="目次に戻る"/>
  </hyperlinks>
  <printOptions horizontalCentered="1"/>
  <pageMargins left="0.78740157480314965" right="0.59055118110236227" top="0.98425196850393704" bottom="0.98425196850393704" header="0.51181102362204722" footer="0.51181102362204722"/>
  <pageSetup paperSize="9" orientation="portrait" blackAndWhite="1" horizontalDpi="200" verticalDpi="20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O35"/>
  <sheetViews>
    <sheetView view="pageBreakPreview" zoomScaleNormal="100" zoomScaleSheetLayoutView="100" workbookViewId="0"/>
  </sheetViews>
  <sheetFormatPr defaultColWidth="5.875" defaultRowHeight="15.75"/>
  <cols>
    <col min="1" max="13" width="5.875" style="48" customWidth="1"/>
    <col min="14" max="14" width="10.625" style="48" customWidth="1"/>
    <col min="15" max="15" width="11.875" style="48" bestFit="1" customWidth="1"/>
    <col min="16" max="16384" width="5.875" style="48"/>
  </cols>
  <sheetData>
    <row r="1" spans="1:15">
      <c r="N1" s="66" t="s">
        <v>533</v>
      </c>
      <c r="O1" s="245" t="s">
        <v>364</v>
      </c>
    </row>
    <row r="4" spans="1:15" ht="18.75">
      <c r="K4" s="213"/>
    </row>
    <row r="5" spans="1:15" ht="31.5">
      <c r="A5" s="505" t="s">
        <v>293</v>
      </c>
      <c r="B5" s="505"/>
      <c r="C5" s="505"/>
      <c r="D5" s="505"/>
      <c r="E5" s="505"/>
      <c r="F5" s="505"/>
      <c r="G5" s="505"/>
      <c r="H5" s="505"/>
      <c r="I5" s="505"/>
      <c r="J5" s="505"/>
      <c r="K5" s="505"/>
      <c r="L5" s="505"/>
      <c r="M5" s="505"/>
      <c r="N5" s="505"/>
    </row>
    <row r="6" spans="1:15">
      <c r="A6" s="161"/>
      <c r="B6" s="161"/>
      <c r="C6" s="161"/>
      <c r="D6" s="161"/>
      <c r="E6" s="161"/>
      <c r="F6" s="161"/>
      <c r="G6" s="161"/>
      <c r="H6" s="161"/>
      <c r="I6" s="161"/>
      <c r="J6" s="161"/>
      <c r="K6" s="161"/>
      <c r="L6" s="161"/>
      <c r="M6" s="161"/>
      <c r="N6" s="161"/>
    </row>
    <row r="7" spans="1:15">
      <c r="A7" s="91"/>
      <c r="B7" s="91"/>
      <c r="C7" s="91"/>
      <c r="D7" s="91"/>
      <c r="E7" s="91"/>
      <c r="F7" s="91"/>
      <c r="G7" s="91"/>
      <c r="H7" s="160"/>
      <c r="I7" s="160"/>
      <c r="J7" s="160"/>
      <c r="K7" s="68"/>
      <c r="L7" s="68"/>
      <c r="M7" s="68"/>
      <c r="N7" s="68"/>
    </row>
    <row r="8" spans="1:15" ht="15.75" customHeight="1">
      <c r="A8" s="592" t="str">
        <f>"　貴殿において"&amp;設定シート!$F$5&amp;"執行の宮城県知事選挙"</f>
        <v>　貴殿において令和7年10月26日執行の宮城県知事選挙</v>
      </c>
      <c r="B8" s="592"/>
      <c r="C8" s="592"/>
      <c r="D8" s="592"/>
      <c r="E8" s="592"/>
      <c r="F8" s="592"/>
      <c r="G8" s="592"/>
      <c r="H8" s="592"/>
      <c r="I8" s="592"/>
      <c r="J8" s="592"/>
      <c r="K8" s="592"/>
      <c r="L8" s="581" t="s">
        <v>658</v>
      </c>
      <c r="M8" s="581"/>
      <c r="N8" s="581"/>
      <c r="O8" s="93"/>
    </row>
    <row r="9" spans="1:15">
      <c r="A9" s="48" t="s">
        <v>659</v>
      </c>
      <c r="C9" s="93"/>
      <c r="D9" s="93"/>
      <c r="E9" s="93"/>
      <c r="F9" s="93"/>
    </row>
    <row r="10" spans="1:15" ht="14.25" customHeight="1"/>
    <row r="11" spans="1:15" ht="14.25" customHeight="1">
      <c r="H11" s="69"/>
      <c r="K11" s="69"/>
    </row>
    <row r="12" spans="1:15">
      <c r="B12" s="497">
        <f>設定シート!D6</f>
        <v>45939</v>
      </c>
      <c r="C12" s="497"/>
      <c r="D12" s="497"/>
      <c r="E12" s="497"/>
    </row>
    <row r="13" spans="1:15">
      <c r="B13" s="71"/>
      <c r="C13" s="62"/>
      <c r="D13" s="62"/>
      <c r="J13" s="159"/>
      <c r="K13" s="159"/>
    </row>
    <row r="14" spans="1:15">
      <c r="B14" s="71"/>
      <c r="C14" s="62"/>
      <c r="E14" s="48" t="s">
        <v>25</v>
      </c>
      <c r="F14" s="72"/>
      <c r="G14" s="62"/>
      <c r="H14" s="72"/>
      <c r="I14" s="159"/>
      <c r="J14" s="159"/>
      <c r="K14" s="159"/>
      <c r="L14" s="116"/>
      <c r="M14" s="116"/>
      <c r="N14" s="116"/>
    </row>
    <row r="15" spans="1:15">
      <c r="B15" s="71"/>
      <c r="C15" s="62"/>
      <c r="D15" s="62"/>
      <c r="E15" s="61"/>
      <c r="F15" s="72"/>
    </row>
    <row r="16" spans="1:15">
      <c r="B16" s="71"/>
      <c r="C16" s="62"/>
      <c r="D16" s="62"/>
      <c r="E16" s="511" t="s">
        <v>278</v>
      </c>
      <c r="F16" s="511"/>
      <c r="G16" s="116"/>
      <c r="H16" s="506">
        <f>入力シート①!C16</f>
        <v>0</v>
      </c>
      <c r="I16" s="506"/>
      <c r="J16" s="506"/>
      <c r="K16" s="506"/>
      <c r="L16" s="506"/>
      <c r="M16" s="506"/>
      <c r="N16" s="506"/>
    </row>
    <row r="17" spans="1:14">
      <c r="B17" s="71"/>
      <c r="C17" s="62"/>
      <c r="D17" s="62"/>
      <c r="E17" s="72"/>
      <c r="F17" s="72"/>
      <c r="G17" s="116"/>
      <c r="H17" s="335"/>
      <c r="I17" s="335"/>
      <c r="J17" s="335"/>
      <c r="K17" s="335"/>
      <c r="L17" s="336"/>
      <c r="M17" s="336"/>
      <c r="N17" s="336"/>
    </row>
    <row r="18" spans="1:14">
      <c r="B18" s="71"/>
      <c r="C18" s="62"/>
      <c r="D18" s="62"/>
      <c r="E18" s="591" t="s">
        <v>181</v>
      </c>
      <c r="F18" s="591"/>
      <c r="H18" s="506">
        <f>入力シート①!C12</f>
        <v>0</v>
      </c>
      <c r="I18" s="506"/>
      <c r="J18" s="506"/>
      <c r="K18" s="506"/>
      <c r="L18" s="506"/>
      <c r="M18" s="506"/>
      <c r="N18" s="506"/>
    </row>
    <row r="19" spans="1:14">
      <c r="B19" s="71"/>
      <c r="C19" s="62"/>
      <c r="D19" s="62"/>
      <c r="E19" s="66"/>
      <c r="F19" s="66"/>
      <c r="H19" s="116"/>
      <c r="I19" s="116"/>
      <c r="J19" s="116"/>
      <c r="K19" s="116"/>
      <c r="L19" s="116"/>
      <c r="M19" s="116"/>
      <c r="N19" s="116"/>
    </row>
    <row r="20" spans="1:14">
      <c r="B20" s="71"/>
      <c r="C20" s="62"/>
      <c r="D20" s="62"/>
    </row>
    <row r="21" spans="1:14" ht="15.75" customHeight="1">
      <c r="D21" s="76"/>
      <c r="E21" s="76"/>
      <c r="F21" s="72"/>
      <c r="G21" s="76"/>
      <c r="I21" s="74"/>
      <c r="J21" s="74"/>
      <c r="K21" s="77"/>
      <c r="L21" s="77"/>
    </row>
    <row r="22" spans="1:14" ht="18.75">
      <c r="A22" s="216"/>
      <c r="B22" s="216"/>
      <c r="C22" s="66" t="s">
        <v>294</v>
      </c>
      <c r="D22" s="216"/>
      <c r="E22" s="484">
        <f>入力シート①!C22</f>
        <v>0</v>
      </c>
      <c r="F22" s="484"/>
      <c r="G22" s="484"/>
      <c r="H22" s="484"/>
      <c r="I22" s="484"/>
      <c r="J22" s="484"/>
      <c r="K22" s="484"/>
      <c r="L22" s="48" t="s">
        <v>20</v>
      </c>
      <c r="M22" s="215"/>
      <c r="N22" s="215"/>
    </row>
    <row r="24" spans="1:14">
      <c r="E24" s="72"/>
      <c r="F24" s="72"/>
      <c r="G24" s="116"/>
      <c r="H24" s="116"/>
      <c r="I24" s="116"/>
      <c r="J24" s="116"/>
      <c r="K24" s="116"/>
    </row>
    <row r="25" spans="1:14">
      <c r="A25" s="46" t="s">
        <v>69</v>
      </c>
    </row>
    <row r="26" spans="1:14">
      <c r="A26" s="590" t="s">
        <v>360</v>
      </c>
      <c r="B26" s="590"/>
      <c r="C26" s="590"/>
      <c r="D26" s="590"/>
      <c r="E26" s="590"/>
      <c r="F26" s="590"/>
      <c r="G26" s="590"/>
      <c r="H26" s="590"/>
      <c r="I26" s="590"/>
      <c r="J26" s="590"/>
      <c r="K26" s="590"/>
      <c r="L26" s="590"/>
      <c r="M26" s="590"/>
      <c r="N26" s="590"/>
    </row>
    <row r="27" spans="1:14" ht="14.25" customHeight="1"/>
    <row r="28" spans="1:14" ht="14.25" customHeight="1">
      <c r="H28" s="69"/>
    </row>
    <row r="31" spans="1:14">
      <c r="A31" s="46"/>
      <c r="B31" s="46"/>
      <c r="C31" s="46"/>
      <c r="D31" s="46"/>
      <c r="E31" s="46"/>
      <c r="F31" s="46"/>
      <c r="G31" s="46"/>
      <c r="H31" s="46"/>
      <c r="I31" s="46"/>
      <c r="J31" s="46"/>
      <c r="K31" s="46"/>
      <c r="L31" s="46"/>
      <c r="M31" s="46"/>
    </row>
    <row r="32" spans="1:14">
      <c r="A32" s="46"/>
      <c r="B32" s="46"/>
      <c r="C32" s="46"/>
      <c r="D32" s="46"/>
      <c r="E32" s="46"/>
      <c r="F32" s="46"/>
      <c r="G32" s="46"/>
      <c r="H32" s="46"/>
      <c r="I32" s="46"/>
      <c r="J32" s="46"/>
      <c r="K32" s="46"/>
      <c r="L32" s="46"/>
      <c r="M32" s="46"/>
    </row>
    <row r="33" spans="1:13">
      <c r="A33" s="46"/>
      <c r="B33" s="46"/>
      <c r="C33" s="46"/>
      <c r="D33" s="46"/>
      <c r="E33" s="46"/>
      <c r="F33" s="46"/>
      <c r="G33" s="46"/>
      <c r="H33" s="46"/>
      <c r="I33" s="46"/>
      <c r="J33" s="46"/>
      <c r="K33" s="46"/>
      <c r="L33" s="46"/>
      <c r="M33" s="46"/>
    </row>
    <row r="34" spans="1:13">
      <c r="A34" s="46"/>
      <c r="B34" s="46"/>
      <c r="C34" s="46"/>
      <c r="D34" s="46"/>
      <c r="E34" s="46"/>
      <c r="F34" s="46"/>
      <c r="G34" s="46"/>
      <c r="H34" s="46"/>
      <c r="I34" s="46"/>
      <c r="J34" s="46"/>
      <c r="K34" s="46"/>
      <c r="L34" s="46"/>
      <c r="M34" s="46"/>
    </row>
    <row r="35" spans="1:13">
      <c r="A35" s="79"/>
    </row>
  </sheetData>
  <mergeCells count="10">
    <mergeCell ref="A26:N26"/>
    <mergeCell ref="A5:N5"/>
    <mergeCell ref="E22:K22"/>
    <mergeCell ref="B12:E12"/>
    <mergeCell ref="E16:F16"/>
    <mergeCell ref="H16:N16"/>
    <mergeCell ref="E18:F18"/>
    <mergeCell ref="H18:N18"/>
    <mergeCell ref="A8:K8"/>
    <mergeCell ref="L8:N8"/>
  </mergeCells>
  <phoneticPr fontId="1"/>
  <hyperlinks>
    <hyperlink ref="O1" location="目次!A1" display="目次に戻る"/>
  </hyperlinks>
  <printOptions horizontalCentered="1"/>
  <pageMargins left="0.78740157480314965" right="0.19685039370078741" top="0.78740157480314965" bottom="0.78740157480314965" header="0.31496062992125984" footer="0.31496062992125984"/>
  <pageSetup paperSize="9" scale="95" orientation="portrait" blackAndWhite="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O40"/>
  <sheetViews>
    <sheetView view="pageBreakPreview" zoomScaleNormal="100" zoomScaleSheetLayoutView="100" workbookViewId="0"/>
  </sheetViews>
  <sheetFormatPr defaultColWidth="5.875" defaultRowHeight="15.75"/>
  <cols>
    <col min="1" max="13" width="5.875" style="48" customWidth="1"/>
    <col min="14" max="14" width="10.625" style="48" customWidth="1"/>
    <col min="15" max="15" width="11.875" style="48" bestFit="1" customWidth="1"/>
    <col min="16" max="16384" width="5.875" style="48"/>
  </cols>
  <sheetData>
    <row r="1" spans="1:15">
      <c r="N1" s="66" t="s">
        <v>534</v>
      </c>
      <c r="O1" s="245" t="s">
        <v>364</v>
      </c>
    </row>
    <row r="4" spans="1:15" ht="18.75">
      <c r="K4" s="213"/>
    </row>
    <row r="5" spans="1:15" ht="31.5">
      <c r="A5" s="505" t="s">
        <v>289</v>
      </c>
      <c r="B5" s="505"/>
      <c r="C5" s="505"/>
      <c r="D5" s="505"/>
      <c r="E5" s="505"/>
      <c r="F5" s="505"/>
      <c r="G5" s="505"/>
      <c r="H5" s="505"/>
      <c r="I5" s="505"/>
      <c r="J5" s="505"/>
      <c r="K5" s="505"/>
      <c r="L5" s="505"/>
      <c r="M5" s="505"/>
      <c r="N5" s="505"/>
    </row>
    <row r="6" spans="1:15">
      <c r="A6" s="161"/>
      <c r="B6" s="161"/>
      <c r="C6" s="161"/>
      <c r="D6" s="161"/>
      <c r="E6" s="161"/>
      <c r="F6" s="161"/>
      <c r="G6" s="161"/>
      <c r="H6" s="161"/>
      <c r="I6" s="161"/>
      <c r="J6" s="161"/>
      <c r="K6" s="161"/>
      <c r="L6" s="161"/>
      <c r="M6" s="161"/>
      <c r="N6" s="161"/>
    </row>
    <row r="7" spans="1:15">
      <c r="A7" s="91"/>
      <c r="B7" s="91"/>
      <c r="C7" s="91"/>
      <c r="D7" s="91"/>
      <c r="E7" s="91"/>
      <c r="F7" s="91"/>
      <c r="G7" s="91"/>
      <c r="H7" s="160"/>
      <c r="I7" s="160"/>
      <c r="J7" s="160"/>
      <c r="K7" s="68"/>
      <c r="L7" s="68"/>
      <c r="M7" s="68"/>
      <c r="N7" s="68"/>
    </row>
    <row r="8" spans="1:15" ht="18.75">
      <c r="A8" s="216"/>
      <c r="B8" s="216"/>
      <c r="C8" s="216"/>
      <c r="D8" s="216"/>
      <c r="E8" s="216"/>
      <c r="F8" s="66" t="s">
        <v>290</v>
      </c>
      <c r="G8" s="216"/>
      <c r="H8" s="214"/>
      <c r="I8" s="214"/>
      <c r="J8" s="214"/>
      <c r="K8" s="215"/>
      <c r="L8" s="215"/>
      <c r="M8" s="215"/>
      <c r="N8" s="215"/>
    </row>
    <row r="10" spans="1:15">
      <c r="E10" s="511" t="s">
        <v>278</v>
      </c>
      <c r="F10" s="511"/>
      <c r="G10" s="116"/>
      <c r="H10" s="506">
        <f>入力シート①!C25</f>
        <v>0</v>
      </c>
      <c r="I10" s="506"/>
      <c r="J10" s="506"/>
      <c r="K10" s="506"/>
      <c r="L10" s="506"/>
      <c r="M10" s="506"/>
      <c r="N10" s="506"/>
    </row>
    <row r="11" spans="1:15">
      <c r="E11" s="72"/>
      <c r="F11" s="72"/>
      <c r="G11" s="116"/>
      <c r="H11" s="335"/>
      <c r="I11" s="335"/>
      <c r="J11" s="335"/>
      <c r="K11" s="335"/>
      <c r="L11" s="336"/>
      <c r="M11" s="336"/>
      <c r="N11" s="336"/>
    </row>
    <row r="12" spans="1:15">
      <c r="E12" s="591" t="s">
        <v>181</v>
      </c>
      <c r="F12" s="591"/>
      <c r="H12" s="506">
        <f>入力シート①!C22</f>
        <v>0</v>
      </c>
      <c r="I12" s="506"/>
      <c r="J12" s="506"/>
      <c r="K12" s="506"/>
      <c r="L12" s="506"/>
      <c r="M12" s="506"/>
      <c r="N12" s="506"/>
    </row>
    <row r="13" spans="1:15">
      <c r="B13" s="66"/>
      <c r="C13" s="66"/>
    </row>
    <row r="14" spans="1:15" ht="14.25" customHeight="1"/>
    <row r="15" spans="1:15">
      <c r="A15" s="594" t="str">
        <f>"　上記の者は"&amp;設定シート!$F$5&amp;"執行の宮城県知事選挙"</f>
        <v>　上記の者は令和7年10月26日執行の宮城県知事選挙</v>
      </c>
      <c r="B15" s="594"/>
      <c r="C15" s="594"/>
      <c r="D15" s="594"/>
      <c r="E15" s="594"/>
      <c r="F15" s="594"/>
      <c r="G15" s="594"/>
      <c r="H15" s="594"/>
      <c r="I15" s="594"/>
      <c r="J15" s="594"/>
      <c r="K15" s="594"/>
      <c r="L15" s="594"/>
      <c r="M15" s="594"/>
      <c r="N15" s="594"/>
      <c r="O15" s="93"/>
    </row>
    <row r="16" spans="1:15" s="342" customFormat="1" ht="9" customHeight="1">
      <c r="A16" s="349"/>
      <c r="B16" s="349"/>
      <c r="C16" s="349"/>
      <c r="D16" s="349"/>
      <c r="E16" s="349"/>
      <c r="F16" s="349"/>
      <c r="G16" s="349"/>
      <c r="H16" s="349"/>
      <c r="I16" s="349"/>
      <c r="J16" s="349"/>
      <c r="K16" s="349"/>
      <c r="L16" s="349"/>
      <c r="M16" s="349"/>
      <c r="N16" s="349"/>
      <c r="O16" s="93"/>
    </row>
    <row r="17" spans="1:14">
      <c r="A17" s="48" t="s">
        <v>25</v>
      </c>
      <c r="C17" s="484">
        <f>入力シート①!C12</f>
        <v>0</v>
      </c>
      <c r="D17" s="484"/>
      <c r="E17" s="484"/>
      <c r="F17" s="484"/>
      <c r="G17" s="48" t="s">
        <v>291</v>
      </c>
    </row>
    <row r="18" spans="1:14" ht="14.25" customHeight="1">
      <c r="M18" s="336"/>
    </row>
    <row r="19" spans="1:14" ht="14.25" customHeight="1">
      <c r="H19" s="69"/>
      <c r="K19" s="69"/>
    </row>
    <row r="20" spans="1:14" ht="14.25" customHeight="1">
      <c r="H20" s="69"/>
    </row>
    <row r="23" spans="1:14">
      <c r="B23" s="497">
        <f>設定シート!D6</f>
        <v>45939</v>
      </c>
      <c r="C23" s="497"/>
      <c r="D23" s="497"/>
      <c r="E23" s="497"/>
    </row>
    <row r="24" spans="1:14">
      <c r="B24" s="71"/>
      <c r="C24" s="62"/>
      <c r="D24" s="62"/>
      <c r="J24" s="159"/>
      <c r="K24" s="159"/>
    </row>
    <row r="25" spans="1:14">
      <c r="B25" s="71"/>
      <c r="C25" s="62"/>
      <c r="E25" s="48" t="s">
        <v>274</v>
      </c>
      <c r="F25" s="72"/>
      <c r="G25" s="62"/>
      <c r="H25" s="72"/>
      <c r="I25" s="159"/>
      <c r="J25" s="159"/>
      <c r="K25" s="159"/>
      <c r="L25" s="116"/>
      <c r="M25" s="116"/>
      <c r="N25" s="116"/>
    </row>
    <row r="26" spans="1:14">
      <c r="B26" s="71"/>
      <c r="C26" s="62"/>
      <c r="D26" s="62"/>
      <c r="E26" s="61"/>
      <c r="F26" s="72"/>
    </row>
    <row r="27" spans="1:14">
      <c r="B27" s="71"/>
      <c r="C27" s="62"/>
      <c r="D27" s="62"/>
      <c r="E27" s="511" t="s">
        <v>278</v>
      </c>
      <c r="F27" s="511"/>
      <c r="G27" s="116"/>
      <c r="H27" s="593"/>
      <c r="I27" s="593"/>
      <c r="J27" s="593"/>
      <c r="K27" s="593"/>
      <c r="L27" s="593"/>
      <c r="M27" s="593"/>
      <c r="N27" s="593"/>
    </row>
    <row r="28" spans="1:14">
      <c r="B28" s="71"/>
      <c r="C28" s="62"/>
      <c r="D28" s="62"/>
      <c r="E28" s="72"/>
      <c r="F28" s="72"/>
      <c r="G28" s="116"/>
      <c r="H28" s="348"/>
      <c r="I28" s="348"/>
      <c r="J28" s="348"/>
      <c r="K28" s="348"/>
      <c r="L28" s="140"/>
      <c r="M28" s="140"/>
      <c r="N28" s="140"/>
    </row>
    <row r="29" spans="1:14">
      <c r="B29" s="71"/>
      <c r="C29" s="62"/>
      <c r="D29" s="62"/>
      <c r="E29" s="591" t="s">
        <v>181</v>
      </c>
      <c r="F29" s="591"/>
      <c r="H29" s="593"/>
      <c r="I29" s="593"/>
      <c r="J29" s="593"/>
      <c r="K29" s="593"/>
      <c r="L29" s="593"/>
      <c r="M29" s="593"/>
      <c r="N29" s="593"/>
    </row>
    <row r="30" spans="1:14">
      <c r="B30" s="71"/>
      <c r="C30" s="62"/>
      <c r="D30" s="62"/>
      <c r="E30" s="66"/>
      <c r="F30" s="66"/>
      <c r="H30" s="348"/>
      <c r="I30" s="348"/>
      <c r="J30" s="348"/>
      <c r="K30" s="348"/>
      <c r="L30" s="348"/>
      <c r="M30" s="348"/>
      <c r="N30" s="348"/>
    </row>
    <row r="31" spans="1:14">
      <c r="B31" s="71"/>
      <c r="C31" s="62"/>
      <c r="D31" s="62"/>
      <c r="H31" s="140"/>
      <c r="I31" s="140"/>
      <c r="J31" s="140"/>
      <c r="K31" s="140"/>
      <c r="L31" s="140"/>
      <c r="M31" s="140"/>
      <c r="N31" s="140"/>
    </row>
    <row r="32" spans="1:14">
      <c r="A32" s="217"/>
      <c r="B32" s="217"/>
      <c r="C32" s="217"/>
      <c r="D32" s="217"/>
      <c r="E32" s="511" t="s">
        <v>278</v>
      </c>
      <c r="F32" s="511"/>
      <c r="G32" s="116"/>
      <c r="H32" s="593"/>
      <c r="I32" s="593"/>
      <c r="J32" s="593"/>
      <c r="K32" s="593"/>
      <c r="L32" s="593"/>
      <c r="M32" s="593"/>
      <c r="N32" s="593"/>
    </row>
    <row r="33" spans="1:14">
      <c r="C33" s="66"/>
      <c r="E33" s="72"/>
      <c r="F33" s="72"/>
      <c r="G33" s="116"/>
      <c r="H33" s="348"/>
      <c r="I33" s="348"/>
      <c r="J33" s="348"/>
      <c r="K33" s="348"/>
      <c r="L33" s="140"/>
      <c r="M33" s="140"/>
      <c r="N33" s="140"/>
    </row>
    <row r="34" spans="1:14">
      <c r="B34" s="71"/>
      <c r="C34" s="62"/>
      <c r="D34" s="62"/>
      <c r="E34" s="591" t="s">
        <v>181</v>
      </c>
      <c r="F34" s="591"/>
      <c r="H34" s="593"/>
      <c r="I34" s="593"/>
      <c r="J34" s="593"/>
      <c r="K34" s="593"/>
      <c r="L34" s="593"/>
      <c r="M34" s="593"/>
      <c r="N34" s="593"/>
    </row>
    <row r="35" spans="1:14" ht="15.75" customHeight="1">
      <c r="D35" s="76"/>
      <c r="E35" s="76"/>
      <c r="F35" s="72"/>
      <c r="G35" s="76"/>
      <c r="H35" s="217"/>
      <c r="I35" s="74"/>
      <c r="J35" s="74"/>
      <c r="K35" s="77"/>
      <c r="L35" s="77"/>
    </row>
    <row r="36" spans="1:14">
      <c r="A36" s="46"/>
      <c r="B36" s="46"/>
      <c r="C36" s="46"/>
      <c r="D36" s="46"/>
      <c r="E36" s="46"/>
      <c r="F36" s="46"/>
      <c r="G36" s="46"/>
      <c r="H36" s="46"/>
      <c r="I36" s="46"/>
      <c r="J36" s="46"/>
      <c r="K36" s="46"/>
      <c r="L36" s="46"/>
      <c r="M36" s="46"/>
    </row>
    <row r="37" spans="1:14">
      <c r="A37" s="46" t="s">
        <v>69</v>
      </c>
      <c r="B37" s="46"/>
      <c r="C37" s="46"/>
      <c r="D37" s="46"/>
      <c r="E37" s="46"/>
      <c r="F37" s="46"/>
      <c r="G37" s="46"/>
      <c r="H37" s="46"/>
      <c r="I37" s="46"/>
      <c r="J37" s="46"/>
      <c r="K37" s="46"/>
      <c r="L37" s="46"/>
      <c r="M37" s="46"/>
    </row>
    <row r="38" spans="1:14">
      <c r="A38" s="501" t="s">
        <v>360</v>
      </c>
      <c r="B38" s="501"/>
      <c r="C38" s="501"/>
      <c r="D38" s="501"/>
      <c r="E38" s="501"/>
      <c r="F38" s="501"/>
      <c r="G38" s="501"/>
      <c r="H38" s="501"/>
      <c r="I38" s="501"/>
      <c r="J38" s="501"/>
      <c r="K38" s="501"/>
      <c r="L38" s="501"/>
      <c r="M38" s="501"/>
      <c r="N38" s="501"/>
    </row>
    <row r="39" spans="1:14">
      <c r="A39" s="46"/>
      <c r="B39" s="46"/>
      <c r="C39" s="46"/>
      <c r="D39" s="46"/>
      <c r="E39" s="46"/>
      <c r="F39" s="46"/>
      <c r="G39" s="46"/>
      <c r="H39" s="46"/>
      <c r="I39" s="46"/>
      <c r="J39" s="46"/>
      <c r="K39" s="46"/>
      <c r="L39" s="46"/>
      <c r="M39" s="46"/>
    </row>
    <row r="40" spans="1:14">
      <c r="A40" s="79"/>
    </row>
  </sheetData>
  <mergeCells count="17">
    <mergeCell ref="A38:N38"/>
    <mergeCell ref="E34:F34"/>
    <mergeCell ref="H34:N34"/>
    <mergeCell ref="E27:F27"/>
    <mergeCell ref="H27:N27"/>
    <mergeCell ref="E29:F29"/>
    <mergeCell ref="H29:N29"/>
    <mergeCell ref="B23:E23"/>
    <mergeCell ref="C17:F17"/>
    <mergeCell ref="E32:F32"/>
    <mergeCell ref="H32:N32"/>
    <mergeCell ref="A15:N15"/>
    <mergeCell ref="E10:F10"/>
    <mergeCell ref="E12:F12"/>
    <mergeCell ref="A5:N5"/>
    <mergeCell ref="H10:N10"/>
    <mergeCell ref="H12:N12"/>
  </mergeCells>
  <phoneticPr fontId="1"/>
  <hyperlinks>
    <hyperlink ref="O1" location="目次!A1" display="目次に戻る"/>
  </hyperlinks>
  <printOptions horizontalCentered="1"/>
  <pageMargins left="0.78740157480314965" right="0.19685039370078741" top="0.78740157480314965" bottom="0.78740157480314965" header="0.31496062992125984" footer="0.31496062992125984"/>
  <pageSetup paperSize="9" orientation="portrait" blackAndWhite="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view="pageBreakPreview" zoomScaleNormal="100" zoomScaleSheetLayoutView="100" workbookViewId="0"/>
  </sheetViews>
  <sheetFormatPr defaultColWidth="5.875" defaultRowHeight="15.75"/>
  <cols>
    <col min="1" max="13" width="5.875" style="48" customWidth="1"/>
    <col min="14" max="14" width="6.75" style="48" customWidth="1"/>
    <col min="15" max="15" width="11.875" style="48" bestFit="1" customWidth="1"/>
    <col min="16" max="16384" width="5.875" style="48"/>
  </cols>
  <sheetData>
    <row r="1" spans="1:15">
      <c r="N1" s="66" t="s">
        <v>500</v>
      </c>
      <c r="O1" s="245" t="s">
        <v>364</v>
      </c>
    </row>
    <row r="5" spans="1:15" ht="31.5">
      <c r="A5" s="505" t="s">
        <v>26</v>
      </c>
      <c r="B5" s="505"/>
      <c r="C5" s="505"/>
      <c r="D5" s="505"/>
      <c r="E5" s="505"/>
      <c r="F5" s="505"/>
      <c r="G5" s="505"/>
      <c r="H5" s="505"/>
      <c r="I5" s="505"/>
      <c r="J5" s="505"/>
      <c r="K5" s="505"/>
      <c r="L5" s="505"/>
      <c r="M5" s="505"/>
      <c r="N5" s="505"/>
    </row>
    <row r="6" spans="1:15">
      <c r="A6" s="513"/>
      <c r="B6" s="513"/>
      <c r="C6" s="513"/>
      <c r="D6" s="513"/>
      <c r="E6" s="513"/>
      <c r="F6" s="513"/>
      <c r="G6" s="513"/>
      <c r="H6" s="513"/>
      <c r="I6" s="513"/>
      <c r="J6" s="513"/>
      <c r="K6" s="513"/>
      <c r="L6" s="513"/>
      <c r="M6" s="513"/>
      <c r="N6" s="513"/>
    </row>
    <row r="9" spans="1:15" ht="14.25" customHeight="1">
      <c r="F9" s="48" t="s">
        <v>27</v>
      </c>
    </row>
    <row r="10" spans="1:15" ht="14.25" customHeight="1"/>
    <row r="11" spans="1:15" ht="14.25" customHeight="1">
      <c r="F11" s="48" t="s">
        <v>22</v>
      </c>
      <c r="H11" s="506">
        <f>入力シート①!C33</f>
        <v>0</v>
      </c>
      <c r="I11" s="506"/>
      <c r="J11" s="506"/>
      <c r="K11" s="506"/>
      <c r="L11" s="506"/>
      <c r="M11" s="506"/>
      <c r="N11" s="506"/>
    </row>
    <row r="12" spans="1:15" ht="14.25" customHeight="1">
      <c r="H12" s="131"/>
      <c r="I12" s="131"/>
      <c r="J12" s="131"/>
      <c r="K12" s="131"/>
      <c r="L12" s="336"/>
      <c r="M12" s="336"/>
      <c r="N12" s="336"/>
    </row>
    <row r="13" spans="1:15" ht="14.25" customHeight="1">
      <c r="F13" s="48" t="s">
        <v>9</v>
      </c>
      <c r="H13" s="506">
        <f>入力シート①!C29</f>
        <v>0</v>
      </c>
      <c r="I13" s="506"/>
      <c r="J13" s="506"/>
      <c r="K13" s="506"/>
      <c r="L13" s="506"/>
      <c r="M13" s="506"/>
      <c r="N13" s="506"/>
    </row>
    <row r="14" spans="1:15" ht="14.25" customHeight="1">
      <c r="H14" s="92"/>
      <c r="I14" s="336"/>
      <c r="J14" s="131"/>
      <c r="K14" s="131"/>
      <c r="L14" s="336"/>
      <c r="M14" s="336"/>
      <c r="N14" s="336"/>
    </row>
    <row r="15" spans="1:15" ht="14.25" customHeight="1">
      <c r="F15" s="48" t="s">
        <v>23</v>
      </c>
      <c r="H15" s="506">
        <f>入力シート①!C30</f>
        <v>0</v>
      </c>
      <c r="I15" s="506"/>
      <c r="J15" s="506"/>
      <c r="K15" s="506"/>
      <c r="L15" s="506"/>
      <c r="M15" s="506"/>
      <c r="N15" s="506"/>
    </row>
    <row r="16" spans="1:15" ht="14.25" customHeight="1">
      <c r="I16" s="68"/>
      <c r="J16" s="68"/>
      <c r="K16" s="68"/>
    </row>
    <row r="17" spans="1:13" ht="14.25" customHeight="1">
      <c r="G17" s="91" t="s">
        <v>31</v>
      </c>
      <c r="H17" s="596">
        <f>入力シート①!C31</f>
        <v>0</v>
      </c>
      <c r="I17" s="484"/>
      <c r="J17" s="484"/>
      <c r="K17" s="484"/>
      <c r="L17" s="91" t="s">
        <v>30</v>
      </c>
      <c r="M17" s="92"/>
    </row>
    <row r="18" spans="1:13" ht="14.25" customHeight="1"/>
    <row r="19" spans="1:13" ht="14.25" customHeight="1">
      <c r="G19" s="73"/>
    </row>
    <row r="20" spans="1:13" ht="14.25" customHeight="1"/>
    <row r="21" spans="1:13" ht="14.25" customHeight="1">
      <c r="A21" s="48" t="s">
        <v>28</v>
      </c>
      <c r="C21" s="83" t="str">
        <f>入力シート①!C3</f>
        <v>令和7年10月26日執行　宮城県知事選挙</v>
      </c>
    </row>
    <row r="22" spans="1:13" ht="14.25" customHeight="1">
      <c r="C22" s="68"/>
    </row>
    <row r="23" spans="1:13" ht="14.25" customHeight="1">
      <c r="G23" s="73"/>
      <c r="J23" s="73"/>
    </row>
    <row r="24" spans="1:13" ht="14.25" customHeight="1">
      <c r="A24" s="48" t="s">
        <v>29</v>
      </c>
      <c r="F24" s="484" t="str">
        <f>入力シート①!C6</f>
        <v>宮城県</v>
      </c>
      <c r="G24" s="484"/>
      <c r="H24" s="484"/>
      <c r="I24" s="484"/>
      <c r="J24" s="73"/>
    </row>
    <row r="25" spans="1:13" ht="14.25" customHeight="1">
      <c r="G25" s="73"/>
      <c r="J25" s="73"/>
    </row>
    <row r="27" spans="1:13" ht="21" customHeight="1">
      <c r="A27" s="48" t="s">
        <v>32</v>
      </c>
    </row>
    <row r="30" spans="1:13">
      <c r="A30" s="597">
        <f>入力シート①!C27</f>
        <v>0</v>
      </c>
      <c r="B30" s="597"/>
      <c r="C30" s="597"/>
      <c r="D30" s="597"/>
      <c r="E30" s="64"/>
    </row>
    <row r="31" spans="1:13">
      <c r="B31" s="71"/>
      <c r="C31" s="71"/>
      <c r="D31" s="71"/>
      <c r="E31" s="71"/>
    </row>
    <row r="32" spans="1:13">
      <c r="B32" s="48" t="s">
        <v>633</v>
      </c>
      <c r="G32" s="252"/>
      <c r="H32" s="252"/>
      <c r="I32" s="252"/>
      <c r="J32" s="252"/>
    </row>
    <row r="33" spans="1:14">
      <c r="G33" s="94"/>
      <c r="H33" s="94"/>
      <c r="I33" s="94"/>
      <c r="J33" s="94"/>
    </row>
    <row r="34" spans="1:14" ht="21" customHeight="1">
      <c r="F34" s="72" t="s">
        <v>365</v>
      </c>
      <c r="H34" s="506">
        <f>入力シート①!C8</f>
        <v>0</v>
      </c>
      <c r="I34" s="506"/>
      <c r="J34" s="506"/>
      <c r="K34" s="506"/>
      <c r="L34" s="506"/>
      <c r="M34" s="506"/>
      <c r="N34" s="506"/>
    </row>
    <row r="35" spans="1:14">
      <c r="B35" s="46"/>
      <c r="C35" s="61"/>
    </row>
    <row r="36" spans="1:14" ht="21" customHeight="1">
      <c r="B36" s="46"/>
      <c r="C36" s="46"/>
      <c r="F36" s="72" t="s">
        <v>23</v>
      </c>
      <c r="H36" s="506">
        <f>入力シート①!C12</f>
        <v>0</v>
      </c>
      <c r="I36" s="506"/>
      <c r="J36" s="506"/>
      <c r="K36" s="506"/>
      <c r="L36" s="506"/>
      <c r="M36" s="506"/>
      <c r="N36" s="506"/>
    </row>
    <row r="37" spans="1:14" ht="24">
      <c r="B37" s="46"/>
      <c r="D37" s="76"/>
      <c r="E37" s="76"/>
      <c r="F37" s="72"/>
      <c r="G37" s="76"/>
      <c r="I37" s="74"/>
      <c r="J37" s="74"/>
      <c r="K37" s="77"/>
      <c r="L37" s="77"/>
    </row>
    <row r="38" spans="1:14" ht="14.25" customHeight="1">
      <c r="D38" s="76"/>
      <c r="E38" s="76"/>
      <c r="F38" s="72"/>
      <c r="G38" s="76"/>
      <c r="I38" s="74"/>
      <c r="J38" s="74"/>
      <c r="K38" s="77"/>
      <c r="L38" s="77"/>
    </row>
    <row r="39" spans="1:14">
      <c r="A39" s="529" t="s">
        <v>632</v>
      </c>
      <c r="B39" s="529"/>
      <c r="C39" s="529"/>
      <c r="D39" s="529"/>
      <c r="E39" s="529"/>
      <c r="F39" s="529"/>
      <c r="G39" s="529"/>
      <c r="H39" s="252"/>
      <c r="I39" s="75" t="s">
        <v>8</v>
      </c>
      <c r="J39" s="46"/>
      <c r="K39" s="484" t="str">
        <f>入力シート①!G6</f>
        <v>櫻井　正人</v>
      </c>
      <c r="L39" s="484"/>
      <c r="M39" s="484"/>
      <c r="N39" s="66" t="s">
        <v>20</v>
      </c>
    </row>
    <row r="40" spans="1:14">
      <c r="A40" s="79"/>
    </row>
    <row r="41" spans="1:14">
      <c r="A41" s="79"/>
    </row>
    <row r="42" spans="1:14">
      <c r="A42" s="79"/>
    </row>
    <row r="43" spans="1:14">
      <c r="A43" s="79"/>
    </row>
    <row r="44" spans="1:14">
      <c r="A44" s="79"/>
    </row>
    <row r="45" spans="1:14" s="342" customFormat="1">
      <c r="A45" s="79"/>
    </row>
    <row r="46" spans="1:14">
      <c r="A46" s="63" t="s">
        <v>69</v>
      </c>
      <c r="B46" s="46"/>
      <c r="C46" s="46"/>
      <c r="D46" s="46"/>
      <c r="E46" s="46"/>
      <c r="F46" s="46"/>
      <c r="G46" s="46"/>
      <c r="H46" s="46"/>
      <c r="I46" s="46"/>
      <c r="J46" s="46"/>
      <c r="K46" s="46"/>
      <c r="L46" s="46"/>
      <c r="M46" s="46"/>
      <c r="N46" s="46"/>
    </row>
    <row r="47" spans="1:14">
      <c r="A47" s="595" t="s">
        <v>541</v>
      </c>
      <c r="B47" s="595"/>
      <c r="C47" s="595"/>
      <c r="D47" s="595"/>
      <c r="E47" s="595"/>
      <c r="F47" s="595"/>
      <c r="G47" s="595"/>
      <c r="H47" s="595"/>
      <c r="I47" s="595"/>
      <c r="J47" s="595"/>
      <c r="K47" s="595"/>
      <c r="L47" s="595"/>
      <c r="M47" s="595"/>
      <c r="N47" s="595"/>
    </row>
    <row r="48" spans="1:14">
      <c r="A48" s="595" t="s">
        <v>542</v>
      </c>
      <c r="B48" s="595"/>
      <c r="C48" s="595"/>
      <c r="D48" s="595"/>
      <c r="E48" s="595"/>
      <c r="F48" s="595"/>
      <c r="G48" s="595"/>
      <c r="H48" s="595"/>
      <c r="I48" s="595"/>
      <c r="J48" s="595"/>
      <c r="K48" s="595"/>
      <c r="L48" s="595"/>
      <c r="M48" s="595"/>
      <c r="N48" s="595"/>
    </row>
    <row r="49" spans="1:14">
      <c r="A49" s="595" t="s">
        <v>543</v>
      </c>
      <c r="B49" s="595"/>
      <c r="C49" s="595"/>
      <c r="D49" s="595"/>
      <c r="E49" s="595"/>
      <c r="F49" s="595"/>
      <c r="G49" s="595"/>
      <c r="H49" s="595"/>
      <c r="I49" s="595"/>
      <c r="J49" s="595"/>
      <c r="K49" s="595"/>
      <c r="L49" s="595"/>
      <c r="M49" s="595"/>
      <c r="N49" s="595"/>
    </row>
    <row r="50" spans="1:14">
      <c r="A50" s="595" t="s">
        <v>517</v>
      </c>
      <c r="B50" s="595"/>
      <c r="C50" s="595"/>
      <c r="D50" s="595"/>
      <c r="E50" s="595"/>
      <c r="F50" s="595"/>
      <c r="G50" s="595"/>
      <c r="H50" s="595"/>
      <c r="I50" s="595"/>
      <c r="J50" s="595"/>
      <c r="K50" s="595"/>
      <c r="L50" s="595"/>
      <c r="M50" s="595"/>
      <c r="N50" s="595"/>
    </row>
    <row r="51" spans="1:14">
      <c r="A51" s="63"/>
      <c r="B51" s="46"/>
      <c r="C51" s="46"/>
      <c r="D51" s="46"/>
      <c r="E51" s="46"/>
      <c r="F51" s="46"/>
      <c r="G51" s="46"/>
      <c r="H51" s="46"/>
      <c r="I51" s="46"/>
      <c r="J51" s="46"/>
      <c r="K51" s="46"/>
      <c r="L51" s="46"/>
      <c r="M51" s="46"/>
      <c r="N51" s="46"/>
    </row>
    <row r="52" spans="1:14">
      <c r="A52" s="79"/>
    </row>
  </sheetData>
  <mergeCells count="16">
    <mergeCell ref="A47:N47"/>
    <mergeCell ref="A48:N48"/>
    <mergeCell ref="A49:N49"/>
    <mergeCell ref="A50:N50"/>
    <mergeCell ref="A5:N5"/>
    <mergeCell ref="K39:M39"/>
    <mergeCell ref="H17:K17"/>
    <mergeCell ref="F24:I24"/>
    <mergeCell ref="A30:D30"/>
    <mergeCell ref="H15:N15"/>
    <mergeCell ref="H13:N13"/>
    <mergeCell ref="H11:N11"/>
    <mergeCell ref="A6:N6"/>
    <mergeCell ref="H34:N34"/>
    <mergeCell ref="H36:N36"/>
    <mergeCell ref="A39:G39"/>
  </mergeCells>
  <phoneticPr fontId="1"/>
  <hyperlinks>
    <hyperlink ref="O1" location="目次!A1" display="目次に戻る"/>
  </hyperlinks>
  <printOptions horizontalCentered="1"/>
  <pageMargins left="0.78740157480314965" right="0.78740157480314965" top="0.98425196850393704" bottom="0.98425196850393704" header="0.51181102362204722" footer="0.51181102362204722"/>
  <pageSetup paperSize="9" scale="96" orientation="portrait" blackAndWhite="1" horizontalDpi="200" verticalDpi="20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view="pageBreakPreview" zoomScaleNormal="100" zoomScaleSheetLayoutView="100" workbookViewId="0"/>
  </sheetViews>
  <sheetFormatPr defaultColWidth="5.875" defaultRowHeight="15.75"/>
  <cols>
    <col min="1" max="13" width="5.875" style="48" customWidth="1"/>
    <col min="14" max="14" width="6.75" style="48" customWidth="1"/>
    <col min="15" max="15" width="11.875" style="48" bestFit="1" customWidth="1"/>
    <col min="16" max="16384" width="5.875" style="48"/>
  </cols>
  <sheetData>
    <row r="1" spans="1:15">
      <c r="N1" s="66" t="s">
        <v>501</v>
      </c>
      <c r="O1" s="245" t="s">
        <v>364</v>
      </c>
    </row>
    <row r="5" spans="1:15" ht="31.5">
      <c r="A5" s="505" t="s">
        <v>33</v>
      </c>
      <c r="B5" s="505"/>
      <c r="C5" s="505"/>
      <c r="D5" s="505"/>
      <c r="E5" s="505"/>
      <c r="F5" s="505"/>
      <c r="G5" s="505"/>
      <c r="H5" s="505"/>
      <c r="I5" s="505"/>
      <c r="J5" s="505"/>
      <c r="K5" s="505"/>
      <c r="L5" s="505"/>
      <c r="M5" s="505"/>
      <c r="N5" s="505"/>
    </row>
    <row r="9" spans="1:15" ht="14.25" customHeight="1"/>
    <row r="10" spans="1:15" ht="15.75" customHeight="1">
      <c r="A10" s="510" t="str">
        <f>"　"&amp;設定シート!$F$5&amp;"執行の宮城県知事選挙"&amp;"における選挙立会人となるべき"</f>
        <v>　令和7年10月26日執行の宮城県知事選挙における選挙立会人となるべき</v>
      </c>
      <c r="B10" s="510"/>
      <c r="C10" s="510"/>
      <c r="D10" s="510"/>
      <c r="E10" s="510"/>
      <c r="F10" s="510"/>
      <c r="G10" s="510"/>
      <c r="H10" s="510"/>
      <c r="I10" s="510"/>
      <c r="J10" s="510"/>
      <c r="K10" s="510"/>
      <c r="L10" s="510"/>
      <c r="M10" s="510"/>
      <c r="N10" s="510"/>
    </row>
    <row r="11" spans="1:15" ht="9" customHeight="1"/>
    <row r="12" spans="1:15" ht="21">
      <c r="A12" s="48" t="s">
        <v>661</v>
      </c>
      <c r="H12" s="69"/>
      <c r="J12" s="69"/>
      <c r="K12" s="69"/>
    </row>
    <row r="13" spans="1:15" ht="14.25" customHeight="1">
      <c r="H13" s="69"/>
      <c r="I13" s="69"/>
      <c r="J13" s="69"/>
      <c r="K13" s="69"/>
    </row>
    <row r="14" spans="1:15" ht="14.25" customHeight="1">
      <c r="H14" s="69"/>
      <c r="J14" s="69"/>
    </row>
    <row r="17" spans="1:14">
      <c r="A17" s="597">
        <f>入力シート①!C28</f>
        <v>0</v>
      </c>
      <c r="B17" s="598"/>
      <c r="C17" s="598"/>
      <c r="D17" s="598"/>
      <c r="E17" s="64"/>
    </row>
    <row r="18" spans="1:14">
      <c r="B18" s="71"/>
      <c r="C18" s="62"/>
      <c r="D18" s="62"/>
    </row>
    <row r="19" spans="1:14">
      <c r="B19" s="71"/>
      <c r="C19" s="62"/>
      <c r="D19" s="62"/>
    </row>
    <row r="20" spans="1:14">
      <c r="B20" s="71"/>
      <c r="C20" s="62"/>
      <c r="D20" s="62"/>
    </row>
    <row r="21" spans="1:14">
      <c r="B21" s="71"/>
      <c r="C21" s="62"/>
      <c r="D21" s="62"/>
    </row>
    <row r="22" spans="1:14">
      <c r="B22" s="71"/>
      <c r="C22" s="62"/>
      <c r="D22" s="62"/>
      <c r="F22" s="48" t="s">
        <v>22</v>
      </c>
      <c r="H22" s="506">
        <f>入力シート①!C33</f>
        <v>0</v>
      </c>
      <c r="I22" s="506"/>
      <c r="J22" s="506"/>
      <c r="K22" s="506"/>
      <c r="L22" s="506"/>
      <c r="M22" s="506"/>
      <c r="N22" s="506"/>
    </row>
    <row r="23" spans="1:14">
      <c r="B23" s="71"/>
      <c r="C23" s="62"/>
      <c r="D23" s="62"/>
      <c r="H23" s="336"/>
      <c r="I23" s="336"/>
      <c r="J23" s="336"/>
      <c r="K23" s="336"/>
      <c r="L23" s="336"/>
      <c r="M23" s="336"/>
      <c r="N23" s="336"/>
    </row>
    <row r="24" spans="1:14">
      <c r="B24" s="71"/>
      <c r="C24" s="62"/>
      <c r="D24" s="62"/>
      <c r="H24" s="336"/>
      <c r="I24" s="336"/>
      <c r="J24" s="336"/>
      <c r="K24" s="336"/>
      <c r="L24" s="336"/>
      <c r="M24" s="336"/>
      <c r="N24" s="336"/>
    </row>
    <row r="25" spans="1:14">
      <c r="B25" s="71"/>
      <c r="C25" s="62"/>
      <c r="D25" s="62"/>
      <c r="H25" s="336"/>
      <c r="I25" s="336"/>
      <c r="J25" s="336"/>
      <c r="K25" s="336"/>
      <c r="L25" s="336"/>
      <c r="M25" s="336"/>
      <c r="N25" s="336"/>
    </row>
    <row r="26" spans="1:14" ht="21" customHeight="1">
      <c r="B26" s="71"/>
      <c r="C26" s="62"/>
      <c r="D26" s="62"/>
      <c r="F26" s="48" t="s">
        <v>23</v>
      </c>
      <c r="H26" s="576">
        <f>入力シート①!C30</f>
        <v>0</v>
      </c>
      <c r="I26" s="576"/>
      <c r="J26" s="576"/>
      <c r="K26" s="576"/>
      <c r="L26" s="576"/>
      <c r="M26" s="576"/>
      <c r="N26" s="576"/>
    </row>
    <row r="27" spans="1:14">
      <c r="B27" s="71"/>
      <c r="C27" s="62"/>
      <c r="D27" s="62"/>
    </row>
    <row r="30" spans="1:14" ht="14.25" customHeight="1">
      <c r="D30" s="76"/>
    </row>
    <row r="31" spans="1:14" ht="21" customHeight="1">
      <c r="B31" s="72" t="s">
        <v>17</v>
      </c>
      <c r="D31" s="506">
        <f>入力シート①!C12</f>
        <v>0</v>
      </c>
      <c r="E31" s="506"/>
      <c r="F31" s="506"/>
      <c r="G31" s="506"/>
      <c r="H31" s="506"/>
      <c r="I31" s="506"/>
      <c r="J31" s="75" t="s">
        <v>20</v>
      </c>
    </row>
    <row r="32" spans="1:14" ht="14.25" customHeight="1">
      <c r="D32" s="76"/>
      <c r="E32" s="76"/>
      <c r="F32" s="72"/>
      <c r="G32" s="76"/>
      <c r="K32" s="75"/>
      <c r="L32" s="75"/>
    </row>
    <row r="33" spans="1:14" ht="14.25" customHeight="1">
      <c r="D33" s="76"/>
      <c r="E33" s="76"/>
      <c r="F33" s="72"/>
      <c r="G33" s="76"/>
      <c r="K33" s="75"/>
      <c r="L33" s="75"/>
    </row>
    <row r="34" spans="1:14">
      <c r="A34" s="46" t="s">
        <v>69</v>
      </c>
    </row>
    <row r="35" spans="1:14">
      <c r="A35" s="501" t="s">
        <v>360</v>
      </c>
      <c r="B35" s="501"/>
      <c r="C35" s="501"/>
      <c r="D35" s="501"/>
      <c r="E35" s="501"/>
      <c r="F35" s="501"/>
      <c r="G35" s="501"/>
      <c r="H35" s="501"/>
      <c r="I35" s="501"/>
      <c r="J35" s="501"/>
      <c r="K35" s="501"/>
      <c r="L35" s="501"/>
      <c r="M35" s="501"/>
      <c r="N35" s="501"/>
    </row>
  </sheetData>
  <mergeCells count="7">
    <mergeCell ref="A35:N35"/>
    <mergeCell ref="A5:N5"/>
    <mergeCell ref="H22:N22"/>
    <mergeCell ref="H26:N26"/>
    <mergeCell ref="D31:I31"/>
    <mergeCell ref="A17:D17"/>
    <mergeCell ref="A10:N10"/>
  </mergeCells>
  <phoneticPr fontId="1"/>
  <hyperlinks>
    <hyperlink ref="O1" location="目次!A1" display="目次に戻る"/>
  </hyperlinks>
  <printOptions horizontalCentered="1"/>
  <pageMargins left="0.98425196850393704" right="0.59055118110236227" top="0.98425196850393704" bottom="0.98425196850393704" header="0.51181102362204722" footer="0.51181102362204722"/>
  <pageSetup paperSize="9" orientation="portrait" blackAndWhite="1" horizontalDpi="200" verticalDpi="2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
  <sheetViews>
    <sheetView view="pageBreakPreview" zoomScaleNormal="100" zoomScaleSheetLayoutView="100" workbookViewId="0">
      <selection activeCell="P2" sqref="P2:S4"/>
    </sheetView>
  </sheetViews>
  <sheetFormatPr defaultColWidth="5.875" defaultRowHeight="15.75"/>
  <cols>
    <col min="1" max="13" width="5.875" style="48" customWidth="1"/>
    <col min="14" max="14" width="8.125" style="48" customWidth="1"/>
    <col min="15" max="20" width="5.875" style="48"/>
    <col min="21" max="21" width="11.875" style="48" bestFit="1" customWidth="1"/>
    <col min="22" max="16384" width="5.875" style="48"/>
  </cols>
  <sheetData>
    <row r="1" spans="1:21" ht="16.5" thickBot="1">
      <c r="N1" s="66" t="s">
        <v>502</v>
      </c>
      <c r="P1" s="599" t="s">
        <v>166</v>
      </c>
      <c r="Q1" s="599"/>
      <c r="R1" s="599"/>
      <c r="S1" s="599"/>
      <c r="U1" s="245" t="s">
        <v>364</v>
      </c>
    </row>
    <row r="2" spans="1:21">
      <c r="P2" s="602" t="s">
        <v>119</v>
      </c>
      <c r="Q2" s="603"/>
      <c r="R2" s="603"/>
      <c r="S2" s="604"/>
    </row>
    <row r="3" spans="1:21">
      <c r="P3" s="605"/>
      <c r="Q3" s="606"/>
      <c r="R3" s="606"/>
      <c r="S3" s="607"/>
    </row>
    <row r="4" spans="1:21" ht="16.5" thickBot="1">
      <c r="P4" s="608"/>
      <c r="Q4" s="609"/>
      <c r="R4" s="609"/>
      <c r="S4" s="610"/>
    </row>
    <row r="5" spans="1:21" ht="31.5">
      <c r="A5" s="505" t="s">
        <v>34</v>
      </c>
      <c r="B5" s="505"/>
      <c r="C5" s="505"/>
      <c r="D5" s="505"/>
      <c r="E5" s="505"/>
      <c r="F5" s="505"/>
      <c r="G5" s="505"/>
      <c r="H5" s="505"/>
      <c r="I5" s="505"/>
      <c r="J5" s="505"/>
      <c r="K5" s="505"/>
      <c r="L5" s="505"/>
      <c r="M5" s="505"/>
      <c r="N5" s="505"/>
    </row>
    <row r="8" spans="1:21" ht="14.25" customHeight="1">
      <c r="F8" s="48" t="s">
        <v>27</v>
      </c>
    </row>
    <row r="9" spans="1:21" ht="14.25" customHeight="1"/>
    <row r="10" spans="1:21" ht="18" customHeight="1">
      <c r="F10" s="48" t="s">
        <v>22</v>
      </c>
      <c r="H10" s="506">
        <f>VLOOKUP($P$2,入力シート②!$B$4:$J$42,8,0)</f>
        <v>0</v>
      </c>
      <c r="I10" s="506"/>
      <c r="J10" s="506"/>
      <c r="K10" s="506"/>
      <c r="L10" s="506"/>
      <c r="M10" s="506"/>
      <c r="N10" s="506"/>
    </row>
    <row r="11" spans="1:21" ht="18" customHeight="1">
      <c r="H11" s="336"/>
      <c r="I11" s="131"/>
      <c r="J11" s="131"/>
      <c r="K11" s="131"/>
      <c r="L11" s="131"/>
      <c r="M11" s="336"/>
      <c r="N11" s="336"/>
    </row>
    <row r="12" spans="1:21" ht="18" customHeight="1">
      <c r="F12" s="48" t="s">
        <v>9</v>
      </c>
      <c r="H12" s="506">
        <f>VLOOKUP($P$2,入力シート②!$B$4:$J$42,7,0)</f>
        <v>0</v>
      </c>
      <c r="I12" s="506"/>
      <c r="J12" s="506"/>
      <c r="K12" s="506"/>
      <c r="L12" s="506"/>
      <c r="M12" s="506"/>
      <c r="N12" s="506"/>
    </row>
    <row r="13" spans="1:21" ht="18" customHeight="1">
      <c r="H13" s="336"/>
      <c r="I13" s="131"/>
      <c r="J13" s="92"/>
      <c r="K13" s="131"/>
      <c r="L13" s="131"/>
      <c r="M13" s="336"/>
      <c r="N13" s="336"/>
    </row>
    <row r="14" spans="1:21" ht="18" customHeight="1">
      <c r="F14" s="48" t="s">
        <v>23</v>
      </c>
      <c r="H14" s="506">
        <f>VLOOKUP($P$2,入力シート②!$B$4:$J$42,6,0)</f>
        <v>0</v>
      </c>
      <c r="I14" s="506"/>
      <c r="J14" s="506"/>
      <c r="K14" s="506"/>
      <c r="L14" s="506"/>
      <c r="M14" s="506"/>
      <c r="N14" s="506"/>
    </row>
    <row r="15" spans="1:21" ht="14.25" customHeight="1">
      <c r="I15" s="68"/>
      <c r="J15" s="68"/>
      <c r="K15" s="68"/>
    </row>
    <row r="16" spans="1:21" ht="14.25" customHeight="1">
      <c r="H16" s="91" t="s">
        <v>31</v>
      </c>
      <c r="I16" s="596">
        <f>VLOOKUP($P$2,入力シート②!$B$4:$J$42,9,0)</f>
        <v>0</v>
      </c>
      <c r="J16" s="596"/>
      <c r="K16" s="596"/>
      <c r="L16" s="596"/>
      <c r="M16" s="91" t="s">
        <v>30</v>
      </c>
    </row>
    <row r="17" spans="1:10" ht="14.25" customHeight="1"/>
    <row r="18" spans="1:10">
      <c r="G18" s="68"/>
    </row>
    <row r="19" spans="1:10" ht="14.25" customHeight="1"/>
    <row r="20" spans="1:10" ht="14.25" customHeight="1">
      <c r="A20" s="48" t="s">
        <v>28</v>
      </c>
      <c r="C20" s="83" t="str">
        <f>入力シート①!C3</f>
        <v>令和7年10月26日執行　宮城県知事選挙</v>
      </c>
    </row>
    <row r="21" spans="1:10" ht="14.25" customHeight="1">
      <c r="C21" s="94"/>
    </row>
    <row r="22" spans="1:10" ht="14.25" customHeight="1">
      <c r="C22" s="68"/>
    </row>
    <row r="23" spans="1:10" ht="14.25" customHeight="1">
      <c r="G23" s="73"/>
      <c r="J23" s="73"/>
    </row>
    <row r="24" spans="1:10" ht="21" customHeight="1">
      <c r="A24" s="48" t="s">
        <v>35</v>
      </c>
      <c r="F24" s="93" t="str">
        <f>P2</f>
        <v>青葉区</v>
      </c>
      <c r="G24" s="68"/>
      <c r="H24" s="48" t="s">
        <v>36</v>
      </c>
      <c r="J24" s="68"/>
    </row>
    <row r="25" spans="1:10" ht="14.25" customHeight="1">
      <c r="G25" s="73"/>
      <c r="J25" s="73"/>
    </row>
    <row r="27" spans="1:10">
      <c r="A27" s="48" t="s">
        <v>32</v>
      </c>
    </row>
    <row r="30" spans="1:10">
      <c r="A30" s="600">
        <f>入力シート②!E4</f>
        <v>0</v>
      </c>
      <c r="B30" s="601"/>
      <c r="C30" s="601"/>
      <c r="D30" s="601"/>
      <c r="E30" s="64"/>
    </row>
    <row r="32" spans="1:10" ht="21" customHeight="1">
      <c r="B32" s="48" t="s">
        <v>633</v>
      </c>
      <c r="G32" s="252"/>
      <c r="H32" s="252"/>
      <c r="I32" s="252"/>
      <c r="J32" s="252"/>
    </row>
    <row r="33" spans="1:14">
      <c r="G33" s="94"/>
      <c r="H33" s="94"/>
      <c r="I33" s="94"/>
      <c r="J33" s="94"/>
    </row>
    <row r="34" spans="1:14">
      <c r="F34" s="72" t="s">
        <v>365</v>
      </c>
      <c r="H34" s="506">
        <f>入力シート①!C8</f>
        <v>0</v>
      </c>
      <c r="I34" s="506"/>
      <c r="J34" s="506"/>
      <c r="K34" s="506"/>
      <c r="L34" s="506"/>
      <c r="M34" s="506"/>
      <c r="N34" s="506"/>
    </row>
    <row r="35" spans="1:14" ht="21" customHeight="1">
      <c r="B35" s="46"/>
      <c r="C35" s="61"/>
    </row>
    <row r="36" spans="1:14" ht="14.25" customHeight="1">
      <c r="B36" s="46"/>
      <c r="C36" s="46"/>
      <c r="F36" s="72" t="s">
        <v>23</v>
      </c>
      <c r="H36" s="506">
        <f>入力シート①!C12</f>
        <v>0</v>
      </c>
      <c r="I36" s="506"/>
      <c r="J36" s="506"/>
      <c r="K36" s="506"/>
      <c r="L36" s="506"/>
      <c r="M36" s="506"/>
      <c r="N36" s="506"/>
    </row>
    <row r="37" spans="1:14" ht="14.25" customHeight="1">
      <c r="D37" s="76"/>
      <c r="E37" s="76"/>
      <c r="F37" s="72"/>
      <c r="G37" s="76"/>
      <c r="I37" s="74"/>
      <c r="J37" s="74"/>
      <c r="K37" s="77"/>
      <c r="L37" s="77"/>
    </row>
    <row r="38" spans="1:14" ht="14.25" customHeight="1">
      <c r="D38" s="76"/>
      <c r="E38" s="76"/>
      <c r="F38" s="72"/>
      <c r="G38" s="76"/>
      <c r="I38" s="74"/>
      <c r="J38" s="74"/>
      <c r="K38" s="77"/>
      <c r="L38" s="77"/>
    </row>
    <row r="39" spans="1:14">
      <c r="B39" s="578" t="str">
        <f>VLOOKUP($P$2,入力シート②!$B$4:$J$42,2,0)</f>
        <v>青葉区</v>
      </c>
      <c r="C39" s="578"/>
      <c r="D39" s="90" t="s">
        <v>38</v>
      </c>
      <c r="E39" s="76"/>
      <c r="F39" s="72"/>
      <c r="G39" s="76"/>
      <c r="J39" s="68"/>
      <c r="L39" s="75" t="s">
        <v>20</v>
      </c>
    </row>
    <row r="40" spans="1:14">
      <c r="A40" s="79"/>
    </row>
    <row r="41" spans="1:14">
      <c r="A41" s="79"/>
    </row>
    <row r="42" spans="1:14" s="342" customFormat="1">
      <c r="A42" s="79"/>
    </row>
    <row r="43" spans="1:14">
      <c r="A43" s="63" t="s">
        <v>69</v>
      </c>
      <c r="B43" s="46"/>
      <c r="C43" s="46"/>
      <c r="D43" s="46"/>
      <c r="E43" s="46"/>
      <c r="F43" s="46"/>
      <c r="G43" s="46"/>
      <c r="H43" s="46"/>
      <c r="I43" s="46"/>
      <c r="J43" s="46"/>
      <c r="K43" s="46"/>
      <c r="L43" s="46"/>
      <c r="M43" s="46"/>
      <c r="N43" s="46"/>
    </row>
    <row r="44" spans="1:14">
      <c r="A44" s="595" t="s">
        <v>514</v>
      </c>
      <c r="B44" s="595"/>
      <c r="C44" s="595"/>
      <c r="D44" s="595"/>
      <c r="E44" s="595"/>
      <c r="F44" s="595"/>
      <c r="G44" s="595"/>
      <c r="H44" s="595"/>
      <c r="I44" s="595"/>
      <c r="J44" s="595"/>
      <c r="K44" s="595"/>
      <c r="L44" s="595"/>
      <c r="M44" s="595"/>
      <c r="N44" s="595"/>
    </row>
    <row r="45" spans="1:14">
      <c r="A45" s="595" t="s">
        <v>515</v>
      </c>
      <c r="B45" s="595"/>
      <c r="C45" s="595"/>
      <c r="D45" s="595"/>
      <c r="E45" s="595"/>
      <c r="F45" s="595"/>
      <c r="G45" s="595"/>
      <c r="H45" s="595"/>
      <c r="I45" s="595"/>
      <c r="J45" s="595"/>
      <c r="K45" s="595"/>
      <c r="L45" s="595"/>
      <c r="M45" s="595"/>
      <c r="N45" s="595"/>
    </row>
    <row r="46" spans="1:14">
      <c r="A46" s="595" t="s">
        <v>516</v>
      </c>
      <c r="B46" s="595"/>
      <c r="C46" s="595"/>
      <c r="D46" s="595"/>
      <c r="E46" s="595"/>
      <c r="F46" s="595"/>
      <c r="G46" s="595"/>
      <c r="H46" s="595"/>
      <c r="I46" s="595"/>
      <c r="J46" s="595"/>
      <c r="K46" s="595"/>
      <c r="L46" s="595"/>
      <c r="M46" s="595"/>
      <c r="N46" s="595"/>
    </row>
    <row r="47" spans="1:14">
      <c r="A47" s="595" t="s">
        <v>517</v>
      </c>
      <c r="B47" s="595"/>
      <c r="C47" s="595"/>
      <c r="D47" s="595"/>
      <c r="E47" s="595"/>
      <c r="F47" s="595"/>
      <c r="G47" s="595"/>
      <c r="H47" s="595"/>
      <c r="I47" s="595"/>
      <c r="J47" s="595"/>
      <c r="K47" s="595"/>
      <c r="L47" s="595"/>
      <c r="M47" s="595"/>
      <c r="N47" s="595"/>
    </row>
    <row r="49" spans="1:13">
      <c r="A49" s="79"/>
    </row>
    <row r="50" spans="1:13">
      <c r="M50" s="66"/>
    </row>
  </sheetData>
  <mergeCells count="15">
    <mergeCell ref="A44:N44"/>
    <mergeCell ref="A45:N45"/>
    <mergeCell ref="A46:N46"/>
    <mergeCell ref="A47:N47"/>
    <mergeCell ref="P1:S1"/>
    <mergeCell ref="A5:N5"/>
    <mergeCell ref="H34:N34"/>
    <mergeCell ref="H36:N36"/>
    <mergeCell ref="B39:C39"/>
    <mergeCell ref="A30:D30"/>
    <mergeCell ref="I16:L16"/>
    <mergeCell ref="P2:S4"/>
    <mergeCell ref="H14:N14"/>
    <mergeCell ref="H12:N12"/>
    <mergeCell ref="H10:N10"/>
  </mergeCells>
  <phoneticPr fontId="1"/>
  <hyperlinks>
    <hyperlink ref="U1" location="目次!A1" display="目次に戻る"/>
  </hyperlinks>
  <printOptions horizontalCentered="1"/>
  <pageMargins left="0.78740157480314965" right="0.78740157480314965" top="0.98425196850393704" bottom="0.98425196850393704" header="0.51181102362204722" footer="0.51181102362204722"/>
  <pageSetup paperSize="9" scale="98" orientation="portrait" blackAndWhite="1" horizontalDpi="200" verticalDpi="2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入力シート②!$B$4:$B$42</xm:f>
          </x14:formula1>
          <xm:sqref>P2:S4</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
  <sheetViews>
    <sheetView view="pageBreakPreview" zoomScaleNormal="100" zoomScaleSheetLayoutView="100" workbookViewId="0">
      <selection activeCell="P2" sqref="P2:S4"/>
    </sheetView>
  </sheetViews>
  <sheetFormatPr defaultColWidth="5.875" defaultRowHeight="21" customHeight="1"/>
  <cols>
    <col min="1" max="13" width="5.875" style="48" customWidth="1"/>
    <col min="14" max="20" width="5.875" style="48"/>
    <col min="21" max="21" width="11.875" style="48" bestFit="1" customWidth="1"/>
    <col min="22" max="16384" width="5.875" style="48"/>
  </cols>
  <sheetData>
    <row r="1" spans="1:21" ht="21" customHeight="1" thickBot="1">
      <c r="N1" s="341" t="s">
        <v>503</v>
      </c>
      <c r="P1" s="599" t="s">
        <v>166</v>
      </c>
      <c r="Q1" s="599"/>
      <c r="R1" s="599"/>
      <c r="S1" s="599"/>
      <c r="U1" s="245" t="s">
        <v>364</v>
      </c>
    </row>
    <row r="2" spans="1:21" ht="21" customHeight="1">
      <c r="P2" s="602" t="s">
        <v>119</v>
      </c>
      <c r="Q2" s="603"/>
      <c r="R2" s="603"/>
      <c r="S2" s="604"/>
    </row>
    <row r="3" spans="1:21" ht="21" customHeight="1">
      <c r="P3" s="605"/>
      <c r="Q3" s="606"/>
      <c r="R3" s="606"/>
      <c r="S3" s="607"/>
    </row>
    <row r="4" spans="1:21" ht="21" customHeight="1" thickBot="1">
      <c r="P4" s="608"/>
      <c r="Q4" s="609"/>
      <c r="R4" s="609"/>
      <c r="S4" s="610"/>
    </row>
    <row r="5" spans="1:21" ht="31.5">
      <c r="A5" s="505" t="s">
        <v>33</v>
      </c>
      <c r="B5" s="505"/>
      <c r="C5" s="505"/>
      <c r="D5" s="505"/>
      <c r="E5" s="505"/>
      <c r="F5" s="505"/>
      <c r="G5" s="505"/>
      <c r="H5" s="505"/>
      <c r="I5" s="505"/>
      <c r="J5" s="505"/>
      <c r="K5" s="505"/>
      <c r="L5" s="505"/>
      <c r="M5" s="505"/>
      <c r="N5" s="505"/>
    </row>
    <row r="9" spans="1:21" ht="15.75" customHeight="1">
      <c r="A9" s="510" t="str">
        <f>"　"&amp;設定シート!$F$5&amp;"執行の宮城県知事選挙"</f>
        <v>　令和7年10月26日執行の宮城県知事選挙</v>
      </c>
      <c r="B9" s="510"/>
      <c r="C9" s="510"/>
      <c r="D9" s="510"/>
      <c r="E9" s="510"/>
      <c r="F9" s="510"/>
      <c r="G9" s="510"/>
      <c r="H9" s="510"/>
      <c r="I9" s="545" t="s">
        <v>662</v>
      </c>
      <c r="J9" s="545"/>
      <c r="K9" s="545"/>
      <c r="L9" s="545"/>
      <c r="M9" s="545"/>
      <c r="N9" s="545"/>
    </row>
    <row r="10" spans="1:21" ht="9" customHeight="1"/>
    <row r="11" spans="1:21">
      <c r="A11" s="48" t="s">
        <v>661</v>
      </c>
      <c r="H11" s="69"/>
      <c r="J11" s="69"/>
      <c r="K11" s="69"/>
    </row>
    <row r="12" spans="1:21" ht="21" customHeight="1">
      <c r="H12" s="69"/>
      <c r="J12" s="69"/>
    </row>
    <row r="15" spans="1:21" ht="21" customHeight="1">
      <c r="A15" s="597">
        <f>入力シート②!$F$4</f>
        <v>0</v>
      </c>
      <c r="B15" s="597"/>
      <c r="C15" s="597"/>
      <c r="D15" s="597"/>
      <c r="E15" s="79"/>
      <c r="F15" s="79"/>
    </row>
    <row r="16" spans="1:21" ht="21" customHeight="1">
      <c r="B16" s="71"/>
      <c r="C16" s="62"/>
      <c r="D16" s="62"/>
    </row>
    <row r="17" spans="1:14" ht="21" customHeight="1">
      <c r="B17" s="71"/>
      <c r="C17" s="62"/>
      <c r="D17" s="62"/>
    </row>
    <row r="18" spans="1:14" ht="21" customHeight="1">
      <c r="B18" s="71"/>
      <c r="C18" s="62"/>
      <c r="D18" s="62"/>
    </row>
    <row r="19" spans="1:14" ht="21" customHeight="1">
      <c r="B19" s="71"/>
      <c r="C19" s="62"/>
      <c r="D19" s="62"/>
      <c r="F19" s="48" t="s">
        <v>22</v>
      </c>
      <c r="H19" s="506">
        <f>VLOOKUP($P$2,入力シート②!$B$4:$J$42,8,0)</f>
        <v>0</v>
      </c>
      <c r="I19" s="506"/>
      <c r="J19" s="506"/>
      <c r="K19" s="506"/>
      <c r="L19" s="506"/>
      <c r="M19" s="506"/>
      <c r="N19" s="506"/>
    </row>
    <row r="20" spans="1:14" ht="21" customHeight="1">
      <c r="B20" s="71"/>
      <c r="C20" s="62"/>
      <c r="D20" s="62"/>
    </row>
    <row r="21" spans="1:14" ht="21" customHeight="1">
      <c r="B21" s="71"/>
      <c r="C21" s="62"/>
      <c r="D21" s="62"/>
    </row>
    <row r="22" spans="1:14" ht="21" customHeight="1">
      <c r="B22" s="71"/>
      <c r="C22" s="62"/>
      <c r="D22" s="62"/>
      <c r="F22" s="48" t="s">
        <v>23</v>
      </c>
      <c r="H22" s="576">
        <f>VLOOKUP($P$2,入力シート②!$B$4:$J$42,6,0)</f>
        <v>0</v>
      </c>
      <c r="I22" s="576"/>
      <c r="J22" s="576"/>
      <c r="K22" s="576"/>
      <c r="L22" s="576"/>
      <c r="M22" s="576"/>
      <c r="N22" s="576"/>
    </row>
    <row r="23" spans="1:14" ht="21" customHeight="1">
      <c r="B23" s="71"/>
      <c r="C23" s="62"/>
      <c r="D23" s="62"/>
    </row>
    <row r="24" spans="1:14" ht="21" customHeight="1">
      <c r="D24" s="76"/>
      <c r="E24" s="76"/>
      <c r="F24" s="72"/>
      <c r="G24" s="76"/>
    </row>
    <row r="25" spans="1:14" ht="21" customHeight="1">
      <c r="B25" s="72" t="s">
        <v>17</v>
      </c>
      <c r="D25" s="506">
        <f>入力シート①!C12</f>
        <v>0</v>
      </c>
      <c r="E25" s="506"/>
      <c r="F25" s="506"/>
      <c r="G25" s="506"/>
      <c r="H25" s="506"/>
      <c r="I25" s="506"/>
      <c r="J25" s="75" t="s">
        <v>20</v>
      </c>
    </row>
    <row r="26" spans="1:14" ht="21" customHeight="1">
      <c r="D26" s="76"/>
      <c r="E26" s="76"/>
      <c r="F26" s="72"/>
      <c r="G26" s="76"/>
      <c r="I26" s="74"/>
      <c r="J26" s="74"/>
      <c r="K26" s="74"/>
      <c r="L26" s="74"/>
    </row>
    <row r="27" spans="1:14" ht="21" customHeight="1">
      <c r="D27" s="76"/>
      <c r="E27" s="76"/>
      <c r="F27" s="72"/>
      <c r="G27" s="76"/>
      <c r="I27" s="74"/>
      <c r="J27" s="74"/>
      <c r="K27" s="77"/>
      <c r="L27" s="77"/>
    </row>
    <row r="28" spans="1:14" ht="21" customHeight="1">
      <c r="A28" s="46" t="s">
        <v>69</v>
      </c>
      <c r="D28" s="76"/>
      <c r="E28" s="76"/>
      <c r="F28" s="72"/>
      <c r="G28" s="76"/>
      <c r="I28" s="74"/>
      <c r="J28" s="74"/>
      <c r="K28" s="77"/>
      <c r="L28" s="77"/>
    </row>
    <row r="29" spans="1:14" ht="21" customHeight="1">
      <c r="A29" s="501" t="s">
        <v>360</v>
      </c>
      <c r="B29" s="501"/>
      <c r="C29" s="501"/>
      <c r="D29" s="501"/>
      <c r="E29" s="501"/>
      <c r="F29" s="501"/>
      <c r="G29" s="501"/>
      <c r="H29" s="501"/>
      <c r="I29" s="501"/>
      <c r="J29" s="501"/>
      <c r="K29" s="501"/>
      <c r="L29" s="501"/>
      <c r="M29" s="501"/>
      <c r="N29" s="501"/>
    </row>
    <row r="30" spans="1:14" ht="21" customHeight="1">
      <c r="D30" s="76"/>
      <c r="E30" s="76"/>
      <c r="F30" s="72"/>
      <c r="G30" s="76"/>
      <c r="I30" s="74"/>
      <c r="J30" s="74"/>
      <c r="K30" s="77"/>
      <c r="L30" s="77"/>
    </row>
  </sheetData>
  <mergeCells count="10">
    <mergeCell ref="A29:N29"/>
    <mergeCell ref="D25:I25"/>
    <mergeCell ref="P1:S1"/>
    <mergeCell ref="P2:S4"/>
    <mergeCell ref="H19:N19"/>
    <mergeCell ref="H22:N22"/>
    <mergeCell ref="A15:D15"/>
    <mergeCell ref="A5:N5"/>
    <mergeCell ref="A9:H9"/>
    <mergeCell ref="I9:N9"/>
  </mergeCells>
  <phoneticPr fontId="1"/>
  <hyperlinks>
    <hyperlink ref="U1" location="目次!A1" display="目次に戻る"/>
  </hyperlinks>
  <printOptions horizontalCentered="1"/>
  <pageMargins left="0.98425196850393704" right="0.59055118110236227" top="0.98425196850393704" bottom="0.98425196850393704" header="0.51181102362204722" footer="0.51181102362204722"/>
  <pageSetup paperSize="9" scale="95" orientation="portrait" blackAndWhite="1" horizontalDpi="200" verticalDpi="2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入力シート②!$B$4:$B$42</xm:f>
          </x14:formula1>
          <xm:sqref>P2:S4</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view="pageBreakPreview" zoomScaleNormal="100" zoomScaleSheetLayoutView="100" workbookViewId="0"/>
  </sheetViews>
  <sheetFormatPr defaultRowHeight="15.75"/>
  <cols>
    <col min="1" max="3" width="9" style="48"/>
    <col min="4" max="4" width="9" style="48" customWidth="1"/>
    <col min="5" max="5" width="4.375" style="342" customWidth="1"/>
    <col min="6" max="9" width="9" style="48"/>
    <col min="10" max="10" width="11.875" style="48" bestFit="1" customWidth="1"/>
    <col min="11" max="16384" width="9" style="48"/>
  </cols>
  <sheetData>
    <row r="1" spans="1:10">
      <c r="I1" s="66" t="s">
        <v>504</v>
      </c>
      <c r="J1" s="245" t="s">
        <v>364</v>
      </c>
    </row>
    <row r="4" spans="1:10" ht="31.5">
      <c r="A4" s="505" t="s">
        <v>53</v>
      </c>
      <c r="B4" s="505"/>
      <c r="C4" s="505"/>
      <c r="D4" s="505"/>
      <c r="E4" s="505"/>
      <c r="F4" s="505"/>
      <c r="G4" s="505"/>
      <c r="H4" s="505"/>
      <c r="I4" s="505"/>
    </row>
    <row r="5" spans="1:10" ht="14.25" customHeight="1">
      <c r="A5" s="67"/>
      <c r="B5" s="67"/>
      <c r="C5" s="67"/>
      <c r="D5" s="67"/>
      <c r="E5" s="67"/>
      <c r="F5" s="67"/>
      <c r="G5" s="67"/>
      <c r="H5" s="67"/>
      <c r="I5" s="67"/>
    </row>
    <row r="6" spans="1:10" ht="14.25" customHeight="1">
      <c r="A6" s="67"/>
      <c r="B6" s="67"/>
      <c r="C6" s="67"/>
      <c r="D6" s="67"/>
      <c r="E6" s="67"/>
      <c r="F6" s="67"/>
      <c r="G6" s="67"/>
      <c r="H6" s="67"/>
      <c r="I6" s="67"/>
    </row>
    <row r="7" spans="1:10" ht="14.25" customHeight="1">
      <c r="A7" s="78"/>
      <c r="B7" s="67"/>
      <c r="C7" s="67"/>
      <c r="D7" s="67"/>
      <c r="E7" s="67"/>
      <c r="F7" s="67"/>
      <c r="G7" s="67"/>
      <c r="H7" s="67"/>
      <c r="I7" s="67"/>
    </row>
    <row r="8" spans="1:10" ht="18" customHeight="1">
      <c r="A8" s="611" t="str">
        <f>"　公職選挙法第１６８条第１項の規定により、"&amp;設定シート!$F$5&amp;"執行の"</f>
        <v>　公職選挙法第１６８条第１項の規定により、令和7年10月26日執行の</v>
      </c>
      <c r="B8" s="611"/>
      <c r="C8" s="611"/>
      <c r="D8" s="611"/>
      <c r="E8" s="611"/>
      <c r="F8" s="611"/>
      <c r="G8" s="611"/>
      <c r="H8" s="611"/>
      <c r="I8" s="611"/>
    </row>
    <row r="9" spans="1:10" ht="18" customHeight="1">
      <c r="A9" s="48" t="s">
        <v>663</v>
      </c>
      <c r="B9" s="78"/>
      <c r="C9" s="78"/>
      <c r="D9" s="95"/>
      <c r="E9" s="340"/>
      <c r="F9" s="75"/>
      <c r="G9" s="78"/>
      <c r="H9" s="78"/>
      <c r="I9" s="78"/>
    </row>
    <row r="10" spans="1:10" ht="18" customHeight="1">
      <c r="B10" s="78"/>
      <c r="C10" s="78"/>
      <c r="D10" s="78"/>
      <c r="E10" s="339"/>
      <c r="F10" s="78"/>
      <c r="G10" s="78"/>
      <c r="H10" s="78"/>
      <c r="I10" s="78"/>
    </row>
    <row r="11" spans="1:10" ht="14.25" customHeight="1">
      <c r="A11" s="78"/>
      <c r="B11" s="67"/>
      <c r="C11" s="67"/>
      <c r="D11" s="67"/>
      <c r="E11" s="67"/>
      <c r="F11" s="67"/>
      <c r="G11" s="67"/>
      <c r="H11" s="67"/>
      <c r="I11" s="67"/>
    </row>
    <row r="12" spans="1:10" ht="14.25" customHeight="1">
      <c r="A12" s="78"/>
      <c r="B12" s="497">
        <f>入力シート①!C5</f>
        <v>45939</v>
      </c>
      <c r="C12" s="506"/>
      <c r="D12" s="67"/>
      <c r="E12" s="67"/>
      <c r="F12" s="67"/>
      <c r="G12" s="67"/>
      <c r="H12" s="67"/>
      <c r="I12" s="67"/>
    </row>
    <row r="13" spans="1:10" ht="14.25" customHeight="1">
      <c r="A13" s="78"/>
      <c r="B13" s="67"/>
      <c r="C13" s="67"/>
      <c r="D13" s="67"/>
      <c r="E13" s="67"/>
      <c r="F13" s="67"/>
      <c r="G13" s="67"/>
      <c r="H13" s="67"/>
      <c r="I13" s="67"/>
    </row>
    <row r="14" spans="1:10" ht="14.25" customHeight="1">
      <c r="A14" s="78"/>
      <c r="B14" s="67"/>
      <c r="C14" s="67"/>
      <c r="D14" s="67"/>
      <c r="E14" s="67"/>
      <c r="F14" s="67"/>
      <c r="G14" s="67"/>
      <c r="H14" s="67"/>
      <c r="I14" s="67"/>
    </row>
    <row r="15" spans="1:10" ht="14.25" customHeight="1">
      <c r="A15" s="78"/>
      <c r="B15" s="67"/>
      <c r="C15" s="67"/>
      <c r="D15" s="67"/>
      <c r="E15" s="67"/>
      <c r="F15" s="67"/>
      <c r="G15" s="67"/>
      <c r="H15" s="67"/>
      <c r="I15" s="67"/>
    </row>
    <row r="16" spans="1:10" ht="14.25" customHeight="1">
      <c r="A16" s="78"/>
      <c r="B16" s="67"/>
      <c r="C16" s="67"/>
      <c r="D16" s="336" t="s">
        <v>25</v>
      </c>
      <c r="E16" s="336"/>
      <c r="G16" s="67"/>
      <c r="H16" s="67"/>
      <c r="I16" s="67"/>
    </row>
    <row r="17" spans="1:9" ht="14.25" customHeight="1">
      <c r="A17" s="78"/>
      <c r="B17" s="67"/>
      <c r="C17" s="67"/>
      <c r="D17" s="350"/>
      <c r="E17" s="350"/>
      <c r="F17" s="67"/>
      <c r="G17" s="67"/>
      <c r="H17" s="67"/>
      <c r="I17" s="67"/>
    </row>
    <row r="18" spans="1:9" ht="14.25" customHeight="1">
      <c r="A18" s="78"/>
      <c r="B18" s="67"/>
      <c r="C18" s="67"/>
      <c r="D18" s="337" t="s">
        <v>22</v>
      </c>
      <c r="E18" s="337"/>
      <c r="F18" s="506">
        <f>入力シート①!C16</f>
        <v>0</v>
      </c>
      <c r="G18" s="506"/>
      <c r="H18" s="506"/>
      <c r="I18" s="506"/>
    </row>
    <row r="19" spans="1:9" ht="14.25" customHeight="1">
      <c r="A19" s="78"/>
      <c r="B19" s="67"/>
      <c r="C19" s="67"/>
      <c r="D19" s="351"/>
      <c r="E19" s="351"/>
      <c r="F19" s="507"/>
      <c r="G19" s="507"/>
      <c r="H19" s="507"/>
      <c r="I19" s="507"/>
    </row>
    <row r="20" spans="1:9">
      <c r="D20" s="337" t="s">
        <v>23</v>
      </c>
      <c r="E20" s="337"/>
      <c r="F20" s="506">
        <f>入力シート①!C12</f>
        <v>0</v>
      </c>
      <c r="G20" s="506"/>
      <c r="H20" s="506"/>
      <c r="I20" s="506"/>
    </row>
    <row r="21" spans="1:9">
      <c r="D21" s="337"/>
      <c r="E21" s="337"/>
      <c r="F21" s="507"/>
      <c r="G21" s="507"/>
      <c r="H21" s="507"/>
      <c r="I21" s="507"/>
    </row>
    <row r="22" spans="1:9">
      <c r="D22" s="337" t="s">
        <v>1</v>
      </c>
      <c r="E22" s="337"/>
      <c r="F22" s="506">
        <f>入力シート①!C17</f>
        <v>0</v>
      </c>
      <c r="G22" s="506"/>
      <c r="H22" s="506"/>
      <c r="I22" s="506"/>
    </row>
    <row r="23" spans="1:9">
      <c r="F23" s="336"/>
      <c r="G23" s="336"/>
      <c r="H23" s="336"/>
      <c r="I23" s="336"/>
    </row>
    <row r="25" spans="1:9">
      <c r="A25" s="83" t="str">
        <f>"　宮城県選挙管理委員会委員長　"&amp;設定シート!$D$12&amp;"　殿"</f>
        <v>　宮城県選挙管理委員会委員長　櫻井　正人　殿</v>
      </c>
    </row>
    <row r="29" spans="1:9">
      <c r="A29" s="536" t="s">
        <v>40</v>
      </c>
      <c r="B29" s="536"/>
      <c r="C29" s="536"/>
      <c r="D29" s="536"/>
      <c r="E29" s="536"/>
      <c r="F29" s="536"/>
      <c r="G29" s="536"/>
      <c r="H29" s="536"/>
      <c r="I29" s="536"/>
    </row>
    <row r="32" spans="1:9" ht="14.25" customHeight="1"/>
    <row r="33" spans="1:9" ht="14.25" customHeight="1">
      <c r="A33" s="48" t="s">
        <v>388</v>
      </c>
    </row>
    <row r="34" spans="1:9" ht="14.25" customHeight="1"/>
    <row r="35" spans="1:9" ht="14.25" customHeight="1">
      <c r="A35" s="48" t="s">
        <v>100</v>
      </c>
    </row>
    <row r="39" spans="1:9">
      <c r="B39" s="71"/>
      <c r="C39" s="75"/>
    </row>
    <row r="41" spans="1:9">
      <c r="A41" s="63" t="s">
        <v>69</v>
      </c>
      <c r="F41" s="66"/>
      <c r="G41" s="92"/>
    </row>
    <row r="42" spans="1:9">
      <c r="A42" s="595" t="s">
        <v>101</v>
      </c>
      <c r="B42" s="595"/>
      <c r="C42" s="595"/>
      <c r="D42" s="595"/>
      <c r="E42" s="595"/>
      <c r="F42" s="595"/>
      <c r="G42" s="595"/>
      <c r="H42" s="595"/>
      <c r="I42" s="595"/>
    </row>
    <row r="43" spans="1:9">
      <c r="A43" s="595" t="s">
        <v>102</v>
      </c>
      <c r="B43" s="595"/>
      <c r="C43" s="595"/>
      <c r="D43" s="595"/>
      <c r="E43" s="595"/>
      <c r="F43" s="595"/>
      <c r="G43" s="595"/>
      <c r="H43" s="595"/>
      <c r="I43" s="595"/>
    </row>
    <row r="44" spans="1:9">
      <c r="A44" s="595" t="s">
        <v>103</v>
      </c>
      <c r="B44" s="595"/>
      <c r="C44" s="595"/>
      <c r="D44" s="595"/>
      <c r="E44" s="595"/>
      <c r="F44" s="595"/>
      <c r="G44" s="595"/>
      <c r="H44" s="595"/>
      <c r="I44" s="595"/>
    </row>
    <row r="45" spans="1:9">
      <c r="A45" s="595" t="s">
        <v>439</v>
      </c>
      <c r="B45" s="595"/>
      <c r="C45" s="595"/>
      <c r="D45" s="595"/>
      <c r="E45" s="595"/>
      <c r="F45" s="595"/>
      <c r="G45" s="595"/>
      <c r="H45" s="595"/>
      <c r="I45" s="595"/>
    </row>
    <row r="46" spans="1:9">
      <c r="A46" s="595" t="s">
        <v>440</v>
      </c>
      <c r="B46" s="595"/>
      <c r="C46" s="595"/>
      <c r="D46" s="595"/>
      <c r="E46" s="595"/>
      <c r="F46" s="595"/>
      <c r="G46" s="595"/>
      <c r="H46" s="595"/>
      <c r="I46" s="595"/>
    </row>
    <row r="47" spans="1:9">
      <c r="A47" s="595" t="s">
        <v>518</v>
      </c>
      <c r="B47" s="595"/>
      <c r="C47" s="595"/>
      <c r="D47" s="595"/>
      <c r="E47" s="595"/>
      <c r="F47" s="595"/>
      <c r="G47" s="595"/>
      <c r="H47" s="595"/>
      <c r="I47" s="595"/>
    </row>
    <row r="48" spans="1:9">
      <c r="A48" s="595" t="s">
        <v>519</v>
      </c>
      <c r="B48" s="595"/>
      <c r="C48" s="595"/>
      <c r="D48" s="595"/>
      <c r="E48" s="595"/>
      <c r="F48" s="595"/>
      <c r="G48" s="595"/>
      <c r="H48" s="595"/>
      <c r="I48" s="595"/>
    </row>
  </sheetData>
  <mergeCells count="16">
    <mergeCell ref="A47:I47"/>
    <mergeCell ref="A48:I48"/>
    <mergeCell ref="A42:I42"/>
    <mergeCell ref="A43:I43"/>
    <mergeCell ref="A44:I44"/>
    <mergeCell ref="A45:I45"/>
    <mergeCell ref="A46:I46"/>
    <mergeCell ref="A4:I4"/>
    <mergeCell ref="A8:I8"/>
    <mergeCell ref="B12:C12"/>
    <mergeCell ref="A29:I29"/>
    <mergeCell ref="F18:I18"/>
    <mergeCell ref="F19:I19"/>
    <mergeCell ref="F20:I20"/>
    <mergeCell ref="F21:I21"/>
    <mergeCell ref="F22:I22"/>
  </mergeCells>
  <phoneticPr fontId="1"/>
  <hyperlinks>
    <hyperlink ref="J1" location="目次!A1" display="目次に戻る"/>
  </hyperlinks>
  <printOptions horizontalCentered="1"/>
  <pageMargins left="0.98425196850393704" right="0.59055118110236227" top="0.78740157480314965" bottom="0.78740157480314965" header="0.51181102362204722" footer="0.51181102362204722"/>
  <pageSetup paperSize="9" orientation="portrait" blackAndWhite="1" horizontalDpi="200" verticalDpi="2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view="pageBreakPreview" zoomScaleNormal="100" zoomScaleSheetLayoutView="100" workbookViewId="0"/>
  </sheetViews>
  <sheetFormatPr defaultRowHeight="15.75"/>
  <cols>
    <col min="1" max="1" width="10.5" style="48" bestFit="1" customWidth="1"/>
    <col min="2" max="8" width="9" style="48"/>
    <col min="9" max="9" width="11.875" style="48" customWidth="1"/>
    <col min="10" max="10" width="11.875" style="48" bestFit="1" customWidth="1"/>
    <col min="11" max="16384" width="9" style="48"/>
  </cols>
  <sheetData>
    <row r="1" spans="1:10">
      <c r="I1" s="66" t="s">
        <v>505</v>
      </c>
      <c r="J1" s="245" t="s">
        <v>364</v>
      </c>
    </row>
    <row r="4" spans="1:10" ht="31.5">
      <c r="A4" s="505" t="s">
        <v>106</v>
      </c>
      <c r="B4" s="505"/>
      <c r="C4" s="505"/>
      <c r="D4" s="505"/>
      <c r="E4" s="505"/>
      <c r="F4" s="505"/>
      <c r="G4" s="505"/>
      <c r="H4" s="505"/>
      <c r="I4" s="505"/>
    </row>
    <row r="5" spans="1:10" ht="14.25" customHeight="1">
      <c r="A5" s="67"/>
      <c r="B5" s="67"/>
      <c r="C5" s="67"/>
      <c r="D5" s="67"/>
      <c r="E5" s="67"/>
      <c r="F5" s="67"/>
      <c r="G5" s="67"/>
      <c r="H5" s="67"/>
      <c r="I5" s="67"/>
    </row>
    <row r="6" spans="1:10" ht="14.25" customHeight="1">
      <c r="A6" s="67"/>
      <c r="B6" s="67"/>
      <c r="C6" s="67"/>
      <c r="D6" s="67"/>
      <c r="E6" s="67"/>
      <c r="F6" s="67"/>
      <c r="G6" s="67"/>
      <c r="H6" s="67"/>
      <c r="I6" s="67"/>
    </row>
    <row r="7" spans="1:10" ht="14.25" customHeight="1">
      <c r="A7" s="78"/>
      <c r="B7" s="67"/>
      <c r="C7" s="67"/>
      <c r="D7" s="67"/>
      <c r="E7" s="67"/>
      <c r="F7" s="67"/>
      <c r="G7" s="67"/>
      <c r="H7" s="67"/>
      <c r="I7" s="67"/>
    </row>
    <row r="8" spans="1:10" ht="18" customHeight="1">
      <c r="A8" s="544">
        <f>入力シート①!C5</f>
        <v>45939</v>
      </c>
      <c r="B8" s="544"/>
      <c r="C8" s="75" t="s">
        <v>189</v>
      </c>
      <c r="D8" s="67"/>
      <c r="E8" s="67"/>
      <c r="F8" s="67"/>
      <c r="G8" s="67"/>
      <c r="H8" s="67"/>
      <c r="I8" s="67"/>
    </row>
    <row r="9" spans="1:10" ht="18" customHeight="1">
      <c r="B9" s="67"/>
      <c r="C9" s="67"/>
      <c r="D9" s="67"/>
      <c r="E9" s="67"/>
      <c r="F9" s="67"/>
      <c r="G9" s="67"/>
      <c r="H9" s="67"/>
      <c r="I9" s="67"/>
    </row>
    <row r="10" spans="1:10" ht="18" customHeight="1">
      <c r="A10" s="75"/>
      <c r="D10" s="67"/>
      <c r="E10" s="67"/>
      <c r="F10" s="67"/>
      <c r="G10" s="67"/>
      <c r="H10" s="67"/>
      <c r="I10" s="67"/>
    </row>
    <row r="11" spans="1:10" ht="14.25" customHeight="1">
      <c r="A11" s="78"/>
      <c r="B11" s="67"/>
      <c r="C11" s="67"/>
      <c r="D11" s="67"/>
      <c r="E11" s="67"/>
      <c r="F11" s="67"/>
      <c r="G11" s="67"/>
      <c r="H11" s="67"/>
      <c r="I11" s="67"/>
    </row>
    <row r="12" spans="1:10" ht="14.25" customHeight="1">
      <c r="A12" s="78"/>
      <c r="B12" s="67"/>
      <c r="C12" s="67"/>
      <c r="D12" s="67"/>
      <c r="E12" s="67"/>
      <c r="F12" s="67"/>
      <c r="G12" s="67"/>
      <c r="H12" s="67"/>
      <c r="I12" s="67"/>
    </row>
    <row r="13" spans="1:10" ht="14.25" customHeight="1">
      <c r="A13" s="78"/>
      <c r="B13" s="571" t="s">
        <v>105</v>
      </c>
      <c r="C13" s="571"/>
      <c r="D13" s="571"/>
      <c r="E13" s="67"/>
      <c r="F13" s="67"/>
      <c r="G13" s="67"/>
      <c r="H13" s="67"/>
      <c r="I13" s="67"/>
    </row>
    <row r="14" spans="1:10" ht="14.25" customHeight="1">
      <c r="A14" s="78"/>
      <c r="B14" s="67"/>
      <c r="C14" s="67"/>
      <c r="D14" s="67"/>
      <c r="E14" s="67"/>
      <c r="F14" s="67"/>
      <c r="G14" s="67"/>
      <c r="H14" s="67"/>
      <c r="I14" s="67"/>
    </row>
    <row r="15" spans="1:10" ht="14.25" customHeight="1">
      <c r="A15" s="78"/>
      <c r="B15" s="67"/>
      <c r="C15" s="67"/>
      <c r="D15" s="67"/>
      <c r="E15" s="67"/>
      <c r="F15" s="67"/>
      <c r="G15" s="67"/>
      <c r="H15" s="67"/>
      <c r="I15" s="67"/>
    </row>
    <row r="16" spans="1:10" ht="14.25" customHeight="1">
      <c r="A16" s="78"/>
      <c r="B16" s="67"/>
      <c r="C16" s="67"/>
      <c r="D16" s="67"/>
      <c r="E16" s="67"/>
      <c r="F16" s="67"/>
      <c r="G16" s="67"/>
      <c r="H16" s="67"/>
      <c r="I16" s="67"/>
    </row>
    <row r="17" spans="1:9" ht="14.25" customHeight="1">
      <c r="A17" s="78"/>
      <c r="B17" s="67"/>
      <c r="C17" s="67"/>
      <c r="E17" s="48" t="s">
        <v>25</v>
      </c>
      <c r="F17" s="67"/>
      <c r="G17" s="67"/>
      <c r="H17" s="67"/>
      <c r="I17" s="67"/>
    </row>
    <row r="18" spans="1:9" ht="14.25" customHeight="1">
      <c r="A18" s="78"/>
      <c r="B18" s="67"/>
      <c r="C18" s="67"/>
      <c r="D18" s="67"/>
      <c r="E18" s="67"/>
      <c r="F18" s="67"/>
      <c r="G18" s="67"/>
      <c r="H18" s="67"/>
      <c r="I18" s="67"/>
    </row>
    <row r="19" spans="1:9">
      <c r="E19" s="48" t="s">
        <v>39</v>
      </c>
      <c r="F19" s="484">
        <f>入力シート①!C12</f>
        <v>0</v>
      </c>
      <c r="G19" s="484"/>
      <c r="H19" s="484"/>
      <c r="I19" s="484"/>
    </row>
    <row r="23" spans="1:9">
      <c r="A23" s="83" t="str">
        <f>"　宮城県選挙管理委員会委員長　"&amp;設定シート!$D$12&amp;"　殿"</f>
        <v>　宮城県選挙管理委員会委員長　櫻井　正人　殿</v>
      </c>
    </row>
    <row r="30" spans="1:9">
      <c r="A30" s="63" t="s">
        <v>69</v>
      </c>
      <c r="B30" s="46"/>
      <c r="C30" s="46"/>
      <c r="D30" s="46"/>
      <c r="E30" s="46"/>
      <c r="F30" s="46"/>
      <c r="G30" s="46"/>
      <c r="H30" s="46"/>
      <c r="I30" s="46"/>
    </row>
    <row r="31" spans="1:9">
      <c r="A31" s="595" t="s">
        <v>190</v>
      </c>
      <c r="B31" s="595"/>
      <c r="C31" s="595"/>
      <c r="D31" s="595"/>
      <c r="E31" s="595"/>
      <c r="F31" s="595"/>
      <c r="G31" s="595"/>
      <c r="H31" s="595"/>
      <c r="I31" s="595"/>
    </row>
    <row r="32" spans="1:9">
      <c r="A32" s="595" t="s">
        <v>191</v>
      </c>
      <c r="B32" s="595"/>
      <c r="C32" s="595"/>
      <c r="D32" s="595"/>
      <c r="E32" s="595"/>
      <c r="F32" s="595"/>
      <c r="G32" s="595"/>
      <c r="H32" s="595"/>
      <c r="I32" s="595"/>
    </row>
    <row r="33" spans="1:9">
      <c r="A33" s="595" t="s">
        <v>192</v>
      </c>
      <c r="B33" s="595"/>
      <c r="C33" s="595"/>
      <c r="D33" s="595"/>
      <c r="E33" s="595"/>
      <c r="F33" s="595"/>
      <c r="G33" s="595"/>
      <c r="H33" s="595"/>
      <c r="I33" s="595"/>
    </row>
    <row r="34" spans="1:9">
      <c r="A34" s="595" t="s">
        <v>193</v>
      </c>
      <c r="B34" s="595"/>
      <c r="C34" s="595"/>
      <c r="D34" s="595"/>
      <c r="E34" s="595"/>
      <c r="F34" s="595"/>
      <c r="G34" s="595"/>
      <c r="H34" s="595"/>
      <c r="I34" s="595"/>
    </row>
    <row r="38" spans="1:9" ht="14.25" customHeight="1"/>
    <row r="39" spans="1:9" ht="14.25" customHeight="1"/>
    <row r="40" spans="1:9" ht="14.25" customHeight="1"/>
    <row r="47" spans="1:9">
      <c r="B47" s="71"/>
      <c r="C47" s="75"/>
    </row>
    <row r="48" spans="1:9">
      <c r="B48" s="71"/>
      <c r="C48" s="75"/>
    </row>
    <row r="50" spans="5:7">
      <c r="E50" s="66"/>
      <c r="F50" s="92"/>
    </row>
    <row r="55" spans="5:7">
      <c r="E55" s="66"/>
      <c r="F55" s="68"/>
      <c r="G55" s="68"/>
    </row>
  </sheetData>
  <mergeCells count="8">
    <mergeCell ref="A32:I32"/>
    <mergeCell ref="A33:I33"/>
    <mergeCell ref="A34:I34"/>
    <mergeCell ref="A4:I4"/>
    <mergeCell ref="B13:D13"/>
    <mergeCell ref="F19:I19"/>
    <mergeCell ref="A8:B8"/>
    <mergeCell ref="A31:I31"/>
  </mergeCells>
  <phoneticPr fontId="1"/>
  <hyperlinks>
    <hyperlink ref="J1" location="目次!A1" display="目次に戻る"/>
  </hyperlinks>
  <printOptions horizontalCentered="1"/>
  <pageMargins left="0.78740157480314965" right="0.59055118110236227" top="0.78740157480314965" bottom="0.78740157480314965" header="0.51181102362204722" footer="0.51181102362204722"/>
  <pageSetup paperSize="9" orientation="portrait" blackAndWhite="1" horizontalDpi="200" verticalDpi="2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99FF"/>
  </sheetPr>
  <dimension ref="A1:I82"/>
  <sheetViews>
    <sheetView view="pageBreakPreview" zoomScaleNormal="100" zoomScaleSheetLayoutView="100" workbookViewId="0">
      <pane ySplit="2" topLeftCell="A9" activePane="bottomLeft" state="frozen"/>
      <selection pane="bottomLeft" activeCell="C29" sqref="C29"/>
    </sheetView>
  </sheetViews>
  <sheetFormatPr defaultRowHeight="21" customHeight="1"/>
  <cols>
    <col min="1" max="1" width="3.875" style="45" bestFit="1" customWidth="1"/>
    <col min="2" max="2" width="58.875" style="2" bestFit="1" customWidth="1"/>
    <col min="3" max="3" width="54.75" style="28" customWidth="1"/>
    <col min="4" max="4" width="47.25" style="27" customWidth="1"/>
    <col min="5" max="5" width="10.5" style="2" bestFit="1" customWidth="1"/>
    <col min="6" max="6" width="33.25" style="2" bestFit="1" customWidth="1"/>
    <col min="7" max="7" width="28.375" style="2" customWidth="1"/>
    <col min="8" max="8" width="49.75" style="2" customWidth="1"/>
    <col min="9" max="9" width="26.75" style="2" bestFit="1" customWidth="1"/>
    <col min="10" max="10" width="22.875" style="2" customWidth="1"/>
    <col min="11" max="16384" width="9" style="2"/>
  </cols>
  <sheetData>
    <row r="1" spans="1:9" ht="17.25" thickBot="1">
      <c r="A1" s="12" t="s">
        <v>178</v>
      </c>
      <c r="C1" s="12"/>
      <c r="D1" s="12"/>
    </row>
    <row r="2" spans="1:9" s="9" customFormat="1" ht="21" customHeight="1" thickTop="1" thickBot="1">
      <c r="A2" s="218"/>
      <c r="B2" s="219" t="s">
        <v>115</v>
      </c>
      <c r="C2" s="220" t="s">
        <v>162</v>
      </c>
      <c r="D2" s="221" t="s">
        <v>163</v>
      </c>
    </row>
    <row r="3" spans="1:9" ht="21" customHeight="1">
      <c r="A3" s="425" t="s">
        <v>161</v>
      </c>
      <c r="B3" s="163" t="s">
        <v>71</v>
      </c>
      <c r="C3" s="177" t="str">
        <f>設定シート!D4</f>
        <v>令和7年10月26日執行　宮城県知事選挙</v>
      </c>
      <c r="D3" s="169"/>
    </row>
    <row r="4" spans="1:9" ht="21" customHeight="1">
      <c r="A4" s="426"/>
      <c r="B4" s="164" t="s">
        <v>304</v>
      </c>
      <c r="C4" s="178">
        <f>設定シート!D5</f>
        <v>45956</v>
      </c>
      <c r="D4" s="170"/>
    </row>
    <row r="5" spans="1:9" ht="21" customHeight="1">
      <c r="A5" s="427"/>
      <c r="B5" s="166" t="s">
        <v>540</v>
      </c>
      <c r="C5" s="271">
        <v>45939</v>
      </c>
      <c r="D5" s="225" t="s">
        <v>627</v>
      </c>
    </row>
    <row r="6" spans="1:9" ht="21" customHeight="1" thickBot="1">
      <c r="A6" s="428"/>
      <c r="B6" s="165" t="s">
        <v>75</v>
      </c>
      <c r="C6" s="179" t="s">
        <v>660</v>
      </c>
      <c r="D6" s="250" t="s">
        <v>444</v>
      </c>
      <c r="F6" s="19" t="s">
        <v>159</v>
      </c>
      <c r="G6" s="20" t="str">
        <f>VLOOKUP(C6,設定シート!$B$7:$D$11,3,0)</f>
        <v>櫻井　正人</v>
      </c>
      <c r="H6" s="19" t="s">
        <v>79</v>
      </c>
      <c r="I6" s="20" t="str">
        <f>VLOOKUP(C6,設定シート!$B$7:$D$11,2,0)</f>
        <v>宮城県</v>
      </c>
    </row>
    <row r="7" spans="1:9" ht="21" customHeight="1">
      <c r="A7" s="425" t="s">
        <v>366</v>
      </c>
      <c r="B7" s="163" t="s">
        <v>305</v>
      </c>
      <c r="C7" s="180"/>
      <c r="D7" s="172" t="s">
        <v>443</v>
      </c>
      <c r="E7" s="3"/>
    </row>
    <row r="8" spans="1:9" ht="21" customHeight="1">
      <c r="A8" s="426"/>
      <c r="B8" s="222" t="s">
        <v>267</v>
      </c>
      <c r="C8" s="223"/>
      <c r="D8" s="224" t="s">
        <v>387</v>
      </c>
      <c r="E8" s="3"/>
    </row>
    <row r="9" spans="1:9" ht="21" customHeight="1">
      <c r="A9" s="426"/>
      <c r="B9" s="164" t="s">
        <v>63</v>
      </c>
      <c r="C9" s="181"/>
      <c r="D9" s="173" t="s">
        <v>209</v>
      </c>
      <c r="E9" s="3"/>
      <c r="F9" s="20" t="str">
        <f>ASC(C9)</f>
        <v/>
      </c>
      <c r="G9" s="20" t="str">
        <f>SUBSTITUTE(SUBSTITUTE(SUBSTITUTE(SUBSTITUTE(SUBSTITUTE(ASC(F9),1,"一"),2,"二"),3,"三"),4,"四"),5,"五")</f>
        <v/>
      </c>
      <c r="H9" s="20" t="str">
        <f>SUBSTITUTE(SUBSTITUTE(SUBSTITUTE(SUBSTITUTE(SUBSTITUTE(G9,6,"六"),7,"七"),8,"八"),9,"九"),0,"〇")</f>
        <v/>
      </c>
    </row>
    <row r="10" spans="1:9" ht="21" customHeight="1" thickBot="1">
      <c r="A10" s="426"/>
      <c r="B10" s="164" t="s">
        <v>65</v>
      </c>
      <c r="C10" s="181"/>
      <c r="D10" s="173" t="s">
        <v>208</v>
      </c>
      <c r="E10" s="3"/>
    </row>
    <row r="11" spans="1:9" ht="21" customHeight="1">
      <c r="A11" s="429" t="s">
        <v>172</v>
      </c>
      <c r="B11" s="163" t="s">
        <v>306</v>
      </c>
      <c r="C11" s="183"/>
      <c r="D11" s="172" t="s">
        <v>445</v>
      </c>
    </row>
    <row r="12" spans="1:9" ht="21" customHeight="1">
      <c r="A12" s="430"/>
      <c r="B12" s="222" t="s">
        <v>307</v>
      </c>
      <c r="C12" s="226"/>
      <c r="D12" s="224" t="s">
        <v>270</v>
      </c>
    </row>
    <row r="13" spans="1:9" ht="21" customHeight="1">
      <c r="A13" s="430"/>
      <c r="B13" s="164" t="s">
        <v>308</v>
      </c>
      <c r="C13" s="184"/>
      <c r="D13" s="173" t="s">
        <v>448</v>
      </c>
    </row>
    <row r="14" spans="1:9" ht="21" customHeight="1">
      <c r="A14" s="430"/>
      <c r="B14" s="164" t="s">
        <v>309</v>
      </c>
      <c r="C14" s="185"/>
      <c r="D14" s="174">
        <v>30973</v>
      </c>
    </row>
    <row r="15" spans="1:9" ht="21" customHeight="1">
      <c r="A15" s="430"/>
      <c r="B15" s="164" t="s">
        <v>310</v>
      </c>
      <c r="C15" s="182"/>
      <c r="D15" s="173" t="s">
        <v>271</v>
      </c>
    </row>
    <row r="16" spans="1:9" ht="21" customHeight="1">
      <c r="A16" s="430"/>
      <c r="B16" s="164" t="s">
        <v>311</v>
      </c>
      <c r="C16" s="182"/>
      <c r="D16" s="173" t="s">
        <v>272</v>
      </c>
      <c r="F16" s="21" t="s">
        <v>160</v>
      </c>
      <c r="G16" s="24">
        <f>DATEDIF(C14,C4,"y")</f>
        <v>125</v>
      </c>
    </row>
    <row r="17" spans="1:5" ht="21" customHeight="1">
      <c r="A17" s="430"/>
      <c r="B17" s="164" t="s">
        <v>312</v>
      </c>
      <c r="C17" s="182"/>
      <c r="D17" s="173" t="s">
        <v>446</v>
      </c>
    </row>
    <row r="18" spans="1:5" ht="21" customHeight="1">
      <c r="A18" s="430"/>
      <c r="B18" s="164" t="s">
        <v>313</v>
      </c>
      <c r="C18" s="182"/>
      <c r="D18" s="173" t="s">
        <v>176</v>
      </c>
      <c r="E18" s="3"/>
    </row>
    <row r="19" spans="1:5" ht="21" customHeight="1">
      <c r="A19" s="430"/>
      <c r="B19" s="164" t="s">
        <v>539</v>
      </c>
      <c r="C19" s="182"/>
      <c r="D19" s="173" t="s">
        <v>722</v>
      </c>
      <c r="E19" s="3"/>
    </row>
    <row r="20" spans="1:5" ht="21" customHeight="1" thickBot="1">
      <c r="A20" s="430"/>
      <c r="B20" s="166" t="s">
        <v>314</v>
      </c>
      <c r="C20" s="227"/>
      <c r="D20" s="225" t="s">
        <v>447</v>
      </c>
    </row>
    <row r="21" spans="1:5" ht="21" customHeight="1">
      <c r="A21" s="431" t="s">
        <v>274</v>
      </c>
      <c r="B21" s="211" t="s">
        <v>315</v>
      </c>
      <c r="C21" s="183"/>
      <c r="D21" s="172" t="s">
        <v>449</v>
      </c>
      <c r="E21" s="3"/>
    </row>
    <row r="22" spans="1:5" ht="21" customHeight="1">
      <c r="A22" s="432"/>
      <c r="B22" s="228" t="s">
        <v>316</v>
      </c>
      <c r="C22" s="226"/>
      <c r="D22" s="224" t="s">
        <v>275</v>
      </c>
      <c r="E22" s="3"/>
    </row>
    <row r="23" spans="1:5" ht="21" customHeight="1">
      <c r="A23" s="432"/>
      <c r="B23" s="167" t="s">
        <v>317</v>
      </c>
      <c r="C23" s="185"/>
      <c r="D23" s="174">
        <v>15788</v>
      </c>
      <c r="E23" s="3"/>
    </row>
    <row r="24" spans="1:5" ht="21" customHeight="1">
      <c r="A24" s="432"/>
      <c r="B24" s="167" t="s">
        <v>318</v>
      </c>
      <c r="C24" s="184"/>
      <c r="D24" s="173" t="s">
        <v>450</v>
      </c>
    </row>
    <row r="25" spans="1:5" ht="21" customHeight="1">
      <c r="A25" s="432"/>
      <c r="B25" s="167" t="s">
        <v>319</v>
      </c>
      <c r="C25" s="182"/>
      <c r="D25" s="173" t="s">
        <v>283</v>
      </c>
    </row>
    <row r="26" spans="1:5" ht="21" customHeight="1" thickBot="1">
      <c r="A26" s="432"/>
      <c r="B26" s="167" t="s">
        <v>320</v>
      </c>
      <c r="C26" s="182"/>
      <c r="D26" s="173" t="s">
        <v>446</v>
      </c>
      <c r="E26" s="3"/>
    </row>
    <row r="27" spans="1:5" ht="21" customHeight="1">
      <c r="A27" s="422" t="s">
        <v>173</v>
      </c>
      <c r="B27" s="163" t="s">
        <v>321</v>
      </c>
      <c r="C27" s="187"/>
      <c r="D27" s="175">
        <v>45848</v>
      </c>
    </row>
    <row r="28" spans="1:5" ht="21" customHeight="1">
      <c r="A28" s="423"/>
      <c r="B28" s="164" t="s">
        <v>322</v>
      </c>
      <c r="C28" s="185"/>
      <c r="D28" s="174">
        <v>45847</v>
      </c>
    </row>
    <row r="29" spans="1:5" ht="21" customHeight="1">
      <c r="A29" s="423"/>
      <c r="B29" s="164" t="s">
        <v>323</v>
      </c>
      <c r="C29" s="182"/>
      <c r="D29" s="173" t="s">
        <v>451</v>
      </c>
    </row>
    <row r="30" spans="1:5" ht="21" customHeight="1">
      <c r="A30" s="423"/>
      <c r="B30" s="164" t="s">
        <v>324</v>
      </c>
      <c r="C30" s="182"/>
      <c r="D30" s="173" t="s">
        <v>296</v>
      </c>
    </row>
    <row r="31" spans="1:5" ht="21" customHeight="1">
      <c r="A31" s="423"/>
      <c r="B31" s="164" t="s">
        <v>325</v>
      </c>
      <c r="C31" s="188"/>
      <c r="D31" s="176">
        <v>28799</v>
      </c>
    </row>
    <row r="32" spans="1:5" ht="21" customHeight="1">
      <c r="A32" s="423"/>
      <c r="B32" s="164" t="s">
        <v>326</v>
      </c>
      <c r="C32" s="184"/>
      <c r="D32" s="173" t="s">
        <v>450</v>
      </c>
    </row>
    <row r="33" spans="1:6" ht="21" customHeight="1" thickBot="1">
      <c r="A33" s="424"/>
      <c r="B33" s="166" t="s">
        <v>327</v>
      </c>
      <c r="C33" s="229"/>
      <c r="D33" s="225" t="s">
        <v>297</v>
      </c>
      <c r="F33" s="25"/>
    </row>
    <row r="34" spans="1:6" ht="21" customHeight="1">
      <c r="A34" s="422" t="s">
        <v>303</v>
      </c>
      <c r="B34" s="163" t="s">
        <v>328</v>
      </c>
      <c r="C34" s="187"/>
      <c r="D34" s="231">
        <v>45841</v>
      </c>
    </row>
    <row r="35" spans="1:6" ht="21" customHeight="1">
      <c r="A35" s="423"/>
      <c r="B35" s="222" t="s">
        <v>329</v>
      </c>
      <c r="C35" s="230"/>
      <c r="D35" s="224" t="s">
        <v>124</v>
      </c>
    </row>
    <row r="36" spans="1:6" ht="21" customHeight="1">
      <c r="A36" s="423"/>
      <c r="B36" s="164" t="s">
        <v>330</v>
      </c>
      <c r="C36" s="182"/>
      <c r="D36" s="173" t="s">
        <v>218</v>
      </c>
    </row>
    <row r="37" spans="1:6" ht="21" customHeight="1">
      <c r="A37" s="423"/>
      <c r="B37" s="164" t="s">
        <v>331</v>
      </c>
      <c r="C37" s="182"/>
      <c r="D37" s="173" t="s">
        <v>452</v>
      </c>
    </row>
    <row r="38" spans="1:6" ht="21" customHeight="1" thickBot="1">
      <c r="A38" s="423"/>
      <c r="B38" s="166" t="s">
        <v>332</v>
      </c>
      <c r="C38" s="182"/>
      <c r="D38" s="173" t="s">
        <v>453</v>
      </c>
    </row>
    <row r="39" spans="1:6" ht="21" customHeight="1">
      <c r="A39" s="423"/>
      <c r="B39" s="232" t="s">
        <v>76</v>
      </c>
      <c r="C39" s="233"/>
      <c r="D39" s="234"/>
    </row>
    <row r="40" spans="1:6" ht="21" customHeight="1">
      <c r="A40" s="423"/>
      <c r="B40" s="167" t="s">
        <v>338</v>
      </c>
      <c r="C40" s="185"/>
      <c r="D40" s="176">
        <v>45848</v>
      </c>
    </row>
    <row r="41" spans="1:6" ht="21" customHeight="1">
      <c r="A41" s="423"/>
      <c r="B41" s="167" t="s">
        <v>333</v>
      </c>
      <c r="C41" s="185"/>
      <c r="D41" s="176">
        <v>45847</v>
      </c>
    </row>
    <row r="42" spans="1:6" ht="21" customHeight="1">
      <c r="A42" s="423"/>
      <c r="B42" s="167" t="s">
        <v>334</v>
      </c>
      <c r="C42" s="184"/>
      <c r="D42" s="173" t="s">
        <v>450</v>
      </c>
    </row>
    <row r="43" spans="1:6" ht="21" customHeight="1">
      <c r="A43" s="423"/>
      <c r="B43" s="167" t="s">
        <v>335</v>
      </c>
      <c r="C43" s="182"/>
      <c r="D43" s="173" t="s">
        <v>454</v>
      </c>
    </row>
    <row r="44" spans="1:6" ht="21" customHeight="1">
      <c r="A44" s="423"/>
      <c r="B44" s="167" t="s">
        <v>336</v>
      </c>
      <c r="C44" s="182"/>
      <c r="D44" s="173" t="s">
        <v>455</v>
      </c>
    </row>
    <row r="45" spans="1:6" ht="21" customHeight="1" thickBot="1">
      <c r="A45" s="424"/>
      <c r="B45" s="168" t="s">
        <v>337</v>
      </c>
      <c r="C45" s="182"/>
      <c r="D45" s="173" t="s">
        <v>456</v>
      </c>
    </row>
    <row r="46" spans="1:6" ht="21" customHeight="1">
      <c r="A46" s="422" t="s">
        <v>174</v>
      </c>
      <c r="B46" s="163" t="s">
        <v>339</v>
      </c>
      <c r="C46" s="187"/>
      <c r="D46" s="175">
        <v>45841</v>
      </c>
    </row>
    <row r="47" spans="1:6" ht="21" customHeight="1">
      <c r="A47" s="423"/>
      <c r="B47" s="164" t="s">
        <v>340</v>
      </c>
      <c r="C47" s="182"/>
      <c r="D47" s="173" t="s">
        <v>211</v>
      </c>
    </row>
    <row r="48" spans="1:6" ht="21" customHeight="1">
      <c r="A48" s="423"/>
      <c r="B48" s="164" t="s">
        <v>341</v>
      </c>
      <c r="C48" s="185"/>
      <c r="D48" s="176">
        <v>29485</v>
      </c>
    </row>
    <row r="49" spans="1:9" ht="21" customHeight="1">
      <c r="A49" s="423"/>
      <c r="B49" s="164" t="s">
        <v>342</v>
      </c>
      <c r="C49" s="182"/>
      <c r="D49" s="173" t="s">
        <v>212</v>
      </c>
    </row>
    <row r="50" spans="1:9" ht="21" customHeight="1">
      <c r="A50" s="423"/>
      <c r="B50" s="164" t="s">
        <v>344</v>
      </c>
      <c r="C50" s="182"/>
      <c r="D50" s="173" t="s">
        <v>213</v>
      </c>
    </row>
    <row r="51" spans="1:9" ht="21" customHeight="1" thickBot="1">
      <c r="A51" s="423"/>
      <c r="B51" s="165" t="s">
        <v>343</v>
      </c>
      <c r="C51" s="186"/>
      <c r="D51" s="173" t="s">
        <v>168</v>
      </c>
    </row>
    <row r="52" spans="1:9" ht="21" customHeight="1">
      <c r="A52" s="423"/>
      <c r="B52" s="232" t="s">
        <v>49</v>
      </c>
      <c r="C52" s="233"/>
      <c r="D52" s="234"/>
    </row>
    <row r="53" spans="1:9" ht="21" customHeight="1">
      <c r="A53" s="423"/>
      <c r="B53" s="167" t="s">
        <v>345</v>
      </c>
      <c r="C53" s="185"/>
      <c r="D53" s="176">
        <v>45848</v>
      </c>
    </row>
    <row r="54" spans="1:9" ht="21" customHeight="1">
      <c r="A54" s="423"/>
      <c r="B54" s="167" t="s">
        <v>346</v>
      </c>
      <c r="C54" s="185"/>
      <c r="D54" s="176">
        <v>45847</v>
      </c>
    </row>
    <row r="55" spans="1:9" ht="21" customHeight="1">
      <c r="A55" s="423"/>
      <c r="B55" s="167" t="s">
        <v>347</v>
      </c>
      <c r="C55" s="182"/>
      <c r="D55" s="173" t="s">
        <v>214</v>
      </c>
    </row>
    <row r="56" spans="1:9" ht="21" customHeight="1">
      <c r="A56" s="423"/>
      <c r="B56" s="167" t="s">
        <v>348</v>
      </c>
      <c r="C56" s="185"/>
      <c r="D56" s="176">
        <v>30411</v>
      </c>
    </row>
    <row r="57" spans="1:9" ht="21" customHeight="1">
      <c r="A57" s="423"/>
      <c r="B57" s="167" t="s">
        <v>349</v>
      </c>
      <c r="C57" s="182"/>
      <c r="D57" s="173" t="s">
        <v>215</v>
      </c>
    </row>
    <row r="58" spans="1:9" ht="21" customHeight="1">
      <c r="A58" s="423"/>
      <c r="B58" s="167" t="s">
        <v>350</v>
      </c>
      <c r="C58" s="182"/>
      <c r="D58" s="173" t="s">
        <v>457</v>
      </c>
    </row>
    <row r="59" spans="1:9" ht="21" customHeight="1">
      <c r="A59" s="423"/>
      <c r="B59" s="167" t="s">
        <v>351</v>
      </c>
      <c r="C59" s="182"/>
      <c r="D59" s="173" t="s">
        <v>216</v>
      </c>
    </row>
    <row r="60" spans="1:9" ht="21" customHeight="1" thickBot="1">
      <c r="A60" s="424"/>
      <c r="B60" s="168" t="s">
        <v>50</v>
      </c>
      <c r="C60" s="186"/>
      <c r="D60" s="171" t="s">
        <v>217</v>
      </c>
    </row>
    <row r="61" spans="1:9" ht="21" customHeight="1">
      <c r="A61" s="422" t="s">
        <v>175</v>
      </c>
      <c r="B61" s="232" t="s">
        <v>80</v>
      </c>
      <c r="C61" s="233"/>
      <c r="D61" s="234"/>
    </row>
    <row r="62" spans="1:9" ht="21" customHeight="1">
      <c r="A62" s="423"/>
      <c r="B62" s="167" t="s">
        <v>352</v>
      </c>
      <c r="C62" s="185"/>
      <c r="D62" s="176">
        <v>45853</v>
      </c>
      <c r="G62" s="26"/>
    </row>
    <row r="63" spans="1:9" ht="21" customHeight="1">
      <c r="A63" s="423"/>
      <c r="B63" s="167" t="s">
        <v>353</v>
      </c>
      <c r="C63" s="185"/>
      <c r="D63" s="176">
        <v>45852</v>
      </c>
      <c r="G63" s="22"/>
      <c r="I63" s="23"/>
    </row>
    <row r="64" spans="1:9" ht="21" customHeight="1">
      <c r="A64" s="423"/>
      <c r="B64" s="167" t="s">
        <v>354</v>
      </c>
      <c r="C64" s="182"/>
      <c r="D64" s="173" t="s">
        <v>229</v>
      </c>
      <c r="G64" s="22"/>
      <c r="I64" s="23"/>
    </row>
    <row r="65" spans="1:9" ht="21" customHeight="1">
      <c r="A65" s="423"/>
      <c r="B65" s="167" t="s">
        <v>355</v>
      </c>
      <c r="C65" s="185"/>
      <c r="D65" s="176" t="s">
        <v>228</v>
      </c>
      <c r="G65" s="22"/>
      <c r="I65" s="23"/>
    </row>
    <row r="66" spans="1:9" ht="21" customHeight="1">
      <c r="A66" s="423"/>
      <c r="B66" s="167" t="s">
        <v>356</v>
      </c>
      <c r="C66" s="182"/>
      <c r="D66" s="173" t="s">
        <v>212</v>
      </c>
      <c r="G66" s="22"/>
      <c r="I66" s="23"/>
    </row>
    <row r="67" spans="1:9" ht="21" customHeight="1">
      <c r="A67" s="423"/>
      <c r="B67" s="167" t="s">
        <v>357</v>
      </c>
      <c r="C67" s="182"/>
      <c r="D67" s="173" t="s">
        <v>213</v>
      </c>
      <c r="G67" s="22"/>
      <c r="I67" s="23"/>
    </row>
    <row r="68" spans="1:9" ht="21" customHeight="1">
      <c r="A68" s="423"/>
      <c r="B68" s="235" t="s">
        <v>358</v>
      </c>
      <c r="C68" s="229"/>
      <c r="D68" s="225" t="s">
        <v>227</v>
      </c>
      <c r="G68" s="22"/>
      <c r="I68" s="23"/>
    </row>
    <row r="69" spans="1:9" ht="21" customHeight="1" thickBot="1">
      <c r="A69" s="424"/>
      <c r="B69" s="168" t="s">
        <v>51</v>
      </c>
      <c r="C69" s="186"/>
      <c r="D69" s="171" t="s">
        <v>226</v>
      </c>
      <c r="G69" s="22"/>
      <c r="I69" s="23"/>
    </row>
    <row r="70" spans="1:9" ht="21" customHeight="1">
      <c r="G70" s="22"/>
      <c r="I70" s="23"/>
    </row>
    <row r="71" spans="1:9" ht="21" customHeight="1">
      <c r="G71" s="22"/>
      <c r="I71" s="23"/>
    </row>
    <row r="72" spans="1:9" ht="21" customHeight="1">
      <c r="G72" s="22"/>
      <c r="I72" s="23"/>
    </row>
    <row r="73" spans="1:9" ht="21" customHeight="1">
      <c r="G73" s="22"/>
      <c r="I73" s="23"/>
    </row>
    <row r="74" spans="1:9" ht="21" customHeight="1">
      <c r="G74" s="22"/>
      <c r="I74" s="23"/>
    </row>
    <row r="75" spans="1:9" ht="21" customHeight="1">
      <c r="G75" s="22"/>
      <c r="I75" s="23"/>
    </row>
    <row r="76" spans="1:9" ht="21" customHeight="1">
      <c r="G76" s="22"/>
      <c r="I76" s="23"/>
    </row>
    <row r="77" spans="1:9" ht="21" customHeight="1">
      <c r="G77" s="22"/>
      <c r="I77" s="23"/>
    </row>
    <row r="78" spans="1:9" ht="21" customHeight="1">
      <c r="G78" s="22"/>
      <c r="I78" s="23"/>
    </row>
    <row r="79" spans="1:9" ht="21" customHeight="1">
      <c r="G79" s="22"/>
      <c r="I79" s="23"/>
    </row>
    <row r="80" spans="1:9" ht="21" customHeight="1">
      <c r="G80" s="22"/>
      <c r="I80" s="23"/>
    </row>
    <row r="81" spans="7:9" ht="21" customHeight="1">
      <c r="G81" s="22"/>
      <c r="I81" s="23"/>
    </row>
    <row r="82" spans="7:9" ht="21" customHeight="1">
      <c r="G82" s="22"/>
      <c r="I82" s="23"/>
    </row>
  </sheetData>
  <mergeCells count="8">
    <mergeCell ref="A46:A60"/>
    <mergeCell ref="A61:A69"/>
    <mergeCell ref="A7:A10"/>
    <mergeCell ref="A3:A6"/>
    <mergeCell ref="A11:A20"/>
    <mergeCell ref="A27:A33"/>
    <mergeCell ref="A34:A45"/>
    <mergeCell ref="A21:A26"/>
  </mergeCells>
  <phoneticPr fontId="1"/>
  <dataValidations count="4">
    <dataValidation type="list" allowBlank="1" showInputMessage="1" showErrorMessage="1" sqref="C13">
      <formula1>"男,女"</formula1>
    </dataValidation>
    <dataValidation imeMode="off" allowBlank="1" showInputMessage="1" showErrorMessage="1" promptTitle="入力方法" prompt="半角数字で入力してください。" sqref="C17 C38 C45 C50 C58 C67 C26"/>
    <dataValidation allowBlank="1" showInputMessage="1" showErrorMessage="1" promptTitle="入力方法" prompt="数字は半角で入力してください。" sqref="C9 C15:C16 C36 C43 C49 C57 C66 C25 C33"/>
    <dataValidation imeMode="off" allowBlank="1" showInputMessage="1" showErrorMessage="1" promptTitle="入力方法" prompt="半角英数字で入力してください。" sqref="C20"/>
  </dataValidations>
  <hyperlinks>
    <hyperlink ref="D20" r:id="rId1" display="https://www.pref.miyagi.jp/soshiki/senkyo/"/>
  </hyperlinks>
  <pageMargins left="0.78740157480314965" right="0.78740157480314965" top="0.98425196850393704" bottom="0.98425196850393704" header="0.51181102362204722" footer="0.51181102362204722"/>
  <pageSetup paperSize="8" scale="64" orientation="portrait" r:id="rId2"/>
  <headerFooter alignWithMargins="0"/>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入力シート②!$C$4:$C$42</xm:f>
          </x14:formula1>
          <xm:sqref>C24 C32 C35 C42</xm:sqref>
        </x14:dataValidation>
        <x14:dataValidation type="list" allowBlank="1" showInputMessage="1" showErrorMessage="1">
          <x14:formula1>
            <xm:f>設定シート!$B$7:$B$11</xm:f>
          </x14:formula1>
          <xm:sqref>C6</xm:sqref>
        </x14:dataValidation>
      </x14:dataValidation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50"/>
  <sheetViews>
    <sheetView view="pageBreakPreview" zoomScaleNormal="100" zoomScaleSheetLayoutView="100" workbookViewId="0"/>
  </sheetViews>
  <sheetFormatPr defaultRowHeight="15.75"/>
  <cols>
    <col min="1" max="2" width="10" style="48" customWidth="1"/>
    <col min="3" max="3" width="3.75" style="48" customWidth="1"/>
    <col min="4" max="4" width="16.25" style="48" customWidth="1"/>
    <col min="5" max="8" width="10" style="48" customWidth="1"/>
    <col min="9" max="9" width="10.625" style="48" customWidth="1"/>
    <col min="10" max="10" width="11.875" style="48" bestFit="1" customWidth="1"/>
    <col min="11" max="16384" width="9" style="48"/>
  </cols>
  <sheetData>
    <row r="1" spans="1:10">
      <c r="I1" s="66" t="s">
        <v>506</v>
      </c>
      <c r="J1" s="245" t="s">
        <v>364</v>
      </c>
    </row>
    <row r="4" spans="1:10" ht="31.5">
      <c r="A4" s="505" t="s">
        <v>54</v>
      </c>
      <c r="B4" s="505"/>
      <c r="C4" s="505"/>
      <c r="D4" s="505"/>
      <c r="E4" s="505"/>
      <c r="F4" s="505"/>
      <c r="G4" s="505"/>
      <c r="H4" s="505"/>
      <c r="I4" s="505"/>
    </row>
    <row r="5" spans="1:10" ht="14.25" customHeight="1">
      <c r="A5" s="67"/>
      <c r="B5" s="67"/>
      <c r="C5" s="67"/>
      <c r="D5" s="67"/>
      <c r="E5" s="67"/>
      <c r="F5" s="67"/>
      <c r="G5" s="67"/>
      <c r="H5" s="67"/>
      <c r="I5" s="67"/>
    </row>
    <row r="6" spans="1:10" ht="14.25" customHeight="1">
      <c r="A6" s="67"/>
      <c r="B6" s="67"/>
      <c r="C6" s="67"/>
      <c r="D6" s="67"/>
      <c r="E6" s="67"/>
      <c r="F6" s="67"/>
      <c r="G6" s="67"/>
      <c r="H6" s="67"/>
      <c r="I6" s="67"/>
    </row>
    <row r="7" spans="1:10" ht="14.25" customHeight="1">
      <c r="A7" s="78"/>
      <c r="B7" s="67"/>
      <c r="C7" s="67"/>
      <c r="D7" s="67"/>
      <c r="E7" s="67"/>
      <c r="F7" s="67"/>
      <c r="G7" s="67"/>
      <c r="H7" s="67"/>
      <c r="I7" s="67"/>
    </row>
    <row r="8" spans="1:10" ht="18" customHeight="1">
      <c r="A8" s="544">
        <f>入力シート①!C5</f>
        <v>45939</v>
      </c>
      <c r="B8" s="544"/>
      <c r="C8" s="544"/>
      <c r="D8" s="75" t="s">
        <v>195</v>
      </c>
      <c r="E8" s="78"/>
      <c r="F8" s="78"/>
      <c r="G8" s="78"/>
      <c r="H8" s="78"/>
      <c r="I8" s="78"/>
    </row>
    <row r="9" spans="1:10" ht="18" customHeight="1">
      <c r="A9" s="48" t="s">
        <v>194</v>
      </c>
      <c r="B9" s="78"/>
      <c r="C9" s="78"/>
      <c r="D9" s="78"/>
      <c r="E9" s="78"/>
      <c r="F9" s="78"/>
      <c r="G9" s="78"/>
      <c r="H9" s="78"/>
      <c r="I9" s="78"/>
    </row>
    <row r="10" spans="1:10">
      <c r="B10" s="78"/>
      <c r="C10" s="78"/>
      <c r="D10" s="78"/>
      <c r="E10" s="78"/>
      <c r="F10" s="78"/>
      <c r="G10" s="78"/>
      <c r="H10" s="78"/>
      <c r="I10" s="78"/>
    </row>
    <row r="11" spans="1:10" ht="14.25" customHeight="1">
      <c r="A11" s="78"/>
      <c r="B11" s="67"/>
      <c r="C11" s="67"/>
      <c r="D11" s="67"/>
      <c r="E11" s="67"/>
      <c r="F11" s="67"/>
      <c r="G11" s="67"/>
      <c r="H11" s="67"/>
      <c r="I11" s="67"/>
    </row>
    <row r="12" spans="1:10" ht="14.25" customHeight="1">
      <c r="A12" s="78"/>
      <c r="B12" s="67"/>
      <c r="C12" s="67"/>
      <c r="D12" s="67"/>
      <c r="E12" s="67"/>
      <c r="F12" s="67"/>
      <c r="G12" s="67"/>
      <c r="H12" s="67"/>
      <c r="I12" s="67"/>
    </row>
    <row r="13" spans="1:10" ht="14.25" customHeight="1">
      <c r="A13" s="78"/>
      <c r="B13" s="571" t="s">
        <v>104</v>
      </c>
      <c r="C13" s="571"/>
      <c r="D13" s="571"/>
      <c r="E13" s="67"/>
      <c r="F13" s="67"/>
      <c r="G13" s="67"/>
      <c r="H13" s="67"/>
      <c r="I13" s="67"/>
    </row>
    <row r="14" spans="1:10" ht="14.25" customHeight="1">
      <c r="A14" s="78"/>
      <c r="B14" s="67"/>
      <c r="C14" s="67"/>
      <c r="D14" s="67"/>
      <c r="E14" s="67"/>
      <c r="F14" s="67"/>
      <c r="G14" s="67"/>
      <c r="H14" s="67"/>
      <c r="I14" s="67"/>
    </row>
    <row r="15" spans="1:10" ht="14.25" customHeight="1">
      <c r="A15" s="78"/>
      <c r="B15" s="67"/>
      <c r="C15" s="67"/>
      <c r="D15" s="67"/>
      <c r="E15" s="67"/>
      <c r="F15" s="67"/>
      <c r="G15" s="67"/>
      <c r="H15" s="67"/>
      <c r="I15" s="67"/>
    </row>
    <row r="16" spans="1:10" ht="14.25" customHeight="1">
      <c r="A16" s="78"/>
      <c r="B16" s="67"/>
      <c r="C16" s="67"/>
      <c r="D16" s="67"/>
      <c r="E16" s="67"/>
      <c r="F16" s="67"/>
      <c r="G16" s="67"/>
      <c r="H16" s="67"/>
      <c r="I16" s="67"/>
    </row>
    <row r="17" spans="1:9" ht="14.25" customHeight="1">
      <c r="A17" s="78"/>
      <c r="B17" s="67"/>
      <c r="C17" s="67"/>
      <c r="D17" s="67"/>
      <c r="E17" s="48" t="s">
        <v>25</v>
      </c>
      <c r="F17" s="67"/>
      <c r="G17" s="67"/>
      <c r="H17" s="67"/>
      <c r="I17" s="67"/>
    </row>
    <row r="18" spans="1:9" ht="14.25" customHeight="1">
      <c r="A18" s="78"/>
      <c r="B18" s="67"/>
      <c r="C18" s="67"/>
      <c r="D18" s="67"/>
      <c r="E18" s="67"/>
      <c r="F18" s="67"/>
      <c r="G18" s="67"/>
      <c r="H18" s="67"/>
      <c r="I18" s="67"/>
    </row>
    <row r="19" spans="1:9">
      <c r="E19" s="48" t="s">
        <v>39</v>
      </c>
      <c r="F19" s="484">
        <f>入力シート①!C12</f>
        <v>0</v>
      </c>
      <c r="G19" s="484"/>
      <c r="H19" s="484"/>
      <c r="I19" s="484"/>
    </row>
    <row r="23" spans="1:9">
      <c r="A23" s="83" t="str">
        <f>"　宮城県選挙管理委員会委員長　"&amp;設定シート!$D$12&amp;"　殿"</f>
        <v>　宮城県選挙管理委員会委員長　櫻井　正人　殿</v>
      </c>
    </row>
    <row r="29" spans="1:9">
      <c r="A29" s="63" t="s">
        <v>69</v>
      </c>
      <c r="B29" s="46"/>
      <c r="C29" s="46"/>
      <c r="D29" s="46"/>
      <c r="E29" s="46"/>
      <c r="F29" s="46"/>
      <c r="G29" s="46"/>
      <c r="H29" s="46"/>
      <c r="I29" s="46"/>
    </row>
    <row r="30" spans="1:9">
      <c r="A30" s="595" t="s">
        <v>190</v>
      </c>
      <c r="B30" s="595"/>
      <c r="C30" s="595"/>
      <c r="D30" s="595"/>
      <c r="E30" s="595"/>
      <c r="F30" s="595"/>
      <c r="G30" s="595"/>
      <c r="H30" s="595"/>
      <c r="I30" s="595"/>
    </row>
    <row r="31" spans="1:9">
      <c r="A31" s="595" t="s">
        <v>191</v>
      </c>
      <c r="B31" s="595"/>
      <c r="C31" s="595"/>
      <c r="D31" s="595"/>
      <c r="E31" s="595"/>
      <c r="F31" s="595"/>
      <c r="G31" s="595"/>
      <c r="H31" s="595"/>
      <c r="I31" s="595"/>
    </row>
    <row r="32" spans="1:9">
      <c r="A32" s="595" t="s">
        <v>192</v>
      </c>
      <c r="B32" s="595"/>
      <c r="C32" s="595"/>
      <c r="D32" s="595"/>
      <c r="E32" s="595"/>
      <c r="F32" s="595"/>
      <c r="G32" s="595"/>
      <c r="H32" s="595"/>
      <c r="I32" s="595"/>
    </row>
    <row r="33" spans="1:9">
      <c r="A33" s="595" t="s">
        <v>193</v>
      </c>
      <c r="B33" s="595"/>
      <c r="C33" s="595"/>
      <c r="D33" s="595"/>
      <c r="E33" s="595"/>
      <c r="F33" s="595"/>
      <c r="G33" s="595"/>
      <c r="H33" s="595"/>
      <c r="I33" s="595"/>
    </row>
    <row r="34" spans="1:9" ht="14.25" customHeight="1"/>
    <row r="35" spans="1:9" ht="14.25" customHeight="1"/>
    <row r="42" spans="1:9">
      <c r="B42" s="71"/>
      <c r="C42" s="75"/>
    </row>
    <row r="43" spans="1:9">
      <c r="B43" s="71"/>
      <c r="C43" s="75"/>
    </row>
    <row r="45" spans="1:9">
      <c r="E45" s="66"/>
      <c r="F45" s="92"/>
    </row>
    <row r="50" spans="5:7">
      <c r="E50" s="66"/>
      <c r="F50" s="68"/>
      <c r="G50" s="68"/>
    </row>
  </sheetData>
  <mergeCells count="8">
    <mergeCell ref="A31:I31"/>
    <mergeCell ref="A32:I32"/>
    <mergeCell ref="A33:I33"/>
    <mergeCell ref="A4:I4"/>
    <mergeCell ref="B13:D13"/>
    <mergeCell ref="F19:I19"/>
    <mergeCell ref="A8:C8"/>
    <mergeCell ref="A30:I30"/>
  </mergeCells>
  <phoneticPr fontId="1"/>
  <hyperlinks>
    <hyperlink ref="J1" location="目次!A1" display="目次に戻る"/>
  </hyperlinks>
  <printOptions horizontalCentered="1"/>
  <pageMargins left="0.78740157480314965" right="0.78740157480314965" top="0.78740157480314965" bottom="0.78740157480314965" header="0.51181102362204722" footer="0.51181102362204722"/>
  <pageSetup paperSize="9" scale="92" orientation="portrait" blackAndWhite="1" horizontalDpi="200" verticalDpi="200" r:id="rId1"/>
  <headerFooter alignWithMargins="0"/>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45"/>
  <sheetViews>
    <sheetView view="pageBreakPreview" zoomScaleNormal="100" zoomScaleSheetLayoutView="100" workbookViewId="0"/>
  </sheetViews>
  <sheetFormatPr defaultRowHeight="15.75"/>
  <cols>
    <col min="1" max="8" width="9" style="48"/>
    <col min="9" max="9" width="9.625" style="48" customWidth="1"/>
    <col min="10" max="10" width="11.875" style="48" bestFit="1" customWidth="1"/>
    <col min="11" max="16384" width="9" style="48"/>
  </cols>
  <sheetData>
    <row r="1" spans="1:10">
      <c r="I1" s="66" t="s">
        <v>507</v>
      </c>
      <c r="J1" s="245" t="s">
        <v>364</v>
      </c>
    </row>
    <row r="5" spans="1:10" ht="26.25">
      <c r="A5" s="612" t="s">
        <v>108</v>
      </c>
      <c r="B5" s="612"/>
      <c r="C5" s="612"/>
      <c r="D5" s="612"/>
      <c r="E5" s="612"/>
      <c r="F5" s="612"/>
      <c r="G5" s="612"/>
      <c r="H5" s="612"/>
      <c r="I5" s="612"/>
    </row>
    <row r="6" spans="1:10" ht="14.25" customHeight="1">
      <c r="A6" s="67"/>
      <c r="B6" s="67"/>
      <c r="C6" s="67"/>
      <c r="D6" s="67"/>
      <c r="E6" s="67"/>
      <c r="F6" s="67"/>
      <c r="G6" s="67"/>
      <c r="H6" s="67"/>
      <c r="I6" s="67"/>
    </row>
    <row r="7" spans="1:10" ht="14.25" customHeight="1">
      <c r="A7" s="67"/>
      <c r="B7" s="67"/>
      <c r="C7" s="67"/>
      <c r="D7" s="67"/>
      <c r="E7" s="67"/>
      <c r="F7" s="67"/>
      <c r="G7" s="67"/>
      <c r="H7" s="67"/>
      <c r="I7" s="67"/>
    </row>
    <row r="8" spans="1:10" ht="18" customHeight="1">
      <c r="A8" s="507" t="s">
        <v>389</v>
      </c>
      <c r="B8" s="507"/>
      <c r="C8" s="507"/>
      <c r="D8" s="507"/>
      <c r="E8" s="507"/>
      <c r="F8" s="507"/>
      <c r="G8" s="507"/>
      <c r="H8" s="507"/>
      <c r="I8" s="507"/>
    </row>
    <row r="9" spans="1:10" ht="18" customHeight="1">
      <c r="A9" s="545" t="s">
        <v>390</v>
      </c>
      <c r="B9" s="545"/>
      <c r="C9" s="545"/>
      <c r="D9" s="545"/>
      <c r="E9" s="545"/>
      <c r="F9" s="545"/>
      <c r="G9" s="545"/>
      <c r="H9" s="545"/>
      <c r="I9" s="545"/>
    </row>
    <row r="10" spans="1:10" ht="14.25" customHeight="1">
      <c r="A10" s="78"/>
      <c r="B10" s="67"/>
      <c r="C10" s="67"/>
      <c r="D10" s="67"/>
      <c r="E10" s="67"/>
      <c r="F10" s="67"/>
      <c r="G10" s="67"/>
      <c r="H10" s="67"/>
      <c r="I10" s="67"/>
    </row>
    <row r="12" spans="1:10">
      <c r="B12" s="571" t="s">
        <v>107</v>
      </c>
      <c r="C12" s="571"/>
      <c r="D12" s="571"/>
      <c r="H12" s="90"/>
    </row>
    <row r="16" spans="1:10">
      <c r="F16" s="66" t="s">
        <v>632</v>
      </c>
      <c r="G16" s="503"/>
      <c r="H16" s="503"/>
    </row>
    <row r="19" spans="1:9">
      <c r="D19" s="545" t="s">
        <v>196</v>
      </c>
      <c r="E19" s="545"/>
      <c r="F19" s="506">
        <f>入力シート①!C12</f>
        <v>0</v>
      </c>
      <c r="G19" s="506"/>
      <c r="H19" s="506"/>
      <c r="I19" s="506"/>
    </row>
    <row r="23" spans="1:9">
      <c r="A23" s="83" t="str">
        <f>"　宮城県選挙管理委員会委員長　"&amp;設定シート!$D$12&amp;"　殿"</f>
        <v>　宮城県選挙管理委員会委員長　櫻井　正人　殿</v>
      </c>
    </row>
    <row r="26" spans="1:9">
      <c r="A26" s="536" t="s">
        <v>40</v>
      </c>
      <c r="B26" s="536"/>
      <c r="C26" s="536"/>
      <c r="D26" s="536"/>
      <c r="E26" s="536"/>
      <c r="F26" s="536"/>
      <c r="G26" s="536"/>
      <c r="H26" s="536"/>
      <c r="I26" s="536"/>
    </row>
    <row r="28" spans="1:9" ht="14.25" customHeight="1"/>
    <row r="29" spans="1:9" ht="14.25" customHeight="1">
      <c r="A29" s="142" t="s">
        <v>219</v>
      </c>
      <c r="D29" s="48" t="s">
        <v>5</v>
      </c>
      <c r="F29" s="96" t="s">
        <v>220</v>
      </c>
      <c r="G29" s="92" t="s">
        <v>81</v>
      </c>
    </row>
    <row r="30" spans="1:9" ht="14.25" customHeight="1"/>
    <row r="31" spans="1:9">
      <c r="D31" s="68"/>
      <c r="E31" s="68"/>
      <c r="F31" s="68"/>
      <c r="G31" s="68"/>
    </row>
    <row r="32" spans="1:9">
      <c r="D32" s="68"/>
      <c r="E32" s="68"/>
      <c r="F32" s="68"/>
      <c r="G32" s="68"/>
    </row>
    <row r="33" spans="1:9">
      <c r="A33" s="63" t="s">
        <v>69</v>
      </c>
      <c r="B33" s="46"/>
      <c r="C33" s="46"/>
      <c r="D33" s="46"/>
      <c r="E33" s="46"/>
      <c r="F33" s="46"/>
      <c r="G33" s="46"/>
      <c r="H33" s="46"/>
      <c r="I33" s="46"/>
    </row>
    <row r="34" spans="1:9">
      <c r="A34" s="595" t="s">
        <v>197</v>
      </c>
      <c r="B34" s="595"/>
      <c r="C34" s="595"/>
      <c r="D34" s="595"/>
      <c r="E34" s="595"/>
      <c r="F34" s="595"/>
      <c r="G34" s="595"/>
      <c r="H34" s="595"/>
      <c r="I34" s="595"/>
    </row>
    <row r="35" spans="1:9">
      <c r="A35" s="595" t="s">
        <v>198</v>
      </c>
      <c r="B35" s="595"/>
      <c r="C35" s="595"/>
      <c r="D35" s="595"/>
      <c r="E35" s="595"/>
      <c r="F35" s="595"/>
      <c r="G35" s="595"/>
      <c r="H35" s="595"/>
      <c r="I35" s="595"/>
    </row>
    <row r="36" spans="1:9">
      <c r="A36" s="595" t="s">
        <v>192</v>
      </c>
      <c r="B36" s="595"/>
      <c r="C36" s="595"/>
      <c r="D36" s="595"/>
      <c r="E36" s="595"/>
      <c r="F36" s="595"/>
      <c r="G36" s="595"/>
      <c r="H36" s="595"/>
      <c r="I36" s="595"/>
    </row>
    <row r="37" spans="1:9">
      <c r="A37" s="595" t="s">
        <v>193</v>
      </c>
      <c r="B37" s="595"/>
      <c r="C37" s="595"/>
      <c r="D37" s="595"/>
      <c r="E37" s="595"/>
      <c r="F37" s="595"/>
      <c r="G37" s="595"/>
      <c r="H37" s="595"/>
      <c r="I37" s="595"/>
    </row>
    <row r="38" spans="1:9">
      <c r="B38" s="71"/>
      <c r="C38" s="75"/>
    </row>
    <row r="40" spans="1:9">
      <c r="E40" s="66"/>
      <c r="F40" s="92"/>
    </row>
    <row r="45" spans="1:9">
      <c r="E45" s="66"/>
      <c r="F45" s="68"/>
      <c r="G45" s="68"/>
    </row>
  </sheetData>
  <mergeCells count="12">
    <mergeCell ref="A34:I34"/>
    <mergeCell ref="A35:I35"/>
    <mergeCell ref="A36:I36"/>
    <mergeCell ref="A37:I37"/>
    <mergeCell ref="A5:I5"/>
    <mergeCell ref="A26:I26"/>
    <mergeCell ref="D19:E19"/>
    <mergeCell ref="F19:I19"/>
    <mergeCell ref="B12:D12"/>
    <mergeCell ref="G16:H16"/>
    <mergeCell ref="A8:I8"/>
    <mergeCell ref="A9:I9"/>
  </mergeCells>
  <phoneticPr fontId="1"/>
  <dataValidations count="1">
    <dataValidation type="list" errorStyle="warning" allowBlank="1" showInputMessage="1" showErrorMessage="1" sqref="F29">
      <formula1>"　,１,２"</formula1>
    </dataValidation>
  </dataValidations>
  <hyperlinks>
    <hyperlink ref="J1" location="目次!A1" display="目次に戻る"/>
  </hyperlinks>
  <printOptions horizontalCentered="1"/>
  <pageMargins left="0.98425196850393704" right="0.59055118110236227" top="0.78740157480314965" bottom="0.78740157480314965" header="0.51181102362204722" footer="0.51181102362204722"/>
  <pageSetup paperSize="9" orientation="portrait" blackAndWhite="1" horizontalDpi="200" verticalDpi="200" r:id="rId1"/>
  <headerFooter alignWithMargins="0"/>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12"/>
  <sheetViews>
    <sheetView view="pageBreakPreview" zoomScaleNormal="100" zoomScaleSheetLayoutView="100" workbookViewId="0"/>
  </sheetViews>
  <sheetFormatPr defaultColWidth="5.125" defaultRowHeight="15.75"/>
  <cols>
    <col min="1" max="6" width="7.125" style="48" customWidth="1"/>
    <col min="7" max="7" width="5" style="48" customWidth="1"/>
    <col min="8" max="8" width="5" style="48" bestFit="1" customWidth="1"/>
    <col min="9" max="11" width="4.375" style="48" customWidth="1"/>
    <col min="12" max="14" width="3.375" style="48" customWidth="1"/>
    <col min="15" max="15" width="4.5" style="48" customWidth="1"/>
    <col min="16" max="16" width="5.125" style="48"/>
    <col min="17" max="17" width="5.125" style="48" customWidth="1"/>
    <col min="18" max="18" width="11.875" style="48" bestFit="1" customWidth="1"/>
    <col min="19" max="16384" width="5.125" style="48"/>
  </cols>
  <sheetData>
    <row r="1" spans="1:18">
      <c r="Q1" s="66" t="s">
        <v>508</v>
      </c>
      <c r="R1" s="245" t="s">
        <v>364</v>
      </c>
    </row>
    <row r="3" spans="1:18" ht="31.5">
      <c r="A3" s="505" t="s">
        <v>56</v>
      </c>
      <c r="B3" s="505"/>
      <c r="C3" s="505"/>
      <c r="D3" s="505"/>
      <c r="E3" s="505"/>
      <c r="F3" s="505"/>
      <c r="G3" s="505"/>
      <c r="H3" s="505"/>
      <c r="I3" s="505"/>
      <c r="J3" s="505"/>
      <c r="K3" s="505"/>
      <c r="L3" s="505"/>
      <c r="M3" s="505"/>
      <c r="N3" s="505"/>
      <c r="O3" s="505"/>
      <c r="P3" s="505"/>
      <c r="Q3" s="505"/>
    </row>
    <row r="4" spans="1:18" ht="15" customHeight="1">
      <c r="A4" s="82"/>
      <c r="B4" s="82"/>
      <c r="C4" s="82"/>
      <c r="D4" s="82"/>
      <c r="E4" s="82"/>
      <c r="F4" s="82"/>
      <c r="G4" s="82"/>
      <c r="H4" s="82"/>
      <c r="I4" s="82"/>
      <c r="J4" s="82"/>
      <c r="K4" s="82"/>
      <c r="L4" s="82"/>
      <c r="M4" s="82"/>
      <c r="N4" s="82"/>
    </row>
    <row r="5" spans="1:18" ht="15" customHeight="1">
      <c r="A5" s="82"/>
      <c r="B5" s="82"/>
      <c r="C5" s="82"/>
      <c r="D5" s="82"/>
      <c r="E5" s="82"/>
      <c r="F5" s="82"/>
      <c r="G5" s="82"/>
      <c r="H5" s="82"/>
      <c r="I5" s="82"/>
      <c r="J5" s="82"/>
      <c r="K5" s="82"/>
      <c r="L5" s="82"/>
      <c r="M5" s="82"/>
      <c r="N5" s="82"/>
    </row>
    <row r="6" spans="1:18">
      <c r="A6" s="48" t="s">
        <v>57</v>
      </c>
    </row>
    <row r="7" spans="1:18" ht="13.5" customHeight="1"/>
    <row r="9" spans="1:18">
      <c r="B9" s="640" t="s">
        <v>225</v>
      </c>
      <c r="C9" s="640"/>
      <c r="D9" s="640"/>
      <c r="E9" s="640"/>
      <c r="F9" s="640"/>
    </row>
    <row r="12" spans="1:18" ht="21">
      <c r="F12" s="252"/>
      <c r="G12" s="255" t="s">
        <v>632</v>
      </c>
      <c r="H12" s="252"/>
      <c r="I12" s="75" t="s">
        <v>25</v>
      </c>
      <c r="K12" s="641">
        <f>入力シート①!C12</f>
        <v>0</v>
      </c>
      <c r="L12" s="641"/>
      <c r="M12" s="641"/>
      <c r="N12" s="641"/>
      <c r="O12" s="641"/>
      <c r="P12" s="641"/>
      <c r="Q12" s="641"/>
    </row>
    <row r="15" spans="1:18">
      <c r="A15" s="83" t="str">
        <f>"　宮城県選挙管理委員会委員長　"&amp;設定シート!$D$12&amp;"　殿"</f>
        <v>　宮城県選挙管理委員会委員長　櫻井　正人　殿</v>
      </c>
    </row>
    <row r="17" spans="1:17">
      <c r="A17" s="536" t="s">
        <v>40</v>
      </c>
      <c r="B17" s="536"/>
      <c r="C17" s="536"/>
      <c r="D17" s="536"/>
      <c r="E17" s="536"/>
      <c r="F17" s="536"/>
      <c r="G17" s="536"/>
      <c r="H17" s="536"/>
      <c r="I17" s="536"/>
      <c r="J17" s="536"/>
      <c r="K17" s="536"/>
      <c r="L17" s="536"/>
      <c r="M17" s="536"/>
      <c r="N17" s="536"/>
      <c r="O17" s="536"/>
      <c r="P17" s="536"/>
      <c r="Q17" s="536"/>
    </row>
    <row r="18" spans="1:17" ht="14.25" customHeight="1">
      <c r="A18" s="78"/>
      <c r="B18" s="78"/>
      <c r="C18" s="78"/>
      <c r="D18" s="78"/>
      <c r="E18" s="78"/>
      <c r="F18" s="78"/>
      <c r="G18" s="78"/>
      <c r="H18" s="78"/>
      <c r="I18" s="78"/>
      <c r="J18" s="78"/>
      <c r="K18" s="78"/>
      <c r="L18" s="78"/>
      <c r="M18" s="78"/>
      <c r="N18" s="78"/>
    </row>
    <row r="19" spans="1:17" ht="21" customHeight="1">
      <c r="A19" s="613" t="s">
        <v>23</v>
      </c>
      <c r="B19" s="615"/>
      <c r="C19" s="613" t="s">
        <v>22</v>
      </c>
      <c r="D19" s="614"/>
      <c r="E19" s="614"/>
      <c r="F19" s="615"/>
      <c r="G19" s="97" t="s">
        <v>58</v>
      </c>
      <c r="H19" s="97" t="s">
        <v>15</v>
      </c>
      <c r="I19" s="613" t="s">
        <v>59</v>
      </c>
      <c r="J19" s="614"/>
      <c r="K19" s="615"/>
      <c r="L19" s="613" t="s">
        <v>60</v>
      </c>
      <c r="M19" s="614"/>
      <c r="N19" s="614"/>
      <c r="O19" s="615"/>
      <c r="P19" s="613" t="s">
        <v>61</v>
      </c>
      <c r="Q19" s="615"/>
    </row>
    <row r="20" spans="1:17">
      <c r="A20" s="632"/>
      <c r="B20" s="633"/>
      <c r="C20" s="616"/>
      <c r="D20" s="617"/>
      <c r="E20" s="617"/>
      <c r="F20" s="618"/>
      <c r="G20" s="622"/>
      <c r="H20" s="624"/>
      <c r="I20" s="626"/>
      <c r="J20" s="627"/>
      <c r="K20" s="628"/>
      <c r="L20" s="636" t="s">
        <v>224</v>
      </c>
      <c r="M20" s="637"/>
      <c r="N20" s="637"/>
      <c r="O20" s="143" t="s">
        <v>221</v>
      </c>
      <c r="P20" s="632"/>
      <c r="Q20" s="633"/>
    </row>
    <row r="21" spans="1:17">
      <c r="A21" s="634"/>
      <c r="B21" s="635"/>
      <c r="C21" s="619"/>
      <c r="D21" s="620"/>
      <c r="E21" s="620"/>
      <c r="F21" s="621"/>
      <c r="G21" s="623"/>
      <c r="H21" s="625"/>
      <c r="I21" s="629"/>
      <c r="J21" s="630"/>
      <c r="K21" s="631"/>
      <c r="L21" s="638" t="s">
        <v>223</v>
      </c>
      <c r="M21" s="639"/>
      <c r="N21" s="639"/>
      <c r="O21" s="144" t="s">
        <v>222</v>
      </c>
      <c r="P21" s="634"/>
      <c r="Q21" s="635"/>
    </row>
    <row r="22" spans="1:17">
      <c r="A22" s="632"/>
      <c r="B22" s="633"/>
      <c r="C22" s="616"/>
      <c r="D22" s="617"/>
      <c r="E22" s="617"/>
      <c r="F22" s="618"/>
      <c r="G22" s="622"/>
      <c r="H22" s="624"/>
      <c r="I22" s="626"/>
      <c r="J22" s="627"/>
      <c r="K22" s="628"/>
      <c r="L22" s="636" t="s">
        <v>224</v>
      </c>
      <c r="M22" s="637"/>
      <c r="N22" s="637"/>
      <c r="O22" s="143" t="s">
        <v>221</v>
      </c>
      <c r="P22" s="632"/>
      <c r="Q22" s="633"/>
    </row>
    <row r="23" spans="1:17">
      <c r="A23" s="634"/>
      <c r="B23" s="635"/>
      <c r="C23" s="619"/>
      <c r="D23" s="620"/>
      <c r="E23" s="620"/>
      <c r="F23" s="621"/>
      <c r="G23" s="623"/>
      <c r="H23" s="625"/>
      <c r="I23" s="629"/>
      <c r="J23" s="630"/>
      <c r="K23" s="631"/>
      <c r="L23" s="638" t="s">
        <v>223</v>
      </c>
      <c r="M23" s="639"/>
      <c r="N23" s="639"/>
      <c r="O23" s="144" t="s">
        <v>222</v>
      </c>
      <c r="P23" s="634"/>
      <c r="Q23" s="635"/>
    </row>
    <row r="24" spans="1:17">
      <c r="A24" s="632"/>
      <c r="B24" s="633"/>
      <c r="C24" s="616"/>
      <c r="D24" s="617"/>
      <c r="E24" s="617"/>
      <c r="F24" s="618"/>
      <c r="G24" s="622"/>
      <c r="H24" s="624"/>
      <c r="I24" s="626"/>
      <c r="J24" s="627"/>
      <c r="K24" s="628"/>
      <c r="L24" s="636" t="s">
        <v>224</v>
      </c>
      <c r="M24" s="637"/>
      <c r="N24" s="637"/>
      <c r="O24" s="143" t="s">
        <v>221</v>
      </c>
      <c r="P24" s="632"/>
      <c r="Q24" s="633"/>
    </row>
    <row r="25" spans="1:17">
      <c r="A25" s="634"/>
      <c r="B25" s="635"/>
      <c r="C25" s="619"/>
      <c r="D25" s="620"/>
      <c r="E25" s="620"/>
      <c r="F25" s="621"/>
      <c r="G25" s="623"/>
      <c r="H25" s="625"/>
      <c r="I25" s="629"/>
      <c r="J25" s="630"/>
      <c r="K25" s="631"/>
      <c r="L25" s="638" t="s">
        <v>223</v>
      </c>
      <c r="M25" s="639"/>
      <c r="N25" s="639"/>
      <c r="O25" s="144" t="s">
        <v>222</v>
      </c>
      <c r="P25" s="634"/>
      <c r="Q25" s="635"/>
    </row>
    <row r="26" spans="1:17">
      <c r="A26" s="632"/>
      <c r="B26" s="633"/>
      <c r="C26" s="616"/>
      <c r="D26" s="617"/>
      <c r="E26" s="617"/>
      <c r="F26" s="618"/>
      <c r="G26" s="622"/>
      <c r="H26" s="624"/>
      <c r="I26" s="626"/>
      <c r="J26" s="627"/>
      <c r="K26" s="628"/>
      <c r="L26" s="636" t="s">
        <v>224</v>
      </c>
      <c r="M26" s="637"/>
      <c r="N26" s="637"/>
      <c r="O26" s="143" t="s">
        <v>221</v>
      </c>
      <c r="P26" s="632"/>
      <c r="Q26" s="633"/>
    </row>
    <row r="27" spans="1:17">
      <c r="A27" s="634"/>
      <c r="B27" s="635"/>
      <c r="C27" s="619"/>
      <c r="D27" s="620"/>
      <c r="E27" s="620"/>
      <c r="F27" s="621"/>
      <c r="G27" s="623"/>
      <c r="H27" s="625"/>
      <c r="I27" s="629"/>
      <c r="J27" s="630"/>
      <c r="K27" s="631"/>
      <c r="L27" s="638" t="s">
        <v>223</v>
      </c>
      <c r="M27" s="639"/>
      <c r="N27" s="639"/>
      <c r="O27" s="144" t="s">
        <v>222</v>
      </c>
      <c r="P27" s="634"/>
      <c r="Q27" s="635"/>
    </row>
    <row r="28" spans="1:17">
      <c r="A28" s="632"/>
      <c r="B28" s="633"/>
      <c r="C28" s="616"/>
      <c r="D28" s="617"/>
      <c r="E28" s="617"/>
      <c r="F28" s="618"/>
      <c r="G28" s="622"/>
      <c r="H28" s="624"/>
      <c r="I28" s="626"/>
      <c r="J28" s="627"/>
      <c r="K28" s="628"/>
      <c r="L28" s="636" t="s">
        <v>224</v>
      </c>
      <c r="M28" s="637"/>
      <c r="N28" s="637"/>
      <c r="O28" s="143" t="s">
        <v>221</v>
      </c>
      <c r="P28" s="632"/>
      <c r="Q28" s="633"/>
    </row>
    <row r="29" spans="1:17">
      <c r="A29" s="634"/>
      <c r="B29" s="635"/>
      <c r="C29" s="619"/>
      <c r="D29" s="620"/>
      <c r="E29" s="620"/>
      <c r="F29" s="621"/>
      <c r="G29" s="623"/>
      <c r="H29" s="625"/>
      <c r="I29" s="629"/>
      <c r="J29" s="630"/>
      <c r="K29" s="631"/>
      <c r="L29" s="638" t="s">
        <v>223</v>
      </c>
      <c r="M29" s="639"/>
      <c r="N29" s="639"/>
      <c r="O29" s="144" t="s">
        <v>222</v>
      </c>
      <c r="P29" s="634"/>
      <c r="Q29" s="635"/>
    </row>
    <row r="30" spans="1:17">
      <c r="A30" s="632"/>
      <c r="B30" s="633"/>
      <c r="C30" s="616"/>
      <c r="D30" s="617"/>
      <c r="E30" s="617"/>
      <c r="F30" s="618"/>
      <c r="G30" s="622"/>
      <c r="H30" s="624"/>
      <c r="I30" s="626"/>
      <c r="J30" s="627"/>
      <c r="K30" s="628"/>
      <c r="L30" s="636" t="s">
        <v>224</v>
      </c>
      <c r="M30" s="637"/>
      <c r="N30" s="637"/>
      <c r="O30" s="143" t="s">
        <v>221</v>
      </c>
      <c r="P30" s="632"/>
      <c r="Q30" s="633"/>
    </row>
    <row r="31" spans="1:17">
      <c r="A31" s="634"/>
      <c r="B31" s="635"/>
      <c r="C31" s="619"/>
      <c r="D31" s="620"/>
      <c r="E31" s="620"/>
      <c r="F31" s="621"/>
      <c r="G31" s="623"/>
      <c r="H31" s="625"/>
      <c r="I31" s="629"/>
      <c r="J31" s="630"/>
      <c r="K31" s="631"/>
      <c r="L31" s="638" t="s">
        <v>223</v>
      </c>
      <c r="M31" s="639"/>
      <c r="N31" s="639"/>
      <c r="O31" s="144" t="s">
        <v>222</v>
      </c>
      <c r="P31" s="634"/>
      <c r="Q31" s="635"/>
    </row>
    <row r="32" spans="1:17">
      <c r="A32" s="632"/>
      <c r="B32" s="633"/>
      <c r="C32" s="616"/>
      <c r="D32" s="617"/>
      <c r="E32" s="617"/>
      <c r="F32" s="618"/>
      <c r="G32" s="622"/>
      <c r="H32" s="624"/>
      <c r="I32" s="626"/>
      <c r="J32" s="627"/>
      <c r="K32" s="628"/>
      <c r="L32" s="636" t="s">
        <v>224</v>
      </c>
      <c r="M32" s="637"/>
      <c r="N32" s="637"/>
      <c r="O32" s="143" t="s">
        <v>221</v>
      </c>
      <c r="P32" s="632"/>
      <c r="Q32" s="633"/>
    </row>
    <row r="33" spans="1:17">
      <c r="A33" s="634"/>
      <c r="B33" s="635"/>
      <c r="C33" s="619"/>
      <c r="D33" s="620"/>
      <c r="E33" s="620"/>
      <c r="F33" s="621"/>
      <c r="G33" s="623"/>
      <c r="H33" s="625"/>
      <c r="I33" s="629"/>
      <c r="J33" s="630"/>
      <c r="K33" s="631"/>
      <c r="L33" s="638" t="s">
        <v>223</v>
      </c>
      <c r="M33" s="639"/>
      <c r="N33" s="639"/>
      <c r="O33" s="144" t="s">
        <v>222</v>
      </c>
      <c r="P33" s="634"/>
      <c r="Q33" s="635"/>
    </row>
    <row r="34" spans="1:17">
      <c r="A34" s="632"/>
      <c r="B34" s="633"/>
      <c r="C34" s="616"/>
      <c r="D34" s="617"/>
      <c r="E34" s="617"/>
      <c r="F34" s="618"/>
      <c r="G34" s="622"/>
      <c r="H34" s="624"/>
      <c r="I34" s="626"/>
      <c r="J34" s="627"/>
      <c r="K34" s="628"/>
      <c r="L34" s="636" t="s">
        <v>224</v>
      </c>
      <c r="M34" s="637"/>
      <c r="N34" s="637"/>
      <c r="O34" s="143" t="s">
        <v>221</v>
      </c>
      <c r="P34" s="632"/>
      <c r="Q34" s="633"/>
    </row>
    <row r="35" spans="1:17">
      <c r="A35" s="634"/>
      <c r="B35" s="635"/>
      <c r="C35" s="619"/>
      <c r="D35" s="620"/>
      <c r="E35" s="620"/>
      <c r="F35" s="621"/>
      <c r="G35" s="623"/>
      <c r="H35" s="625"/>
      <c r="I35" s="629"/>
      <c r="J35" s="630"/>
      <c r="K35" s="631"/>
      <c r="L35" s="638" t="s">
        <v>223</v>
      </c>
      <c r="M35" s="639"/>
      <c r="N35" s="639"/>
      <c r="O35" s="144" t="s">
        <v>222</v>
      </c>
      <c r="P35" s="634"/>
      <c r="Q35" s="635"/>
    </row>
    <row r="36" spans="1:17">
      <c r="A36" s="632"/>
      <c r="B36" s="633"/>
      <c r="C36" s="616"/>
      <c r="D36" s="617"/>
      <c r="E36" s="617"/>
      <c r="F36" s="618"/>
      <c r="G36" s="622"/>
      <c r="H36" s="624"/>
      <c r="I36" s="626"/>
      <c r="J36" s="627"/>
      <c r="K36" s="628"/>
      <c r="L36" s="636" t="s">
        <v>224</v>
      </c>
      <c r="M36" s="637"/>
      <c r="N36" s="637"/>
      <c r="O36" s="143" t="s">
        <v>221</v>
      </c>
      <c r="P36" s="632"/>
      <c r="Q36" s="633"/>
    </row>
    <row r="37" spans="1:17">
      <c r="A37" s="634"/>
      <c r="B37" s="635"/>
      <c r="C37" s="619"/>
      <c r="D37" s="620"/>
      <c r="E37" s="620"/>
      <c r="F37" s="621"/>
      <c r="G37" s="623"/>
      <c r="H37" s="625"/>
      <c r="I37" s="629"/>
      <c r="J37" s="630"/>
      <c r="K37" s="631"/>
      <c r="L37" s="638" t="s">
        <v>223</v>
      </c>
      <c r="M37" s="639"/>
      <c r="N37" s="639"/>
      <c r="O37" s="144" t="s">
        <v>222</v>
      </c>
      <c r="P37" s="634"/>
      <c r="Q37" s="635"/>
    </row>
    <row r="38" spans="1:17">
      <c r="A38" s="632"/>
      <c r="B38" s="633"/>
      <c r="C38" s="616"/>
      <c r="D38" s="617"/>
      <c r="E38" s="617"/>
      <c r="F38" s="618"/>
      <c r="G38" s="622"/>
      <c r="H38" s="624"/>
      <c r="I38" s="626"/>
      <c r="J38" s="627"/>
      <c r="K38" s="628"/>
      <c r="L38" s="636" t="s">
        <v>224</v>
      </c>
      <c r="M38" s="637"/>
      <c r="N38" s="637"/>
      <c r="O38" s="143" t="s">
        <v>221</v>
      </c>
      <c r="P38" s="632"/>
      <c r="Q38" s="633"/>
    </row>
    <row r="39" spans="1:17">
      <c r="A39" s="634"/>
      <c r="B39" s="635"/>
      <c r="C39" s="619"/>
      <c r="D39" s="620"/>
      <c r="E39" s="620"/>
      <c r="F39" s="621"/>
      <c r="G39" s="623"/>
      <c r="H39" s="625"/>
      <c r="I39" s="629"/>
      <c r="J39" s="630"/>
      <c r="K39" s="631"/>
      <c r="L39" s="638" t="s">
        <v>223</v>
      </c>
      <c r="M39" s="639"/>
      <c r="N39" s="639"/>
      <c r="O39" s="144" t="s">
        <v>222</v>
      </c>
      <c r="P39" s="634"/>
      <c r="Q39" s="635"/>
    </row>
    <row r="40" spans="1:17">
      <c r="A40" s="632"/>
      <c r="B40" s="633"/>
      <c r="C40" s="616"/>
      <c r="D40" s="617"/>
      <c r="E40" s="617"/>
      <c r="F40" s="618"/>
      <c r="G40" s="622"/>
      <c r="H40" s="624" t="s">
        <v>3</v>
      </c>
      <c r="I40" s="626" t="s">
        <v>3</v>
      </c>
      <c r="J40" s="627"/>
      <c r="K40" s="628"/>
      <c r="L40" s="636" t="s">
        <v>224</v>
      </c>
      <c r="M40" s="637"/>
      <c r="N40" s="637"/>
      <c r="O40" s="143" t="s">
        <v>221</v>
      </c>
      <c r="P40" s="632"/>
      <c r="Q40" s="633"/>
    </row>
    <row r="41" spans="1:17">
      <c r="A41" s="634"/>
      <c r="B41" s="635"/>
      <c r="C41" s="619"/>
      <c r="D41" s="620"/>
      <c r="E41" s="620"/>
      <c r="F41" s="621"/>
      <c r="G41" s="623"/>
      <c r="H41" s="625"/>
      <c r="I41" s="629"/>
      <c r="J41" s="630"/>
      <c r="K41" s="631"/>
      <c r="L41" s="638" t="s">
        <v>223</v>
      </c>
      <c r="M41" s="639"/>
      <c r="N41" s="639"/>
      <c r="O41" s="144" t="s">
        <v>222</v>
      </c>
      <c r="P41" s="634"/>
      <c r="Q41" s="635"/>
    </row>
    <row r="42" spans="1:17">
      <c r="A42" s="632"/>
      <c r="B42" s="633"/>
      <c r="C42" s="616"/>
      <c r="D42" s="617"/>
      <c r="E42" s="617"/>
      <c r="F42" s="618"/>
      <c r="G42" s="622"/>
      <c r="H42" s="624" t="s">
        <v>3</v>
      </c>
      <c r="I42" s="626" t="s">
        <v>3</v>
      </c>
      <c r="J42" s="627"/>
      <c r="K42" s="628"/>
      <c r="L42" s="636" t="s">
        <v>224</v>
      </c>
      <c r="M42" s="637"/>
      <c r="N42" s="637"/>
      <c r="O42" s="143" t="s">
        <v>221</v>
      </c>
      <c r="P42" s="632"/>
      <c r="Q42" s="633"/>
    </row>
    <row r="43" spans="1:17">
      <c r="A43" s="634"/>
      <c r="B43" s="635"/>
      <c r="C43" s="619"/>
      <c r="D43" s="620"/>
      <c r="E43" s="620"/>
      <c r="F43" s="621"/>
      <c r="G43" s="623"/>
      <c r="H43" s="625"/>
      <c r="I43" s="629"/>
      <c r="J43" s="630"/>
      <c r="K43" s="631"/>
      <c r="L43" s="638" t="s">
        <v>223</v>
      </c>
      <c r="M43" s="639"/>
      <c r="N43" s="639"/>
      <c r="O43" s="144" t="s">
        <v>222</v>
      </c>
      <c r="P43" s="634"/>
      <c r="Q43" s="635"/>
    </row>
    <row r="44" spans="1:17">
      <c r="A44" s="632"/>
      <c r="B44" s="633"/>
      <c r="C44" s="616"/>
      <c r="D44" s="617"/>
      <c r="E44" s="617"/>
      <c r="F44" s="618"/>
      <c r="G44" s="622"/>
      <c r="H44" s="624" t="s">
        <v>3</v>
      </c>
      <c r="I44" s="626" t="s">
        <v>3</v>
      </c>
      <c r="J44" s="627"/>
      <c r="K44" s="628"/>
      <c r="L44" s="636" t="s">
        <v>224</v>
      </c>
      <c r="M44" s="637"/>
      <c r="N44" s="637"/>
      <c r="O44" s="143" t="s">
        <v>221</v>
      </c>
      <c r="P44" s="632"/>
      <c r="Q44" s="633"/>
    </row>
    <row r="45" spans="1:17">
      <c r="A45" s="634"/>
      <c r="B45" s="635"/>
      <c r="C45" s="619"/>
      <c r="D45" s="620"/>
      <c r="E45" s="620"/>
      <c r="F45" s="621"/>
      <c r="G45" s="623"/>
      <c r="H45" s="625"/>
      <c r="I45" s="629"/>
      <c r="J45" s="630"/>
      <c r="K45" s="631"/>
      <c r="L45" s="638" t="s">
        <v>223</v>
      </c>
      <c r="M45" s="639"/>
      <c r="N45" s="639"/>
      <c r="O45" s="144" t="s">
        <v>222</v>
      </c>
      <c r="P45" s="634"/>
      <c r="Q45" s="635"/>
    </row>
    <row r="46" spans="1:17">
      <c r="A46" s="632"/>
      <c r="B46" s="633"/>
      <c r="C46" s="616"/>
      <c r="D46" s="617"/>
      <c r="E46" s="617"/>
      <c r="F46" s="618"/>
      <c r="G46" s="622"/>
      <c r="H46" s="624" t="s">
        <v>3</v>
      </c>
      <c r="I46" s="626" t="s">
        <v>3</v>
      </c>
      <c r="J46" s="627"/>
      <c r="K46" s="628"/>
      <c r="L46" s="636" t="s">
        <v>224</v>
      </c>
      <c r="M46" s="637"/>
      <c r="N46" s="637"/>
      <c r="O46" s="143" t="s">
        <v>221</v>
      </c>
      <c r="P46" s="632"/>
      <c r="Q46" s="633"/>
    </row>
    <row r="47" spans="1:17">
      <c r="A47" s="634"/>
      <c r="B47" s="635"/>
      <c r="C47" s="619"/>
      <c r="D47" s="620"/>
      <c r="E47" s="620"/>
      <c r="F47" s="621"/>
      <c r="G47" s="623"/>
      <c r="H47" s="625"/>
      <c r="I47" s="629"/>
      <c r="J47" s="630"/>
      <c r="K47" s="631"/>
      <c r="L47" s="638" t="s">
        <v>223</v>
      </c>
      <c r="M47" s="639"/>
      <c r="N47" s="639"/>
      <c r="O47" s="144" t="s">
        <v>222</v>
      </c>
      <c r="P47" s="634"/>
      <c r="Q47" s="635"/>
    </row>
    <row r="48" spans="1:17">
      <c r="A48" s="632"/>
      <c r="B48" s="633"/>
      <c r="C48" s="616"/>
      <c r="D48" s="617"/>
      <c r="E48" s="617"/>
      <c r="F48" s="618"/>
      <c r="G48" s="622"/>
      <c r="H48" s="624" t="s">
        <v>3</v>
      </c>
      <c r="I48" s="626" t="s">
        <v>3</v>
      </c>
      <c r="J48" s="627"/>
      <c r="K48" s="628"/>
      <c r="L48" s="636" t="s">
        <v>224</v>
      </c>
      <c r="M48" s="637"/>
      <c r="N48" s="637"/>
      <c r="O48" s="143" t="s">
        <v>221</v>
      </c>
      <c r="P48" s="632"/>
      <c r="Q48" s="633"/>
    </row>
    <row r="49" spans="1:19">
      <c r="A49" s="634"/>
      <c r="B49" s="635"/>
      <c r="C49" s="619"/>
      <c r="D49" s="620"/>
      <c r="E49" s="620"/>
      <c r="F49" s="621"/>
      <c r="G49" s="623"/>
      <c r="H49" s="625"/>
      <c r="I49" s="629"/>
      <c r="J49" s="630"/>
      <c r="K49" s="631"/>
      <c r="L49" s="638" t="s">
        <v>223</v>
      </c>
      <c r="M49" s="639"/>
      <c r="N49" s="639"/>
      <c r="O49" s="144" t="s">
        <v>222</v>
      </c>
      <c r="P49" s="634"/>
      <c r="Q49" s="635"/>
    </row>
    <row r="50" spans="1:19" s="58" customFormat="1" ht="13.5">
      <c r="A50" s="130" t="s">
        <v>509</v>
      </c>
      <c r="B50" s="128"/>
      <c r="C50" s="128"/>
      <c r="D50" s="128"/>
      <c r="I50" s="129"/>
      <c r="K50" s="128"/>
      <c r="M50" s="643"/>
      <c r="N50" s="643"/>
      <c r="O50" s="643"/>
      <c r="P50" s="643"/>
      <c r="Q50" s="643"/>
      <c r="R50" s="125"/>
      <c r="S50" s="125"/>
    </row>
    <row r="51" spans="1:19" s="58" customFormat="1" ht="13.5">
      <c r="A51" s="644" t="str">
        <f>B9&amp;"提出"</f>
        <v>令和○年○月○○日提出</v>
      </c>
      <c r="B51" s="644"/>
      <c r="C51" s="644"/>
      <c r="E51" s="127"/>
      <c r="F51" s="127"/>
      <c r="H51" s="257"/>
      <c r="I51" s="145" t="s">
        <v>632</v>
      </c>
      <c r="J51" s="257"/>
      <c r="K51" s="126" t="s">
        <v>25</v>
      </c>
      <c r="L51" s="127"/>
      <c r="M51" s="642">
        <f>入力シート①!C12</f>
        <v>0</v>
      </c>
      <c r="N51" s="642"/>
      <c r="O51" s="642"/>
      <c r="P51" s="642"/>
      <c r="Q51" s="642"/>
      <c r="R51" s="125"/>
      <c r="S51" s="125"/>
    </row>
    <row r="52" spans="1:19">
      <c r="A52" s="613" t="s">
        <v>23</v>
      </c>
      <c r="B52" s="615"/>
      <c r="C52" s="613" t="s">
        <v>22</v>
      </c>
      <c r="D52" s="614"/>
      <c r="E52" s="614"/>
      <c r="F52" s="615"/>
      <c r="G52" s="97" t="s">
        <v>58</v>
      </c>
      <c r="H52" s="97" t="s">
        <v>15</v>
      </c>
      <c r="I52" s="613" t="s">
        <v>59</v>
      </c>
      <c r="J52" s="614"/>
      <c r="K52" s="615"/>
      <c r="L52" s="613" t="s">
        <v>60</v>
      </c>
      <c r="M52" s="614"/>
      <c r="N52" s="614"/>
      <c r="O52" s="615"/>
      <c r="P52" s="613" t="s">
        <v>61</v>
      </c>
      <c r="Q52" s="615"/>
    </row>
    <row r="53" spans="1:19">
      <c r="A53" s="632"/>
      <c r="B53" s="633"/>
      <c r="C53" s="616"/>
      <c r="D53" s="617"/>
      <c r="E53" s="617"/>
      <c r="F53" s="618"/>
      <c r="G53" s="622"/>
      <c r="H53" s="624"/>
      <c r="I53" s="626"/>
      <c r="J53" s="627"/>
      <c r="K53" s="628"/>
      <c r="L53" s="636" t="s">
        <v>224</v>
      </c>
      <c r="M53" s="637"/>
      <c r="N53" s="637"/>
      <c r="O53" s="143" t="s">
        <v>221</v>
      </c>
      <c r="P53" s="632"/>
      <c r="Q53" s="633"/>
    </row>
    <row r="54" spans="1:19">
      <c r="A54" s="634"/>
      <c r="B54" s="635"/>
      <c r="C54" s="619"/>
      <c r="D54" s="620"/>
      <c r="E54" s="620"/>
      <c r="F54" s="621"/>
      <c r="G54" s="623"/>
      <c r="H54" s="625"/>
      <c r="I54" s="629"/>
      <c r="J54" s="630"/>
      <c r="K54" s="631"/>
      <c r="L54" s="638" t="s">
        <v>223</v>
      </c>
      <c r="M54" s="639"/>
      <c r="N54" s="639"/>
      <c r="O54" s="144" t="s">
        <v>222</v>
      </c>
      <c r="P54" s="634"/>
      <c r="Q54" s="635"/>
    </row>
    <row r="55" spans="1:19">
      <c r="A55" s="632"/>
      <c r="B55" s="633"/>
      <c r="C55" s="616"/>
      <c r="D55" s="617"/>
      <c r="E55" s="617"/>
      <c r="F55" s="618"/>
      <c r="G55" s="622"/>
      <c r="H55" s="624"/>
      <c r="I55" s="626"/>
      <c r="J55" s="627"/>
      <c r="K55" s="628"/>
      <c r="L55" s="636" t="s">
        <v>224</v>
      </c>
      <c r="M55" s="637"/>
      <c r="N55" s="637"/>
      <c r="O55" s="143" t="s">
        <v>221</v>
      </c>
      <c r="P55" s="632"/>
      <c r="Q55" s="633"/>
    </row>
    <row r="56" spans="1:19">
      <c r="A56" s="634"/>
      <c r="B56" s="635"/>
      <c r="C56" s="619"/>
      <c r="D56" s="620"/>
      <c r="E56" s="620"/>
      <c r="F56" s="621"/>
      <c r="G56" s="623"/>
      <c r="H56" s="625"/>
      <c r="I56" s="629"/>
      <c r="J56" s="630"/>
      <c r="K56" s="631"/>
      <c r="L56" s="638" t="s">
        <v>223</v>
      </c>
      <c r="M56" s="639"/>
      <c r="N56" s="639"/>
      <c r="O56" s="144" t="s">
        <v>222</v>
      </c>
      <c r="P56" s="634"/>
      <c r="Q56" s="635"/>
    </row>
    <row r="57" spans="1:19">
      <c r="A57" s="632"/>
      <c r="B57" s="633"/>
      <c r="C57" s="616"/>
      <c r="D57" s="617"/>
      <c r="E57" s="617"/>
      <c r="F57" s="618"/>
      <c r="G57" s="622"/>
      <c r="H57" s="624"/>
      <c r="I57" s="626"/>
      <c r="J57" s="627"/>
      <c r="K57" s="628"/>
      <c r="L57" s="636" t="s">
        <v>224</v>
      </c>
      <c r="M57" s="637"/>
      <c r="N57" s="637"/>
      <c r="O57" s="143" t="s">
        <v>221</v>
      </c>
      <c r="P57" s="632"/>
      <c r="Q57" s="633"/>
    </row>
    <row r="58" spans="1:19">
      <c r="A58" s="634"/>
      <c r="B58" s="635"/>
      <c r="C58" s="619"/>
      <c r="D58" s="620"/>
      <c r="E58" s="620"/>
      <c r="F58" s="621"/>
      <c r="G58" s="623"/>
      <c r="H58" s="625"/>
      <c r="I58" s="629"/>
      <c r="J58" s="630"/>
      <c r="K58" s="631"/>
      <c r="L58" s="638" t="s">
        <v>223</v>
      </c>
      <c r="M58" s="639"/>
      <c r="N58" s="639"/>
      <c r="O58" s="144" t="s">
        <v>222</v>
      </c>
      <c r="P58" s="634"/>
      <c r="Q58" s="635"/>
    </row>
    <row r="59" spans="1:19">
      <c r="A59" s="632"/>
      <c r="B59" s="633"/>
      <c r="C59" s="616"/>
      <c r="D59" s="617"/>
      <c r="E59" s="617"/>
      <c r="F59" s="618"/>
      <c r="G59" s="622"/>
      <c r="H59" s="624"/>
      <c r="I59" s="626"/>
      <c r="J59" s="627"/>
      <c r="K59" s="628"/>
      <c r="L59" s="636" t="s">
        <v>224</v>
      </c>
      <c r="M59" s="637"/>
      <c r="N59" s="637"/>
      <c r="O59" s="143" t="s">
        <v>221</v>
      </c>
      <c r="P59" s="632"/>
      <c r="Q59" s="633"/>
    </row>
    <row r="60" spans="1:19">
      <c r="A60" s="634"/>
      <c r="B60" s="635"/>
      <c r="C60" s="619"/>
      <c r="D60" s="620"/>
      <c r="E60" s="620"/>
      <c r="F60" s="621"/>
      <c r="G60" s="623"/>
      <c r="H60" s="625"/>
      <c r="I60" s="629"/>
      <c r="J60" s="630"/>
      <c r="K60" s="631"/>
      <c r="L60" s="638" t="s">
        <v>223</v>
      </c>
      <c r="M60" s="639"/>
      <c r="N60" s="639"/>
      <c r="O60" s="144" t="s">
        <v>222</v>
      </c>
      <c r="P60" s="634"/>
      <c r="Q60" s="635"/>
    </row>
    <row r="61" spans="1:19">
      <c r="A61" s="632"/>
      <c r="B61" s="633"/>
      <c r="C61" s="616"/>
      <c r="D61" s="617"/>
      <c r="E61" s="617"/>
      <c r="F61" s="618"/>
      <c r="G61" s="622"/>
      <c r="H61" s="624"/>
      <c r="I61" s="626"/>
      <c r="J61" s="627"/>
      <c r="K61" s="628"/>
      <c r="L61" s="636" t="s">
        <v>224</v>
      </c>
      <c r="M61" s="637"/>
      <c r="N61" s="637"/>
      <c r="O61" s="143" t="s">
        <v>221</v>
      </c>
      <c r="P61" s="632"/>
      <c r="Q61" s="633"/>
    </row>
    <row r="62" spans="1:19">
      <c r="A62" s="634"/>
      <c r="B62" s="635"/>
      <c r="C62" s="619"/>
      <c r="D62" s="620"/>
      <c r="E62" s="620"/>
      <c r="F62" s="621"/>
      <c r="G62" s="623"/>
      <c r="H62" s="625"/>
      <c r="I62" s="629"/>
      <c r="J62" s="630"/>
      <c r="K62" s="631"/>
      <c r="L62" s="638" t="s">
        <v>223</v>
      </c>
      <c r="M62" s="639"/>
      <c r="N62" s="639"/>
      <c r="O62" s="144" t="s">
        <v>222</v>
      </c>
      <c r="P62" s="634"/>
      <c r="Q62" s="635"/>
    </row>
    <row r="63" spans="1:19">
      <c r="A63" s="632"/>
      <c r="B63" s="633"/>
      <c r="C63" s="616"/>
      <c r="D63" s="617"/>
      <c r="E63" s="617"/>
      <c r="F63" s="618"/>
      <c r="G63" s="622"/>
      <c r="H63" s="624"/>
      <c r="I63" s="626"/>
      <c r="J63" s="627"/>
      <c r="K63" s="628"/>
      <c r="L63" s="636" t="s">
        <v>224</v>
      </c>
      <c r="M63" s="637"/>
      <c r="N63" s="637"/>
      <c r="O63" s="143" t="s">
        <v>221</v>
      </c>
      <c r="P63" s="632"/>
      <c r="Q63" s="633"/>
    </row>
    <row r="64" spans="1:19">
      <c r="A64" s="634"/>
      <c r="B64" s="635"/>
      <c r="C64" s="619"/>
      <c r="D64" s="620"/>
      <c r="E64" s="620"/>
      <c r="F64" s="621"/>
      <c r="G64" s="623"/>
      <c r="H64" s="625"/>
      <c r="I64" s="629"/>
      <c r="J64" s="630"/>
      <c r="K64" s="631"/>
      <c r="L64" s="638" t="s">
        <v>223</v>
      </c>
      <c r="M64" s="639"/>
      <c r="N64" s="639"/>
      <c r="O64" s="144" t="s">
        <v>222</v>
      </c>
      <c r="P64" s="634"/>
      <c r="Q64" s="635"/>
    </row>
    <row r="65" spans="1:17">
      <c r="A65" s="632"/>
      <c r="B65" s="633"/>
      <c r="C65" s="616"/>
      <c r="D65" s="617"/>
      <c r="E65" s="617"/>
      <c r="F65" s="618"/>
      <c r="G65" s="622"/>
      <c r="H65" s="624"/>
      <c r="I65" s="626"/>
      <c r="J65" s="627"/>
      <c r="K65" s="628"/>
      <c r="L65" s="636" t="s">
        <v>224</v>
      </c>
      <c r="M65" s="637"/>
      <c r="N65" s="637"/>
      <c r="O65" s="143" t="s">
        <v>221</v>
      </c>
      <c r="P65" s="632"/>
      <c r="Q65" s="633"/>
    </row>
    <row r="66" spans="1:17">
      <c r="A66" s="634"/>
      <c r="B66" s="635"/>
      <c r="C66" s="619"/>
      <c r="D66" s="620"/>
      <c r="E66" s="620"/>
      <c r="F66" s="621"/>
      <c r="G66" s="623"/>
      <c r="H66" s="625"/>
      <c r="I66" s="629"/>
      <c r="J66" s="630"/>
      <c r="K66" s="631"/>
      <c r="L66" s="638" t="s">
        <v>223</v>
      </c>
      <c r="M66" s="639"/>
      <c r="N66" s="639"/>
      <c r="O66" s="144" t="s">
        <v>222</v>
      </c>
      <c r="P66" s="634"/>
      <c r="Q66" s="635"/>
    </row>
    <row r="67" spans="1:17">
      <c r="A67" s="632"/>
      <c r="B67" s="633"/>
      <c r="C67" s="616"/>
      <c r="D67" s="617"/>
      <c r="E67" s="617"/>
      <c r="F67" s="618"/>
      <c r="G67" s="622"/>
      <c r="H67" s="624"/>
      <c r="I67" s="626"/>
      <c r="J67" s="627"/>
      <c r="K67" s="628"/>
      <c r="L67" s="636" t="s">
        <v>224</v>
      </c>
      <c r="M67" s="637"/>
      <c r="N67" s="637"/>
      <c r="O67" s="143" t="s">
        <v>221</v>
      </c>
      <c r="P67" s="632"/>
      <c r="Q67" s="633"/>
    </row>
    <row r="68" spans="1:17">
      <c r="A68" s="634"/>
      <c r="B68" s="635"/>
      <c r="C68" s="619"/>
      <c r="D68" s="620"/>
      <c r="E68" s="620"/>
      <c r="F68" s="621"/>
      <c r="G68" s="623"/>
      <c r="H68" s="625"/>
      <c r="I68" s="629"/>
      <c r="J68" s="630"/>
      <c r="K68" s="631"/>
      <c r="L68" s="638" t="s">
        <v>223</v>
      </c>
      <c r="M68" s="639"/>
      <c r="N68" s="639"/>
      <c r="O68" s="144" t="s">
        <v>222</v>
      </c>
      <c r="P68" s="634"/>
      <c r="Q68" s="635"/>
    </row>
    <row r="69" spans="1:17">
      <c r="A69" s="632"/>
      <c r="B69" s="633"/>
      <c r="C69" s="616"/>
      <c r="D69" s="617"/>
      <c r="E69" s="617"/>
      <c r="F69" s="618"/>
      <c r="G69" s="622"/>
      <c r="H69" s="624"/>
      <c r="I69" s="626"/>
      <c r="J69" s="627"/>
      <c r="K69" s="628"/>
      <c r="L69" s="636" t="s">
        <v>224</v>
      </c>
      <c r="M69" s="637"/>
      <c r="N69" s="637"/>
      <c r="O69" s="143" t="s">
        <v>221</v>
      </c>
      <c r="P69" s="632"/>
      <c r="Q69" s="633"/>
    </row>
    <row r="70" spans="1:17">
      <c r="A70" s="634"/>
      <c r="B70" s="635"/>
      <c r="C70" s="619"/>
      <c r="D70" s="620"/>
      <c r="E70" s="620"/>
      <c r="F70" s="621"/>
      <c r="G70" s="623"/>
      <c r="H70" s="625"/>
      <c r="I70" s="629"/>
      <c r="J70" s="630"/>
      <c r="K70" s="631"/>
      <c r="L70" s="638" t="s">
        <v>223</v>
      </c>
      <c r="M70" s="639"/>
      <c r="N70" s="639"/>
      <c r="O70" s="144" t="s">
        <v>222</v>
      </c>
      <c r="P70" s="634"/>
      <c r="Q70" s="635"/>
    </row>
    <row r="71" spans="1:17">
      <c r="A71" s="632"/>
      <c r="B71" s="633"/>
      <c r="C71" s="616"/>
      <c r="D71" s="617"/>
      <c r="E71" s="617"/>
      <c r="F71" s="618"/>
      <c r="G71" s="622"/>
      <c r="H71" s="624"/>
      <c r="I71" s="626"/>
      <c r="J71" s="627"/>
      <c r="K71" s="628"/>
      <c r="L71" s="636" t="s">
        <v>224</v>
      </c>
      <c r="M71" s="637"/>
      <c r="N71" s="637"/>
      <c r="O71" s="143" t="s">
        <v>221</v>
      </c>
      <c r="P71" s="632"/>
      <c r="Q71" s="633"/>
    </row>
    <row r="72" spans="1:17">
      <c r="A72" s="634"/>
      <c r="B72" s="635"/>
      <c r="C72" s="619"/>
      <c r="D72" s="620"/>
      <c r="E72" s="620"/>
      <c r="F72" s="621"/>
      <c r="G72" s="623"/>
      <c r="H72" s="625"/>
      <c r="I72" s="629"/>
      <c r="J72" s="630"/>
      <c r="K72" s="631"/>
      <c r="L72" s="638" t="s">
        <v>223</v>
      </c>
      <c r="M72" s="639"/>
      <c r="N72" s="639"/>
      <c r="O72" s="144" t="s">
        <v>222</v>
      </c>
      <c r="P72" s="634"/>
      <c r="Q72" s="635"/>
    </row>
    <row r="73" spans="1:17">
      <c r="A73" s="632"/>
      <c r="B73" s="633"/>
      <c r="C73" s="616"/>
      <c r="D73" s="617"/>
      <c r="E73" s="617"/>
      <c r="F73" s="618"/>
      <c r="G73" s="622"/>
      <c r="H73" s="624" t="s">
        <v>3</v>
      </c>
      <c r="I73" s="626" t="s">
        <v>3</v>
      </c>
      <c r="J73" s="627"/>
      <c r="K73" s="628"/>
      <c r="L73" s="636" t="s">
        <v>224</v>
      </c>
      <c r="M73" s="637"/>
      <c r="N73" s="637"/>
      <c r="O73" s="143" t="s">
        <v>221</v>
      </c>
      <c r="P73" s="632"/>
      <c r="Q73" s="633"/>
    </row>
    <row r="74" spans="1:17">
      <c r="A74" s="634"/>
      <c r="B74" s="635"/>
      <c r="C74" s="619"/>
      <c r="D74" s="620"/>
      <c r="E74" s="620"/>
      <c r="F74" s="621"/>
      <c r="G74" s="623"/>
      <c r="H74" s="625"/>
      <c r="I74" s="629"/>
      <c r="J74" s="630"/>
      <c r="K74" s="631"/>
      <c r="L74" s="638" t="s">
        <v>223</v>
      </c>
      <c r="M74" s="639"/>
      <c r="N74" s="639"/>
      <c r="O74" s="144" t="s">
        <v>222</v>
      </c>
      <c r="P74" s="634"/>
      <c r="Q74" s="635"/>
    </row>
    <row r="75" spans="1:17">
      <c r="A75" s="632"/>
      <c r="B75" s="633"/>
      <c r="C75" s="616"/>
      <c r="D75" s="617"/>
      <c r="E75" s="617"/>
      <c r="F75" s="618"/>
      <c r="G75" s="622"/>
      <c r="H75" s="624" t="s">
        <v>3</v>
      </c>
      <c r="I75" s="626" t="s">
        <v>3</v>
      </c>
      <c r="J75" s="627"/>
      <c r="K75" s="628"/>
      <c r="L75" s="636" t="s">
        <v>224</v>
      </c>
      <c r="M75" s="637"/>
      <c r="N75" s="637"/>
      <c r="O75" s="143" t="s">
        <v>221</v>
      </c>
      <c r="P75" s="632"/>
      <c r="Q75" s="633"/>
    </row>
    <row r="76" spans="1:17">
      <c r="A76" s="634"/>
      <c r="B76" s="635"/>
      <c r="C76" s="619"/>
      <c r="D76" s="620"/>
      <c r="E76" s="620"/>
      <c r="F76" s="621"/>
      <c r="G76" s="623"/>
      <c r="H76" s="625"/>
      <c r="I76" s="629"/>
      <c r="J76" s="630"/>
      <c r="K76" s="631"/>
      <c r="L76" s="638" t="s">
        <v>223</v>
      </c>
      <c r="M76" s="639"/>
      <c r="N76" s="639"/>
      <c r="O76" s="144" t="s">
        <v>222</v>
      </c>
      <c r="P76" s="634"/>
      <c r="Q76" s="635"/>
    </row>
    <row r="77" spans="1:17">
      <c r="A77" s="632"/>
      <c r="B77" s="633"/>
      <c r="C77" s="616"/>
      <c r="D77" s="617"/>
      <c r="E77" s="617"/>
      <c r="F77" s="618"/>
      <c r="G77" s="622"/>
      <c r="H77" s="624" t="s">
        <v>3</v>
      </c>
      <c r="I77" s="626" t="s">
        <v>3</v>
      </c>
      <c r="J77" s="627"/>
      <c r="K77" s="628"/>
      <c r="L77" s="636" t="s">
        <v>224</v>
      </c>
      <c r="M77" s="637"/>
      <c r="N77" s="637"/>
      <c r="O77" s="143" t="s">
        <v>221</v>
      </c>
      <c r="P77" s="632"/>
      <c r="Q77" s="633"/>
    </row>
    <row r="78" spans="1:17">
      <c r="A78" s="634"/>
      <c r="B78" s="635"/>
      <c r="C78" s="619"/>
      <c r="D78" s="620"/>
      <c r="E78" s="620"/>
      <c r="F78" s="621"/>
      <c r="G78" s="623"/>
      <c r="H78" s="625"/>
      <c r="I78" s="629"/>
      <c r="J78" s="630"/>
      <c r="K78" s="631"/>
      <c r="L78" s="638" t="s">
        <v>223</v>
      </c>
      <c r="M78" s="639"/>
      <c r="N78" s="639"/>
      <c r="O78" s="144" t="s">
        <v>222</v>
      </c>
      <c r="P78" s="634"/>
      <c r="Q78" s="635"/>
    </row>
    <row r="79" spans="1:17">
      <c r="A79" s="632"/>
      <c r="B79" s="633"/>
      <c r="C79" s="616"/>
      <c r="D79" s="617"/>
      <c r="E79" s="617"/>
      <c r="F79" s="618"/>
      <c r="G79" s="622"/>
      <c r="H79" s="624" t="s">
        <v>3</v>
      </c>
      <c r="I79" s="626" t="s">
        <v>3</v>
      </c>
      <c r="J79" s="627"/>
      <c r="K79" s="628"/>
      <c r="L79" s="636" t="s">
        <v>224</v>
      </c>
      <c r="M79" s="637"/>
      <c r="N79" s="637"/>
      <c r="O79" s="143" t="s">
        <v>221</v>
      </c>
      <c r="P79" s="632"/>
      <c r="Q79" s="633"/>
    </row>
    <row r="80" spans="1:17">
      <c r="A80" s="634"/>
      <c r="B80" s="635"/>
      <c r="C80" s="619"/>
      <c r="D80" s="620"/>
      <c r="E80" s="620"/>
      <c r="F80" s="621"/>
      <c r="G80" s="623"/>
      <c r="H80" s="625"/>
      <c r="I80" s="629"/>
      <c r="J80" s="630"/>
      <c r="K80" s="631"/>
      <c r="L80" s="638" t="s">
        <v>223</v>
      </c>
      <c r="M80" s="639"/>
      <c r="N80" s="639"/>
      <c r="O80" s="144" t="s">
        <v>222</v>
      </c>
      <c r="P80" s="634"/>
      <c r="Q80" s="635"/>
    </row>
    <row r="81" spans="1:17">
      <c r="A81" s="632"/>
      <c r="B81" s="633"/>
      <c r="C81" s="616"/>
      <c r="D81" s="617"/>
      <c r="E81" s="617"/>
      <c r="F81" s="618"/>
      <c r="G81" s="622"/>
      <c r="H81" s="624" t="s">
        <v>3</v>
      </c>
      <c r="I81" s="626" t="s">
        <v>3</v>
      </c>
      <c r="J81" s="627"/>
      <c r="K81" s="628"/>
      <c r="L81" s="636" t="s">
        <v>224</v>
      </c>
      <c r="M81" s="637"/>
      <c r="N81" s="637"/>
      <c r="O81" s="143" t="s">
        <v>221</v>
      </c>
      <c r="P81" s="632"/>
      <c r="Q81" s="633"/>
    </row>
    <row r="82" spans="1:17">
      <c r="A82" s="634"/>
      <c r="B82" s="635"/>
      <c r="C82" s="619"/>
      <c r="D82" s="620"/>
      <c r="E82" s="620"/>
      <c r="F82" s="621"/>
      <c r="G82" s="623"/>
      <c r="H82" s="625"/>
      <c r="I82" s="629"/>
      <c r="J82" s="630"/>
      <c r="K82" s="631"/>
      <c r="L82" s="638" t="s">
        <v>223</v>
      </c>
      <c r="M82" s="639"/>
      <c r="N82" s="639"/>
      <c r="O82" s="144" t="s">
        <v>222</v>
      </c>
      <c r="P82" s="634"/>
      <c r="Q82" s="635"/>
    </row>
    <row r="83" spans="1:17">
      <c r="A83" s="58"/>
      <c r="B83" s="58"/>
      <c r="C83" s="58"/>
      <c r="D83" s="58"/>
      <c r="E83" s="58"/>
      <c r="F83" s="58"/>
      <c r="G83" s="58"/>
      <c r="H83" s="58"/>
      <c r="I83" s="58"/>
      <c r="J83" s="58"/>
      <c r="K83" s="58"/>
      <c r="L83" s="58"/>
      <c r="M83" s="58"/>
      <c r="N83" s="58"/>
      <c r="O83" s="58"/>
      <c r="P83" s="58"/>
      <c r="Q83" s="58"/>
    </row>
    <row r="84" spans="1:17">
      <c r="A84" s="645" t="s">
        <v>92</v>
      </c>
      <c r="B84" s="645"/>
      <c r="C84" s="645"/>
      <c r="D84" s="645"/>
      <c r="E84" s="645"/>
      <c r="F84" s="645"/>
      <c r="G84" s="645"/>
      <c r="H84" s="645"/>
      <c r="I84" s="645"/>
      <c r="J84" s="645"/>
      <c r="K84" s="645"/>
      <c r="L84" s="645"/>
      <c r="M84" s="645"/>
      <c r="N84" s="645"/>
      <c r="O84" s="645"/>
      <c r="P84" s="645"/>
      <c r="Q84" s="645"/>
    </row>
    <row r="85" spans="1:17">
      <c r="A85" s="645" t="s">
        <v>62</v>
      </c>
      <c r="B85" s="645"/>
      <c r="C85" s="645"/>
      <c r="D85" s="645"/>
      <c r="E85" s="645"/>
      <c r="F85" s="645"/>
      <c r="G85" s="645"/>
      <c r="H85" s="645"/>
      <c r="I85" s="645"/>
      <c r="J85" s="645"/>
      <c r="K85" s="645"/>
      <c r="L85" s="645"/>
      <c r="M85" s="645"/>
      <c r="N85" s="645"/>
      <c r="O85" s="645"/>
      <c r="P85" s="645"/>
      <c r="Q85" s="645"/>
    </row>
    <row r="86" spans="1:17">
      <c r="A86" s="645" t="s">
        <v>4</v>
      </c>
      <c r="B86" s="645"/>
      <c r="C86" s="645"/>
      <c r="D86" s="645"/>
      <c r="E86" s="645"/>
      <c r="F86" s="645"/>
      <c r="G86" s="645"/>
      <c r="H86" s="645"/>
      <c r="I86" s="645"/>
      <c r="J86" s="645"/>
      <c r="K86" s="645"/>
      <c r="L86" s="645"/>
      <c r="M86" s="645"/>
      <c r="N86" s="645"/>
      <c r="O86" s="645"/>
      <c r="P86" s="645"/>
      <c r="Q86" s="645"/>
    </row>
    <row r="87" spans="1:17">
      <c r="A87" s="645" t="s">
        <v>391</v>
      </c>
      <c r="B87" s="645"/>
      <c r="C87" s="645"/>
      <c r="D87" s="645"/>
      <c r="E87" s="645"/>
      <c r="F87" s="645"/>
      <c r="G87" s="645"/>
      <c r="H87" s="645"/>
      <c r="I87" s="645"/>
      <c r="J87" s="645"/>
      <c r="K87" s="645"/>
      <c r="L87" s="645"/>
      <c r="M87" s="645"/>
      <c r="N87" s="645"/>
      <c r="O87" s="645"/>
      <c r="P87" s="645"/>
      <c r="Q87" s="645"/>
    </row>
    <row r="88" spans="1:17">
      <c r="A88" s="645" t="s">
        <v>392</v>
      </c>
      <c r="B88" s="645"/>
      <c r="C88" s="645"/>
      <c r="D88" s="645"/>
      <c r="E88" s="645"/>
      <c r="F88" s="645"/>
      <c r="G88" s="645"/>
      <c r="H88" s="645"/>
      <c r="I88" s="645"/>
      <c r="J88" s="645"/>
      <c r="K88" s="645"/>
      <c r="L88" s="645"/>
      <c r="M88" s="645"/>
      <c r="N88" s="645"/>
      <c r="O88" s="645"/>
      <c r="P88" s="645"/>
      <c r="Q88" s="645"/>
    </row>
    <row r="89" spans="1:17">
      <c r="A89" s="645" t="s">
        <v>723</v>
      </c>
      <c r="B89" s="645"/>
      <c r="C89" s="645"/>
      <c r="D89" s="645"/>
      <c r="E89" s="645"/>
      <c r="F89" s="645"/>
      <c r="G89" s="645"/>
      <c r="H89" s="645"/>
      <c r="I89" s="645"/>
      <c r="J89" s="645"/>
      <c r="K89" s="645"/>
      <c r="L89" s="645"/>
      <c r="M89" s="645"/>
      <c r="N89" s="645"/>
      <c r="O89" s="645"/>
      <c r="P89" s="645"/>
      <c r="Q89" s="645"/>
    </row>
    <row r="90" spans="1:17">
      <c r="A90" s="645" t="s">
        <v>98</v>
      </c>
      <c r="B90" s="645"/>
      <c r="C90" s="645"/>
      <c r="D90" s="645"/>
      <c r="E90" s="645"/>
      <c r="F90" s="645"/>
      <c r="G90" s="645"/>
      <c r="H90" s="645"/>
      <c r="I90" s="645"/>
      <c r="J90" s="645"/>
      <c r="K90" s="645"/>
      <c r="L90" s="645"/>
      <c r="M90" s="645"/>
      <c r="N90" s="645"/>
      <c r="O90" s="645"/>
      <c r="P90" s="645"/>
      <c r="Q90" s="645"/>
    </row>
    <row r="91" spans="1:17">
      <c r="A91" s="645" t="s">
        <v>724</v>
      </c>
      <c r="B91" s="645"/>
      <c r="C91" s="645"/>
      <c r="D91" s="645"/>
      <c r="E91" s="645"/>
      <c r="F91" s="645"/>
      <c r="G91" s="645"/>
      <c r="H91" s="645"/>
      <c r="I91" s="645"/>
      <c r="J91" s="645"/>
      <c r="K91" s="645"/>
      <c r="L91" s="645"/>
      <c r="M91" s="645"/>
      <c r="N91" s="645"/>
      <c r="O91" s="645"/>
      <c r="P91" s="645"/>
      <c r="Q91" s="645"/>
    </row>
    <row r="92" spans="1:17">
      <c r="A92" s="645" t="s">
        <v>99</v>
      </c>
      <c r="B92" s="645"/>
      <c r="C92" s="645"/>
      <c r="D92" s="645"/>
      <c r="E92" s="645"/>
      <c r="F92" s="645"/>
      <c r="G92" s="645"/>
      <c r="H92" s="645"/>
      <c r="I92" s="645"/>
      <c r="J92" s="645"/>
      <c r="K92" s="645"/>
      <c r="L92" s="645"/>
      <c r="M92" s="645"/>
      <c r="N92" s="645"/>
      <c r="O92" s="645"/>
      <c r="P92" s="645"/>
      <c r="Q92" s="645"/>
    </row>
    <row r="93" spans="1:17">
      <c r="A93" s="645" t="s">
        <v>199</v>
      </c>
      <c r="B93" s="645"/>
      <c r="C93" s="645"/>
      <c r="D93" s="645"/>
      <c r="E93" s="645"/>
      <c r="F93" s="645"/>
      <c r="G93" s="645"/>
      <c r="H93" s="645"/>
      <c r="I93" s="645"/>
      <c r="J93" s="645"/>
      <c r="K93" s="645"/>
      <c r="L93" s="645"/>
      <c r="M93" s="645"/>
      <c r="N93" s="645"/>
      <c r="O93" s="645"/>
      <c r="P93" s="645"/>
      <c r="Q93" s="645"/>
    </row>
    <row r="94" spans="1:17">
      <c r="A94" s="58"/>
      <c r="B94" s="58"/>
      <c r="C94" s="58"/>
      <c r="D94" s="58"/>
      <c r="E94" s="58"/>
      <c r="F94" s="58"/>
      <c r="G94" s="58"/>
      <c r="H94" s="58"/>
      <c r="I94" s="58"/>
      <c r="J94" s="58"/>
      <c r="K94" s="58"/>
      <c r="L94" s="58"/>
      <c r="M94" s="58"/>
      <c r="N94" s="58"/>
      <c r="O94" s="58"/>
      <c r="P94" s="58"/>
      <c r="Q94" s="58"/>
    </row>
    <row r="95" spans="1:17">
      <c r="A95" s="58"/>
      <c r="B95" s="58"/>
      <c r="C95" s="58"/>
      <c r="D95" s="58"/>
      <c r="E95" s="58"/>
      <c r="F95" s="58"/>
      <c r="G95" s="58"/>
      <c r="H95" s="58"/>
      <c r="I95" s="58"/>
      <c r="J95" s="58"/>
      <c r="K95" s="58"/>
      <c r="L95" s="58"/>
      <c r="M95" s="58"/>
      <c r="N95" s="58"/>
      <c r="O95" s="58"/>
      <c r="P95" s="58"/>
      <c r="Q95" s="58"/>
    </row>
    <row r="96" spans="1:17">
      <c r="A96" s="58"/>
      <c r="B96" s="58"/>
      <c r="C96" s="58"/>
      <c r="D96" s="58"/>
      <c r="E96" s="58"/>
      <c r="F96" s="58"/>
      <c r="G96" s="58"/>
      <c r="H96" s="58"/>
      <c r="I96" s="58"/>
      <c r="J96" s="58"/>
      <c r="K96" s="58"/>
      <c r="L96" s="58"/>
      <c r="M96" s="58"/>
      <c r="N96" s="58"/>
      <c r="O96" s="58"/>
      <c r="P96" s="58"/>
      <c r="Q96" s="58"/>
    </row>
    <row r="97" spans="1:17">
      <c r="A97" s="58"/>
      <c r="B97" s="58"/>
      <c r="C97" s="58"/>
      <c r="D97" s="58"/>
      <c r="E97" s="58"/>
      <c r="F97" s="58"/>
      <c r="G97" s="58"/>
      <c r="H97" s="58"/>
      <c r="I97" s="58"/>
      <c r="J97" s="58"/>
      <c r="K97" s="58"/>
      <c r="L97" s="58"/>
      <c r="M97" s="58"/>
      <c r="N97" s="58"/>
      <c r="O97" s="58"/>
      <c r="P97" s="58"/>
      <c r="Q97" s="58"/>
    </row>
    <row r="98" spans="1:17">
      <c r="A98" s="58"/>
      <c r="B98" s="58"/>
      <c r="C98" s="58"/>
      <c r="D98" s="58"/>
      <c r="E98" s="58"/>
      <c r="F98" s="58"/>
      <c r="G98" s="58"/>
      <c r="H98" s="58"/>
      <c r="I98" s="58"/>
      <c r="J98" s="58"/>
      <c r="K98" s="58"/>
      <c r="L98" s="58"/>
      <c r="M98" s="58"/>
      <c r="N98" s="58"/>
      <c r="O98" s="58"/>
      <c r="P98" s="58"/>
      <c r="Q98" s="58"/>
    </row>
    <row r="99" spans="1:17">
      <c r="A99" s="58"/>
      <c r="B99" s="58"/>
      <c r="C99" s="58"/>
      <c r="D99" s="58"/>
      <c r="E99" s="58"/>
      <c r="F99" s="58"/>
      <c r="G99" s="58"/>
      <c r="H99" s="58"/>
      <c r="I99" s="58"/>
      <c r="J99" s="58"/>
      <c r="K99" s="58"/>
      <c r="L99" s="58"/>
      <c r="M99" s="58"/>
      <c r="N99" s="58"/>
      <c r="O99" s="58"/>
      <c r="P99" s="58"/>
      <c r="Q99" s="58"/>
    </row>
    <row r="100" spans="1:17">
      <c r="A100" s="58"/>
      <c r="B100" s="58"/>
      <c r="C100" s="58"/>
      <c r="D100" s="58"/>
      <c r="E100" s="58"/>
      <c r="F100" s="58"/>
      <c r="G100" s="58"/>
      <c r="H100" s="58"/>
      <c r="I100" s="58"/>
      <c r="J100" s="58"/>
      <c r="K100" s="58"/>
      <c r="L100" s="58"/>
      <c r="M100" s="58"/>
      <c r="N100" s="58"/>
      <c r="O100" s="58"/>
      <c r="P100" s="58"/>
      <c r="Q100" s="58"/>
    </row>
    <row r="101" spans="1:17">
      <c r="A101" s="58"/>
      <c r="B101" s="58"/>
      <c r="C101" s="58"/>
      <c r="D101" s="58"/>
      <c r="E101" s="58"/>
      <c r="F101" s="58"/>
      <c r="G101" s="58"/>
      <c r="H101" s="58"/>
      <c r="I101" s="58"/>
      <c r="J101" s="58"/>
      <c r="K101" s="58"/>
      <c r="L101" s="58"/>
      <c r="M101" s="58"/>
      <c r="N101" s="58"/>
      <c r="O101" s="58"/>
      <c r="P101" s="58"/>
      <c r="Q101" s="58"/>
    </row>
    <row r="102" spans="1:17">
      <c r="A102" s="58"/>
      <c r="B102" s="58"/>
      <c r="C102" s="58"/>
      <c r="D102" s="58"/>
      <c r="E102" s="58"/>
      <c r="F102" s="58"/>
      <c r="G102" s="58"/>
      <c r="H102" s="58"/>
      <c r="I102" s="58"/>
      <c r="J102" s="58"/>
      <c r="K102" s="58"/>
      <c r="L102" s="58"/>
      <c r="M102" s="58"/>
      <c r="N102" s="58"/>
      <c r="O102" s="58"/>
      <c r="P102" s="58"/>
      <c r="Q102" s="58"/>
    </row>
    <row r="103" spans="1:17">
      <c r="A103" s="58"/>
      <c r="B103" s="58"/>
      <c r="C103" s="58"/>
      <c r="D103" s="58"/>
      <c r="E103" s="58"/>
      <c r="F103" s="58"/>
      <c r="G103" s="58"/>
      <c r="H103" s="58"/>
      <c r="I103" s="58"/>
      <c r="J103" s="58"/>
      <c r="K103" s="58"/>
      <c r="L103" s="58"/>
      <c r="M103" s="58"/>
      <c r="N103" s="58"/>
      <c r="O103" s="58"/>
      <c r="P103" s="58"/>
      <c r="Q103" s="58"/>
    </row>
    <row r="104" spans="1:17">
      <c r="A104" s="58"/>
      <c r="B104" s="58"/>
      <c r="C104" s="58"/>
      <c r="D104" s="58"/>
      <c r="E104" s="58"/>
      <c r="F104" s="58"/>
      <c r="G104" s="58"/>
      <c r="H104" s="58"/>
      <c r="I104" s="58"/>
      <c r="J104" s="58"/>
      <c r="K104" s="58"/>
      <c r="L104" s="58"/>
      <c r="M104" s="58"/>
      <c r="N104" s="58"/>
      <c r="O104" s="58"/>
      <c r="P104" s="58"/>
      <c r="Q104" s="58"/>
    </row>
    <row r="105" spans="1:17">
      <c r="A105" s="58"/>
      <c r="B105" s="58"/>
      <c r="C105" s="58"/>
      <c r="D105" s="58"/>
      <c r="E105" s="58"/>
      <c r="F105" s="58"/>
      <c r="G105" s="58"/>
      <c r="H105" s="58"/>
      <c r="I105" s="58"/>
      <c r="J105" s="58"/>
      <c r="K105" s="58"/>
      <c r="L105" s="58"/>
      <c r="M105" s="58"/>
      <c r="N105" s="58"/>
      <c r="O105" s="58"/>
      <c r="P105" s="58"/>
      <c r="Q105" s="58"/>
    </row>
    <row r="106" spans="1:17">
      <c r="A106" s="58"/>
      <c r="B106" s="58"/>
      <c r="C106" s="58"/>
      <c r="D106" s="58"/>
      <c r="E106" s="58"/>
      <c r="F106" s="58"/>
      <c r="G106" s="58"/>
      <c r="H106" s="58"/>
      <c r="I106" s="58"/>
      <c r="J106" s="58"/>
      <c r="K106" s="58"/>
      <c r="L106" s="58"/>
      <c r="M106" s="58"/>
      <c r="N106" s="58"/>
      <c r="O106" s="58"/>
      <c r="P106" s="58"/>
      <c r="Q106" s="58"/>
    </row>
    <row r="107" spans="1:17">
      <c r="A107" s="58"/>
      <c r="B107" s="58"/>
      <c r="C107" s="58"/>
      <c r="D107" s="58"/>
      <c r="E107" s="58"/>
      <c r="F107" s="58"/>
      <c r="G107" s="58"/>
      <c r="H107" s="58"/>
      <c r="I107" s="58"/>
      <c r="J107" s="58"/>
      <c r="K107" s="58"/>
      <c r="L107" s="58"/>
      <c r="M107" s="58"/>
      <c r="N107" s="58"/>
      <c r="O107" s="58"/>
      <c r="P107" s="58"/>
      <c r="Q107" s="58"/>
    </row>
    <row r="108" spans="1:17">
      <c r="A108" s="58"/>
      <c r="B108" s="58"/>
      <c r="C108" s="58"/>
      <c r="D108" s="58"/>
      <c r="E108" s="58"/>
      <c r="F108" s="58"/>
      <c r="G108" s="58"/>
      <c r="H108" s="58"/>
      <c r="I108" s="58"/>
      <c r="J108" s="58"/>
      <c r="K108" s="58"/>
      <c r="L108" s="58"/>
      <c r="M108" s="58"/>
      <c r="N108" s="58"/>
      <c r="O108" s="58"/>
      <c r="P108" s="58"/>
      <c r="Q108" s="58"/>
    </row>
    <row r="109" spans="1:17">
      <c r="A109" s="58"/>
      <c r="B109" s="58"/>
      <c r="C109" s="58"/>
      <c r="D109" s="58"/>
      <c r="E109" s="58"/>
      <c r="F109" s="58"/>
      <c r="G109" s="58"/>
      <c r="H109" s="58"/>
      <c r="I109" s="58"/>
      <c r="J109" s="58"/>
      <c r="K109" s="58"/>
      <c r="L109" s="58"/>
      <c r="M109" s="58"/>
      <c r="N109" s="58"/>
      <c r="O109" s="58"/>
      <c r="P109" s="58"/>
      <c r="Q109" s="58"/>
    </row>
    <row r="110" spans="1:17">
      <c r="A110" s="58"/>
      <c r="B110" s="58"/>
      <c r="C110" s="58"/>
      <c r="D110" s="58"/>
      <c r="E110" s="58"/>
      <c r="F110" s="58"/>
      <c r="G110" s="58"/>
      <c r="H110" s="58"/>
      <c r="I110" s="58"/>
      <c r="J110" s="58"/>
      <c r="K110" s="58"/>
      <c r="L110" s="58"/>
      <c r="M110" s="58"/>
      <c r="N110" s="58"/>
      <c r="O110" s="58"/>
      <c r="P110" s="58"/>
      <c r="Q110" s="58"/>
    </row>
    <row r="111" spans="1:17">
      <c r="A111" s="58"/>
      <c r="B111" s="58"/>
      <c r="C111" s="58"/>
      <c r="D111" s="58"/>
      <c r="E111" s="58"/>
      <c r="F111" s="58"/>
      <c r="G111" s="58"/>
      <c r="H111" s="58"/>
      <c r="I111" s="58"/>
      <c r="J111" s="58"/>
      <c r="K111" s="58"/>
      <c r="L111" s="58"/>
      <c r="M111" s="58"/>
      <c r="N111" s="58"/>
      <c r="O111" s="58"/>
      <c r="P111" s="58"/>
      <c r="Q111" s="58"/>
    </row>
    <row r="112" spans="1:17">
      <c r="A112" s="58"/>
      <c r="B112" s="58"/>
      <c r="C112" s="58"/>
      <c r="D112" s="58"/>
      <c r="E112" s="58"/>
      <c r="F112" s="58"/>
      <c r="G112" s="58"/>
      <c r="H112" s="58"/>
      <c r="I112" s="58"/>
      <c r="J112" s="58"/>
      <c r="K112" s="58"/>
      <c r="L112" s="58"/>
      <c r="M112" s="58"/>
      <c r="N112" s="58"/>
      <c r="O112" s="58"/>
      <c r="P112" s="58"/>
      <c r="Q112" s="58"/>
    </row>
  </sheetData>
  <mergeCells count="267">
    <mergeCell ref="A90:Q90"/>
    <mergeCell ref="A92:Q92"/>
    <mergeCell ref="A93:Q93"/>
    <mergeCell ref="A89:Q89"/>
    <mergeCell ref="A91:Q91"/>
    <mergeCell ref="A84:Q84"/>
    <mergeCell ref="A85:Q85"/>
    <mergeCell ref="A86:Q86"/>
    <mergeCell ref="A87:Q87"/>
    <mergeCell ref="A88:Q88"/>
    <mergeCell ref="L53:N53"/>
    <mergeCell ref="G65:G66"/>
    <mergeCell ref="L67:N67"/>
    <mergeCell ref="L68:N68"/>
    <mergeCell ref="L32:N32"/>
    <mergeCell ref="L33:N33"/>
    <mergeCell ref="L34:N34"/>
    <mergeCell ref="L35:N35"/>
    <mergeCell ref="L36:N36"/>
    <mergeCell ref="L37:N37"/>
    <mergeCell ref="L58:N58"/>
    <mergeCell ref="L59:N59"/>
    <mergeCell ref="L60:N60"/>
    <mergeCell ref="L48:N48"/>
    <mergeCell ref="L62:N62"/>
    <mergeCell ref="L63:N63"/>
    <mergeCell ref="I34:K35"/>
    <mergeCell ref="L66:N66"/>
    <mergeCell ref="L54:N54"/>
    <mergeCell ref="L55:N55"/>
    <mergeCell ref="L56:N56"/>
    <mergeCell ref="G46:G47"/>
    <mergeCell ref="A53:B54"/>
    <mergeCell ref="C53:F54"/>
    <mergeCell ref="G53:G54"/>
    <mergeCell ref="H53:H54"/>
    <mergeCell ref="C52:F52"/>
    <mergeCell ref="I52:K52"/>
    <mergeCell ref="I53:K54"/>
    <mergeCell ref="A55:B56"/>
    <mergeCell ref="C55:F56"/>
    <mergeCell ref="A52:B52"/>
    <mergeCell ref="P28:Q29"/>
    <mergeCell ref="I26:K27"/>
    <mergeCell ref="A28:B29"/>
    <mergeCell ref="C28:F29"/>
    <mergeCell ref="G28:G29"/>
    <mergeCell ref="H28:H29"/>
    <mergeCell ref="L28:N28"/>
    <mergeCell ref="L29:N29"/>
    <mergeCell ref="A71:B72"/>
    <mergeCell ref="C71:F72"/>
    <mergeCell ref="G71:G72"/>
    <mergeCell ref="H65:H66"/>
    <mergeCell ref="I65:K66"/>
    <mergeCell ref="L70:N70"/>
    <mergeCell ref="I67:K68"/>
    <mergeCell ref="A51:C51"/>
    <mergeCell ref="A69:B70"/>
    <mergeCell ref="L64:N64"/>
    <mergeCell ref="L65:N65"/>
    <mergeCell ref="G55:G56"/>
    <mergeCell ref="C69:F70"/>
    <mergeCell ref="G69:G70"/>
    <mergeCell ref="H69:H70"/>
    <mergeCell ref="H55:H56"/>
    <mergeCell ref="P65:Q66"/>
    <mergeCell ref="A67:B68"/>
    <mergeCell ref="C67:F68"/>
    <mergeCell ref="G67:G68"/>
    <mergeCell ref="L61:N61"/>
    <mergeCell ref="C63:F64"/>
    <mergeCell ref="G63:G64"/>
    <mergeCell ref="I69:K70"/>
    <mergeCell ref="P69:Q70"/>
    <mergeCell ref="H67:H68"/>
    <mergeCell ref="P61:Q62"/>
    <mergeCell ref="P63:Q64"/>
    <mergeCell ref="H61:H62"/>
    <mergeCell ref="I63:K64"/>
    <mergeCell ref="H63:H64"/>
    <mergeCell ref="I61:K62"/>
    <mergeCell ref="A61:B62"/>
    <mergeCell ref="C61:F62"/>
    <mergeCell ref="G61:G62"/>
    <mergeCell ref="A63:B64"/>
    <mergeCell ref="L69:N69"/>
    <mergeCell ref="P67:Q68"/>
    <mergeCell ref="A65:B66"/>
    <mergeCell ref="C65:F66"/>
    <mergeCell ref="P59:Q60"/>
    <mergeCell ref="I59:K60"/>
    <mergeCell ref="I57:K58"/>
    <mergeCell ref="A57:B58"/>
    <mergeCell ref="C57:F58"/>
    <mergeCell ref="G57:G58"/>
    <mergeCell ref="H57:H58"/>
    <mergeCell ref="A59:B60"/>
    <mergeCell ref="C59:F60"/>
    <mergeCell ref="L57:N57"/>
    <mergeCell ref="G59:G60"/>
    <mergeCell ref="H59:H60"/>
    <mergeCell ref="P57:Q58"/>
    <mergeCell ref="P24:Q25"/>
    <mergeCell ref="P22:Q23"/>
    <mergeCell ref="L24:N24"/>
    <mergeCell ref="L25:N25"/>
    <mergeCell ref="A22:B23"/>
    <mergeCell ref="P26:Q27"/>
    <mergeCell ref="I22:K23"/>
    <mergeCell ref="L26:N26"/>
    <mergeCell ref="L27:N27"/>
    <mergeCell ref="G26:G27"/>
    <mergeCell ref="H26:H27"/>
    <mergeCell ref="P79:Q80"/>
    <mergeCell ref="P81:Q82"/>
    <mergeCell ref="I81:K82"/>
    <mergeCell ref="I79:K80"/>
    <mergeCell ref="A77:B78"/>
    <mergeCell ref="C77:F78"/>
    <mergeCell ref="A81:B82"/>
    <mergeCell ref="C81:F82"/>
    <mergeCell ref="G81:G82"/>
    <mergeCell ref="H81:H82"/>
    <mergeCell ref="A79:B80"/>
    <mergeCell ref="C79:F80"/>
    <mergeCell ref="G79:G80"/>
    <mergeCell ref="H79:H80"/>
    <mergeCell ref="G77:G78"/>
    <mergeCell ref="H77:H78"/>
    <mergeCell ref="I77:K78"/>
    <mergeCell ref="L82:N82"/>
    <mergeCell ref="L77:N77"/>
    <mergeCell ref="L78:N78"/>
    <mergeCell ref="L79:N79"/>
    <mergeCell ref="L80:N80"/>
    <mergeCell ref="L81:N81"/>
    <mergeCell ref="P75:Q76"/>
    <mergeCell ref="P77:Q78"/>
    <mergeCell ref="P71:Q72"/>
    <mergeCell ref="A75:B76"/>
    <mergeCell ref="C75:F76"/>
    <mergeCell ref="G75:G76"/>
    <mergeCell ref="H75:H76"/>
    <mergeCell ref="I75:K76"/>
    <mergeCell ref="L75:N75"/>
    <mergeCell ref="L76:N76"/>
    <mergeCell ref="H71:H72"/>
    <mergeCell ref="I71:K72"/>
    <mergeCell ref="A73:B74"/>
    <mergeCell ref="C73:F74"/>
    <mergeCell ref="P73:Q74"/>
    <mergeCell ref="L71:N71"/>
    <mergeCell ref="G73:G74"/>
    <mergeCell ref="H73:H74"/>
    <mergeCell ref="I73:K74"/>
    <mergeCell ref="L73:N73"/>
    <mergeCell ref="L74:N74"/>
    <mergeCell ref="L72:N72"/>
    <mergeCell ref="P53:Q54"/>
    <mergeCell ref="L52:O52"/>
    <mergeCell ref="P55:Q56"/>
    <mergeCell ref="I55:K56"/>
    <mergeCell ref="P52:Q52"/>
    <mergeCell ref="H38:H39"/>
    <mergeCell ref="L45:N45"/>
    <mergeCell ref="L46:N46"/>
    <mergeCell ref="L47:N47"/>
    <mergeCell ref="I40:K41"/>
    <mergeCell ref="P40:Q41"/>
    <mergeCell ref="I44:K45"/>
    <mergeCell ref="I42:K43"/>
    <mergeCell ref="P42:Q43"/>
    <mergeCell ref="L40:N40"/>
    <mergeCell ref="L41:N41"/>
    <mergeCell ref="L42:N42"/>
    <mergeCell ref="L43:N43"/>
    <mergeCell ref="I38:K39"/>
    <mergeCell ref="L49:N49"/>
    <mergeCell ref="M51:Q51"/>
    <mergeCell ref="M50:Q50"/>
    <mergeCell ref="L38:N38"/>
    <mergeCell ref="L39:N39"/>
    <mergeCell ref="A40:B41"/>
    <mergeCell ref="C40:F41"/>
    <mergeCell ref="G40:G41"/>
    <mergeCell ref="H40:H41"/>
    <mergeCell ref="P44:Q45"/>
    <mergeCell ref="P46:Q47"/>
    <mergeCell ref="P48:Q49"/>
    <mergeCell ref="H42:H43"/>
    <mergeCell ref="H44:H45"/>
    <mergeCell ref="L44:N44"/>
    <mergeCell ref="A44:B45"/>
    <mergeCell ref="C44:F45"/>
    <mergeCell ref="G44:G45"/>
    <mergeCell ref="A42:B43"/>
    <mergeCell ref="C42:F43"/>
    <mergeCell ref="G42:G43"/>
    <mergeCell ref="H46:H47"/>
    <mergeCell ref="I46:K47"/>
    <mergeCell ref="A48:B49"/>
    <mergeCell ref="C48:F49"/>
    <mergeCell ref="G48:G49"/>
    <mergeCell ref="H48:H49"/>
    <mergeCell ref="I48:K49"/>
    <mergeCell ref="A38:B39"/>
    <mergeCell ref="C38:F39"/>
    <mergeCell ref="G38:G39"/>
    <mergeCell ref="A46:B47"/>
    <mergeCell ref="C46:F47"/>
    <mergeCell ref="P38:Q39"/>
    <mergeCell ref="P30:Q31"/>
    <mergeCell ref="I30:K31"/>
    <mergeCell ref="A30:B31"/>
    <mergeCell ref="C30:F31"/>
    <mergeCell ref="G30:G31"/>
    <mergeCell ref="H30:H31"/>
    <mergeCell ref="G36:G37"/>
    <mergeCell ref="H36:H37"/>
    <mergeCell ref="I36:K37"/>
    <mergeCell ref="P32:Q33"/>
    <mergeCell ref="A34:B35"/>
    <mergeCell ref="C34:F35"/>
    <mergeCell ref="G34:G35"/>
    <mergeCell ref="H34:H35"/>
    <mergeCell ref="A32:B33"/>
    <mergeCell ref="C32:F33"/>
    <mergeCell ref="G32:G33"/>
    <mergeCell ref="H32:H33"/>
    <mergeCell ref="L30:N30"/>
    <mergeCell ref="L31:N31"/>
    <mergeCell ref="P36:Q37"/>
    <mergeCell ref="P34:Q35"/>
    <mergeCell ref="A3:Q3"/>
    <mergeCell ref="A17:Q17"/>
    <mergeCell ref="P19:Q19"/>
    <mergeCell ref="I20:K21"/>
    <mergeCell ref="H20:H21"/>
    <mergeCell ref="B9:F9"/>
    <mergeCell ref="K12:Q12"/>
    <mergeCell ref="I24:K25"/>
    <mergeCell ref="A24:B25"/>
    <mergeCell ref="C24:F25"/>
    <mergeCell ref="G24:G25"/>
    <mergeCell ref="H24:H25"/>
    <mergeCell ref="C20:F21"/>
    <mergeCell ref="G20:G21"/>
    <mergeCell ref="L19:O19"/>
    <mergeCell ref="P20:Q21"/>
    <mergeCell ref="L20:N20"/>
    <mergeCell ref="L21:N21"/>
    <mergeCell ref="L22:N22"/>
    <mergeCell ref="L23:N23"/>
    <mergeCell ref="C19:F19"/>
    <mergeCell ref="I19:K19"/>
    <mergeCell ref="C22:F23"/>
    <mergeCell ref="G22:G23"/>
    <mergeCell ref="H22:H23"/>
    <mergeCell ref="A19:B19"/>
    <mergeCell ref="I32:K33"/>
    <mergeCell ref="A36:B37"/>
    <mergeCell ref="C36:F37"/>
    <mergeCell ref="A20:B21"/>
    <mergeCell ref="I28:K29"/>
    <mergeCell ref="A26:B27"/>
    <mergeCell ref="C26:F27"/>
  </mergeCells>
  <phoneticPr fontId="1"/>
  <dataValidations count="3">
    <dataValidation type="list" allowBlank="1" showInputMessage="1" showErrorMessage="1" sqref="H20:H49 H53:H82">
      <formula1>"　,男,女"</formula1>
    </dataValidation>
    <dataValidation type="list" allowBlank="1" showInputMessage="1" showErrorMessage="1" sqref="I20:K49 I53:K82">
      <formula1>"　,車上運動員,事務員,手話通訳者,要約筆記者"</formula1>
    </dataValidation>
    <dataValidation imeMode="off" allowBlank="1" showInputMessage="1" showErrorMessage="1" sqref="G20:G49 G53:G82"/>
  </dataValidations>
  <hyperlinks>
    <hyperlink ref="R1" location="目次!A1" display="目次に戻る"/>
  </hyperlinks>
  <printOptions horizontalCentered="1"/>
  <pageMargins left="0.78740157480314965" right="0.19685039370078741" top="0.78740157480314965" bottom="0.78740157480314965" header="0.51181102362204722" footer="0.51181102362204722"/>
  <pageSetup paperSize="9" orientation="portrait" blackAndWhite="1" horizontalDpi="200" verticalDpi="200" r:id="rId1"/>
  <headerFooter alignWithMargins="0"/>
  <rowBreaks count="1" manualBreakCount="1">
    <brk id="50" min="21" max="37" man="1"/>
  </rowBreaks>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view="pageBreakPreview" zoomScaleNormal="100" zoomScaleSheetLayoutView="100" workbookViewId="0"/>
  </sheetViews>
  <sheetFormatPr defaultRowHeight="15.75"/>
  <cols>
    <col min="1" max="8" width="9" style="256"/>
    <col min="9" max="9" width="9.625" style="256" customWidth="1"/>
    <col min="10" max="10" width="11.875" style="256" bestFit="1" customWidth="1"/>
    <col min="11" max="16384" width="9" style="256"/>
  </cols>
  <sheetData>
    <row r="1" spans="1:10">
      <c r="I1" s="255" t="s">
        <v>510</v>
      </c>
      <c r="J1" s="245" t="s">
        <v>364</v>
      </c>
    </row>
    <row r="5" spans="1:10" ht="31.5">
      <c r="A5" s="505" t="s">
        <v>664</v>
      </c>
      <c r="B5" s="505"/>
      <c r="C5" s="505"/>
      <c r="D5" s="505"/>
      <c r="E5" s="505"/>
      <c r="F5" s="505"/>
      <c r="G5" s="505"/>
      <c r="H5" s="505"/>
      <c r="I5" s="505"/>
    </row>
    <row r="6" spans="1:10" ht="14.25" customHeight="1">
      <c r="A6" s="67"/>
      <c r="B6" s="67"/>
      <c r="C6" s="67"/>
      <c r="D6" s="67"/>
      <c r="E6" s="67"/>
      <c r="F6" s="67"/>
      <c r="G6" s="67"/>
      <c r="H6" s="67"/>
      <c r="I6" s="67"/>
    </row>
    <row r="7" spans="1:10" ht="14.25" customHeight="1">
      <c r="A7" s="67"/>
      <c r="B7" s="67"/>
      <c r="C7" s="67"/>
      <c r="D7" s="67"/>
      <c r="E7" s="67"/>
      <c r="F7" s="67"/>
      <c r="G7" s="67"/>
      <c r="H7" s="67"/>
      <c r="I7" s="67"/>
    </row>
    <row r="8" spans="1:10" ht="18" customHeight="1">
      <c r="A8" s="253" t="s">
        <v>665</v>
      </c>
      <c r="B8" s="67"/>
      <c r="C8" s="67"/>
      <c r="D8" s="67"/>
      <c r="E8" s="67"/>
      <c r="F8" s="67"/>
      <c r="G8" s="67"/>
      <c r="H8" s="67"/>
      <c r="I8" s="67"/>
    </row>
    <row r="9" spans="1:10" ht="18" customHeight="1">
      <c r="A9" s="262" t="s">
        <v>666</v>
      </c>
      <c r="B9" s="67"/>
      <c r="C9" s="67"/>
      <c r="D9" s="67"/>
      <c r="E9" s="67"/>
      <c r="F9" s="67"/>
      <c r="G9" s="67"/>
      <c r="H9" s="67"/>
      <c r="I9" s="67"/>
    </row>
    <row r="10" spans="1:10" ht="18" customHeight="1">
      <c r="A10" s="253" t="s">
        <v>667</v>
      </c>
      <c r="B10" s="67"/>
      <c r="C10" s="67"/>
      <c r="D10" s="67"/>
      <c r="E10" s="67"/>
      <c r="F10" s="67"/>
      <c r="G10" s="67"/>
      <c r="H10" s="67"/>
      <c r="I10" s="67"/>
    </row>
    <row r="11" spans="1:10" ht="18" customHeight="1">
      <c r="A11" s="254"/>
      <c r="B11" s="67"/>
      <c r="C11" s="67"/>
      <c r="D11" s="67"/>
      <c r="E11" s="67"/>
      <c r="F11" s="67"/>
      <c r="G11" s="67"/>
      <c r="H11" s="67"/>
      <c r="I11" s="67"/>
    </row>
    <row r="13" spans="1:10">
      <c r="B13" s="571" t="s">
        <v>107</v>
      </c>
      <c r="C13" s="571"/>
      <c r="D13" s="571"/>
      <c r="H13" s="90"/>
    </row>
    <row r="16" spans="1:10">
      <c r="J16" s="332"/>
    </row>
    <row r="17" spans="1:10">
      <c r="C17" s="255" t="s">
        <v>676</v>
      </c>
      <c r="D17" s="255"/>
      <c r="E17" s="646"/>
      <c r="F17" s="646"/>
      <c r="G17" s="646"/>
      <c r="H17" s="646"/>
      <c r="I17" s="646"/>
      <c r="J17" s="264"/>
    </row>
    <row r="18" spans="1:10" ht="21">
      <c r="C18" s="255"/>
      <c r="D18" s="255"/>
      <c r="E18" s="131"/>
      <c r="F18" s="131"/>
      <c r="G18" s="131"/>
      <c r="H18" s="131"/>
      <c r="I18" s="253"/>
      <c r="J18" s="333"/>
    </row>
    <row r="19" spans="1:10">
      <c r="C19" s="255" t="s">
        <v>186</v>
      </c>
      <c r="D19" s="255"/>
      <c r="E19" s="646"/>
      <c r="F19" s="646"/>
      <c r="G19" s="646"/>
      <c r="H19" s="646"/>
      <c r="I19" s="646"/>
      <c r="J19" s="264"/>
    </row>
    <row r="20" spans="1:10" ht="21">
      <c r="C20" s="255"/>
      <c r="D20" s="255"/>
      <c r="E20" s="131"/>
      <c r="F20" s="92"/>
      <c r="G20" s="131"/>
      <c r="H20" s="131"/>
      <c r="I20" s="253"/>
      <c r="J20" s="333"/>
    </row>
    <row r="21" spans="1:10">
      <c r="C21" s="255" t="s">
        <v>403</v>
      </c>
      <c r="D21" s="255"/>
      <c r="E21" s="646"/>
      <c r="F21" s="646"/>
      <c r="G21" s="646"/>
      <c r="H21" s="646"/>
      <c r="I21" s="646"/>
      <c r="J21" s="264"/>
    </row>
    <row r="22" spans="1:10">
      <c r="C22" s="255"/>
      <c r="D22" s="255"/>
      <c r="E22" s="92"/>
      <c r="F22" s="92"/>
      <c r="G22" s="92"/>
      <c r="H22" s="253"/>
      <c r="I22" s="253"/>
      <c r="J22" s="333"/>
    </row>
    <row r="23" spans="1:10">
      <c r="C23" s="255" t="s">
        <v>535</v>
      </c>
      <c r="D23" s="91"/>
      <c r="E23" s="646"/>
      <c r="F23" s="646"/>
      <c r="G23" s="646"/>
      <c r="H23" s="646"/>
      <c r="I23" s="646"/>
      <c r="J23" s="264"/>
    </row>
    <row r="24" spans="1:10">
      <c r="D24" s="91"/>
      <c r="E24" s="263"/>
      <c r="F24" s="263"/>
      <c r="G24" s="263"/>
      <c r="H24" s="263"/>
      <c r="I24" s="263"/>
      <c r="J24" s="263"/>
    </row>
    <row r="25" spans="1:10">
      <c r="D25" s="91"/>
      <c r="E25" s="263"/>
      <c r="F25" s="263"/>
      <c r="G25" s="263"/>
      <c r="H25" s="263"/>
      <c r="I25" s="263"/>
      <c r="J25" s="263"/>
    </row>
    <row r="26" spans="1:10">
      <c r="A26" s="83" t="str">
        <f>"　宮城県選挙管理委員会委員長　"&amp;設定シート!$D$12&amp;"　殿"</f>
        <v>　宮城県選挙管理委員会委員長　櫻井　正人　殿</v>
      </c>
      <c r="J26" s="332"/>
    </row>
    <row r="27" spans="1:10">
      <c r="J27" s="332"/>
    </row>
    <row r="29" spans="1:10">
      <c r="A29" s="536" t="s">
        <v>40</v>
      </c>
      <c r="B29" s="536"/>
      <c r="C29" s="536"/>
      <c r="D29" s="536"/>
      <c r="E29" s="536"/>
      <c r="F29" s="536"/>
      <c r="G29" s="536"/>
      <c r="H29" s="536"/>
      <c r="I29" s="536"/>
    </row>
    <row r="31" spans="1:10" ht="26.25" customHeight="1">
      <c r="A31" s="521" t="s">
        <v>668</v>
      </c>
      <c r="B31" s="521"/>
      <c r="C31" s="521"/>
      <c r="D31" s="647">
        <f>入力シート①!C12</f>
        <v>0</v>
      </c>
      <c r="E31" s="647"/>
      <c r="F31" s="647"/>
      <c r="G31" s="647"/>
      <c r="H31" s="647"/>
      <c r="I31" s="647"/>
    </row>
    <row r="32" spans="1:10" ht="26.25" customHeight="1">
      <c r="A32" s="521" t="s">
        <v>511</v>
      </c>
      <c r="B32" s="521"/>
      <c r="C32" s="521"/>
      <c r="D32" s="648">
        <f>設定シート!D6</f>
        <v>45939</v>
      </c>
      <c r="E32" s="648"/>
      <c r="F32" s="648"/>
      <c r="G32" s="648"/>
      <c r="H32" s="648"/>
      <c r="I32" s="648"/>
    </row>
    <row r="33" spans="1:9">
      <c r="D33" s="68"/>
      <c r="E33" s="68"/>
      <c r="F33" s="68"/>
      <c r="G33" s="68"/>
    </row>
    <row r="34" spans="1:9">
      <c r="D34" s="68"/>
      <c r="E34" s="68"/>
      <c r="F34" s="68"/>
      <c r="G34" s="68"/>
    </row>
    <row r="35" spans="1:9">
      <c r="A35" s="63" t="s">
        <v>69</v>
      </c>
      <c r="B35" s="46"/>
      <c r="C35" s="46"/>
      <c r="D35" s="46"/>
      <c r="E35" s="46"/>
      <c r="F35" s="46"/>
      <c r="G35" s="46"/>
      <c r="H35" s="46"/>
      <c r="I35" s="46"/>
    </row>
    <row r="36" spans="1:9">
      <c r="A36" s="595" t="s">
        <v>711</v>
      </c>
      <c r="B36" s="595"/>
      <c r="C36" s="595"/>
      <c r="D36" s="595"/>
      <c r="E36" s="595"/>
      <c r="F36" s="595"/>
      <c r="G36" s="595"/>
      <c r="H36" s="595"/>
      <c r="I36" s="595"/>
    </row>
    <row r="37" spans="1:9">
      <c r="A37" s="595" t="s">
        <v>712</v>
      </c>
      <c r="B37" s="595"/>
      <c r="C37" s="595"/>
      <c r="D37" s="595"/>
      <c r="E37" s="595"/>
      <c r="F37" s="595"/>
      <c r="G37" s="595"/>
      <c r="H37" s="595"/>
      <c r="I37" s="595"/>
    </row>
    <row r="38" spans="1:9">
      <c r="A38" s="595" t="s">
        <v>713</v>
      </c>
      <c r="B38" s="595"/>
      <c r="C38" s="595"/>
      <c r="D38" s="595"/>
      <c r="E38" s="595"/>
      <c r="F38" s="595"/>
      <c r="G38" s="595"/>
      <c r="H38" s="595"/>
      <c r="I38" s="595"/>
    </row>
    <row r="39" spans="1:9">
      <c r="A39" s="595" t="s">
        <v>714</v>
      </c>
      <c r="B39" s="595"/>
      <c r="C39" s="595"/>
      <c r="D39" s="595"/>
      <c r="E39" s="595"/>
      <c r="F39" s="595"/>
      <c r="G39" s="595"/>
      <c r="H39" s="595"/>
      <c r="I39" s="595"/>
    </row>
    <row r="40" spans="1:9">
      <c r="B40" s="71"/>
      <c r="C40" s="253"/>
    </row>
    <row r="42" spans="1:9">
      <c r="E42" s="255"/>
      <c r="F42" s="92"/>
    </row>
    <row r="47" spans="1:9">
      <c r="E47" s="255"/>
      <c r="F47" s="68"/>
      <c r="G47" s="68"/>
    </row>
  </sheetData>
  <mergeCells count="15">
    <mergeCell ref="A36:I36"/>
    <mergeCell ref="A37:I37"/>
    <mergeCell ref="A38:I38"/>
    <mergeCell ref="A39:I39"/>
    <mergeCell ref="A5:I5"/>
    <mergeCell ref="B13:D13"/>
    <mergeCell ref="A29:I29"/>
    <mergeCell ref="E21:I21"/>
    <mergeCell ref="E19:I19"/>
    <mergeCell ref="E17:I17"/>
    <mergeCell ref="E23:I23"/>
    <mergeCell ref="D31:I31"/>
    <mergeCell ref="D32:I32"/>
    <mergeCell ref="A31:C31"/>
    <mergeCell ref="A32:C32"/>
  </mergeCells>
  <phoneticPr fontId="1"/>
  <hyperlinks>
    <hyperlink ref="J1" location="目次!A1" display="目次に戻る"/>
  </hyperlinks>
  <printOptions horizontalCentered="1"/>
  <pageMargins left="0.98425196850393704" right="0.59055118110236227" top="0.78740157480314965" bottom="0.78740157480314965" header="0.51181102362204722" footer="0.51181102362204722"/>
  <pageSetup paperSize="9" orientation="portrait" blackAndWhite="1" horizontalDpi="200" verticalDpi="2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view="pageBreakPreview" zoomScaleNormal="100" zoomScaleSheetLayoutView="100" workbookViewId="0"/>
  </sheetViews>
  <sheetFormatPr defaultRowHeight="15.75"/>
  <cols>
    <col min="1" max="8" width="9.625" style="256" customWidth="1"/>
    <col min="9" max="10" width="4.375" style="256" customWidth="1"/>
    <col min="11" max="11" width="11.875" style="256" bestFit="1" customWidth="1"/>
    <col min="12" max="16384" width="9" style="256"/>
  </cols>
  <sheetData>
    <row r="1" spans="1:11">
      <c r="J1" s="255" t="s">
        <v>512</v>
      </c>
      <c r="K1" s="245" t="s">
        <v>364</v>
      </c>
    </row>
    <row r="6" spans="1:11" ht="24">
      <c r="A6" s="473" t="s">
        <v>669</v>
      </c>
      <c r="B6" s="473"/>
      <c r="C6" s="473"/>
      <c r="D6" s="473"/>
      <c r="E6" s="473"/>
      <c r="F6" s="473"/>
      <c r="G6" s="473"/>
      <c r="H6" s="473"/>
      <c r="I6" s="473"/>
      <c r="J6" s="473"/>
    </row>
    <row r="7" spans="1:11" ht="14.25" customHeight="1">
      <c r="A7" s="67"/>
      <c r="B7" s="67"/>
      <c r="C7" s="67"/>
      <c r="D7" s="67"/>
      <c r="E7" s="67"/>
      <c r="F7" s="67"/>
      <c r="G7" s="67"/>
      <c r="H7" s="67"/>
      <c r="I7" s="67"/>
    </row>
    <row r="8" spans="1:11" ht="14.25" customHeight="1">
      <c r="A8" s="67"/>
      <c r="B8" s="67"/>
      <c r="C8" s="67"/>
      <c r="D8" s="67"/>
      <c r="E8" s="67"/>
      <c r="F8" s="67"/>
      <c r="G8" s="67"/>
      <c r="H8" s="67"/>
      <c r="I8" s="67"/>
    </row>
    <row r="9" spans="1:11">
      <c r="A9" s="262" t="s">
        <v>634</v>
      </c>
    </row>
    <row r="10" spans="1:11">
      <c r="A10" s="649"/>
      <c r="B10" s="649"/>
      <c r="C10" s="649"/>
      <c r="D10" s="649"/>
      <c r="E10" s="649"/>
      <c r="F10" s="256" t="s">
        <v>513</v>
      </c>
    </row>
    <row r="11" spans="1:11">
      <c r="A11" s="256" t="s">
        <v>670</v>
      </c>
    </row>
    <row r="12" spans="1:11">
      <c r="A12" s="256" t="s">
        <v>671</v>
      </c>
    </row>
    <row r="16" spans="1:11">
      <c r="B16" s="571" t="s">
        <v>204</v>
      </c>
      <c r="C16" s="571"/>
      <c r="D16" s="571"/>
    </row>
    <row r="17" spans="1:14">
      <c r="B17" s="71"/>
      <c r="C17" s="253"/>
    </row>
    <row r="18" spans="1:14">
      <c r="B18" s="71"/>
      <c r="C18" s="253"/>
    </row>
    <row r="19" spans="1:14">
      <c r="A19" s="46"/>
      <c r="B19" s="46"/>
      <c r="C19" s="569" t="s">
        <v>17</v>
      </c>
      <c r="D19" s="569"/>
      <c r="E19" s="484">
        <f>入力シート①!C12</f>
        <v>0</v>
      </c>
      <c r="F19" s="484"/>
      <c r="G19" s="484"/>
      <c r="H19" s="484"/>
      <c r="I19" s="46"/>
      <c r="J19" s="46"/>
      <c r="K19" s="46"/>
      <c r="L19" s="62"/>
      <c r="M19" s="62"/>
      <c r="N19" s="47"/>
    </row>
    <row r="20" spans="1:14">
      <c r="F20" s="68"/>
      <c r="G20" s="68"/>
    </row>
    <row r="22" spans="1:14">
      <c r="A22" s="591" t="s">
        <v>710</v>
      </c>
      <c r="B22" s="591"/>
      <c r="C22" s="591"/>
      <c r="D22" s="646"/>
      <c r="E22" s="646"/>
      <c r="F22" s="646"/>
      <c r="G22" s="646"/>
      <c r="H22" s="646"/>
    </row>
    <row r="23" spans="1:14">
      <c r="C23" s="264"/>
      <c r="D23" s="264"/>
      <c r="E23" s="264"/>
      <c r="F23" s="264"/>
      <c r="G23" s="264"/>
      <c r="H23" s="264"/>
    </row>
    <row r="24" spans="1:14">
      <c r="A24" s="591" t="s">
        <v>709</v>
      </c>
      <c r="B24" s="591"/>
      <c r="C24" s="591"/>
      <c r="D24" s="646"/>
      <c r="E24" s="646"/>
      <c r="F24" s="646"/>
      <c r="G24" s="646"/>
      <c r="H24" s="265" t="s">
        <v>20</v>
      </c>
    </row>
    <row r="27" spans="1:14">
      <c r="A27" s="46"/>
    </row>
    <row r="28" spans="1:14">
      <c r="A28" s="501" t="s">
        <v>185</v>
      </c>
      <c r="B28" s="501"/>
      <c r="C28" s="501"/>
      <c r="D28" s="501"/>
      <c r="E28" s="501"/>
      <c r="F28" s="501"/>
      <c r="G28" s="501"/>
      <c r="H28" s="501"/>
      <c r="I28" s="501"/>
      <c r="J28" s="501"/>
    </row>
  </sheetData>
  <mergeCells count="10">
    <mergeCell ref="A28:J28"/>
    <mergeCell ref="A22:C22"/>
    <mergeCell ref="A24:C24"/>
    <mergeCell ref="A6:J6"/>
    <mergeCell ref="B16:D16"/>
    <mergeCell ref="C19:D19"/>
    <mergeCell ref="E19:H19"/>
    <mergeCell ref="A10:E10"/>
    <mergeCell ref="D22:H22"/>
    <mergeCell ref="D24:G24"/>
  </mergeCells>
  <phoneticPr fontId="1"/>
  <hyperlinks>
    <hyperlink ref="K1" location="目次!A1" display="目次に戻る"/>
  </hyperlinks>
  <printOptions horizontalCentered="1"/>
  <pageMargins left="0.78740157480314965" right="0.59055118110236227" top="0.78740157480314965" bottom="0.78740157480314965" header="0.51181102362204722" footer="0.51181102362204722"/>
  <pageSetup paperSize="9" orientation="portrait" blackAndWhite="1" horizontalDpi="200" verticalDpi="2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view="pageBreakPreview" zoomScaleNormal="100" zoomScaleSheetLayoutView="100" workbookViewId="0"/>
  </sheetViews>
  <sheetFormatPr defaultRowHeight="15.75"/>
  <cols>
    <col min="1" max="8" width="9" style="342"/>
    <col min="9" max="9" width="9.625" style="342" customWidth="1"/>
    <col min="10" max="10" width="11.875" style="342" bestFit="1" customWidth="1"/>
    <col min="11" max="16384" width="9" style="342"/>
  </cols>
  <sheetData>
    <row r="1" spans="1:10">
      <c r="I1" s="341" t="s">
        <v>672</v>
      </c>
      <c r="J1" s="245" t="s">
        <v>364</v>
      </c>
    </row>
    <row r="5" spans="1:10" ht="31.5">
      <c r="A5" s="505" t="s">
        <v>673</v>
      </c>
      <c r="B5" s="505"/>
      <c r="C5" s="505"/>
      <c r="D5" s="505"/>
      <c r="E5" s="505"/>
      <c r="F5" s="505"/>
      <c r="G5" s="505"/>
      <c r="H5" s="505"/>
      <c r="I5" s="505"/>
    </row>
    <row r="6" spans="1:10" ht="14.25" customHeight="1">
      <c r="A6" s="67"/>
      <c r="B6" s="67"/>
      <c r="C6" s="67"/>
      <c r="D6" s="67"/>
      <c r="E6" s="67"/>
      <c r="F6" s="67"/>
      <c r="G6" s="67"/>
      <c r="H6" s="67"/>
      <c r="I6" s="67"/>
    </row>
    <row r="7" spans="1:10" ht="14.25" customHeight="1">
      <c r="A7" s="67"/>
      <c r="B7" s="67"/>
      <c r="C7" s="67"/>
      <c r="D7" s="67"/>
      <c r="E7" s="67"/>
      <c r="F7" s="67"/>
      <c r="G7" s="67"/>
      <c r="H7" s="67"/>
      <c r="I7" s="67"/>
    </row>
    <row r="8" spans="1:10" ht="18" customHeight="1">
      <c r="A8" s="510" t="str">
        <f>"　"&amp;設定シート!$F$5&amp;"執行の宮城県知事選挙"</f>
        <v>　令和7年10月26日執行の宮城県知事選挙</v>
      </c>
      <c r="B8" s="510"/>
      <c r="C8" s="510"/>
      <c r="D8" s="510"/>
      <c r="E8" s="510"/>
      <c r="F8" s="651" t="s">
        <v>674</v>
      </c>
      <c r="G8" s="651"/>
      <c r="H8" s="651"/>
      <c r="I8" s="651"/>
    </row>
    <row r="9" spans="1:10" ht="18" customHeight="1">
      <c r="A9" s="652" t="s">
        <v>675</v>
      </c>
      <c r="B9" s="652"/>
      <c r="C9" s="652"/>
      <c r="D9" s="652"/>
      <c r="E9" s="652"/>
      <c r="F9" s="652"/>
      <c r="G9" s="652"/>
      <c r="H9" s="652"/>
      <c r="I9" s="652"/>
    </row>
    <row r="10" spans="1:10" ht="18" customHeight="1">
      <c r="A10" s="339"/>
      <c r="B10" s="67"/>
      <c r="C10" s="67"/>
      <c r="D10" s="67"/>
      <c r="E10" s="67"/>
      <c r="F10" s="67"/>
      <c r="G10" s="67"/>
      <c r="H10" s="67"/>
      <c r="I10" s="67"/>
    </row>
    <row r="12" spans="1:10">
      <c r="B12" s="571" t="s">
        <v>107</v>
      </c>
      <c r="C12" s="571"/>
      <c r="D12" s="571"/>
      <c r="H12" s="90"/>
    </row>
    <row r="15" spans="1:10">
      <c r="J15" s="332"/>
    </row>
    <row r="16" spans="1:10">
      <c r="C16" s="341" t="s">
        <v>676</v>
      </c>
      <c r="D16" s="341"/>
      <c r="E16" s="646"/>
      <c r="F16" s="646"/>
      <c r="G16" s="646"/>
      <c r="H16" s="646"/>
      <c r="I16" s="646"/>
      <c r="J16" s="264"/>
    </row>
    <row r="17" spans="1:10" ht="21">
      <c r="C17" s="341"/>
      <c r="D17" s="341"/>
      <c r="E17" s="131"/>
      <c r="F17" s="131"/>
      <c r="G17" s="131"/>
      <c r="H17" s="131"/>
      <c r="I17" s="336"/>
      <c r="J17" s="333"/>
    </row>
    <row r="18" spans="1:10">
      <c r="C18" s="341" t="s">
        <v>186</v>
      </c>
      <c r="D18" s="341"/>
      <c r="E18" s="646"/>
      <c r="F18" s="646"/>
      <c r="G18" s="646"/>
      <c r="H18" s="646"/>
      <c r="I18" s="646"/>
      <c r="J18" s="264"/>
    </row>
    <row r="19" spans="1:10" ht="21">
      <c r="C19" s="341"/>
      <c r="D19" s="341"/>
      <c r="E19" s="131"/>
      <c r="F19" s="92"/>
      <c r="G19" s="131"/>
      <c r="H19" s="131"/>
      <c r="I19" s="336"/>
      <c r="J19" s="333"/>
    </row>
    <row r="20" spans="1:10">
      <c r="C20" s="341" t="s">
        <v>535</v>
      </c>
      <c r="D20" s="91"/>
      <c r="E20" s="646"/>
      <c r="F20" s="646"/>
      <c r="G20" s="646"/>
      <c r="H20" s="646"/>
      <c r="I20" s="646"/>
      <c r="J20" s="264"/>
    </row>
    <row r="21" spans="1:10">
      <c r="D21" s="91"/>
      <c r="E21" s="263"/>
      <c r="F21" s="263"/>
      <c r="G21" s="263"/>
      <c r="H21" s="263"/>
      <c r="I21" s="263"/>
      <c r="J21" s="263"/>
    </row>
    <row r="22" spans="1:10">
      <c r="D22" s="91"/>
      <c r="E22" s="263"/>
      <c r="F22" s="263"/>
      <c r="G22" s="263"/>
      <c r="H22" s="263"/>
      <c r="I22" s="263"/>
      <c r="J22" s="263"/>
    </row>
    <row r="23" spans="1:10">
      <c r="A23" s="83" t="str">
        <f>"　宮城県選挙管理委員会委員長　"&amp;設定シート!$D$12&amp;"　殿"</f>
        <v>　宮城県選挙管理委員会委員長　櫻井　正人　殿</v>
      </c>
      <c r="J23" s="332"/>
    </row>
    <row r="24" spans="1:10">
      <c r="J24" s="332"/>
    </row>
    <row r="25" spans="1:10">
      <c r="A25" s="521" t="s">
        <v>677</v>
      </c>
      <c r="B25" s="521"/>
      <c r="C25" s="521" t="s">
        <v>678</v>
      </c>
      <c r="D25" s="521"/>
      <c r="E25" s="521"/>
      <c r="F25" s="521" t="s">
        <v>679</v>
      </c>
      <c r="G25" s="521"/>
      <c r="H25" s="521"/>
      <c r="I25" s="521"/>
      <c r="J25" s="332"/>
    </row>
    <row r="26" spans="1:10" ht="22.5" customHeight="1">
      <c r="A26" s="650" t="s">
        <v>680</v>
      </c>
      <c r="B26" s="650"/>
      <c r="C26" s="650" t="s">
        <v>681</v>
      </c>
      <c r="D26" s="650"/>
      <c r="E26" s="650"/>
      <c r="F26" s="650" t="s">
        <v>682</v>
      </c>
      <c r="G26" s="650"/>
      <c r="H26" s="650"/>
      <c r="I26" s="650"/>
    </row>
    <row r="27" spans="1:10" ht="22.5" customHeight="1">
      <c r="A27" s="650"/>
      <c r="B27" s="650"/>
      <c r="C27" s="650"/>
      <c r="D27" s="650"/>
      <c r="E27" s="650"/>
      <c r="F27" s="650"/>
      <c r="G27" s="650"/>
      <c r="H27" s="650"/>
      <c r="I27" s="650"/>
    </row>
    <row r="28" spans="1:10" ht="22.5" customHeight="1">
      <c r="A28" s="650"/>
      <c r="B28" s="650"/>
      <c r="C28" s="650"/>
      <c r="D28" s="650"/>
      <c r="E28" s="650"/>
      <c r="F28" s="650"/>
      <c r="G28" s="650"/>
      <c r="H28" s="650"/>
      <c r="I28" s="650"/>
    </row>
    <row r="29" spans="1:10" ht="22.5" customHeight="1">
      <c r="A29" s="650"/>
      <c r="B29" s="650"/>
      <c r="C29" s="650"/>
      <c r="D29" s="650"/>
      <c r="E29" s="650"/>
      <c r="F29" s="650"/>
      <c r="G29" s="650"/>
      <c r="H29" s="650"/>
      <c r="I29" s="650"/>
    </row>
    <row r="30" spans="1:10" ht="22.5" customHeight="1">
      <c r="A30" s="650"/>
      <c r="B30" s="650"/>
      <c r="C30" s="650"/>
      <c r="D30" s="650"/>
      <c r="E30" s="650"/>
      <c r="F30" s="650"/>
      <c r="G30" s="650"/>
      <c r="H30" s="650"/>
      <c r="I30" s="650"/>
    </row>
    <row r="31" spans="1:10">
      <c r="D31" s="68"/>
      <c r="E31" s="68"/>
      <c r="F31" s="68"/>
      <c r="G31" s="68"/>
    </row>
    <row r="32" spans="1:10">
      <c r="A32" s="63" t="s">
        <v>69</v>
      </c>
      <c r="B32" s="46"/>
      <c r="C32" s="46"/>
      <c r="D32" s="46"/>
      <c r="E32" s="46"/>
      <c r="F32" s="46"/>
      <c r="G32" s="46"/>
      <c r="H32" s="46"/>
      <c r="I32" s="46"/>
    </row>
    <row r="33" spans="1:9">
      <c r="A33" s="595" t="s">
        <v>711</v>
      </c>
      <c r="B33" s="595"/>
      <c r="C33" s="595"/>
      <c r="D33" s="595"/>
      <c r="E33" s="595"/>
      <c r="F33" s="595"/>
      <c r="G33" s="595"/>
      <c r="H33" s="595"/>
      <c r="I33" s="595"/>
    </row>
    <row r="34" spans="1:9">
      <c r="A34" s="595" t="s">
        <v>712</v>
      </c>
      <c r="B34" s="595"/>
      <c r="C34" s="595"/>
      <c r="D34" s="595"/>
      <c r="E34" s="595"/>
      <c r="F34" s="595"/>
      <c r="G34" s="595"/>
      <c r="H34" s="595"/>
      <c r="I34" s="595"/>
    </row>
    <row r="35" spans="1:9">
      <c r="A35" s="595" t="s">
        <v>713</v>
      </c>
      <c r="B35" s="595"/>
      <c r="C35" s="595"/>
      <c r="D35" s="595"/>
      <c r="E35" s="595"/>
      <c r="F35" s="595"/>
      <c r="G35" s="595"/>
      <c r="H35" s="595"/>
      <c r="I35" s="595"/>
    </row>
    <row r="36" spans="1:9">
      <c r="A36" s="595" t="s">
        <v>714</v>
      </c>
      <c r="B36" s="595"/>
      <c r="C36" s="595"/>
      <c r="D36" s="595"/>
      <c r="E36" s="595"/>
      <c r="F36" s="595"/>
      <c r="G36" s="595"/>
      <c r="H36" s="595"/>
      <c r="I36" s="595"/>
    </row>
    <row r="37" spans="1:9">
      <c r="B37" s="71"/>
      <c r="C37" s="336"/>
    </row>
    <row r="39" spans="1:9">
      <c r="E39" s="341"/>
      <c r="F39" s="92"/>
    </row>
    <row r="44" spans="1:9">
      <c r="E44" s="341"/>
      <c r="F44" s="68"/>
      <c r="G44" s="68"/>
    </row>
  </sheetData>
  <mergeCells count="30">
    <mergeCell ref="A36:I36"/>
    <mergeCell ref="A30:B30"/>
    <mergeCell ref="C30:E30"/>
    <mergeCell ref="F30:I30"/>
    <mergeCell ref="A33:I33"/>
    <mergeCell ref="A34:I34"/>
    <mergeCell ref="A35:I35"/>
    <mergeCell ref="A28:B28"/>
    <mergeCell ref="C28:E28"/>
    <mergeCell ref="F28:I28"/>
    <mergeCell ref="A29:B29"/>
    <mergeCell ref="C29:E29"/>
    <mergeCell ref="F29:I29"/>
    <mergeCell ref="A27:B27"/>
    <mergeCell ref="C27:E27"/>
    <mergeCell ref="F27:I27"/>
    <mergeCell ref="A8:E8"/>
    <mergeCell ref="F8:I8"/>
    <mergeCell ref="A9:I9"/>
    <mergeCell ref="A25:B25"/>
    <mergeCell ref="C25:E25"/>
    <mergeCell ref="F25:I25"/>
    <mergeCell ref="A26:B26"/>
    <mergeCell ref="C26:E26"/>
    <mergeCell ref="F26:I26"/>
    <mergeCell ref="A5:I5"/>
    <mergeCell ref="B12:D12"/>
    <mergeCell ref="E16:I16"/>
    <mergeCell ref="E18:I18"/>
    <mergeCell ref="E20:I20"/>
  </mergeCells>
  <phoneticPr fontId="1"/>
  <hyperlinks>
    <hyperlink ref="J1" location="目次!A1" display="目次に戻る"/>
  </hyperlinks>
  <printOptions horizontalCentered="1"/>
  <pageMargins left="0.98425196850393704" right="0.59055118110236227" top="0.78740157480314965" bottom="0.78740157480314965" header="0.51181102362204722" footer="0.51181102362204722"/>
  <pageSetup paperSize="9" orientation="portrait" blackAndWhite="1" horizontalDpi="200" verticalDpi="200" r:id="rId1"/>
  <headerFooter alignWithMargins="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48"/>
  <sheetViews>
    <sheetView view="pageBreakPreview" zoomScaleNormal="100" zoomScaleSheetLayoutView="100" workbookViewId="0"/>
  </sheetViews>
  <sheetFormatPr defaultRowHeight="15.75"/>
  <cols>
    <col min="1" max="8" width="9" style="342"/>
    <col min="9" max="9" width="9.625" style="342" customWidth="1"/>
    <col min="10" max="10" width="11.875" style="342" bestFit="1" customWidth="1"/>
    <col min="11" max="16384" width="9" style="342"/>
  </cols>
  <sheetData>
    <row r="1" spans="1:10">
      <c r="I1" s="341" t="s">
        <v>683</v>
      </c>
      <c r="J1" s="245" t="s">
        <v>364</v>
      </c>
    </row>
    <row r="5" spans="1:10" ht="26.25">
      <c r="A5" s="612" t="s">
        <v>684</v>
      </c>
      <c r="B5" s="612"/>
      <c r="C5" s="612"/>
      <c r="D5" s="612"/>
      <c r="E5" s="612"/>
      <c r="F5" s="612"/>
      <c r="G5" s="612"/>
      <c r="H5" s="612"/>
      <c r="I5" s="612"/>
    </row>
    <row r="6" spans="1:10" ht="14.25" customHeight="1">
      <c r="A6" s="67"/>
      <c r="B6" s="67"/>
      <c r="C6" s="67"/>
      <c r="D6" s="67"/>
      <c r="E6" s="67"/>
      <c r="F6" s="67"/>
      <c r="G6" s="67"/>
      <c r="H6" s="67"/>
      <c r="I6" s="67"/>
    </row>
    <row r="7" spans="1:10" ht="14.25" customHeight="1">
      <c r="A7" s="67"/>
      <c r="B7" s="67"/>
      <c r="C7" s="67"/>
      <c r="D7" s="67"/>
      <c r="E7" s="67"/>
      <c r="F7" s="67"/>
      <c r="G7" s="67"/>
      <c r="H7" s="67"/>
      <c r="I7" s="67"/>
    </row>
    <row r="8" spans="1:10" ht="18" customHeight="1">
      <c r="A8" s="507" t="s">
        <v>685</v>
      </c>
      <c r="B8" s="507"/>
      <c r="C8" s="507"/>
      <c r="D8" s="507"/>
      <c r="E8" s="507"/>
      <c r="F8" s="507"/>
      <c r="G8" s="507"/>
      <c r="H8" s="507"/>
      <c r="I8" s="507"/>
    </row>
    <row r="9" spans="1:10" ht="18" customHeight="1">
      <c r="A9" s="545" t="s">
        <v>686</v>
      </c>
      <c r="B9" s="545"/>
      <c r="C9" s="545"/>
      <c r="D9" s="545"/>
      <c r="E9" s="545"/>
      <c r="F9" s="545"/>
      <c r="G9" s="545"/>
      <c r="H9" s="545"/>
      <c r="I9" s="545"/>
    </row>
    <row r="10" spans="1:10" ht="14.25" customHeight="1">
      <c r="A10" s="339"/>
      <c r="B10" s="67"/>
      <c r="C10" s="67"/>
      <c r="D10" s="67"/>
      <c r="E10" s="67"/>
      <c r="F10" s="67"/>
      <c r="G10" s="67"/>
      <c r="H10" s="67"/>
      <c r="I10" s="67"/>
    </row>
    <row r="12" spans="1:10">
      <c r="B12" s="571" t="s">
        <v>107</v>
      </c>
      <c r="C12" s="571"/>
      <c r="D12" s="571"/>
      <c r="H12" s="90"/>
    </row>
    <row r="15" spans="1:10">
      <c r="J15" s="332"/>
    </row>
    <row r="16" spans="1:10">
      <c r="C16" s="341" t="s">
        <v>186</v>
      </c>
      <c r="D16" s="341"/>
      <c r="E16" s="646"/>
      <c r="F16" s="646"/>
      <c r="G16" s="646"/>
      <c r="H16" s="646"/>
      <c r="I16" s="646"/>
      <c r="J16" s="264"/>
    </row>
    <row r="17" spans="1:10" ht="21" customHeight="1">
      <c r="C17" s="341"/>
      <c r="D17" s="341"/>
      <c r="E17" s="131"/>
      <c r="F17" s="131"/>
      <c r="G17" s="131"/>
      <c r="H17" s="131"/>
      <c r="I17" s="336"/>
      <c r="J17" s="333"/>
    </row>
    <row r="18" spans="1:10">
      <c r="C18" s="341" t="s">
        <v>403</v>
      </c>
      <c r="D18" s="341"/>
      <c r="E18" s="646"/>
      <c r="F18" s="646"/>
      <c r="G18" s="646"/>
      <c r="H18" s="646"/>
      <c r="I18" s="646"/>
      <c r="J18" s="264"/>
    </row>
    <row r="19" spans="1:10" ht="15.75" customHeight="1">
      <c r="C19" s="341"/>
      <c r="D19" s="341"/>
      <c r="E19" s="131"/>
      <c r="F19" s="92"/>
      <c r="G19" s="131"/>
      <c r="H19" s="131"/>
      <c r="I19" s="336"/>
      <c r="J19" s="333"/>
    </row>
    <row r="20" spans="1:10">
      <c r="C20" s="341" t="s">
        <v>676</v>
      </c>
      <c r="D20" s="341"/>
      <c r="E20" s="646"/>
      <c r="F20" s="646"/>
      <c r="G20" s="646"/>
      <c r="H20" s="646"/>
      <c r="I20" s="646"/>
      <c r="J20" s="264"/>
    </row>
    <row r="21" spans="1:10" ht="21" customHeight="1">
      <c r="C21" s="341"/>
      <c r="D21" s="341"/>
      <c r="E21" s="92"/>
      <c r="F21" s="92"/>
      <c r="G21" s="92"/>
      <c r="H21" s="336"/>
      <c r="I21" s="336"/>
      <c r="J21" s="333"/>
    </row>
    <row r="22" spans="1:10">
      <c r="C22" s="341" t="s">
        <v>535</v>
      </c>
      <c r="D22" s="91"/>
      <c r="E22" s="646"/>
      <c r="F22" s="646"/>
      <c r="G22" s="646"/>
      <c r="H22" s="646"/>
      <c r="I22" s="646"/>
      <c r="J22" s="264"/>
    </row>
    <row r="26" spans="1:10">
      <c r="A26" s="83" t="str">
        <f>"　宮城県選挙管理委員会委員長　"&amp;設定シート!$D$12&amp;"　殿"</f>
        <v>　宮城県選挙管理委員会委員長　櫻井　正人　殿</v>
      </c>
    </row>
    <row r="29" spans="1:10">
      <c r="A29" s="536" t="s">
        <v>40</v>
      </c>
      <c r="B29" s="536"/>
      <c r="C29" s="536"/>
      <c r="D29" s="536"/>
      <c r="E29" s="536"/>
      <c r="F29" s="536"/>
      <c r="G29" s="536"/>
      <c r="H29" s="536"/>
      <c r="I29" s="536"/>
    </row>
    <row r="31" spans="1:10" ht="14.25" customHeight="1"/>
    <row r="32" spans="1:10" ht="14.25" customHeight="1">
      <c r="A32" s="142" t="s">
        <v>219</v>
      </c>
      <c r="D32" s="342" t="s">
        <v>5</v>
      </c>
      <c r="F32" s="96" t="s">
        <v>220</v>
      </c>
      <c r="G32" s="92" t="s">
        <v>81</v>
      </c>
    </row>
    <row r="33" spans="1:9" ht="14.25" customHeight="1"/>
    <row r="34" spans="1:9">
      <c r="D34" s="68"/>
      <c r="E34" s="68"/>
      <c r="F34" s="68"/>
      <c r="G34" s="68"/>
    </row>
    <row r="35" spans="1:9">
      <c r="D35" s="68"/>
      <c r="E35" s="68"/>
      <c r="F35" s="68"/>
      <c r="G35" s="68"/>
    </row>
    <row r="36" spans="1:9">
      <c r="A36" s="63" t="s">
        <v>69</v>
      </c>
      <c r="B36" s="46"/>
      <c r="C36" s="46"/>
      <c r="D36" s="46"/>
      <c r="E36" s="46"/>
      <c r="F36" s="46"/>
      <c r="G36" s="46"/>
      <c r="H36" s="46"/>
      <c r="I36" s="46"/>
    </row>
    <row r="37" spans="1:9">
      <c r="A37" s="595" t="s">
        <v>725</v>
      </c>
      <c r="B37" s="595"/>
      <c r="C37" s="595"/>
      <c r="D37" s="595"/>
      <c r="E37" s="595"/>
      <c r="F37" s="595"/>
      <c r="G37" s="595"/>
      <c r="H37" s="595"/>
      <c r="I37" s="595"/>
    </row>
    <row r="38" spans="1:9">
      <c r="A38" s="595" t="s">
        <v>726</v>
      </c>
      <c r="B38" s="595"/>
      <c r="C38" s="595"/>
      <c r="D38" s="595"/>
      <c r="E38" s="595"/>
      <c r="F38" s="595"/>
      <c r="G38" s="595"/>
      <c r="H38" s="595"/>
      <c r="I38" s="595"/>
    </row>
    <row r="39" spans="1:9">
      <c r="A39" s="595" t="s">
        <v>727</v>
      </c>
      <c r="B39" s="595"/>
      <c r="C39" s="595"/>
      <c r="D39" s="595"/>
      <c r="E39" s="595"/>
      <c r="F39" s="595"/>
      <c r="G39" s="595"/>
      <c r="H39" s="595"/>
      <c r="I39" s="595"/>
    </row>
    <row r="40" spans="1:9">
      <c r="A40" s="595" t="s">
        <v>728</v>
      </c>
      <c r="B40" s="595"/>
      <c r="C40" s="595"/>
      <c r="D40" s="595"/>
      <c r="E40" s="595"/>
      <c r="F40" s="595"/>
      <c r="G40" s="595"/>
      <c r="H40" s="595"/>
      <c r="I40" s="595"/>
    </row>
    <row r="41" spans="1:9">
      <c r="B41" s="71"/>
      <c r="C41" s="336"/>
    </row>
    <row r="43" spans="1:9">
      <c r="E43" s="341"/>
      <c r="F43" s="92"/>
    </row>
    <row r="48" spans="1:9">
      <c r="E48" s="341"/>
      <c r="F48" s="68"/>
      <c r="G48" s="68"/>
    </row>
  </sheetData>
  <mergeCells count="13">
    <mergeCell ref="A29:I29"/>
    <mergeCell ref="A37:I37"/>
    <mergeCell ref="A38:I38"/>
    <mergeCell ref="A39:I39"/>
    <mergeCell ref="A40:I40"/>
    <mergeCell ref="E20:I20"/>
    <mergeCell ref="E16:I16"/>
    <mergeCell ref="E18:I18"/>
    <mergeCell ref="E22:I22"/>
    <mergeCell ref="A5:I5"/>
    <mergeCell ref="A8:I8"/>
    <mergeCell ref="A9:I9"/>
    <mergeCell ref="B12:D12"/>
  </mergeCells>
  <phoneticPr fontId="1"/>
  <dataValidations disablePrompts="1" count="1">
    <dataValidation type="list" errorStyle="warning" allowBlank="1" showInputMessage="1" showErrorMessage="1" sqref="F32">
      <formula1>"　,１,２"</formula1>
    </dataValidation>
  </dataValidations>
  <hyperlinks>
    <hyperlink ref="J1" location="目次!A1" display="目次に戻る"/>
  </hyperlinks>
  <printOptions horizontalCentered="1"/>
  <pageMargins left="0.98425196850393704" right="0.59055118110236227" top="0.78740157480314965" bottom="0.78740157480314965" header="0.51181102362204722" footer="0.51181102362204722"/>
  <pageSetup paperSize="9" orientation="portrait" blackAndWhite="1" horizontalDpi="200" verticalDpi="200" r:id="rId1"/>
  <headerFooter alignWithMargins="0"/>
  <legacy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view="pageBreakPreview" zoomScaleNormal="100" zoomScaleSheetLayoutView="100" workbookViewId="0"/>
  </sheetViews>
  <sheetFormatPr defaultRowHeight="15.75"/>
  <cols>
    <col min="1" max="8" width="9" style="342"/>
    <col min="9" max="9" width="9.625" style="342" customWidth="1"/>
    <col min="10" max="10" width="11.875" style="342" bestFit="1" customWidth="1"/>
    <col min="11" max="16384" width="9" style="342"/>
  </cols>
  <sheetData>
    <row r="1" spans="1:10">
      <c r="I1" s="341" t="s">
        <v>687</v>
      </c>
      <c r="J1" s="245" t="s">
        <v>364</v>
      </c>
    </row>
    <row r="5" spans="1:10" ht="31.5">
      <c r="A5" s="505" t="s">
        <v>688</v>
      </c>
      <c r="B5" s="505"/>
      <c r="C5" s="505"/>
      <c r="D5" s="505"/>
      <c r="E5" s="505"/>
      <c r="F5" s="505"/>
      <c r="G5" s="505"/>
      <c r="H5" s="505"/>
      <c r="I5" s="505"/>
    </row>
    <row r="6" spans="1:10" ht="14.25" customHeight="1">
      <c r="A6" s="67"/>
      <c r="B6" s="67"/>
      <c r="C6" s="67"/>
      <c r="D6" s="67"/>
      <c r="E6" s="67"/>
      <c r="F6" s="67"/>
      <c r="G6" s="67"/>
      <c r="H6" s="67"/>
      <c r="I6" s="67"/>
    </row>
    <row r="7" spans="1:10" ht="14.25" customHeight="1">
      <c r="A7" s="67"/>
      <c r="B7" s="67"/>
      <c r="C7" s="67"/>
      <c r="D7" s="67"/>
      <c r="E7" s="67"/>
      <c r="F7" s="67"/>
      <c r="G7" s="67"/>
      <c r="H7" s="67"/>
      <c r="I7" s="67"/>
    </row>
    <row r="8" spans="1:10">
      <c r="A8" s="656" t="s">
        <v>691</v>
      </c>
      <c r="B8" s="657"/>
      <c r="C8" s="656" t="s">
        <v>689</v>
      </c>
      <c r="D8" s="658"/>
      <c r="E8" s="657"/>
      <c r="F8" s="656" t="s">
        <v>690</v>
      </c>
      <c r="G8" s="658"/>
      <c r="H8" s="657"/>
      <c r="I8" s="338" t="s">
        <v>61</v>
      </c>
      <c r="J8" s="332"/>
    </row>
    <row r="9" spans="1:10" ht="22.5" customHeight="1">
      <c r="A9" s="656" t="s">
        <v>692</v>
      </c>
      <c r="B9" s="657"/>
      <c r="C9" s="653" t="s">
        <v>699</v>
      </c>
      <c r="D9" s="654"/>
      <c r="E9" s="655"/>
      <c r="F9" s="653" t="s">
        <v>700</v>
      </c>
      <c r="G9" s="654"/>
      <c r="H9" s="655"/>
      <c r="I9" s="356"/>
    </row>
    <row r="10" spans="1:10" ht="22.5" customHeight="1">
      <c r="A10" s="656" t="s">
        <v>693</v>
      </c>
      <c r="B10" s="657"/>
      <c r="C10" s="653" t="s">
        <v>701</v>
      </c>
      <c r="D10" s="654"/>
      <c r="E10" s="655"/>
      <c r="F10" s="653" t="s">
        <v>701</v>
      </c>
      <c r="G10" s="654"/>
      <c r="H10" s="655"/>
      <c r="I10" s="356"/>
    </row>
    <row r="11" spans="1:10" ht="22.5" customHeight="1">
      <c r="A11" s="656" t="s">
        <v>694</v>
      </c>
      <c r="B11" s="657"/>
      <c r="C11" s="653" t="s">
        <v>702</v>
      </c>
      <c r="D11" s="654"/>
      <c r="E11" s="655"/>
      <c r="F11" s="653" t="s">
        <v>703</v>
      </c>
      <c r="G11" s="654"/>
      <c r="H11" s="655"/>
      <c r="I11" s="356"/>
    </row>
    <row r="12" spans="1:10" ht="22.5" customHeight="1">
      <c r="A12" s="656" t="s">
        <v>695</v>
      </c>
      <c r="B12" s="657"/>
      <c r="C12" s="653" t="s">
        <v>704</v>
      </c>
      <c r="D12" s="654"/>
      <c r="E12" s="655"/>
      <c r="F12" s="653" t="s">
        <v>704</v>
      </c>
      <c r="G12" s="654"/>
      <c r="H12" s="655"/>
      <c r="I12" s="356"/>
    </row>
    <row r="13" spans="1:10" ht="22.5" customHeight="1">
      <c r="A13" s="656" t="s">
        <v>696</v>
      </c>
      <c r="B13" s="657"/>
      <c r="C13" s="653" t="s">
        <v>704</v>
      </c>
      <c r="D13" s="654"/>
      <c r="E13" s="655"/>
      <c r="F13" s="653" t="s">
        <v>704</v>
      </c>
      <c r="G13" s="654"/>
      <c r="H13" s="655"/>
      <c r="I13" s="356"/>
    </row>
    <row r="14" spans="1:10" ht="22.5" customHeight="1">
      <c r="A14" s="656" t="s">
        <v>697</v>
      </c>
      <c r="B14" s="657"/>
      <c r="C14" s="653" t="s">
        <v>705</v>
      </c>
      <c r="D14" s="654"/>
      <c r="E14" s="655"/>
      <c r="F14" s="653" t="s">
        <v>705</v>
      </c>
      <c r="G14" s="654"/>
      <c r="H14" s="655"/>
      <c r="I14" s="356"/>
    </row>
    <row r="15" spans="1:10" ht="22.5" customHeight="1">
      <c r="A15" s="656" t="s">
        <v>698</v>
      </c>
      <c r="B15" s="657"/>
      <c r="C15" s="653" t="s">
        <v>706</v>
      </c>
      <c r="D15" s="654"/>
      <c r="E15" s="655"/>
      <c r="F15" s="653" t="s">
        <v>706</v>
      </c>
      <c r="G15" s="654"/>
      <c r="H15" s="655"/>
      <c r="I15" s="356"/>
    </row>
    <row r="16" spans="1:10" ht="30" customHeight="1">
      <c r="A16" s="659" t="s">
        <v>708</v>
      </c>
      <c r="B16" s="660"/>
      <c r="C16" s="653" t="s">
        <v>707</v>
      </c>
      <c r="D16" s="654"/>
      <c r="E16" s="655"/>
      <c r="F16" s="653" t="s">
        <v>707</v>
      </c>
      <c r="G16" s="654"/>
      <c r="H16" s="655"/>
      <c r="I16" s="356"/>
    </row>
    <row r="17" spans="1:10" ht="14.25" customHeight="1">
      <c r="A17" s="67"/>
      <c r="B17" s="67"/>
      <c r="C17" s="67"/>
      <c r="D17" s="67"/>
      <c r="E17" s="67"/>
      <c r="F17" s="67"/>
      <c r="G17" s="67"/>
      <c r="H17" s="67"/>
      <c r="I17" s="67"/>
    </row>
    <row r="18" spans="1:10" ht="14.25" customHeight="1">
      <c r="A18" s="67"/>
      <c r="B18" s="67"/>
      <c r="C18" s="67"/>
      <c r="D18" s="67"/>
      <c r="E18" s="67"/>
      <c r="F18" s="67"/>
      <c r="G18" s="67"/>
      <c r="H18" s="67"/>
      <c r="I18" s="67"/>
    </row>
    <row r="19" spans="1:10" ht="18" customHeight="1">
      <c r="A19" s="507" t="s">
        <v>715</v>
      </c>
      <c r="B19" s="507"/>
      <c r="C19" s="507"/>
      <c r="D19" s="507"/>
      <c r="E19" s="507"/>
      <c r="F19" s="507"/>
      <c r="G19" s="507"/>
      <c r="H19" s="507"/>
      <c r="I19" s="507"/>
    </row>
    <row r="20" spans="1:10" ht="18" customHeight="1">
      <c r="A20" s="339"/>
      <c r="B20" s="67"/>
      <c r="C20" s="67"/>
      <c r="D20" s="67"/>
      <c r="E20" s="67"/>
      <c r="F20" s="67"/>
      <c r="G20" s="67"/>
      <c r="H20" s="67"/>
      <c r="I20" s="67"/>
    </row>
    <row r="22" spans="1:10">
      <c r="B22" s="571" t="s">
        <v>107</v>
      </c>
      <c r="C22" s="571"/>
      <c r="D22" s="571"/>
      <c r="H22" s="90"/>
    </row>
    <row r="25" spans="1:10">
      <c r="J25" s="332"/>
    </row>
    <row r="26" spans="1:10">
      <c r="C26" s="341" t="s">
        <v>676</v>
      </c>
      <c r="D26" s="341"/>
      <c r="E26" s="646"/>
      <c r="F26" s="646"/>
      <c r="G26" s="646"/>
      <c r="H26" s="646"/>
      <c r="I26" s="646"/>
      <c r="J26" s="264"/>
    </row>
    <row r="27" spans="1:10" ht="21">
      <c r="C27" s="341"/>
      <c r="D27" s="341"/>
      <c r="E27" s="131"/>
      <c r="F27" s="131"/>
      <c r="G27" s="131"/>
      <c r="H27" s="131"/>
      <c r="I27" s="92"/>
      <c r="J27" s="333"/>
    </row>
    <row r="28" spans="1:10">
      <c r="C28" s="341" t="s">
        <v>186</v>
      </c>
      <c r="D28" s="341"/>
      <c r="E28" s="646"/>
      <c r="F28" s="646"/>
      <c r="G28" s="646"/>
      <c r="H28" s="646"/>
      <c r="I28" s="646"/>
      <c r="J28" s="264"/>
    </row>
    <row r="29" spans="1:10" ht="21">
      <c r="C29" s="341"/>
      <c r="D29" s="341"/>
      <c r="E29" s="131"/>
      <c r="F29" s="92"/>
      <c r="G29" s="131"/>
      <c r="H29" s="131"/>
      <c r="I29" s="92"/>
      <c r="J29" s="333"/>
    </row>
    <row r="30" spans="1:10">
      <c r="C30" s="341" t="s">
        <v>535</v>
      </c>
      <c r="D30" s="91"/>
      <c r="E30" s="646"/>
      <c r="F30" s="646"/>
      <c r="G30" s="646"/>
      <c r="H30" s="646"/>
      <c r="I30" s="646"/>
      <c r="J30" s="264"/>
    </row>
    <row r="31" spans="1:10">
      <c r="D31" s="91"/>
      <c r="E31" s="263"/>
      <c r="F31" s="263"/>
      <c r="G31" s="263"/>
      <c r="H31" s="263"/>
      <c r="I31" s="263"/>
      <c r="J31" s="263"/>
    </row>
    <row r="32" spans="1:10">
      <c r="D32" s="91"/>
      <c r="E32" s="263"/>
      <c r="F32" s="263"/>
      <c r="G32" s="263"/>
      <c r="H32" s="263"/>
      <c r="I32" s="263"/>
      <c r="J32" s="263"/>
    </row>
    <row r="33" spans="1:10">
      <c r="A33" s="83" t="str">
        <f>"　宮城県選挙管理委員会委員長　"&amp;設定シート!$D$12&amp;"　殿"</f>
        <v>　宮城県選挙管理委員会委員長　櫻井　正人　殿</v>
      </c>
      <c r="J33" s="332"/>
    </row>
    <row r="34" spans="1:10">
      <c r="J34" s="332"/>
    </row>
    <row r="35" spans="1:10">
      <c r="D35" s="68"/>
      <c r="E35" s="68"/>
      <c r="F35" s="68"/>
      <c r="G35" s="68"/>
    </row>
    <row r="36" spans="1:10">
      <c r="A36" s="63" t="s">
        <v>69</v>
      </c>
      <c r="B36" s="46"/>
      <c r="C36" s="46"/>
      <c r="D36" s="46"/>
      <c r="E36" s="46"/>
      <c r="F36" s="46"/>
      <c r="G36" s="46"/>
      <c r="H36" s="46"/>
      <c r="I36" s="46"/>
    </row>
    <row r="37" spans="1:10">
      <c r="A37" s="595" t="s">
        <v>711</v>
      </c>
      <c r="B37" s="595"/>
      <c r="C37" s="595"/>
      <c r="D37" s="595"/>
      <c r="E37" s="595"/>
      <c r="F37" s="595"/>
      <c r="G37" s="595"/>
      <c r="H37" s="595"/>
      <c r="I37" s="595"/>
    </row>
    <row r="38" spans="1:10">
      <c r="A38" s="595" t="s">
        <v>712</v>
      </c>
      <c r="B38" s="595"/>
      <c r="C38" s="595"/>
      <c r="D38" s="595"/>
      <c r="E38" s="595"/>
      <c r="F38" s="595"/>
      <c r="G38" s="595"/>
      <c r="H38" s="595"/>
      <c r="I38" s="595"/>
    </row>
    <row r="39" spans="1:10">
      <c r="A39" s="595" t="s">
        <v>713</v>
      </c>
      <c r="B39" s="595"/>
      <c r="C39" s="595"/>
      <c r="D39" s="595"/>
      <c r="E39" s="595"/>
      <c r="F39" s="595"/>
      <c r="G39" s="595"/>
      <c r="H39" s="595"/>
      <c r="I39" s="595"/>
    </row>
    <row r="40" spans="1:10">
      <c r="A40" s="595" t="s">
        <v>714</v>
      </c>
      <c r="B40" s="595"/>
      <c r="C40" s="595"/>
      <c r="D40" s="595"/>
      <c r="E40" s="595"/>
      <c r="F40" s="595"/>
      <c r="G40" s="595"/>
      <c r="H40" s="595"/>
      <c r="I40" s="595"/>
    </row>
    <row r="41" spans="1:10">
      <c r="B41" s="71"/>
      <c r="C41" s="336"/>
    </row>
    <row r="43" spans="1:10">
      <c r="E43" s="341"/>
      <c r="F43" s="92"/>
    </row>
    <row r="48" spans="1:10">
      <c r="E48" s="341"/>
      <c r="F48" s="68"/>
      <c r="G48" s="68"/>
    </row>
  </sheetData>
  <mergeCells count="37">
    <mergeCell ref="A37:I37"/>
    <mergeCell ref="A38:I38"/>
    <mergeCell ref="A39:I39"/>
    <mergeCell ref="A40:I40"/>
    <mergeCell ref="F8:H8"/>
    <mergeCell ref="F9:H9"/>
    <mergeCell ref="A10:B10"/>
    <mergeCell ref="C10:E10"/>
    <mergeCell ref="F10:H10"/>
    <mergeCell ref="A11:B11"/>
    <mergeCell ref="A15:B15"/>
    <mergeCell ref="A16:B16"/>
    <mergeCell ref="A12:B12"/>
    <mergeCell ref="A14:B14"/>
    <mergeCell ref="A13:B13"/>
    <mergeCell ref="E28:I28"/>
    <mergeCell ref="E30:I30"/>
    <mergeCell ref="A8:B8"/>
    <mergeCell ref="C8:E8"/>
    <mergeCell ref="A9:B9"/>
    <mergeCell ref="C9:E9"/>
    <mergeCell ref="C11:E11"/>
    <mergeCell ref="F11:H11"/>
    <mergeCell ref="A19:I19"/>
    <mergeCell ref="C14:E14"/>
    <mergeCell ref="F14:H14"/>
    <mergeCell ref="C15:E15"/>
    <mergeCell ref="F15:H15"/>
    <mergeCell ref="C16:E16"/>
    <mergeCell ref="F16:H16"/>
    <mergeCell ref="A5:I5"/>
    <mergeCell ref="B22:D22"/>
    <mergeCell ref="E26:I26"/>
    <mergeCell ref="C12:E12"/>
    <mergeCell ref="F12:H12"/>
    <mergeCell ref="C13:E13"/>
    <mergeCell ref="F13:H13"/>
  </mergeCells>
  <phoneticPr fontId="1"/>
  <hyperlinks>
    <hyperlink ref="J1" location="目次!A1" display="目次に戻る"/>
  </hyperlinks>
  <printOptions horizontalCentered="1"/>
  <pageMargins left="0.98425196850393704" right="0.59055118110236227" top="0.78740157480314965" bottom="0.78740157480314965" header="0.51181102362204722" footer="0.51181102362204722"/>
  <pageSetup paperSize="9" orientation="portrait" blackAndWhite="1" horizontalDpi="200" verticalDpi="2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O35"/>
  <sheetViews>
    <sheetView view="pageBreakPreview" zoomScaleNormal="100" zoomScaleSheetLayoutView="100" workbookViewId="0"/>
  </sheetViews>
  <sheetFormatPr defaultColWidth="5.875" defaultRowHeight="15.75"/>
  <cols>
    <col min="1" max="13" width="5.875" style="48" customWidth="1"/>
    <col min="14" max="14" width="10.625" style="48" customWidth="1"/>
    <col min="15" max="15" width="11.875" style="48" bestFit="1" customWidth="1"/>
    <col min="16" max="16384" width="5.875" style="48"/>
  </cols>
  <sheetData>
    <row r="1" spans="1:15">
      <c r="N1" s="66" t="s">
        <v>359</v>
      </c>
      <c r="O1" s="245" t="s">
        <v>364</v>
      </c>
    </row>
    <row r="4" spans="1:15" ht="18.75">
      <c r="K4" s="213"/>
    </row>
    <row r="5" spans="1:15" ht="26.25">
      <c r="A5" s="612" t="s">
        <v>636</v>
      </c>
      <c r="B5" s="612"/>
      <c r="C5" s="612"/>
      <c r="D5" s="612"/>
      <c r="E5" s="612"/>
      <c r="F5" s="612"/>
      <c r="G5" s="612"/>
      <c r="H5" s="612"/>
      <c r="I5" s="612"/>
      <c r="J5" s="612"/>
      <c r="K5" s="612"/>
      <c r="L5" s="612"/>
      <c r="M5" s="612"/>
      <c r="N5" s="612"/>
    </row>
    <row r="6" spans="1:15" ht="18.75">
      <c r="A6" s="216"/>
      <c r="B6" s="216"/>
      <c r="C6" s="216"/>
      <c r="D6" s="216"/>
      <c r="E6" s="216"/>
      <c r="F6" s="216"/>
      <c r="G6" s="216"/>
      <c r="H6" s="214"/>
      <c r="I6" s="214"/>
      <c r="J6" s="214"/>
      <c r="K6" s="215"/>
      <c r="L6" s="215"/>
      <c r="M6" s="215"/>
      <c r="N6" s="215"/>
    </row>
    <row r="8" spans="1:15" ht="33.75" customHeight="1">
      <c r="B8" s="661" t="s">
        <v>376</v>
      </c>
      <c r="C8" s="661"/>
      <c r="E8" s="506">
        <f>入力シート①!C12</f>
        <v>0</v>
      </c>
      <c r="F8" s="506"/>
      <c r="G8" s="506"/>
      <c r="H8" s="506"/>
      <c r="I8" s="506"/>
      <c r="J8" s="506"/>
      <c r="K8" s="506"/>
    </row>
    <row r="9" spans="1:15" ht="33.75" customHeight="1">
      <c r="B9" s="508" t="s">
        <v>284</v>
      </c>
      <c r="C9" s="508"/>
      <c r="E9" s="663" t="s">
        <v>377</v>
      </c>
      <c r="F9" s="663"/>
      <c r="G9" s="663"/>
      <c r="H9" s="663"/>
      <c r="I9" s="663"/>
      <c r="J9" s="663"/>
      <c r="K9" s="663"/>
      <c r="L9" s="663"/>
      <c r="M9" s="663"/>
      <c r="N9" s="663"/>
    </row>
    <row r="10" spans="1:15">
      <c r="B10" s="66"/>
      <c r="C10" s="66"/>
    </row>
    <row r="11" spans="1:15" ht="14.25" customHeight="1"/>
    <row r="12" spans="1:15">
      <c r="A12" s="611" t="str">
        <f>"　上記のとおり"&amp;設定シート!$F$5&amp;"執行の宮城県知事選挙において候補者たることを"</f>
        <v>　上記のとおり令和7年10月26日執行の宮城県知事選挙において候補者たることを</v>
      </c>
      <c r="B12" s="611"/>
      <c r="C12" s="611"/>
      <c r="D12" s="611"/>
      <c r="E12" s="611"/>
      <c r="F12" s="611"/>
      <c r="G12" s="611"/>
      <c r="H12" s="611"/>
      <c r="I12" s="611"/>
      <c r="J12" s="611"/>
      <c r="K12" s="611"/>
      <c r="L12" s="611"/>
      <c r="M12" s="611"/>
      <c r="N12" s="611"/>
      <c r="O12" s="93"/>
    </row>
    <row r="13" spans="1:15">
      <c r="A13" s="48" t="s">
        <v>716</v>
      </c>
      <c r="B13" s="252"/>
      <c r="C13" s="252"/>
    </row>
    <row r="14" spans="1:15" ht="14.25" customHeight="1"/>
    <row r="15" spans="1:15" ht="14.25" customHeight="1">
      <c r="H15" s="69"/>
      <c r="K15" s="69"/>
    </row>
    <row r="16" spans="1:15" ht="14.25" customHeight="1">
      <c r="H16" s="69"/>
    </row>
    <row r="19" spans="1:14">
      <c r="B19" s="497">
        <f>設定シート!D6</f>
        <v>45939</v>
      </c>
      <c r="C19" s="497"/>
      <c r="D19" s="497"/>
      <c r="E19" s="497"/>
    </row>
    <row r="20" spans="1:14">
      <c r="B20" s="71"/>
      <c r="C20" s="62"/>
      <c r="D20" s="62"/>
      <c r="J20" s="159"/>
      <c r="K20" s="159"/>
    </row>
    <row r="21" spans="1:14">
      <c r="B21" s="71"/>
      <c r="C21" s="62"/>
      <c r="E21" s="72" t="s">
        <v>632</v>
      </c>
      <c r="F21" s="72"/>
      <c r="G21" s="62"/>
      <c r="I21" s="343"/>
      <c r="J21" s="343"/>
      <c r="K21" s="343"/>
      <c r="L21" s="116"/>
      <c r="M21" s="116"/>
      <c r="N21" s="116"/>
    </row>
    <row r="22" spans="1:14">
      <c r="B22" s="71"/>
      <c r="C22" s="62"/>
      <c r="D22" s="62"/>
      <c r="E22" s="61"/>
      <c r="F22" s="72"/>
    </row>
    <row r="23" spans="1:14" ht="18.75">
      <c r="B23" s="71"/>
      <c r="C23" s="62"/>
      <c r="D23" s="62"/>
      <c r="E23" s="47" t="s">
        <v>17</v>
      </c>
      <c r="F23" s="72"/>
      <c r="G23" s="662">
        <f>入力シート①!C12</f>
        <v>0</v>
      </c>
      <c r="H23" s="662"/>
      <c r="I23" s="662"/>
      <c r="J23" s="662"/>
      <c r="K23" s="662"/>
      <c r="L23" s="662"/>
      <c r="M23" s="662"/>
    </row>
    <row r="24" spans="1:14">
      <c r="B24" s="71"/>
      <c r="C24" s="62"/>
      <c r="D24" s="62"/>
    </row>
    <row r="25" spans="1:14">
      <c r="B25" s="71"/>
      <c r="C25" s="62"/>
      <c r="D25" s="62"/>
    </row>
    <row r="26" spans="1:14">
      <c r="B26" s="71"/>
      <c r="C26" s="62"/>
      <c r="D26" s="62"/>
    </row>
    <row r="27" spans="1:14">
      <c r="A27" s="529" t="s">
        <v>630</v>
      </c>
      <c r="B27" s="529"/>
      <c r="C27" s="529"/>
      <c r="D27" s="529"/>
      <c r="E27" s="529"/>
      <c r="F27" s="529"/>
      <c r="G27" s="529"/>
      <c r="H27" s="252"/>
      <c r="I27" s="75" t="s">
        <v>8</v>
      </c>
      <c r="J27" s="46"/>
      <c r="K27" s="484" t="str">
        <f>入力シート①!G6</f>
        <v>櫻井　正人</v>
      </c>
      <c r="L27" s="484"/>
      <c r="M27" s="484"/>
      <c r="N27" s="78" t="s">
        <v>20</v>
      </c>
    </row>
    <row r="28" spans="1:14">
      <c r="C28" s="66"/>
      <c r="E28" s="116"/>
      <c r="F28" s="116"/>
      <c r="G28" s="116"/>
      <c r="H28" s="116"/>
      <c r="I28" s="116"/>
    </row>
    <row r="29" spans="1:14">
      <c r="B29" s="71"/>
      <c r="C29" s="62"/>
      <c r="D29" s="62"/>
    </row>
    <row r="30" spans="1:14" ht="15.75" customHeight="1">
      <c r="A30" s="48" t="s">
        <v>69</v>
      </c>
      <c r="D30" s="76"/>
      <c r="E30" s="76"/>
      <c r="F30" s="72"/>
      <c r="G30" s="76"/>
      <c r="I30" s="74"/>
      <c r="J30" s="74"/>
      <c r="K30" s="77"/>
      <c r="L30" s="77"/>
    </row>
    <row r="31" spans="1:14">
      <c r="A31" s="501" t="s">
        <v>285</v>
      </c>
      <c r="B31" s="501"/>
      <c r="C31" s="501"/>
      <c r="D31" s="501"/>
      <c r="E31" s="501"/>
      <c r="F31" s="501"/>
      <c r="G31" s="501"/>
      <c r="H31" s="501"/>
      <c r="I31" s="501"/>
      <c r="J31" s="501"/>
      <c r="K31" s="501"/>
      <c r="L31" s="501"/>
      <c r="M31" s="501"/>
      <c r="N31" s="501"/>
    </row>
    <row r="32" spans="1:14">
      <c r="A32" s="501" t="s">
        <v>374</v>
      </c>
      <c r="B32" s="501"/>
      <c r="C32" s="501"/>
      <c r="D32" s="501"/>
      <c r="E32" s="501"/>
      <c r="F32" s="501"/>
      <c r="G32" s="501"/>
      <c r="H32" s="501"/>
      <c r="I32" s="501"/>
      <c r="J32" s="501"/>
      <c r="K32" s="501"/>
      <c r="L32" s="501"/>
      <c r="M32" s="501"/>
      <c r="N32" s="501"/>
    </row>
    <row r="33" spans="1:14">
      <c r="A33" s="501" t="s">
        <v>373</v>
      </c>
      <c r="B33" s="501"/>
      <c r="C33" s="501"/>
      <c r="D33" s="501"/>
      <c r="E33" s="501"/>
      <c r="F33" s="501"/>
      <c r="G33" s="501"/>
      <c r="H33" s="501"/>
      <c r="I33" s="501"/>
      <c r="J33" s="501"/>
      <c r="K33" s="501"/>
      <c r="L33" s="501"/>
      <c r="M33" s="501"/>
      <c r="N33" s="501"/>
    </row>
    <row r="34" spans="1:14">
      <c r="A34" s="501" t="s">
        <v>193</v>
      </c>
      <c r="B34" s="501"/>
      <c r="C34" s="501"/>
      <c r="D34" s="501"/>
      <c r="E34" s="501"/>
      <c r="F34" s="501"/>
      <c r="G34" s="501"/>
      <c r="H34" s="501"/>
      <c r="I34" s="501"/>
      <c r="J34" s="501"/>
      <c r="K34" s="501"/>
      <c r="L34" s="501"/>
      <c r="M34" s="501"/>
      <c r="N34" s="501"/>
    </row>
    <row r="35" spans="1:14">
      <c r="A35" s="79"/>
    </row>
  </sheetData>
  <mergeCells count="14">
    <mergeCell ref="A31:N31"/>
    <mergeCell ref="A32:N32"/>
    <mergeCell ref="A33:N33"/>
    <mergeCell ref="A34:N34"/>
    <mergeCell ref="B9:C9"/>
    <mergeCell ref="E9:N9"/>
    <mergeCell ref="A5:N5"/>
    <mergeCell ref="K27:M27"/>
    <mergeCell ref="B8:C8"/>
    <mergeCell ref="E8:K8"/>
    <mergeCell ref="B19:E19"/>
    <mergeCell ref="G23:M23"/>
    <mergeCell ref="A12:N12"/>
    <mergeCell ref="A27:G27"/>
  </mergeCells>
  <phoneticPr fontId="1"/>
  <hyperlinks>
    <hyperlink ref="O1" location="目次!A1" display="目次に戻る"/>
  </hyperlinks>
  <printOptions horizontalCentered="1"/>
  <pageMargins left="0.78740157480314965" right="0.19685039370078741" top="0.78740157480314965" bottom="0.78740157480314965" header="0.31496062992125984" footer="0.31496062992125984"/>
  <pageSetup paperSize="9" scale="95" orientation="portrait" blackAndWhite="1"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O39"/>
  <sheetViews>
    <sheetView view="pageBreakPreview" zoomScaleNormal="100" zoomScaleSheetLayoutView="100" workbookViewId="0"/>
  </sheetViews>
  <sheetFormatPr defaultColWidth="5.875" defaultRowHeight="15.75"/>
  <cols>
    <col min="1" max="4" width="6.125" style="48" customWidth="1"/>
    <col min="5" max="14" width="5.875" style="48" customWidth="1"/>
    <col min="15" max="15" width="11.875" style="48" bestFit="1" customWidth="1"/>
    <col min="16" max="16384" width="5.875" style="48"/>
  </cols>
  <sheetData>
    <row r="1" spans="1:15">
      <c r="N1" s="47" t="s">
        <v>359</v>
      </c>
      <c r="O1" s="245" t="s">
        <v>364</v>
      </c>
    </row>
    <row r="3" spans="1:15" ht="31.5">
      <c r="A3" s="505" t="s">
        <v>397</v>
      </c>
      <c r="B3" s="505"/>
      <c r="C3" s="505"/>
      <c r="D3" s="505"/>
      <c r="E3" s="505"/>
      <c r="F3" s="505"/>
      <c r="G3" s="505"/>
      <c r="H3" s="505"/>
      <c r="I3" s="505"/>
      <c r="J3" s="505"/>
      <c r="K3" s="505"/>
      <c r="L3" s="505"/>
      <c r="M3" s="505"/>
      <c r="N3" s="505"/>
    </row>
    <row r="4" spans="1:15">
      <c r="E4" s="89"/>
      <c r="F4" s="89"/>
      <c r="G4" s="89"/>
      <c r="H4" s="89"/>
      <c r="I4" s="89"/>
      <c r="J4" s="89"/>
    </row>
    <row r="5" spans="1:15" ht="28.5" customHeight="1">
      <c r="A5" s="664" t="s">
        <v>52</v>
      </c>
      <c r="B5" s="549" t="s">
        <v>23</v>
      </c>
      <c r="C5" s="550"/>
      <c r="D5" s="551"/>
      <c r="E5" s="538">
        <f>入力シート①!C64</f>
        <v>0</v>
      </c>
      <c r="F5" s="539"/>
      <c r="G5" s="539"/>
      <c r="H5" s="539"/>
      <c r="I5" s="539"/>
      <c r="J5" s="539"/>
      <c r="K5" s="539"/>
      <c r="L5" s="539"/>
      <c r="M5" s="539"/>
      <c r="N5" s="540"/>
    </row>
    <row r="6" spans="1:15" ht="28.5" customHeight="1">
      <c r="A6" s="665"/>
      <c r="B6" s="555" t="s">
        <v>22</v>
      </c>
      <c r="C6" s="556"/>
      <c r="D6" s="557"/>
      <c r="E6" s="552">
        <f>入力シート①!C66</f>
        <v>0</v>
      </c>
      <c r="F6" s="553"/>
      <c r="G6" s="553"/>
      <c r="H6" s="553"/>
      <c r="I6" s="553"/>
      <c r="J6" s="553"/>
      <c r="K6" s="553"/>
      <c r="L6" s="553"/>
      <c r="M6" s="553"/>
      <c r="N6" s="554"/>
    </row>
    <row r="7" spans="1:15" ht="28.5" customHeight="1">
      <c r="A7" s="665"/>
      <c r="B7" s="558"/>
      <c r="C7" s="559"/>
      <c r="D7" s="560"/>
      <c r="E7" s="84"/>
      <c r="F7" s="85"/>
      <c r="G7" s="85"/>
      <c r="H7" s="86" t="s">
        <v>45</v>
      </c>
      <c r="I7" s="86"/>
      <c r="J7" s="530">
        <f>入力シート①!C67</f>
        <v>0</v>
      </c>
      <c r="K7" s="531"/>
      <c r="L7" s="531"/>
      <c r="M7" s="531"/>
      <c r="N7" s="532"/>
    </row>
    <row r="8" spans="1:15" ht="28.5" customHeight="1">
      <c r="A8" s="665"/>
      <c r="B8" s="549" t="s">
        <v>16</v>
      </c>
      <c r="C8" s="550"/>
      <c r="D8" s="551"/>
      <c r="E8" s="538">
        <f>入力シート①!C68</f>
        <v>0</v>
      </c>
      <c r="F8" s="539"/>
      <c r="G8" s="539"/>
      <c r="H8" s="539"/>
      <c r="I8" s="539"/>
      <c r="J8" s="539"/>
      <c r="K8" s="539"/>
      <c r="L8" s="539"/>
      <c r="M8" s="539"/>
      <c r="N8" s="540"/>
    </row>
    <row r="9" spans="1:15" ht="28.5" customHeight="1">
      <c r="A9" s="666"/>
      <c r="B9" s="549" t="s">
        <v>10</v>
      </c>
      <c r="C9" s="550"/>
      <c r="D9" s="551"/>
      <c r="E9" s="667">
        <f>入力シート①!C65</f>
        <v>0</v>
      </c>
      <c r="F9" s="539"/>
      <c r="G9" s="539"/>
      <c r="H9" s="539"/>
      <c r="I9" s="539"/>
      <c r="J9" s="539"/>
      <c r="K9" s="539"/>
      <c r="L9" s="539"/>
      <c r="M9" s="539"/>
      <c r="N9" s="540"/>
    </row>
    <row r="10" spans="1:15" ht="28.5" customHeight="1">
      <c r="A10" s="668" t="s">
        <v>376</v>
      </c>
      <c r="B10" s="669"/>
      <c r="C10" s="669"/>
      <c r="D10" s="670"/>
      <c r="E10" s="538">
        <f>入力シート①!C12</f>
        <v>0</v>
      </c>
      <c r="F10" s="539"/>
      <c r="G10" s="539"/>
      <c r="H10" s="539"/>
      <c r="I10" s="539"/>
      <c r="J10" s="539"/>
      <c r="K10" s="539"/>
      <c r="L10" s="539"/>
      <c r="M10" s="539"/>
      <c r="N10" s="540"/>
    </row>
    <row r="11" spans="1:15" ht="28.5" customHeight="1">
      <c r="A11" s="549" t="s">
        <v>91</v>
      </c>
      <c r="B11" s="550"/>
      <c r="C11" s="550"/>
      <c r="D11" s="551"/>
      <c r="E11" s="538">
        <f>入力シート①!C47</f>
        <v>0</v>
      </c>
      <c r="F11" s="539"/>
      <c r="G11" s="539"/>
      <c r="H11" s="539"/>
      <c r="I11" s="539"/>
      <c r="J11" s="539"/>
      <c r="K11" s="539"/>
      <c r="L11" s="539"/>
      <c r="M11" s="539"/>
      <c r="N11" s="540"/>
    </row>
    <row r="12" spans="1:15" ht="28.5" customHeight="1">
      <c r="A12" s="549" t="s">
        <v>398</v>
      </c>
      <c r="B12" s="550"/>
      <c r="C12" s="550"/>
      <c r="D12" s="551"/>
      <c r="E12" s="671"/>
      <c r="F12" s="672"/>
      <c r="G12" s="672"/>
      <c r="H12" s="672"/>
      <c r="I12" s="672"/>
      <c r="J12" s="672"/>
      <c r="K12" s="672"/>
      <c r="L12" s="672"/>
      <c r="M12" s="672"/>
      <c r="N12" s="673"/>
    </row>
    <row r="13" spans="1:15" ht="28.5" customHeight="1">
      <c r="A13" s="549" t="s">
        <v>399</v>
      </c>
      <c r="B13" s="550"/>
      <c r="C13" s="550"/>
      <c r="D13" s="551"/>
      <c r="E13" s="538">
        <f>入力シート①!C69</f>
        <v>0</v>
      </c>
      <c r="F13" s="539"/>
      <c r="G13" s="539"/>
      <c r="H13" s="539"/>
      <c r="I13" s="539"/>
      <c r="J13" s="539"/>
      <c r="K13" s="539"/>
      <c r="L13" s="539"/>
      <c r="M13" s="539"/>
      <c r="N13" s="540"/>
    </row>
    <row r="14" spans="1:15" ht="28.5" customHeight="1">
      <c r="A14" s="549" t="s">
        <v>400</v>
      </c>
      <c r="B14" s="550"/>
      <c r="C14" s="550"/>
      <c r="D14" s="551"/>
      <c r="E14" s="533">
        <f>入力シート①!C63</f>
        <v>0</v>
      </c>
      <c r="F14" s="534"/>
      <c r="G14" s="534"/>
      <c r="H14" s="534"/>
      <c r="I14" s="534"/>
      <c r="J14" s="534"/>
      <c r="K14" s="534"/>
      <c r="L14" s="534"/>
      <c r="M14" s="534"/>
      <c r="N14" s="535"/>
    </row>
    <row r="16" spans="1:15">
      <c r="A16" s="48" t="s">
        <v>401</v>
      </c>
    </row>
    <row r="18" spans="1:14">
      <c r="A18" s="577">
        <f>入力シート①!C62</f>
        <v>0</v>
      </c>
      <c r="B18" s="577"/>
      <c r="C18" s="577"/>
      <c r="D18" s="577"/>
    </row>
    <row r="20" spans="1:14" ht="14.25" customHeight="1">
      <c r="D20" s="48" t="s">
        <v>402</v>
      </c>
      <c r="G20" s="116"/>
      <c r="H20" s="116"/>
      <c r="I20" s="116"/>
      <c r="J20" s="116"/>
      <c r="K20" s="116"/>
      <c r="L20" s="116"/>
      <c r="M20" s="116"/>
      <c r="N20" s="116"/>
    </row>
    <row r="21" spans="1:14" ht="14.25" customHeight="1"/>
    <row r="22" spans="1:14" ht="14.25" customHeight="1">
      <c r="E22" s="48" t="s">
        <v>22</v>
      </c>
      <c r="G22" s="503">
        <f>入力シート①!C66</f>
        <v>0</v>
      </c>
      <c r="H22" s="503"/>
      <c r="I22" s="503"/>
      <c r="J22" s="503"/>
      <c r="K22" s="503"/>
      <c r="L22" s="503"/>
      <c r="M22" s="503"/>
      <c r="N22" s="503"/>
    </row>
    <row r="23" spans="1:14" ht="14.25" customHeight="1"/>
    <row r="24" spans="1:14" ht="14.25" customHeight="1">
      <c r="E24" s="48" t="s">
        <v>403</v>
      </c>
      <c r="G24" s="93">
        <f>入力シート①!C67</f>
        <v>0</v>
      </c>
    </row>
    <row r="26" spans="1:14" ht="18.75" customHeight="1">
      <c r="E26" s="48" t="s">
        <v>23</v>
      </c>
      <c r="G26" s="503">
        <f>入力シート①!C64</f>
        <v>0</v>
      </c>
      <c r="H26" s="503"/>
      <c r="I26" s="503"/>
      <c r="J26" s="503"/>
      <c r="K26" s="503"/>
      <c r="L26" s="503"/>
      <c r="M26" s="503"/>
      <c r="N26" s="503"/>
    </row>
    <row r="27" spans="1:14" ht="18.75" customHeight="1">
      <c r="G27" s="116"/>
      <c r="H27" s="116"/>
      <c r="I27" s="116"/>
      <c r="J27" s="116"/>
      <c r="K27" s="116"/>
      <c r="L27" s="116"/>
      <c r="M27" s="116"/>
      <c r="N27" s="116"/>
    </row>
    <row r="29" spans="1:14">
      <c r="A29" s="83" t="str">
        <f>"　宮城県選挙管理委員会委員長　"&amp;設定シート!D12&amp;"　殿"</f>
        <v>　宮城県選挙管理委員会委員長　櫻井　正人　殿</v>
      </c>
      <c r="H29" s="68"/>
    </row>
    <row r="30" spans="1:14" ht="14.25" customHeight="1">
      <c r="A30" s="98"/>
      <c r="B30" s="99"/>
      <c r="C30" s="99"/>
      <c r="D30" s="99"/>
      <c r="E30" s="100"/>
      <c r="F30" s="100"/>
      <c r="G30" s="100"/>
      <c r="H30" s="100"/>
      <c r="I30" s="100"/>
      <c r="J30" s="100"/>
      <c r="K30" s="100"/>
      <c r="L30" s="100"/>
      <c r="M30" s="100"/>
      <c r="N30" s="100"/>
    </row>
    <row r="31" spans="1:14" ht="14.25" customHeight="1">
      <c r="A31" s="63" t="s">
        <v>69</v>
      </c>
      <c r="B31" s="99"/>
      <c r="C31" s="99"/>
      <c r="D31" s="99"/>
      <c r="E31" s="100"/>
      <c r="F31" s="100"/>
      <c r="G31" s="100"/>
      <c r="H31" s="100"/>
      <c r="I31" s="100"/>
      <c r="J31" s="100"/>
      <c r="K31" s="100"/>
      <c r="L31" s="100"/>
      <c r="M31" s="100"/>
      <c r="N31" s="100"/>
    </row>
    <row r="32" spans="1:14">
      <c r="A32" s="595" t="s">
        <v>404</v>
      </c>
      <c r="B32" s="595"/>
      <c r="C32" s="595"/>
      <c r="D32" s="595"/>
      <c r="E32" s="595"/>
      <c r="F32" s="595"/>
      <c r="G32" s="595"/>
      <c r="H32" s="595"/>
      <c r="I32" s="595"/>
      <c r="J32" s="595"/>
      <c r="K32" s="595"/>
      <c r="L32" s="595"/>
      <c r="M32" s="595"/>
      <c r="N32" s="595"/>
    </row>
    <row r="33" spans="1:14">
      <c r="A33" s="595" t="s">
        <v>405</v>
      </c>
      <c r="B33" s="595"/>
      <c r="C33" s="595"/>
      <c r="D33" s="595"/>
      <c r="E33" s="595"/>
      <c r="F33" s="595"/>
      <c r="G33" s="595"/>
      <c r="H33" s="595"/>
      <c r="I33" s="595"/>
      <c r="J33" s="595"/>
      <c r="K33" s="595"/>
      <c r="L33" s="595"/>
      <c r="M33" s="595"/>
      <c r="N33" s="595"/>
    </row>
    <row r="34" spans="1:14">
      <c r="A34" s="595" t="s">
        <v>406</v>
      </c>
      <c r="B34" s="595"/>
      <c r="C34" s="595"/>
      <c r="D34" s="595"/>
      <c r="E34" s="595"/>
      <c r="F34" s="595"/>
      <c r="G34" s="595"/>
      <c r="H34" s="595"/>
      <c r="I34" s="595"/>
      <c r="J34" s="595"/>
      <c r="K34" s="595"/>
      <c r="L34" s="595"/>
      <c r="M34" s="595"/>
      <c r="N34" s="595"/>
    </row>
    <row r="35" spans="1:14">
      <c r="A35" s="595" t="s">
        <v>407</v>
      </c>
      <c r="B35" s="595"/>
      <c r="C35" s="595"/>
      <c r="D35" s="595"/>
      <c r="E35" s="595"/>
      <c r="F35" s="595"/>
      <c r="G35" s="595"/>
      <c r="H35" s="595"/>
      <c r="I35" s="595"/>
      <c r="J35" s="595"/>
      <c r="K35" s="595"/>
      <c r="L35" s="595"/>
      <c r="M35" s="595"/>
      <c r="N35" s="595"/>
    </row>
    <row r="36" spans="1:14">
      <c r="A36" s="595" t="s">
        <v>408</v>
      </c>
      <c r="B36" s="595"/>
      <c r="C36" s="595"/>
      <c r="D36" s="595"/>
      <c r="E36" s="595"/>
      <c r="F36" s="595"/>
      <c r="G36" s="595"/>
      <c r="H36" s="595"/>
      <c r="I36" s="595"/>
      <c r="J36" s="595"/>
      <c r="K36" s="595"/>
      <c r="L36" s="595"/>
      <c r="M36" s="595"/>
      <c r="N36" s="595"/>
    </row>
    <row r="37" spans="1:14">
      <c r="A37" s="595" t="s">
        <v>409</v>
      </c>
      <c r="B37" s="595"/>
      <c r="C37" s="595"/>
      <c r="D37" s="595"/>
      <c r="E37" s="595"/>
      <c r="F37" s="595"/>
      <c r="G37" s="595"/>
      <c r="H37" s="595"/>
      <c r="I37" s="595"/>
      <c r="J37" s="595"/>
      <c r="K37" s="595"/>
      <c r="L37" s="595"/>
      <c r="M37" s="595"/>
      <c r="N37" s="595"/>
    </row>
    <row r="38" spans="1:14">
      <c r="A38" s="595" t="s">
        <v>410</v>
      </c>
      <c r="B38" s="595"/>
      <c r="C38" s="595"/>
      <c r="D38" s="595"/>
      <c r="E38" s="595"/>
      <c r="F38" s="595"/>
      <c r="G38" s="595"/>
      <c r="H38" s="595"/>
      <c r="I38" s="595"/>
      <c r="J38" s="595"/>
      <c r="K38" s="595"/>
      <c r="L38" s="595"/>
      <c r="M38" s="595"/>
      <c r="N38" s="595"/>
    </row>
    <row r="39" spans="1:14">
      <c r="A39" s="595" t="s">
        <v>411</v>
      </c>
      <c r="B39" s="595"/>
      <c r="C39" s="595"/>
      <c r="D39" s="595"/>
      <c r="E39" s="595"/>
      <c r="F39" s="595"/>
      <c r="G39" s="595"/>
      <c r="H39" s="595"/>
      <c r="I39" s="595"/>
      <c r="J39" s="595"/>
      <c r="K39" s="595"/>
      <c r="L39" s="595"/>
      <c r="M39" s="595"/>
      <c r="N39" s="595"/>
    </row>
  </sheetData>
  <mergeCells count="33">
    <mergeCell ref="A37:N37"/>
    <mergeCell ref="A38:N38"/>
    <mergeCell ref="A39:N39"/>
    <mergeCell ref="A32:N32"/>
    <mergeCell ref="A33:N33"/>
    <mergeCell ref="A34:N34"/>
    <mergeCell ref="A35:N35"/>
    <mergeCell ref="A36:N36"/>
    <mergeCell ref="A18:D18"/>
    <mergeCell ref="G22:N22"/>
    <mergeCell ref="G26:N26"/>
    <mergeCell ref="A12:D12"/>
    <mergeCell ref="E12:N12"/>
    <mergeCell ref="A13:D13"/>
    <mergeCell ref="E13:N13"/>
    <mergeCell ref="A14:D14"/>
    <mergeCell ref="E14:N14"/>
    <mergeCell ref="A10:D10"/>
    <mergeCell ref="E10:I10"/>
    <mergeCell ref="J10:N10"/>
    <mergeCell ref="A11:D11"/>
    <mergeCell ref="E11:N11"/>
    <mergeCell ref="A3:N3"/>
    <mergeCell ref="A5:A9"/>
    <mergeCell ref="B5:D5"/>
    <mergeCell ref="E5:N5"/>
    <mergeCell ref="B6:D7"/>
    <mergeCell ref="E6:N6"/>
    <mergeCell ref="J7:N7"/>
    <mergeCell ref="B8:D8"/>
    <mergeCell ref="E8:N8"/>
    <mergeCell ref="B9:D9"/>
    <mergeCell ref="E9:N9"/>
  </mergeCells>
  <phoneticPr fontId="1"/>
  <hyperlinks>
    <hyperlink ref="O1" location="目次!A1" display="目次に戻る"/>
  </hyperlinks>
  <printOptions horizontalCentered="1"/>
  <pageMargins left="0.98425196850393704" right="0.59055118110236227" top="0.98425196850393704" bottom="0.98425196850393704" header="0.51181102362204722" footer="0.51181102362204722"/>
  <pageSetup paperSize="9" orientation="portrait" blackAndWhite="1" horizontalDpi="200" verticalDpi="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J44"/>
  <sheetViews>
    <sheetView topLeftCell="A3" workbookViewId="0"/>
  </sheetViews>
  <sheetFormatPr defaultRowHeight="13.5"/>
  <cols>
    <col min="1" max="1" width="5.125" style="2" customWidth="1"/>
    <col min="2" max="3" width="12.625" style="2" bestFit="1" customWidth="1"/>
    <col min="4" max="4" width="12.75" style="2" bestFit="1" customWidth="1"/>
    <col min="5" max="6" width="18.25" style="2" bestFit="1" customWidth="1"/>
    <col min="7" max="7" width="14.125" style="2" customWidth="1"/>
    <col min="8" max="8" width="20.375" style="2" bestFit="1" customWidth="1"/>
    <col min="9" max="9" width="38.5" style="2" bestFit="1" customWidth="1"/>
    <col min="10" max="10" width="18.625" style="2" bestFit="1" customWidth="1"/>
    <col min="11" max="16384" width="9" style="2"/>
  </cols>
  <sheetData>
    <row r="1" spans="1:10" ht="17.25" thickBot="1">
      <c r="A1" s="12" t="s">
        <v>177</v>
      </c>
      <c r="C1" s="12"/>
      <c r="D1" s="12"/>
    </row>
    <row r="2" spans="1:10" s="9" customFormat="1" ht="27.75" thickTop="1">
      <c r="A2" s="236" t="s">
        <v>7</v>
      </c>
      <c r="B2" s="236" t="s">
        <v>6</v>
      </c>
      <c r="C2" s="236" t="s">
        <v>67</v>
      </c>
      <c r="D2" s="237" t="s">
        <v>0</v>
      </c>
      <c r="E2" s="238" t="s">
        <v>157</v>
      </c>
      <c r="F2" s="239" t="s">
        <v>169</v>
      </c>
      <c r="G2" s="239" t="s">
        <v>170</v>
      </c>
      <c r="H2" s="239" t="s">
        <v>171</v>
      </c>
      <c r="I2" s="240" t="s">
        <v>37</v>
      </c>
      <c r="J2" s="241" t="s">
        <v>167</v>
      </c>
    </row>
    <row r="3" spans="1:10" ht="13.5" customHeight="1">
      <c r="A3" s="433" t="s">
        <v>68</v>
      </c>
      <c r="B3" s="434"/>
      <c r="C3" s="434"/>
      <c r="D3" s="434"/>
      <c r="E3" s="193">
        <v>45582</v>
      </c>
      <c r="F3" s="37">
        <v>45581</v>
      </c>
      <c r="G3" s="38" t="s">
        <v>164</v>
      </c>
      <c r="H3" s="38" t="s">
        <v>165</v>
      </c>
      <c r="I3" s="39" t="s">
        <v>118</v>
      </c>
      <c r="J3" s="194">
        <v>29498</v>
      </c>
    </row>
    <row r="4" spans="1:10" ht="13.5" customHeight="1">
      <c r="A4" s="132">
        <v>1</v>
      </c>
      <c r="B4" s="14" t="s">
        <v>119</v>
      </c>
      <c r="C4" s="118" t="s">
        <v>119</v>
      </c>
      <c r="D4" s="189" t="s">
        <v>458</v>
      </c>
      <c r="E4" s="195"/>
      <c r="F4" s="29"/>
      <c r="G4" s="30"/>
      <c r="H4" s="30"/>
      <c r="I4" s="40"/>
      <c r="J4" s="196"/>
    </row>
    <row r="5" spans="1:10">
      <c r="A5" s="133">
        <v>2</v>
      </c>
      <c r="B5" s="15" t="s">
        <v>120</v>
      </c>
      <c r="C5" s="134" t="s">
        <v>120</v>
      </c>
      <c r="D5" s="190" t="s">
        <v>458</v>
      </c>
      <c r="E5" s="197"/>
      <c r="F5" s="31"/>
      <c r="G5" s="32"/>
      <c r="H5" s="32"/>
      <c r="I5" s="41"/>
      <c r="J5" s="198"/>
    </row>
    <row r="6" spans="1:10">
      <c r="A6" s="132">
        <v>3</v>
      </c>
      <c r="B6" s="16" t="s">
        <v>121</v>
      </c>
      <c r="C6" s="135" t="s">
        <v>121</v>
      </c>
      <c r="D6" s="191" t="s">
        <v>458</v>
      </c>
      <c r="E6" s="199"/>
      <c r="F6" s="33"/>
      <c r="G6" s="34"/>
      <c r="H6" s="34"/>
      <c r="I6" s="42"/>
      <c r="J6" s="200"/>
    </row>
    <row r="7" spans="1:10">
      <c r="A7" s="136">
        <v>4</v>
      </c>
      <c r="B7" s="17" t="s">
        <v>122</v>
      </c>
      <c r="C7" s="137" t="s">
        <v>122</v>
      </c>
      <c r="D7" s="192" t="s">
        <v>458</v>
      </c>
      <c r="E7" s="201"/>
      <c r="F7" s="35"/>
      <c r="G7" s="36"/>
      <c r="H7" s="36"/>
      <c r="I7" s="43"/>
      <c r="J7" s="202"/>
    </row>
    <row r="8" spans="1:10">
      <c r="A8" s="133">
        <v>5</v>
      </c>
      <c r="B8" s="15" t="s">
        <v>123</v>
      </c>
      <c r="C8" s="134" t="s">
        <v>123</v>
      </c>
      <c r="D8" s="190" t="s">
        <v>458</v>
      </c>
      <c r="E8" s="197"/>
      <c r="F8" s="31"/>
      <c r="G8" s="32"/>
      <c r="H8" s="32"/>
      <c r="I8" s="41"/>
      <c r="J8" s="198"/>
    </row>
    <row r="9" spans="1:10">
      <c r="A9" s="132">
        <v>6</v>
      </c>
      <c r="B9" s="16" t="s">
        <v>124</v>
      </c>
      <c r="C9" s="135" t="s">
        <v>124</v>
      </c>
      <c r="D9" s="191" t="s">
        <v>458</v>
      </c>
      <c r="E9" s="199"/>
      <c r="F9" s="33"/>
      <c r="G9" s="34"/>
      <c r="H9" s="34"/>
      <c r="I9" s="42"/>
      <c r="J9" s="200"/>
    </row>
    <row r="10" spans="1:10">
      <c r="A10" s="136">
        <v>7</v>
      </c>
      <c r="B10" s="17" t="s">
        <v>125</v>
      </c>
      <c r="C10" s="137" t="s">
        <v>125</v>
      </c>
      <c r="D10" s="192" t="s">
        <v>458</v>
      </c>
      <c r="E10" s="201"/>
      <c r="F10" s="35"/>
      <c r="G10" s="36"/>
      <c r="H10" s="36"/>
      <c r="I10" s="43"/>
      <c r="J10" s="202"/>
    </row>
    <row r="11" spans="1:10">
      <c r="A11" s="136">
        <v>8</v>
      </c>
      <c r="B11" s="17" t="s">
        <v>126</v>
      </c>
      <c r="C11" s="137" t="s">
        <v>126</v>
      </c>
      <c r="D11" s="192" t="s">
        <v>458</v>
      </c>
      <c r="E11" s="201"/>
      <c r="F11" s="35"/>
      <c r="G11" s="36"/>
      <c r="H11" s="36"/>
      <c r="I11" s="43"/>
      <c r="J11" s="202"/>
    </row>
    <row r="12" spans="1:10">
      <c r="A12" s="136">
        <v>9</v>
      </c>
      <c r="B12" s="17" t="s">
        <v>127</v>
      </c>
      <c r="C12" s="137" t="s">
        <v>127</v>
      </c>
      <c r="D12" s="192" t="s">
        <v>458</v>
      </c>
      <c r="E12" s="201"/>
      <c r="F12" s="35"/>
      <c r="G12" s="36"/>
      <c r="H12" s="36"/>
      <c r="I12" s="43"/>
      <c r="J12" s="202"/>
    </row>
    <row r="13" spans="1:10" ht="13.5" customHeight="1">
      <c r="A13" s="136">
        <v>10</v>
      </c>
      <c r="B13" s="17" t="s">
        <v>128</v>
      </c>
      <c r="C13" s="137" t="s">
        <v>128</v>
      </c>
      <c r="D13" s="192" t="s">
        <v>458</v>
      </c>
      <c r="E13" s="201"/>
      <c r="F13" s="35"/>
      <c r="G13" s="36"/>
      <c r="H13" s="36"/>
      <c r="I13" s="43"/>
      <c r="J13" s="202"/>
    </row>
    <row r="14" spans="1:10">
      <c r="A14" s="136">
        <v>11</v>
      </c>
      <c r="B14" s="17" t="s">
        <v>129</v>
      </c>
      <c r="C14" s="137" t="s">
        <v>129</v>
      </c>
      <c r="D14" s="192" t="s">
        <v>458</v>
      </c>
      <c r="E14" s="201"/>
      <c r="F14" s="35"/>
      <c r="G14" s="36"/>
      <c r="H14" s="36"/>
      <c r="I14" s="43"/>
      <c r="J14" s="202"/>
    </row>
    <row r="15" spans="1:10">
      <c r="A15" s="136">
        <v>12</v>
      </c>
      <c r="B15" s="17" t="s">
        <v>130</v>
      </c>
      <c r="C15" s="137" t="s">
        <v>130</v>
      </c>
      <c r="D15" s="192" t="s">
        <v>458</v>
      </c>
      <c r="E15" s="201"/>
      <c r="F15" s="35"/>
      <c r="G15" s="36"/>
      <c r="H15" s="36"/>
      <c r="I15" s="43"/>
      <c r="J15" s="202"/>
    </row>
    <row r="16" spans="1:10">
      <c r="A16" s="136">
        <v>13</v>
      </c>
      <c r="B16" s="17" t="s">
        <v>131</v>
      </c>
      <c r="C16" s="137" t="s">
        <v>131</v>
      </c>
      <c r="D16" s="192" t="s">
        <v>458</v>
      </c>
      <c r="E16" s="201"/>
      <c r="F16" s="35"/>
      <c r="G16" s="36"/>
      <c r="H16" s="36"/>
      <c r="I16" s="43"/>
      <c r="J16" s="202"/>
    </row>
    <row r="17" spans="1:10" ht="13.5" customHeight="1">
      <c r="A17" s="136">
        <v>14</v>
      </c>
      <c r="B17" s="17" t="s">
        <v>132</v>
      </c>
      <c r="C17" s="137" t="s">
        <v>132</v>
      </c>
      <c r="D17" s="192" t="s">
        <v>458</v>
      </c>
      <c r="E17" s="201"/>
      <c r="F17" s="35"/>
      <c r="G17" s="36"/>
      <c r="H17" s="36"/>
      <c r="I17" s="43"/>
      <c r="J17" s="202"/>
    </row>
    <row r="18" spans="1:10">
      <c r="A18" s="136">
        <v>15</v>
      </c>
      <c r="B18" s="17" t="s">
        <v>133</v>
      </c>
      <c r="C18" s="137" t="s">
        <v>133</v>
      </c>
      <c r="D18" s="192" t="s">
        <v>458</v>
      </c>
      <c r="E18" s="201"/>
      <c r="F18" s="35"/>
      <c r="G18" s="36"/>
      <c r="H18" s="36"/>
      <c r="I18" s="43"/>
      <c r="J18" s="202"/>
    </row>
    <row r="19" spans="1:10">
      <c r="A19" s="136">
        <v>16</v>
      </c>
      <c r="B19" s="17" t="s">
        <v>134</v>
      </c>
      <c r="C19" s="137" t="s">
        <v>134</v>
      </c>
      <c r="D19" s="192" t="s">
        <v>458</v>
      </c>
      <c r="E19" s="201"/>
      <c r="F19" s="35"/>
      <c r="G19" s="36"/>
      <c r="H19" s="36"/>
      <c r="I19" s="43"/>
      <c r="J19" s="202"/>
    </row>
    <row r="20" spans="1:10">
      <c r="A20" s="136">
        <v>17</v>
      </c>
      <c r="B20" s="17" t="s">
        <v>135</v>
      </c>
      <c r="C20" s="137" t="s">
        <v>135</v>
      </c>
      <c r="D20" s="192" t="s">
        <v>458</v>
      </c>
      <c r="E20" s="201"/>
      <c r="F20" s="35"/>
      <c r="G20" s="36"/>
      <c r="H20" s="36"/>
      <c r="I20" s="43"/>
      <c r="J20" s="202"/>
    </row>
    <row r="21" spans="1:10">
      <c r="A21" s="133">
        <v>18</v>
      </c>
      <c r="B21" s="15" t="s">
        <v>136</v>
      </c>
      <c r="C21" s="134" t="s">
        <v>136</v>
      </c>
      <c r="D21" s="192" t="s">
        <v>458</v>
      </c>
      <c r="E21" s="197"/>
      <c r="F21" s="31"/>
      <c r="G21" s="32"/>
      <c r="H21" s="32"/>
      <c r="I21" s="41"/>
      <c r="J21" s="198"/>
    </row>
    <row r="22" spans="1:10" ht="13.5" customHeight="1">
      <c r="A22" s="132">
        <v>19</v>
      </c>
      <c r="B22" s="16" t="s">
        <v>140</v>
      </c>
      <c r="C22" s="135" t="s">
        <v>140</v>
      </c>
      <c r="D22" s="191" t="s">
        <v>458</v>
      </c>
      <c r="E22" s="199"/>
      <c r="F22" s="33"/>
      <c r="G22" s="34"/>
      <c r="H22" s="34"/>
      <c r="I22" s="42"/>
      <c r="J22" s="200"/>
    </row>
    <row r="23" spans="1:10">
      <c r="A23" s="136">
        <v>20</v>
      </c>
      <c r="B23" s="17" t="s">
        <v>137</v>
      </c>
      <c r="C23" s="137" t="s">
        <v>137</v>
      </c>
      <c r="D23" s="192" t="s">
        <v>458</v>
      </c>
      <c r="E23" s="201"/>
      <c r="F23" s="35"/>
      <c r="G23" s="36"/>
      <c r="H23" s="36"/>
      <c r="I23" s="43"/>
      <c r="J23" s="202"/>
    </row>
    <row r="24" spans="1:10">
      <c r="A24" s="136">
        <v>21</v>
      </c>
      <c r="B24" s="17" t="s">
        <v>138</v>
      </c>
      <c r="C24" s="137" t="s">
        <v>138</v>
      </c>
      <c r="D24" s="192" t="s">
        <v>458</v>
      </c>
      <c r="E24" s="201"/>
      <c r="F24" s="35"/>
      <c r="G24" s="36"/>
      <c r="H24" s="36"/>
      <c r="I24" s="43"/>
      <c r="J24" s="202"/>
    </row>
    <row r="25" spans="1:10">
      <c r="A25" s="136">
        <v>22</v>
      </c>
      <c r="B25" s="17" t="s">
        <v>141</v>
      </c>
      <c r="C25" s="137" t="s">
        <v>141</v>
      </c>
      <c r="D25" s="192" t="s">
        <v>458</v>
      </c>
      <c r="E25" s="201"/>
      <c r="F25" s="35"/>
      <c r="G25" s="36"/>
      <c r="H25" s="36"/>
      <c r="I25" s="43"/>
      <c r="J25" s="202"/>
    </row>
    <row r="26" spans="1:10">
      <c r="A26" s="136">
        <v>23</v>
      </c>
      <c r="B26" s="17" t="s">
        <v>139</v>
      </c>
      <c r="C26" s="137" t="s">
        <v>139</v>
      </c>
      <c r="D26" s="192" t="s">
        <v>458</v>
      </c>
      <c r="E26" s="201"/>
      <c r="F26" s="35"/>
      <c r="G26" s="36"/>
      <c r="H26" s="36"/>
      <c r="I26" s="43"/>
      <c r="J26" s="202"/>
    </row>
    <row r="27" spans="1:10">
      <c r="A27" s="136">
        <v>24</v>
      </c>
      <c r="B27" s="17" t="s">
        <v>142</v>
      </c>
      <c r="C27" s="137" t="s">
        <v>142</v>
      </c>
      <c r="D27" s="192" t="s">
        <v>458</v>
      </c>
      <c r="E27" s="201"/>
      <c r="F27" s="35"/>
      <c r="G27" s="36"/>
      <c r="H27" s="36"/>
      <c r="I27" s="43"/>
      <c r="J27" s="202"/>
    </row>
    <row r="28" spans="1:10" ht="13.5" customHeight="1">
      <c r="A28" s="136">
        <v>25</v>
      </c>
      <c r="B28" s="17" t="s">
        <v>143</v>
      </c>
      <c r="C28" s="137" t="s">
        <v>143</v>
      </c>
      <c r="D28" s="192" t="s">
        <v>458</v>
      </c>
      <c r="E28" s="201"/>
      <c r="F28" s="35"/>
      <c r="G28" s="36"/>
      <c r="H28" s="36"/>
      <c r="I28" s="43"/>
      <c r="J28" s="202"/>
    </row>
    <row r="29" spans="1:10">
      <c r="A29" s="136">
        <v>26</v>
      </c>
      <c r="B29" s="17" t="s">
        <v>144</v>
      </c>
      <c r="C29" s="137" t="s">
        <v>144</v>
      </c>
      <c r="D29" s="192" t="s">
        <v>458</v>
      </c>
      <c r="E29" s="201"/>
      <c r="F29" s="35"/>
      <c r="G29" s="36"/>
      <c r="H29" s="36"/>
      <c r="I29" s="43"/>
      <c r="J29" s="202"/>
    </row>
    <row r="30" spans="1:10" ht="13.5" customHeight="1">
      <c r="A30" s="136">
        <v>27</v>
      </c>
      <c r="B30" s="17" t="s">
        <v>145</v>
      </c>
      <c r="C30" s="137" t="s">
        <v>145</v>
      </c>
      <c r="D30" s="192" t="s">
        <v>458</v>
      </c>
      <c r="E30" s="201"/>
      <c r="F30" s="35"/>
      <c r="G30" s="36"/>
      <c r="H30" s="36"/>
      <c r="I30" s="43"/>
      <c r="J30" s="202"/>
    </row>
    <row r="31" spans="1:10">
      <c r="A31" s="136">
        <v>28</v>
      </c>
      <c r="B31" s="17" t="s">
        <v>146</v>
      </c>
      <c r="C31" s="137" t="s">
        <v>146</v>
      </c>
      <c r="D31" s="192" t="s">
        <v>458</v>
      </c>
      <c r="E31" s="201"/>
      <c r="F31" s="35"/>
      <c r="G31" s="36"/>
      <c r="H31" s="36"/>
      <c r="I31" s="43"/>
      <c r="J31" s="202"/>
    </row>
    <row r="32" spans="1:10">
      <c r="A32" s="136">
        <v>29</v>
      </c>
      <c r="B32" s="17" t="s">
        <v>147</v>
      </c>
      <c r="C32" s="137" t="s">
        <v>147</v>
      </c>
      <c r="D32" s="192" t="s">
        <v>458</v>
      </c>
      <c r="E32" s="201"/>
      <c r="F32" s="35"/>
      <c r="G32" s="36"/>
      <c r="H32" s="36"/>
      <c r="I32" s="43"/>
      <c r="J32" s="202"/>
    </row>
    <row r="33" spans="1:10">
      <c r="A33" s="133">
        <v>30</v>
      </c>
      <c r="B33" s="15" t="s">
        <v>148</v>
      </c>
      <c r="C33" s="134" t="s">
        <v>148</v>
      </c>
      <c r="D33" s="192" t="s">
        <v>458</v>
      </c>
      <c r="E33" s="197"/>
      <c r="F33" s="31"/>
      <c r="G33" s="32"/>
      <c r="H33" s="32"/>
      <c r="I33" s="41"/>
      <c r="J33" s="198"/>
    </row>
    <row r="34" spans="1:10">
      <c r="A34" s="132">
        <v>31</v>
      </c>
      <c r="B34" s="16" t="s">
        <v>149</v>
      </c>
      <c r="C34" s="135" t="s">
        <v>149</v>
      </c>
      <c r="D34" s="191" t="s">
        <v>458</v>
      </c>
      <c r="E34" s="199"/>
      <c r="F34" s="33"/>
      <c r="G34" s="34"/>
      <c r="H34" s="34"/>
      <c r="I34" s="42"/>
      <c r="J34" s="200"/>
    </row>
    <row r="35" spans="1:10">
      <c r="A35" s="136">
        <v>32</v>
      </c>
      <c r="B35" s="17" t="s">
        <v>150</v>
      </c>
      <c r="C35" s="137" t="s">
        <v>150</v>
      </c>
      <c r="D35" s="192" t="s">
        <v>458</v>
      </c>
      <c r="E35" s="201"/>
      <c r="F35" s="35"/>
      <c r="G35" s="36"/>
      <c r="H35" s="36"/>
      <c r="I35" s="43"/>
      <c r="J35" s="202"/>
    </row>
    <row r="36" spans="1:10">
      <c r="A36" s="136">
        <v>33</v>
      </c>
      <c r="B36" s="17" t="s">
        <v>151</v>
      </c>
      <c r="C36" s="137" t="s">
        <v>151</v>
      </c>
      <c r="D36" s="192" t="s">
        <v>458</v>
      </c>
      <c r="E36" s="201"/>
      <c r="F36" s="35"/>
      <c r="G36" s="36"/>
      <c r="H36" s="36"/>
      <c r="I36" s="43"/>
      <c r="J36" s="202"/>
    </row>
    <row r="37" spans="1:10">
      <c r="A37" s="136">
        <v>34</v>
      </c>
      <c r="B37" s="17" t="s">
        <v>152</v>
      </c>
      <c r="C37" s="137" t="s">
        <v>152</v>
      </c>
      <c r="D37" s="192" t="s">
        <v>458</v>
      </c>
      <c r="E37" s="201"/>
      <c r="F37" s="35"/>
      <c r="G37" s="36"/>
      <c r="H37" s="36"/>
      <c r="I37" s="43"/>
      <c r="J37" s="202"/>
    </row>
    <row r="38" spans="1:10">
      <c r="A38" s="136">
        <v>35</v>
      </c>
      <c r="B38" s="17" t="s">
        <v>153</v>
      </c>
      <c r="C38" s="137" t="s">
        <v>153</v>
      </c>
      <c r="D38" s="192" t="s">
        <v>458</v>
      </c>
      <c r="E38" s="201"/>
      <c r="F38" s="35"/>
      <c r="G38" s="36"/>
      <c r="H38" s="36"/>
      <c r="I38" s="43"/>
      <c r="J38" s="202"/>
    </row>
    <row r="39" spans="1:10">
      <c r="A39" s="136">
        <v>36</v>
      </c>
      <c r="B39" s="17" t="s">
        <v>158</v>
      </c>
      <c r="C39" s="137" t="s">
        <v>158</v>
      </c>
      <c r="D39" s="192" t="s">
        <v>458</v>
      </c>
      <c r="E39" s="201"/>
      <c r="F39" s="35"/>
      <c r="G39" s="36"/>
      <c r="H39" s="36"/>
      <c r="I39" s="43"/>
      <c r="J39" s="202"/>
    </row>
    <row r="40" spans="1:10">
      <c r="A40" s="136">
        <v>37</v>
      </c>
      <c r="B40" s="17" t="s">
        <v>154</v>
      </c>
      <c r="C40" s="137" t="s">
        <v>154</v>
      </c>
      <c r="D40" s="192" t="s">
        <v>458</v>
      </c>
      <c r="E40" s="201"/>
      <c r="F40" s="35"/>
      <c r="G40" s="36"/>
      <c r="H40" s="36"/>
      <c r="I40" s="43"/>
      <c r="J40" s="202"/>
    </row>
    <row r="41" spans="1:10">
      <c r="A41" s="136">
        <v>38</v>
      </c>
      <c r="B41" s="17" t="s">
        <v>155</v>
      </c>
      <c r="C41" s="137" t="s">
        <v>155</v>
      </c>
      <c r="D41" s="192" t="s">
        <v>458</v>
      </c>
      <c r="E41" s="201"/>
      <c r="F41" s="35"/>
      <c r="G41" s="36"/>
      <c r="H41" s="36"/>
      <c r="I41" s="43"/>
      <c r="J41" s="202"/>
    </row>
    <row r="42" spans="1:10" ht="14.25" thickBot="1">
      <c r="A42" s="133">
        <v>39</v>
      </c>
      <c r="B42" s="15" t="s">
        <v>156</v>
      </c>
      <c r="C42" s="134" t="s">
        <v>156</v>
      </c>
      <c r="D42" s="190" t="s">
        <v>458</v>
      </c>
      <c r="E42" s="203"/>
      <c r="F42" s="204"/>
      <c r="G42" s="205"/>
      <c r="H42" s="205"/>
      <c r="I42" s="206"/>
      <c r="J42" s="207"/>
    </row>
    <row r="43" spans="1:10" ht="14.25" thickTop="1">
      <c r="E43" s="44"/>
    </row>
    <row r="44" spans="1:10">
      <c r="E44" s="13"/>
    </row>
  </sheetData>
  <mergeCells count="1">
    <mergeCell ref="A3:D3"/>
  </mergeCells>
  <phoneticPr fontId="1"/>
  <pageMargins left="0.39370078740157483" right="0.39370078740157483" top="0.78740157480314965" bottom="0.59055118110236227" header="0.51181102362204722" footer="0.51181102362204722"/>
  <pageSetup paperSize="8" scale="90" orientation="landscape" horizontalDpi="200" verticalDpi="2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O31"/>
  <sheetViews>
    <sheetView view="pageBreakPreview" zoomScaleNormal="100" zoomScaleSheetLayoutView="100" workbookViewId="0"/>
  </sheetViews>
  <sheetFormatPr defaultColWidth="5.875" defaultRowHeight="15.75"/>
  <cols>
    <col min="1" max="4" width="6.125" style="48" customWidth="1"/>
    <col min="5" max="14" width="5.875" style="48" customWidth="1"/>
    <col min="15" max="15" width="11.875" style="48" bestFit="1" customWidth="1"/>
    <col min="16" max="16384" width="5.875" style="48"/>
  </cols>
  <sheetData>
    <row r="1" spans="1:15">
      <c r="N1" s="47" t="s">
        <v>359</v>
      </c>
      <c r="O1" s="245" t="s">
        <v>364</v>
      </c>
    </row>
    <row r="3" spans="1:15" ht="31.5">
      <c r="A3" s="505" t="s">
        <v>412</v>
      </c>
      <c r="B3" s="505"/>
      <c r="C3" s="505"/>
      <c r="D3" s="505"/>
      <c r="E3" s="505"/>
      <c r="F3" s="505"/>
      <c r="G3" s="505"/>
      <c r="H3" s="505"/>
      <c r="I3" s="505"/>
      <c r="J3" s="505"/>
      <c r="K3" s="505"/>
      <c r="L3" s="505"/>
      <c r="M3" s="505"/>
      <c r="N3" s="505"/>
    </row>
    <row r="4" spans="1:15">
      <c r="E4" s="89"/>
      <c r="F4" s="89"/>
      <c r="G4" s="89"/>
      <c r="H4" s="89"/>
      <c r="I4" s="89"/>
      <c r="J4" s="89"/>
    </row>
    <row r="5" spans="1:15" ht="33.75" customHeight="1">
      <c r="A5" s="549" t="s">
        <v>413</v>
      </c>
      <c r="B5" s="561"/>
      <c r="C5" s="561"/>
      <c r="D5" s="562"/>
      <c r="E5" s="538">
        <f>入力シート①!C64</f>
        <v>0</v>
      </c>
      <c r="F5" s="539"/>
      <c r="G5" s="539"/>
      <c r="H5" s="539"/>
      <c r="I5" s="539"/>
      <c r="J5" s="539"/>
      <c r="K5" s="539"/>
      <c r="L5" s="539"/>
      <c r="M5" s="539"/>
      <c r="N5" s="540"/>
    </row>
    <row r="6" spans="1:15" ht="33.75" customHeight="1">
      <c r="A6" s="668" t="s">
        <v>376</v>
      </c>
      <c r="B6" s="669"/>
      <c r="C6" s="669"/>
      <c r="D6" s="670"/>
      <c r="E6" s="538">
        <f>入力シート①!C12</f>
        <v>0</v>
      </c>
      <c r="F6" s="539"/>
      <c r="G6" s="539"/>
      <c r="H6" s="539"/>
      <c r="I6" s="539"/>
      <c r="J6" s="539"/>
      <c r="K6" s="539"/>
      <c r="L6" s="539"/>
      <c r="M6" s="539"/>
      <c r="N6" s="540"/>
    </row>
    <row r="7" spans="1:15" ht="33.75" customHeight="1">
      <c r="A7" s="549" t="s">
        <v>91</v>
      </c>
      <c r="B7" s="550"/>
      <c r="C7" s="550"/>
      <c r="D7" s="551"/>
      <c r="E7" s="538">
        <f>入力シート①!C47</f>
        <v>0</v>
      </c>
      <c r="F7" s="539"/>
      <c r="G7" s="539"/>
      <c r="H7" s="539"/>
      <c r="I7" s="539"/>
      <c r="J7" s="539"/>
      <c r="K7" s="539"/>
      <c r="L7" s="539"/>
      <c r="M7" s="539"/>
      <c r="N7" s="540"/>
    </row>
    <row r="8" spans="1:15" ht="33.75" customHeight="1">
      <c r="A8" s="549" t="s">
        <v>398</v>
      </c>
      <c r="B8" s="550"/>
      <c r="C8" s="550"/>
      <c r="D8" s="551"/>
      <c r="E8" s="671"/>
      <c r="F8" s="672"/>
      <c r="G8" s="672"/>
      <c r="H8" s="672"/>
      <c r="I8" s="672"/>
      <c r="J8" s="672"/>
      <c r="K8" s="672"/>
      <c r="L8" s="672"/>
      <c r="M8" s="672"/>
      <c r="N8" s="673"/>
    </row>
    <row r="9" spans="1:15" ht="33.75" customHeight="1">
      <c r="A9" s="549" t="s">
        <v>415</v>
      </c>
      <c r="B9" s="550"/>
      <c r="C9" s="550"/>
      <c r="D9" s="551"/>
      <c r="E9" s="671"/>
      <c r="F9" s="672"/>
      <c r="G9" s="672"/>
      <c r="H9" s="672"/>
      <c r="I9" s="672"/>
      <c r="J9" s="672"/>
      <c r="K9" s="672"/>
      <c r="L9" s="672"/>
      <c r="M9" s="672"/>
      <c r="N9" s="673"/>
    </row>
    <row r="10" spans="1:15" ht="33.75" customHeight="1">
      <c r="A10" s="549" t="s">
        <v>416</v>
      </c>
      <c r="B10" s="550"/>
      <c r="C10" s="550"/>
      <c r="D10" s="551"/>
      <c r="E10" s="675"/>
      <c r="F10" s="676"/>
      <c r="G10" s="676"/>
      <c r="H10" s="676"/>
      <c r="I10" s="676"/>
      <c r="J10" s="676"/>
      <c r="K10" s="676"/>
      <c r="L10" s="676"/>
      <c r="M10" s="676"/>
      <c r="N10" s="677"/>
    </row>
    <row r="12" spans="1:15">
      <c r="A12" s="48" t="s">
        <v>414</v>
      </c>
    </row>
    <row r="14" spans="1:15">
      <c r="A14" s="674" t="s">
        <v>204</v>
      </c>
      <c r="B14" s="674"/>
      <c r="C14" s="674"/>
      <c r="D14" s="674"/>
    </row>
    <row r="16" spans="1:15" ht="14.25" customHeight="1">
      <c r="D16" s="48" t="s">
        <v>402</v>
      </c>
      <c r="G16" s="116"/>
      <c r="H16" s="116"/>
      <c r="I16" s="116"/>
      <c r="J16" s="116"/>
      <c r="K16" s="116"/>
      <c r="L16" s="116"/>
      <c r="M16" s="116"/>
      <c r="N16" s="116"/>
    </row>
    <row r="17" spans="1:14" ht="14.25" customHeight="1"/>
    <row r="18" spans="1:14" ht="14.25" customHeight="1">
      <c r="E18" s="48" t="s">
        <v>22</v>
      </c>
      <c r="G18" s="506">
        <f>入力シート①!C66</f>
        <v>0</v>
      </c>
      <c r="H18" s="506"/>
      <c r="I18" s="506"/>
      <c r="J18" s="506"/>
      <c r="K18" s="506"/>
      <c r="L18" s="506"/>
      <c r="M18" s="506"/>
      <c r="N18" s="506"/>
    </row>
    <row r="19" spans="1:14" ht="14.25" customHeight="1">
      <c r="G19" s="336"/>
      <c r="H19" s="336"/>
      <c r="I19" s="336"/>
      <c r="J19" s="336"/>
      <c r="K19" s="336"/>
      <c r="L19" s="336"/>
      <c r="M19" s="336"/>
      <c r="N19" s="336"/>
    </row>
    <row r="20" spans="1:14" ht="14.25" customHeight="1">
      <c r="E20" s="48" t="s">
        <v>403</v>
      </c>
      <c r="G20" s="94">
        <f>入力シート①!C67</f>
        <v>0</v>
      </c>
      <c r="H20" s="336"/>
      <c r="I20" s="336"/>
      <c r="J20" s="336"/>
      <c r="K20" s="336"/>
      <c r="L20" s="336"/>
      <c r="M20" s="336"/>
      <c r="N20" s="336"/>
    </row>
    <row r="21" spans="1:14">
      <c r="G21" s="336"/>
      <c r="H21" s="336"/>
      <c r="I21" s="336"/>
      <c r="J21" s="336"/>
      <c r="K21" s="336"/>
      <c r="L21" s="336"/>
      <c r="M21" s="336"/>
      <c r="N21" s="336"/>
    </row>
    <row r="22" spans="1:14" ht="18.75" customHeight="1">
      <c r="E22" s="48" t="s">
        <v>23</v>
      </c>
      <c r="G22" s="506">
        <f>入力シート①!C64</f>
        <v>0</v>
      </c>
      <c r="H22" s="506"/>
      <c r="I22" s="506"/>
      <c r="J22" s="506"/>
      <c r="K22" s="506"/>
      <c r="L22" s="506"/>
      <c r="M22" s="506"/>
      <c r="N22" s="506"/>
    </row>
    <row r="23" spans="1:14" ht="18.75" customHeight="1">
      <c r="G23" s="116"/>
      <c r="H23" s="116"/>
      <c r="I23" s="116"/>
      <c r="J23" s="116"/>
      <c r="K23" s="116"/>
      <c r="L23" s="116"/>
      <c r="M23" s="116"/>
      <c r="N23" s="116"/>
    </row>
    <row r="25" spans="1:14">
      <c r="A25" s="83" t="str">
        <f>"　宮城県選挙管理委員会委員長　"&amp;設定シート!D12&amp;"　殿"</f>
        <v>　宮城県選挙管理委員会委員長　櫻井　正人　殿</v>
      </c>
      <c r="H25" s="68"/>
    </row>
    <row r="26" spans="1:14" ht="14.25" customHeight="1">
      <c r="A26" s="98"/>
      <c r="B26" s="99"/>
      <c r="C26" s="99"/>
      <c r="D26" s="99"/>
      <c r="E26" s="100"/>
      <c r="F26" s="100"/>
      <c r="G26" s="100"/>
      <c r="H26" s="100"/>
      <c r="I26" s="100"/>
      <c r="J26" s="100"/>
      <c r="K26" s="100"/>
      <c r="L26" s="100"/>
      <c r="M26" s="100"/>
      <c r="N26" s="100"/>
    </row>
    <row r="27" spans="1:14" ht="14.25" customHeight="1">
      <c r="A27" s="63" t="s">
        <v>69</v>
      </c>
      <c r="B27" s="99"/>
      <c r="C27" s="99"/>
      <c r="D27" s="99"/>
      <c r="E27" s="100"/>
      <c r="F27" s="100"/>
      <c r="G27" s="100"/>
      <c r="H27" s="100"/>
      <c r="I27" s="100"/>
      <c r="J27" s="100"/>
      <c r="K27" s="100"/>
      <c r="L27" s="100"/>
      <c r="M27" s="100"/>
      <c r="N27" s="100"/>
    </row>
    <row r="28" spans="1:14">
      <c r="A28" s="595" t="s">
        <v>417</v>
      </c>
      <c r="B28" s="595"/>
      <c r="C28" s="595"/>
      <c r="D28" s="595"/>
      <c r="E28" s="595"/>
      <c r="F28" s="595"/>
      <c r="G28" s="595"/>
      <c r="H28" s="595"/>
      <c r="I28" s="595"/>
      <c r="J28" s="595"/>
      <c r="K28" s="595"/>
      <c r="L28" s="595"/>
      <c r="M28" s="595"/>
      <c r="N28" s="595"/>
    </row>
    <row r="29" spans="1:14">
      <c r="A29" s="595" t="s">
        <v>418</v>
      </c>
      <c r="B29" s="595"/>
      <c r="C29" s="595"/>
      <c r="D29" s="595"/>
      <c r="E29" s="595"/>
      <c r="F29" s="595"/>
      <c r="G29" s="595"/>
      <c r="H29" s="595"/>
      <c r="I29" s="595"/>
      <c r="J29" s="595"/>
      <c r="K29" s="595"/>
      <c r="L29" s="595"/>
      <c r="M29" s="595"/>
      <c r="N29" s="595"/>
    </row>
    <row r="30" spans="1:14">
      <c r="A30" s="595" t="s">
        <v>419</v>
      </c>
      <c r="B30" s="595"/>
      <c r="C30" s="595"/>
      <c r="D30" s="595"/>
      <c r="E30" s="595"/>
      <c r="F30" s="595"/>
      <c r="G30" s="595"/>
      <c r="H30" s="595"/>
      <c r="I30" s="595"/>
      <c r="J30" s="595"/>
      <c r="K30" s="595"/>
      <c r="L30" s="595"/>
      <c r="M30" s="595"/>
      <c r="N30" s="595"/>
    </row>
    <row r="31" spans="1:14">
      <c r="A31" s="595" t="s">
        <v>420</v>
      </c>
      <c r="B31" s="595"/>
      <c r="C31" s="595"/>
      <c r="D31" s="595"/>
      <c r="E31" s="595"/>
      <c r="F31" s="595"/>
      <c r="G31" s="595"/>
      <c r="H31" s="595"/>
      <c r="I31" s="595"/>
      <c r="J31" s="595"/>
      <c r="K31" s="595"/>
      <c r="L31" s="595"/>
      <c r="M31" s="595"/>
      <c r="N31" s="595"/>
    </row>
  </sheetData>
  <mergeCells count="20">
    <mergeCell ref="A28:N28"/>
    <mergeCell ref="A29:N29"/>
    <mergeCell ref="A30:N30"/>
    <mergeCell ref="A31:N31"/>
    <mergeCell ref="G22:N22"/>
    <mergeCell ref="A3:N3"/>
    <mergeCell ref="E5:N5"/>
    <mergeCell ref="A5:D5"/>
    <mergeCell ref="A14:D14"/>
    <mergeCell ref="G18:N18"/>
    <mergeCell ref="A6:D6"/>
    <mergeCell ref="A7:D7"/>
    <mergeCell ref="E7:N7"/>
    <mergeCell ref="E6:N6"/>
    <mergeCell ref="A8:D8"/>
    <mergeCell ref="E8:N8"/>
    <mergeCell ref="A9:D9"/>
    <mergeCell ref="E9:N9"/>
    <mergeCell ref="A10:D10"/>
    <mergeCell ref="E10:N10"/>
  </mergeCells>
  <phoneticPr fontId="1"/>
  <hyperlinks>
    <hyperlink ref="O1" location="目次!A1" display="目次に戻る"/>
  </hyperlinks>
  <printOptions horizontalCentered="1"/>
  <pageMargins left="0.98425196850393704" right="0.59055118110236227" top="0.98425196850393704" bottom="0.98425196850393704" header="0.51181102362204722" footer="0.51181102362204722"/>
  <pageSetup paperSize="9" orientation="portrait" blackAndWhite="1" horizontalDpi="200" verticalDpi="2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AC48"/>
  <sheetViews>
    <sheetView view="pageBreakPreview" zoomScaleNormal="100" zoomScaleSheetLayoutView="100" workbookViewId="0"/>
  </sheetViews>
  <sheetFormatPr defaultColWidth="5.875" defaultRowHeight="15.75"/>
  <cols>
    <col min="1" max="13" width="5.875" style="48" customWidth="1"/>
    <col min="14" max="14" width="6.75" style="48" customWidth="1"/>
    <col min="15" max="27" width="5.875" style="48" customWidth="1"/>
    <col min="28" max="28" width="6.75" style="48" customWidth="1"/>
    <col min="29" max="29" width="11.875" style="48" bestFit="1" customWidth="1"/>
    <col min="30" max="16384" width="5.875" style="48"/>
  </cols>
  <sheetData>
    <row r="1" spans="1:29">
      <c r="N1" s="47" t="s">
        <v>359</v>
      </c>
      <c r="AB1" s="47" t="s">
        <v>359</v>
      </c>
      <c r="AC1" s="245" t="s">
        <v>364</v>
      </c>
    </row>
    <row r="4" spans="1:29" ht="31.5">
      <c r="A4" s="505" t="s">
        <v>82</v>
      </c>
      <c r="B4" s="505"/>
      <c r="C4" s="505"/>
      <c r="D4" s="505"/>
      <c r="E4" s="505"/>
      <c r="F4" s="505"/>
      <c r="G4" s="505"/>
      <c r="H4" s="505"/>
      <c r="I4" s="505"/>
      <c r="J4" s="505"/>
      <c r="K4" s="505"/>
      <c r="L4" s="505"/>
      <c r="M4" s="505"/>
      <c r="N4" s="505"/>
      <c r="O4" s="505" t="s">
        <v>82</v>
      </c>
      <c r="P4" s="505"/>
      <c r="Q4" s="505"/>
      <c r="R4" s="505"/>
      <c r="S4" s="505"/>
      <c r="T4" s="505"/>
      <c r="U4" s="505"/>
      <c r="V4" s="505"/>
      <c r="W4" s="505"/>
      <c r="X4" s="505"/>
      <c r="Y4" s="505"/>
      <c r="Z4" s="505"/>
      <c r="AA4" s="505"/>
      <c r="AB4" s="505"/>
    </row>
    <row r="5" spans="1:29">
      <c r="A5" s="513" t="s">
        <v>295</v>
      </c>
      <c r="B5" s="513"/>
      <c r="C5" s="513"/>
      <c r="D5" s="513"/>
      <c r="E5" s="513"/>
      <c r="F5" s="513"/>
      <c r="G5" s="513"/>
      <c r="H5" s="513"/>
      <c r="I5" s="513"/>
      <c r="J5" s="513"/>
      <c r="K5" s="513"/>
      <c r="L5" s="513"/>
      <c r="M5" s="513"/>
      <c r="N5" s="513"/>
      <c r="O5" s="513" t="s">
        <v>425</v>
      </c>
      <c r="P5" s="513"/>
      <c r="Q5" s="513"/>
      <c r="R5" s="513"/>
      <c r="S5" s="513"/>
      <c r="T5" s="513"/>
      <c r="U5" s="513"/>
      <c r="V5" s="513"/>
      <c r="W5" s="513"/>
      <c r="X5" s="513"/>
      <c r="Y5" s="513"/>
      <c r="Z5" s="513"/>
      <c r="AA5" s="513"/>
      <c r="AB5" s="513"/>
    </row>
    <row r="7" spans="1:29">
      <c r="K7" s="700" t="s">
        <v>88</v>
      </c>
      <c r="L7" s="700"/>
      <c r="M7" s="700"/>
      <c r="N7" s="700"/>
      <c r="Y7" s="700" t="s">
        <v>88</v>
      </c>
      <c r="Z7" s="700"/>
      <c r="AA7" s="700"/>
      <c r="AB7" s="700"/>
    </row>
    <row r="8" spans="1:29">
      <c r="A8" s="46"/>
      <c r="O8" s="46"/>
    </row>
    <row r="9" spans="1:29" ht="14.25" customHeight="1">
      <c r="A9" s="46"/>
      <c r="O9" s="46"/>
    </row>
    <row r="10" spans="1:29" ht="14.25" customHeight="1">
      <c r="A10" s="46" t="s">
        <v>630</v>
      </c>
      <c r="F10" s="251"/>
      <c r="G10" s="251"/>
      <c r="H10" s="251"/>
      <c r="O10" s="46" t="s">
        <v>630</v>
      </c>
      <c r="P10" s="256"/>
      <c r="Q10" s="256"/>
      <c r="R10" s="256"/>
      <c r="S10" s="256"/>
      <c r="T10" s="251"/>
      <c r="U10" s="251"/>
      <c r="V10" s="251"/>
      <c r="W10" s="256"/>
    </row>
    <row r="11" spans="1:29" ht="14.25" customHeight="1">
      <c r="C11" s="62" t="s">
        <v>8</v>
      </c>
      <c r="E11" s="469" t="str">
        <f>入力シート①!G6</f>
        <v>櫻井　正人</v>
      </c>
      <c r="F11" s="469"/>
      <c r="G11" s="469"/>
      <c r="H11" s="47" t="s">
        <v>20</v>
      </c>
      <c r="J11" s="73"/>
      <c r="K11" s="73"/>
      <c r="Q11" s="62" t="s">
        <v>8</v>
      </c>
      <c r="S11" s="469" t="str">
        <f>入力シート①!G6</f>
        <v>櫻井　正人</v>
      </c>
      <c r="T11" s="469"/>
      <c r="U11" s="469"/>
      <c r="V11" s="47" t="s">
        <v>20</v>
      </c>
      <c r="X11" s="73"/>
      <c r="Y11" s="73"/>
    </row>
    <row r="12" spans="1:29" ht="14.25" customHeight="1">
      <c r="H12" s="73"/>
      <c r="I12" s="73"/>
      <c r="J12" s="73"/>
      <c r="K12" s="73"/>
      <c r="V12" s="73"/>
      <c r="W12" s="73"/>
      <c r="X12" s="73"/>
      <c r="Y12" s="73"/>
    </row>
    <row r="13" spans="1:29" ht="14.25" customHeight="1">
      <c r="H13" s="73"/>
      <c r="I13" s="73"/>
      <c r="J13" s="73"/>
      <c r="K13" s="73"/>
      <c r="V13" s="73"/>
      <c r="W13" s="73"/>
      <c r="X13" s="73"/>
      <c r="Y13" s="73"/>
    </row>
    <row r="14" spans="1:29" ht="14.25" customHeight="1">
      <c r="E14" s="48" t="s">
        <v>25</v>
      </c>
      <c r="F14" s="61"/>
      <c r="H14" s="157"/>
      <c r="I14" s="157"/>
      <c r="J14" s="157"/>
      <c r="K14" s="157"/>
      <c r="L14" s="157"/>
      <c r="M14" s="157"/>
      <c r="N14" s="157"/>
      <c r="R14" s="48" t="s">
        <v>274</v>
      </c>
      <c r="T14" s="61"/>
      <c r="V14" s="157"/>
      <c r="W14" s="157"/>
      <c r="X14" s="157"/>
      <c r="Y14" s="157"/>
      <c r="Z14" s="157"/>
      <c r="AA14" s="157"/>
      <c r="AB14" s="157"/>
    </row>
    <row r="15" spans="1:29" ht="14.25" customHeight="1">
      <c r="H15" s="73"/>
      <c r="I15" s="73"/>
      <c r="J15" s="73"/>
      <c r="K15" s="73"/>
      <c r="V15" s="73"/>
      <c r="W15" s="73"/>
      <c r="X15" s="73"/>
      <c r="Y15" s="73"/>
    </row>
    <row r="16" spans="1:29" ht="14.25" customHeight="1">
      <c r="F16" s="47" t="s">
        <v>278</v>
      </c>
      <c r="H16" s="472">
        <f>入力シート①!C16</f>
        <v>0</v>
      </c>
      <c r="I16" s="472"/>
      <c r="J16" s="472"/>
      <c r="K16" s="472"/>
      <c r="L16" s="472"/>
      <c r="M16" s="472"/>
      <c r="N16" s="472"/>
      <c r="T16" s="47" t="s">
        <v>278</v>
      </c>
      <c r="V16" s="472">
        <f>入力シート①!C25</f>
        <v>0</v>
      </c>
      <c r="W16" s="472"/>
      <c r="X16" s="472"/>
      <c r="Y16" s="472"/>
      <c r="Z16" s="472"/>
      <c r="AA16" s="472"/>
      <c r="AB16" s="472"/>
    </row>
    <row r="17" spans="1:28" ht="14.25" customHeight="1">
      <c r="H17" s="92"/>
      <c r="I17" s="336"/>
      <c r="J17" s="131"/>
      <c r="K17" s="92"/>
      <c r="L17" s="336"/>
      <c r="M17" s="336"/>
      <c r="N17" s="336"/>
      <c r="V17" s="92"/>
      <c r="W17" s="336"/>
      <c r="X17" s="131"/>
      <c r="Y17" s="92"/>
      <c r="Z17" s="336"/>
      <c r="AA17" s="336"/>
      <c r="AB17" s="336"/>
    </row>
    <row r="18" spans="1:28" ht="14.25" customHeight="1">
      <c r="H18" s="92"/>
      <c r="I18" s="336"/>
      <c r="J18" s="131"/>
      <c r="K18" s="131"/>
      <c r="L18" s="336"/>
      <c r="M18" s="336"/>
      <c r="N18" s="336"/>
      <c r="V18" s="92"/>
      <c r="W18" s="336"/>
      <c r="X18" s="131"/>
      <c r="Y18" s="131"/>
      <c r="Z18" s="336"/>
      <c r="AA18" s="336"/>
      <c r="AB18" s="336"/>
    </row>
    <row r="19" spans="1:28" ht="14.25" customHeight="1">
      <c r="F19" s="47" t="s">
        <v>181</v>
      </c>
      <c r="H19" s="506">
        <f>入力シート①!C12</f>
        <v>0</v>
      </c>
      <c r="I19" s="506"/>
      <c r="J19" s="506"/>
      <c r="K19" s="506"/>
      <c r="L19" s="506"/>
      <c r="M19" s="506"/>
      <c r="N19" s="506"/>
      <c r="T19" s="47" t="s">
        <v>181</v>
      </c>
      <c r="V19" s="506">
        <f>入力シート①!C22</f>
        <v>0</v>
      </c>
      <c r="W19" s="506"/>
      <c r="X19" s="506"/>
      <c r="Y19" s="506"/>
      <c r="Z19" s="506"/>
      <c r="AA19" s="506"/>
      <c r="AB19" s="506"/>
    </row>
    <row r="20" spans="1:28" ht="14.25" customHeight="1">
      <c r="I20" s="68"/>
      <c r="J20" s="68"/>
      <c r="K20" s="68"/>
      <c r="V20" s="336"/>
      <c r="W20" s="92"/>
      <c r="X20" s="92"/>
      <c r="Y20" s="92"/>
      <c r="Z20" s="336"/>
      <c r="AA20" s="336"/>
      <c r="AB20" s="336"/>
    </row>
    <row r="21" spans="1:28" ht="14.25" customHeight="1">
      <c r="I21" s="68"/>
      <c r="J21" s="68"/>
      <c r="K21" s="68"/>
      <c r="V21" s="336"/>
      <c r="W21" s="92"/>
      <c r="X21" s="92"/>
      <c r="Y21" s="92"/>
      <c r="Z21" s="336"/>
      <c r="AA21" s="336"/>
      <c r="AB21" s="336"/>
    </row>
    <row r="22" spans="1:28" ht="14.25" customHeight="1">
      <c r="I22" s="68"/>
      <c r="J22" s="68"/>
      <c r="K22" s="68"/>
      <c r="T22" s="47" t="s">
        <v>426</v>
      </c>
      <c r="V22" s="506">
        <f>入力シート①!C12</f>
        <v>0</v>
      </c>
      <c r="W22" s="506"/>
      <c r="X22" s="506"/>
      <c r="Y22" s="506"/>
      <c r="Z22" s="506"/>
      <c r="AA22" s="506"/>
      <c r="AB22" s="506"/>
    </row>
    <row r="23" spans="1:28" ht="14.25" customHeight="1">
      <c r="I23" s="68"/>
      <c r="J23" s="68"/>
      <c r="K23" s="68"/>
      <c r="W23" s="68"/>
      <c r="X23" s="68"/>
      <c r="Y23" s="68"/>
    </row>
    <row r="24" spans="1:28" ht="14.25" customHeight="1">
      <c r="G24" s="73"/>
      <c r="U24" s="73"/>
    </row>
    <row r="25" spans="1:28" ht="14.25" customHeight="1">
      <c r="A25" s="701">
        <f>設定シート!D6</f>
        <v>45939</v>
      </c>
      <c r="B25" s="701"/>
      <c r="C25" s="701"/>
      <c r="D25" s="701"/>
      <c r="E25" s="590" t="s">
        <v>718</v>
      </c>
      <c r="F25" s="590"/>
      <c r="G25" s="590"/>
      <c r="H25" s="590"/>
      <c r="I25" s="590"/>
      <c r="J25" s="590"/>
      <c r="K25" s="590"/>
      <c r="L25" s="590"/>
      <c r="M25" s="590"/>
      <c r="N25" s="590"/>
      <c r="O25" s="701">
        <f>設定シート!D6</f>
        <v>45939</v>
      </c>
      <c r="P25" s="701"/>
      <c r="Q25" s="701"/>
      <c r="R25" s="701"/>
      <c r="S25" s="590" t="s">
        <v>718</v>
      </c>
      <c r="T25" s="590"/>
      <c r="U25" s="590"/>
      <c r="V25" s="590"/>
      <c r="W25" s="590"/>
      <c r="X25" s="590"/>
      <c r="Y25" s="590"/>
      <c r="Z25" s="590"/>
      <c r="AA25" s="590"/>
      <c r="AB25" s="590"/>
    </row>
    <row r="26" spans="1:28" ht="14.25" customHeight="1">
      <c r="A26" s="46" t="s">
        <v>717</v>
      </c>
      <c r="B26" s="256"/>
      <c r="C26" s="68"/>
      <c r="D26" s="256"/>
      <c r="O26" s="46" t="s">
        <v>717</v>
      </c>
      <c r="Q26" s="68"/>
    </row>
    <row r="27" spans="1:28" ht="14.25" customHeight="1">
      <c r="C27" s="68"/>
      <c r="Q27" s="68"/>
    </row>
    <row r="28" spans="1:28" ht="14.25" customHeight="1">
      <c r="A28" s="471" t="s">
        <v>40</v>
      </c>
      <c r="B28" s="471"/>
      <c r="C28" s="471"/>
      <c r="D28" s="471"/>
      <c r="E28" s="471"/>
      <c r="F28" s="471"/>
      <c r="G28" s="471"/>
      <c r="H28" s="471"/>
      <c r="I28" s="471"/>
      <c r="J28" s="471"/>
      <c r="K28" s="471"/>
      <c r="L28" s="471"/>
      <c r="M28" s="471"/>
      <c r="N28" s="471"/>
      <c r="O28" s="471" t="s">
        <v>40</v>
      </c>
      <c r="P28" s="471"/>
      <c r="Q28" s="471"/>
      <c r="R28" s="471"/>
      <c r="S28" s="471"/>
      <c r="T28" s="471"/>
      <c r="U28" s="471"/>
      <c r="V28" s="471"/>
      <c r="W28" s="471"/>
      <c r="X28" s="471"/>
      <c r="Y28" s="471"/>
      <c r="Z28" s="471"/>
      <c r="AA28" s="471"/>
      <c r="AB28" s="471"/>
    </row>
    <row r="30" spans="1:28">
      <c r="A30" s="46"/>
      <c r="B30" s="101"/>
      <c r="C30" s="102"/>
      <c r="D30" s="682"/>
      <c r="E30" s="683"/>
      <c r="F30" s="683"/>
      <c r="G30" s="683"/>
      <c r="H30" s="683"/>
      <c r="I30" s="683"/>
      <c r="J30" s="683"/>
      <c r="K30" s="683"/>
      <c r="L30" s="683"/>
      <c r="M30" s="684"/>
      <c r="N30" s="46"/>
      <c r="O30" s="46"/>
      <c r="P30" s="101"/>
      <c r="Q30" s="102"/>
      <c r="R30" s="682"/>
      <c r="S30" s="683"/>
      <c r="T30" s="683"/>
      <c r="U30" s="683"/>
      <c r="V30" s="683"/>
      <c r="W30" s="683"/>
      <c r="X30" s="683"/>
      <c r="Y30" s="683"/>
      <c r="Z30" s="683"/>
      <c r="AA30" s="684"/>
      <c r="AB30" s="46"/>
    </row>
    <row r="31" spans="1:28">
      <c r="A31" s="46"/>
      <c r="B31" s="680" t="s">
        <v>83</v>
      </c>
      <c r="C31" s="681"/>
      <c r="D31" s="685"/>
      <c r="E31" s="686"/>
      <c r="F31" s="686"/>
      <c r="G31" s="686"/>
      <c r="H31" s="686"/>
      <c r="I31" s="686"/>
      <c r="J31" s="686"/>
      <c r="K31" s="686"/>
      <c r="L31" s="686"/>
      <c r="M31" s="687"/>
      <c r="N31" s="46"/>
      <c r="O31" s="46"/>
      <c r="P31" s="680" t="s">
        <v>83</v>
      </c>
      <c r="Q31" s="681"/>
      <c r="R31" s="685"/>
      <c r="S31" s="686"/>
      <c r="T31" s="686"/>
      <c r="U31" s="686"/>
      <c r="V31" s="686"/>
      <c r="W31" s="686"/>
      <c r="X31" s="686"/>
      <c r="Y31" s="686"/>
      <c r="Z31" s="686"/>
      <c r="AA31" s="687"/>
      <c r="AB31" s="46"/>
    </row>
    <row r="32" spans="1:28">
      <c r="A32" s="46"/>
      <c r="B32" s="103"/>
      <c r="C32" s="46"/>
      <c r="D32" s="688"/>
      <c r="E32" s="689"/>
      <c r="F32" s="689"/>
      <c r="G32" s="689"/>
      <c r="H32" s="689"/>
      <c r="I32" s="689"/>
      <c r="J32" s="689"/>
      <c r="K32" s="689"/>
      <c r="L32" s="689"/>
      <c r="M32" s="690"/>
      <c r="N32" s="46"/>
      <c r="O32" s="46"/>
      <c r="P32" s="103"/>
      <c r="Q32" s="46"/>
      <c r="R32" s="688"/>
      <c r="S32" s="689"/>
      <c r="T32" s="689"/>
      <c r="U32" s="689"/>
      <c r="V32" s="689"/>
      <c r="W32" s="689"/>
      <c r="X32" s="689"/>
      <c r="Y32" s="689"/>
      <c r="Z32" s="689"/>
      <c r="AA32" s="690"/>
      <c r="AB32" s="46"/>
    </row>
    <row r="33" spans="1:28">
      <c r="A33" s="46"/>
      <c r="B33" s="104"/>
      <c r="C33" s="105"/>
      <c r="D33" s="682"/>
      <c r="E33" s="683"/>
      <c r="F33" s="683"/>
      <c r="G33" s="683"/>
      <c r="H33" s="683"/>
      <c r="I33" s="683"/>
      <c r="J33" s="683"/>
      <c r="K33" s="683"/>
      <c r="L33" s="683"/>
      <c r="M33" s="684"/>
      <c r="N33" s="46"/>
      <c r="O33" s="46"/>
      <c r="P33" s="104"/>
      <c r="Q33" s="105"/>
      <c r="R33" s="682"/>
      <c r="S33" s="683"/>
      <c r="T33" s="683"/>
      <c r="U33" s="683"/>
      <c r="V33" s="683"/>
      <c r="W33" s="683"/>
      <c r="X33" s="683"/>
      <c r="Y33" s="683"/>
      <c r="Z33" s="683"/>
      <c r="AA33" s="684"/>
      <c r="AB33" s="46"/>
    </row>
    <row r="34" spans="1:28">
      <c r="A34" s="46"/>
      <c r="B34" s="678" t="s">
        <v>84</v>
      </c>
      <c r="C34" s="679"/>
      <c r="D34" s="685"/>
      <c r="E34" s="686"/>
      <c r="F34" s="686"/>
      <c r="G34" s="686"/>
      <c r="H34" s="686"/>
      <c r="I34" s="686"/>
      <c r="J34" s="686"/>
      <c r="K34" s="686"/>
      <c r="L34" s="686"/>
      <c r="M34" s="687"/>
      <c r="N34" s="46"/>
      <c r="O34" s="46"/>
      <c r="P34" s="678" t="s">
        <v>84</v>
      </c>
      <c r="Q34" s="679"/>
      <c r="R34" s="685"/>
      <c r="S34" s="686"/>
      <c r="T34" s="686"/>
      <c r="U34" s="686"/>
      <c r="V34" s="686"/>
      <c r="W34" s="686"/>
      <c r="X34" s="686"/>
      <c r="Y34" s="686"/>
      <c r="Z34" s="686"/>
      <c r="AA34" s="687"/>
      <c r="AB34" s="46"/>
    </row>
    <row r="35" spans="1:28">
      <c r="A35" s="46"/>
      <c r="B35" s="106"/>
      <c r="C35" s="107"/>
      <c r="D35" s="688"/>
      <c r="E35" s="689"/>
      <c r="F35" s="689"/>
      <c r="G35" s="689"/>
      <c r="H35" s="689"/>
      <c r="I35" s="689"/>
      <c r="J35" s="689"/>
      <c r="K35" s="689"/>
      <c r="L35" s="689"/>
      <c r="M35" s="690"/>
      <c r="N35" s="46"/>
      <c r="O35" s="46"/>
      <c r="P35" s="106"/>
      <c r="Q35" s="107"/>
      <c r="R35" s="688"/>
      <c r="S35" s="689"/>
      <c r="T35" s="689"/>
      <c r="U35" s="689"/>
      <c r="V35" s="689"/>
      <c r="W35" s="689"/>
      <c r="X35" s="689"/>
      <c r="Y35" s="689"/>
      <c r="Z35" s="689"/>
      <c r="AA35" s="690"/>
      <c r="AB35" s="46"/>
    </row>
    <row r="36" spans="1:28">
      <c r="A36" s="46"/>
      <c r="B36" s="108"/>
      <c r="C36" s="109"/>
      <c r="D36" s="682"/>
      <c r="E36" s="683"/>
      <c r="F36" s="683"/>
      <c r="G36" s="683"/>
      <c r="H36" s="683"/>
      <c r="I36" s="683"/>
      <c r="J36" s="683"/>
      <c r="K36" s="683"/>
      <c r="L36" s="683"/>
      <c r="M36" s="684"/>
      <c r="N36" s="46"/>
      <c r="O36" s="46"/>
      <c r="P36" s="108"/>
      <c r="Q36" s="109"/>
      <c r="R36" s="682"/>
      <c r="S36" s="683"/>
      <c r="T36" s="683"/>
      <c r="U36" s="683"/>
      <c r="V36" s="683"/>
      <c r="W36" s="683"/>
      <c r="X36" s="683"/>
      <c r="Y36" s="683"/>
      <c r="Z36" s="683"/>
      <c r="AA36" s="684"/>
      <c r="AB36" s="46"/>
    </row>
    <row r="37" spans="1:28">
      <c r="A37" s="46"/>
      <c r="B37" s="680" t="s">
        <v>85</v>
      </c>
      <c r="C37" s="681"/>
      <c r="D37" s="685"/>
      <c r="E37" s="686"/>
      <c r="F37" s="686"/>
      <c r="G37" s="686"/>
      <c r="H37" s="686"/>
      <c r="I37" s="686"/>
      <c r="J37" s="686"/>
      <c r="K37" s="686"/>
      <c r="L37" s="686"/>
      <c r="M37" s="687"/>
      <c r="N37" s="46"/>
      <c r="O37" s="46"/>
      <c r="P37" s="680" t="s">
        <v>85</v>
      </c>
      <c r="Q37" s="681"/>
      <c r="R37" s="685"/>
      <c r="S37" s="686"/>
      <c r="T37" s="686"/>
      <c r="U37" s="686"/>
      <c r="V37" s="686"/>
      <c r="W37" s="686"/>
      <c r="X37" s="686"/>
      <c r="Y37" s="686"/>
      <c r="Z37" s="686"/>
      <c r="AA37" s="687"/>
      <c r="AB37" s="46"/>
    </row>
    <row r="38" spans="1:28">
      <c r="A38" s="46"/>
      <c r="B38" s="110"/>
      <c r="C38" s="111"/>
      <c r="D38" s="688"/>
      <c r="E38" s="689"/>
      <c r="F38" s="689"/>
      <c r="G38" s="689"/>
      <c r="H38" s="689"/>
      <c r="I38" s="689"/>
      <c r="J38" s="689"/>
      <c r="K38" s="689"/>
      <c r="L38" s="689"/>
      <c r="M38" s="690"/>
      <c r="N38" s="87"/>
      <c r="O38" s="46"/>
      <c r="P38" s="110"/>
      <c r="Q38" s="111"/>
      <c r="R38" s="688"/>
      <c r="S38" s="689"/>
      <c r="T38" s="689"/>
      <c r="U38" s="689"/>
      <c r="V38" s="689"/>
      <c r="W38" s="689"/>
      <c r="X38" s="689"/>
      <c r="Y38" s="689"/>
      <c r="Z38" s="689"/>
      <c r="AA38" s="690"/>
      <c r="AB38" s="87"/>
    </row>
    <row r="39" spans="1:28">
      <c r="A39" s="46"/>
      <c r="B39" s="101"/>
      <c r="C39" s="102"/>
      <c r="D39" s="691" t="s">
        <v>89</v>
      </c>
      <c r="E39" s="692"/>
      <c r="F39" s="692"/>
      <c r="G39" s="692"/>
      <c r="H39" s="692"/>
      <c r="I39" s="692"/>
      <c r="J39" s="692"/>
      <c r="K39" s="692"/>
      <c r="L39" s="692"/>
      <c r="M39" s="693"/>
      <c r="N39" s="46"/>
      <c r="O39" s="46"/>
      <c r="P39" s="101"/>
      <c r="Q39" s="102"/>
      <c r="R39" s="691" t="s">
        <v>89</v>
      </c>
      <c r="S39" s="692"/>
      <c r="T39" s="692"/>
      <c r="U39" s="692"/>
      <c r="V39" s="692"/>
      <c r="W39" s="692"/>
      <c r="X39" s="692"/>
      <c r="Y39" s="692"/>
      <c r="Z39" s="692"/>
      <c r="AA39" s="693"/>
      <c r="AB39" s="46"/>
    </row>
    <row r="40" spans="1:28">
      <c r="A40" s="46"/>
      <c r="B40" s="680" t="s">
        <v>42</v>
      </c>
      <c r="C40" s="681"/>
      <c r="D40" s="694"/>
      <c r="E40" s="695"/>
      <c r="F40" s="695"/>
      <c r="G40" s="695"/>
      <c r="H40" s="695"/>
      <c r="I40" s="695"/>
      <c r="J40" s="695"/>
      <c r="K40" s="695"/>
      <c r="L40" s="695"/>
      <c r="M40" s="696"/>
      <c r="N40" s="46"/>
      <c r="O40" s="46"/>
      <c r="P40" s="680" t="s">
        <v>42</v>
      </c>
      <c r="Q40" s="681"/>
      <c r="R40" s="694"/>
      <c r="S40" s="695"/>
      <c r="T40" s="695"/>
      <c r="U40" s="695"/>
      <c r="V40" s="695"/>
      <c r="W40" s="695"/>
      <c r="X40" s="695"/>
      <c r="Y40" s="695"/>
      <c r="Z40" s="695"/>
      <c r="AA40" s="696"/>
      <c r="AB40" s="46"/>
    </row>
    <row r="41" spans="1:28">
      <c r="A41" s="46"/>
      <c r="B41" s="110"/>
      <c r="C41" s="111"/>
      <c r="D41" s="697"/>
      <c r="E41" s="698"/>
      <c r="F41" s="698"/>
      <c r="G41" s="698"/>
      <c r="H41" s="698"/>
      <c r="I41" s="698"/>
      <c r="J41" s="698"/>
      <c r="K41" s="698"/>
      <c r="L41" s="698"/>
      <c r="M41" s="699"/>
      <c r="N41" s="46"/>
      <c r="O41" s="46"/>
      <c r="P41" s="110"/>
      <c r="Q41" s="111"/>
      <c r="R41" s="697"/>
      <c r="S41" s="698"/>
      <c r="T41" s="698"/>
      <c r="U41" s="698"/>
      <c r="V41" s="698"/>
      <c r="W41" s="698"/>
      <c r="X41" s="698"/>
      <c r="Y41" s="698"/>
      <c r="Z41" s="698"/>
      <c r="AA41" s="699"/>
      <c r="AB41" s="46"/>
    </row>
    <row r="42" spans="1:28" ht="14.25" customHeight="1">
      <c r="A42" s="46"/>
      <c r="B42" s="46"/>
      <c r="C42" s="46"/>
      <c r="D42" s="60"/>
      <c r="E42" s="60"/>
      <c r="F42" s="61"/>
      <c r="G42" s="60"/>
      <c r="H42" s="46"/>
      <c r="I42" s="46"/>
      <c r="J42" s="46"/>
      <c r="K42" s="62"/>
      <c r="L42" s="62"/>
      <c r="M42" s="46"/>
      <c r="N42" s="46"/>
      <c r="O42" s="46"/>
      <c r="P42" s="46"/>
      <c r="Q42" s="46"/>
      <c r="R42" s="60"/>
      <c r="S42" s="60"/>
      <c r="T42" s="61"/>
      <c r="U42" s="60"/>
      <c r="V42" s="46"/>
      <c r="W42" s="46"/>
      <c r="X42" s="46"/>
      <c r="Y42" s="62"/>
      <c r="Z42" s="62"/>
      <c r="AA42" s="46"/>
      <c r="AB42" s="46"/>
    </row>
    <row r="43" spans="1:28" ht="14.25" customHeight="1">
      <c r="A43" s="46" t="s">
        <v>90</v>
      </c>
      <c r="B43" s="46"/>
      <c r="C43" s="46"/>
      <c r="D43" s="46"/>
      <c r="E43" s="64"/>
      <c r="F43" s="64"/>
      <c r="G43" s="64"/>
      <c r="H43" s="64"/>
      <c r="I43" s="64"/>
      <c r="J43" s="64"/>
      <c r="K43" s="64"/>
      <c r="L43" s="64"/>
      <c r="M43" s="64"/>
      <c r="N43" s="112"/>
      <c r="O43" s="46" t="s">
        <v>90</v>
      </c>
      <c r="P43" s="46"/>
      <c r="Q43" s="46"/>
      <c r="R43" s="46"/>
      <c r="S43" s="64"/>
      <c r="T43" s="64"/>
      <c r="U43" s="64"/>
      <c r="V43" s="64"/>
      <c r="W43" s="64"/>
      <c r="X43" s="64"/>
      <c r="Y43" s="64"/>
      <c r="Z43" s="64"/>
      <c r="AA43" s="64"/>
      <c r="AB43" s="112"/>
    </row>
    <row r="44" spans="1:28">
      <c r="A44" s="501" t="s">
        <v>492</v>
      </c>
      <c r="B44" s="501"/>
      <c r="C44" s="501"/>
      <c r="D44" s="501"/>
      <c r="E44" s="501"/>
      <c r="F44" s="501"/>
      <c r="G44" s="501"/>
      <c r="H44" s="501"/>
      <c r="I44" s="501"/>
      <c r="J44" s="501"/>
      <c r="K44" s="501"/>
      <c r="L44" s="501"/>
      <c r="M44" s="501"/>
      <c r="N44" s="501"/>
      <c r="O44" s="501" t="s">
        <v>492</v>
      </c>
      <c r="P44" s="501"/>
      <c r="Q44" s="501"/>
      <c r="R44" s="501"/>
      <c r="S44" s="501"/>
      <c r="T44" s="501"/>
      <c r="U44" s="501"/>
      <c r="V44" s="501"/>
      <c r="W44" s="501"/>
      <c r="X44" s="501"/>
      <c r="Y44" s="501"/>
      <c r="Z44" s="501"/>
      <c r="AA44" s="501"/>
      <c r="AB44" s="501"/>
    </row>
    <row r="45" spans="1:28">
      <c r="A45" s="501" t="s">
        <v>493</v>
      </c>
      <c r="B45" s="501"/>
      <c r="C45" s="501"/>
      <c r="D45" s="501"/>
      <c r="E45" s="501"/>
      <c r="F45" s="501"/>
      <c r="G45" s="501"/>
      <c r="H45" s="501"/>
      <c r="I45" s="501"/>
      <c r="J45" s="501"/>
      <c r="K45" s="501"/>
      <c r="L45" s="501"/>
      <c r="M45" s="501"/>
      <c r="N45" s="501"/>
      <c r="O45" s="501" t="s">
        <v>493</v>
      </c>
      <c r="P45" s="501"/>
      <c r="Q45" s="501"/>
      <c r="R45" s="501"/>
      <c r="S45" s="501"/>
      <c r="T45" s="501"/>
      <c r="U45" s="501"/>
      <c r="V45" s="501"/>
      <c r="W45" s="501"/>
      <c r="X45" s="501"/>
      <c r="Y45" s="501"/>
      <c r="Z45" s="501"/>
      <c r="AA45" s="501"/>
      <c r="AB45" s="501"/>
    </row>
    <row r="46" spans="1:28">
      <c r="A46" s="501" t="s">
        <v>494</v>
      </c>
      <c r="B46" s="501"/>
      <c r="C46" s="501"/>
      <c r="D46" s="501"/>
      <c r="E46" s="501"/>
      <c r="F46" s="501"/>
      <c r="G46" s="501"/>
      <c r="H46" s="501"/>
      <c r="I46" s="501"/>
      <c r="J46" s="501"/>
      <c r="K46" s="501"/>
      <c r="L46" s="501"/>
      <c r="M46" s="501"/>
      <c r="N46" s="501"/>
      <c r="O46" s="501" t="s">
        <v>494</v>
      </c>
      <c r="P46" s="501"/>
      <c r="Q46" s="501"/>
      <c r="R46" s="501"/>
      <c r="S46" s="501"/>
      <c r="T46" s="501"/>
      <c r="U46" s="501"/>
      <c r="V46" s="501"/>
      <c r="W46" s="501"/>
      <c r="X46" s="501"/>
      <c r="Y46" s="501"/>
      <c r="Z46" s="501"/>
      <c r="AA46" s="501"/>
      <c r="AB46" s="501"/>
    </row>
    <row r="47" spans="1:28">
      <c r="A47" s="501" t="s">
        <v>495</v>
      </c>
      <c r="B47" s="501"/>
      <c r="C47" s="501"/>
      <c r="D47" s="501"/>
      <c r="E47" s="501"/>
      <c r="F47" s="501"/>
      <c r="G47" s="501"/>
      <c r="H47" s="501"/>
      <c r="I47" s="501"/>
      <c r="J47" s="501"/>
      <c r="K47" s="501"/>
      <c r="L47" s="501"/>
      <c r="M47" s="501"/>
      <c r="N47" s="501"/>
      <c r="O47" s="501" t="s">
        <v>495</v>
      </c>
      <c r="P47" s="501"/>
      <c r="Q47" s="501"/>
      <c r="R47" s="501"/>
      <c r="S47" s="501"/>
      <c r="T47" s="501"/>
      <c r="U47" s="501"/>
      <c r="V47" s="501"/>
      <c r="W47" s="501"/>
      <c r="X47" s="501"/>
      <c r="Y47" s="501"/>
      <c r="Z47" s="501"/>
      <c r="AA47" s="501"/>
      <c r="AB47" s="501"/>
    </row>
    <row r="48" spans="1:28">
      <c r="A48" s="46"/>
      <c r="O48" s="46"/>
    </row>
  </sheetData>
  <mergeCells count="43">
    <mergeCell ref="A47:N47"/>
    <mergeCell ref="O44:AB44"/>
    <mergeCell ref="O45:AB45"/>
    <mergeCell ref="O46:AB46"/>
    <mergeCell ref="O47:AB47"/>
    <mergeCell ref="E25:N25"/>
    <mergeCell ref="S25:AB25"/>
    <mergeCell ref="A44:N44"/>
    <mergeCell ref="A45:N45"/>
    <mergeCell ref="A46:N46"/>
    <mergeCell ref="R36:AA38"/>
    <mergeCell ref="P37:Q37"/>
    <mergeCell ref="R39:AA41"/>
    <mergeCell ref="P40:Q40"/>
    <mergeCell ref="R33:AA35"/>
    <mergeCell ref="P34:Q34"/>
    <mergeCell ref="V19:AB19"/>
    <mergeCell ref="O25:R25"/>
    <mergeCell ref="O28:AB28"/>
    <mergeCell ref="R30:AA32"/>
    <mergeCell ref="P31:Q31"/>
    <mergeCell ref="V22:AB22"/>
    <mergeCell ref="O4:AB4"/>
    <mergeCell ref="Y7:AB7"/>
    <mergeCell ref="S11:U11"/>
    <mergeCell ref="V16:AB16"/>
    <mergeCell ref="O5:AB5"/>
    <mergeCell ref="A4:N4"/>
    <mergeCell ref="B34:C34"/>
    <mergeCell ref="B37:C37"/>
    <mergeCell ref="B40:C40"/>
    <mergeCell ref="D30:M32"/>
    <mergeCell ref="D33:M35"/>
    <mergeCell ref="D36:M38"/>
    <mergeCell ref="D39:M41"/>
    <mergeCell ref="E11:G11"/>
    <mergeCell ref="A28:N28"/>
    <mergeCell ref="K7:N7"/>
    <mergeCell ref="A25:D25"/>
    <mergeCell ref="H19:N19"/>
    <mergeCell ref="H16:N16"/>
    <mergeCell ref="A5:N5"/>
    <mergeCell ref="B31:C31"/>
  </mergeCells>
  <phoneticPr fontId="1"/>
  <hyperlinks>
    <hyperlink ref="AC1" location="目次!A1" display="目次に戻る"/>
  </hyperlinks>
  <printOptions horizontalCentered="1"/>
  <pageMargins left="0.78740157480314965" right="0.78740157480314965" top="0.98425196850393704" bottom="0.98425196850393704" header="0.51181102362204722" footer="0.51181102362204722"/>
  <pageSetup paperSize="9" orientation="portrait" blackAndWhite="1" horizontalDpi="200" verticalDpi="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AC49"/>
  <sheetViews>
    <sheetView view="pageBreakPreview" zoomScaleNormal="100" zoomScaleSheetLayoutView="100" workbookViewId="0"/>
  </sheetViews>
  <sheetFormatPr defaultColWidth="5.875" defaultRowHeight="15.75"/>
  <cols>
    <col min="1" max="1" width="8.75" style="48" customWidth="1"/>
    <col min="2" max="5" width="5.875" style="48" customWidth="1"/>
    <col min="6" max="6" width="2.5" style="48" customWidth="1"/>
    <col min="7" max="13" width="5.875" style="48" customWidth="1"/>
    <col min="14" max="14" width="6.75" style="48" customWidth="1"/>
    <col min="15" max="15" width="8.75" style="48" customWidth="1"/>
    <col min="16" max="19" width="5.875" style="48" customWidth="1"/>
    <col min="20" max="20" width="2.5" style="48" customWidth="1"/>
    <col min="21" max="27" width="5.875" style="48" customWidth="1"/>
    <col min="28" max="28" width="6.75" style="48" customWidth="1"/>
    <col min="29" max="29" width="11.875" style="48" bestFit="1" customWidth="1"/>
    <col min="30" max="16384" width="5.875" style="48"/>
  </cols>
  <sheetData>
    <row r="1" spans="1:29">
      <c r="N1" s="47" t="s">
        <v>359</v>
      </c>
      <c r="AB1" s="47" t="s">
        <v>359</v>
      </c>
      <c r="AC1" s="245" t="s">
        <v>364</v>
      </c>
    </row>
    <row r="5" spans="1:29" ht="31.5">
      <c r="A5" s="505" t="s">
        <v>427</v>
      </c>
      <c r="B5" s="505"/>
      <c r="C5" s="505"/>
      <c r="D5" s="505"/>
      <c r="E5" s="505"/>
      <c r="F5" s="505"/>
      <c r="G5" s="505"/>
      <c r="H5" s="505"/>
      <c r="I5" s="505"/>
      <c r="J5" s="505"/>
      <c r="K5" s="505"/>
      <c r="L5" s="505"/>
      <c r="M5" s="505"/>
      <c r="N5" s="505"/>
      <c r="O5" s="505" t="s">
        <v>427</v>
      </c>
      <c r="P5" s="505"/>
      <c r="Q5" s="505"/>
      <c r="R5" s="505"/>
      <c r="S5" s="505"/>
      <c r="T5" s="505"/>
      <c r="U5" s="505"/>
      <c r="V5" s="505"/>
      <c r="W5" s="505"/>
      <c r="X5" s="505"/>
      <c r="Y5" s="505"/>
      <c r="Z5" s="505"/>
      <c r="AA5" s="505"/>
      <c r="AB5" s="505"/>
    </row>
    <row r="6" spans="1:29">
      <c r="A6" s="513" t="s">
        <v>78</v>
      </c>
      <c r="B6" s="513"/>
      <c r="C6" s="513"/>
      <c r="D6" s="513"/>
      <c r="E6" s="513"/>
      <c r="F6" s="513"/>
      <c r="G6" s="513"/>
      <c r="H6" s="513"/>
      <c r="I6" s="513"/>
      <c r="J6" s="513"/>
      <c r="K6" s="513"/>
      <c r="L6" s="513"/>
      <c r="M6" s="513"/>
      <c r="N6" s="513"/>
      <c r="O6" s="513" t="s">
        <v>287</v>
      </c>
      <c r="P6" s="513"/>
      <c r="Q6" s="513"/>
      <c r="R6" s="513"/>
      <c r="S6" s="513"/>
      <c r="T6" s="513"/>
      <c r="U6" s="513"/>
      <c r="V6" s="513"/>
      <c r="W6" s="513"/>
      <c r="X6" s="513"/>
      <c r="Y6" s="513"/>
      <c r="Z6" s="513"/>
      <c r="AA6" s="513"/>
      <c r="AB6" s="513"/>
    </row>
    <row r="9" spans="1:29">
      <c r="A9" s="46"/>
      <c r="E9" s="48" t="s">
        <v>428</v>
      </c>
      <c r="O9" s="46"/>
      <c r="S9" s="48" t="s">
        <v>428</v>
      </c>
    </row>
    <row r="10" spans="1:29" ht="14.25" customHeight="1">
      <c r="A10" s="46"/>
      <c r="O10" s="46"/>
    </row>
    <row r="11" spans="1:29" ht="14.25" customHeight="1">
      <c r="G11" s="48" t="s">
        <v>22</v>
      </c>
      <c r="I11" s="640"/>
      <c r="J11" s="640"/>
      <c r="K11" s="640"/>
      <c r="L11" s="640"/>
      <c r="M11" s="640"/>
      <c r="N11" s="640"/>
      <c r="U11" s="48" t="s">
        <v>22</v>
      </c>
      <c r="W11" s="640"/>
      <c r="X11" s="640"/>
      <c r="Y11" s="640"/>
      <c r="Z11" s="640"/>
      <c r="AA11" s="640"/>
      <c r="AB11" s="640"/>
    </row>
    <row r="12" spans="1:29" ht="14.25" customHeight="1">
      <c r="I12" s="131"/>
      <c r="J12" s="131"/>
      <c r="K12" s="131"/>
      <c r="L12" s="131"/>
      <c r="M12" s="75"/>
      <c r="N12" s="75"/>
      <c r="W12" s="131"/>
      <c r="X12" s="131"/>
      <c r="Y12" s="131"/>
      <c r="Z12" s="131"/>
      <c r="AA12" s="75"/>
      <c r="AB12" s="75"/>
    </row>
    <row r="13" spans="1:29" ht="14.25" customHeight="1">
      <c r="G13" s="48" t="s">
        <v>2</v>
      </c>
      <c r="I13" s="640"/>
      <c r="J13" s="640"/>
      <c r="K13" s="640"/>
      <c r="L13" s="640"/>
      <c r="M13" s="640"/>
      <c r="N13" s="640"/>
      <c r="U13" s="48" t="s">
        <v>2</v>
      </c>
      <c r="W13" s="640"/>
      <c r="X13" s="640"/>
      <c r="Y13" s="640"/>
      <c r="Z13" s="640"/>
      <c r="AA13" s="640"/>
      <c r="AB13" s="640"/>
    </row>
    <row r="14" spans="1:29" ht="14.25" customHeight="1">
      <c r="I14" s="131"/>
      <c r="J14" s="92"/>
      <c r="K14" s="131"/>
      <c r="L14" s="131"/>
      <c r="M14" s="75"/>
      <c r="N14" s="75"/>
      <c r="W14" s="131"/>
      <c r="X14" s="92"/>
      <c r="Y14" s="131"/>
      <c r="Z14" s="131"/>
      <c r="AA14" s="75"/>
      <c r="AB14" s="75"/>
    </row>
    <row r="15" spans="1:29" ht="14.25" customHeight="1">
      <c r="G15" s="48" t="s">
        <v>23</v>
      </c>
      <c r="I15" s="640"/>
      <c r="J15" s="640"/>
      <c r="K15" s="640"/>
      <c r="L15" s="640"/>
      <c r="M15" s="640"/>
      <c r="N15" s="640"/>
      <c r="U15" s="48" t="s">
        <v>23</v>
      </c>
      <c r="W15" s="640"/>
      <c r="X15" s="640"/>
      <c r="Y15" s="640"/>
      <c r="Z15" s="640"/>
      <c r="AA15" s="640"/>
      <c r="AB15" s="640"/>
    </row>
    <row r="16" spans="1:29" ht="14.25" customHeight="1">
      <c r="I16" s="92"/>
      <c r="J16" s="92"/>
      <c r="K16" s="92"/>
      <c r="L16" s="75"/>
      <c r="M16" s="75"/>
      <c r="N16" s="75"/>
      <c r="W16" s="92"/>
      <c r="X16" s="92"/>
      <c r="Y16" s="92"/>
      <c r="Z16" s="75"/>
      <c r="AA16" s="75"/>
      <c r="AB16" s="75"/>
    </row>
    <row r="17" spans="1:28" ht="14.25" customHeight="1">
      <c r="G17" s="48" t="s">
        <v>10</v>
      </c>
      <c r="H17" s="91"/>
      <c r="I17" s="640"/>
      <c r="J17" s="640"/>
      <c r="K17" s="640"/>
      <c r="L17" s="640"/>
      <c r="M17" s="640"/>
      <c r="N17" s="640"/>
      <c r="U17" s="48" t="s">
        <v>10</v>
      </c>
      <c r="V17" s="91"/>
      <c r="W17" s="640"/>
      <c r="X17" s="640"/>
      <c r="Y17" s="640"/>
      <c r="Z17" s="640"/>
      <c r="AA17" s="640"/>
      <c r="AB17" s="640"/>
    </row>
    <row r="18" spans="1:28" ht="14.25" customHeight="1">
      <c r="I18" s="68"/>
      <c r="J18" s="68"/>
      <c r="K18" s="68"/>
      <c r="W18" s="68"/>
      <c r="X18" s="68"/>
      <c r="Y18" s="68"/>
    </row>
    <row r="19" spans="1:28" ht="14.25" customHeight="1">
      <c r="G19" s="91"/>
      <c r="H19" s="68"/>
      <c r="I19" s="68"/>
      <c r="J19" s="68"/>
      <c r="K19" s="68"/>
      <c r="L19" s="91"/>
      <c r="M19" s="92"/>
      <c r="U19" s="91"/>
      <c r="V19" s="68"/>
      <c r="W19" s="68"/>
      <c r="X19" s="68"/>
      <c r="Y19" s="68"/>
      <c r="Z19" s="91"/>
      <c r="AA19" s="92"/>
    </row>
    <row r="20" spans="1:28" ht="14.25" customHeight="1"/>
    <row r="21" spans="1:28" ht="14.25" customHeight="1">
      <c r="A21" s="249" t="str">
        <f>"　上記の者に、"&amp;設定シート!$F$5&amp;"執行の宮城県知事選挙における"</f>
        <v>　上記の者に、令和7年10月26日執行の宮城県知事選挙における</v>
      </c>
      <c r="B21" s="249"/>
      <c r="C21" s="249"/>
      <c r="D21" s="249"/>
      <c r="E21" s="249"/>
      <c r="F21" s="249"/>
      <c r="G21" s="249"/>
      <c r="H21" s="249"/>
      <c r="I21" s="249"/>
      <c r="J21" s="249"/>
      <c r="M21" s="93"/>
      <c r="N21" s="93"/>
      <c r="O21" s="249" t="str">
        <f>"　上記の者に、"&amp;設定シート!$F$5&amp;"執行の宮城県知事選挙における"</f>
        <v>　上記の者に、令和7年10月26日執行の宮城県知事選挙における</v>
      </c>
      <c r="P21" s="249"/>
      <c r="Q21" s="249"/>
      <c r="R21" s="249"/>
      <c r="S21" s="249"/>
      <c r="T21" s="249"/>
      <c r="U21" s="249"/>
      <c r="V21" s="249"/>
      <c r="W21" s="249"/>
      <c r="X21" s="249"/>
      <c r="AA21" s="93"/>
      <c r="AB21" s="93"/>
    </row>
    <row r="22" spans="1:28" ht="14.25" customHeight="1">
      <c r="A22" s="75"/>
      <c r="O22" s="75"/>
    </row>
    <row r="23" spans="1:28" ht="14.25" customHeight="1">
      <c r="A23" s="78" t="s">
        <v>429</v>
      </c>
      <c r="B23" s="48" t="s">
        <v>628</v>
      </c>
      <c r="C23" s="68"/>
      <c r="O23" s="78" t="s">
        <v>429</v>
      </c>
      <c r="P23" s="48" t="s">
        <v>628</v>
      </c>
      <c r="Q23" s="68"/>
    </row>
    <row r="24" spans="1:28" ht="14.25" customHeight="1">
      <c r="C24" s="68"/>
      <c r="Q24" s="68"/>
    </row>
    <row r="25" spans="1:28" ht="14.25" customHeight="1">
      <c r="A25" s="78" t="s">
        <v>429</v>
      </c>
      <c r="B25" s="48" t="s">
        <v>430</v>
      </c>
      <c r="C25" s="68"/>
      <c r="O25" s="78" t="s">
        <v>429</v>
      </c>
      <c r="P25" s="48" t="s">
        <v>430</v>
      </c>
      <c r="Q25" s="68"/>
    </row>
    <row r="26" spans="1:28" ht="14.25" customHeight="1">
      <c r="C26" s="68"/>
      <c r="Q26" s="68"/>
    </row>
    <row r="27" spans="1:28" ht="14.25" customHeight="1">
      <c r="A27" s="78" t="s">
        <v>429</v>
      </c>
      <c r="B27" s="48" t="s">
        <v>431</v>
      </c>
      <c r="C27" s="68"/>
      <c r="O27" s="78" t="s">
        <v>429</v>
      </c>
      <c r="P27" s="48" t="s">
        <v>431</v>
      </c>
      <c r="Q27" s="68"/>
    </row>
    <row r="28" spans="1:28" ht="14.25" customHeight="1">
      <c r="G28" s="73"/>
      <c r="J28" s="73"/>
      <c r="U28" s="73"/>
      <c r="X28" s="73"/>
    </row>
    <row r="29" spans="1:28" ht="14.25" customHeight="1">
      <c r="A29" s="78" t="s">
        <v>429</v>
      </c>
      <c r="B29" s="640"/>
      <c r="C29" s="640"/>
      <c r="D29" s="640"/>
      <c r="E29" s="640"/>
      <c r="F29" s="640"/>
      <c r="G29" s="640"/>
      <c r="H29" s="640"/>
      <c r="I29" s="640"/>
      <c r="J29" s="640"/>
      <c r="K29" s="640"/>
      <c r="L29" s="48" t="s">
        <v>432</v>
      </c>
      <c r="O29" s="78" t="s">
        <v>429</v>
      </c>
      <c r="P29" s="640"/>
      <c r="Q29" s="640"/>
      <c r="R29" s="640"/>
      <c r="S29" s="640"/>
      <c r="T29" s="640"/>
      <c r="U29" s="640"/>
      <c r="V29" s="640"/>
      <c r="W29" s="640"/>
      <c r="X29" s="640"/>
      <c r="Y29" s="640"/>
      <c r="Z29" s="48" t="s">
        <v>432</v>
      </c>
    </row>
    <row r="30" spans="1:28" ht="14.25" customHeight="1">
      <c r="A30" s="78"/>
      <c r="B30" s="115"/>
      <c r="C30" s="115"/>
      <c r="D30" s="115"/>
      <c r="E30" s="115"/>
      <c r="F30" s="115"/>
      <c r="G30" s="115"/>
      <c r="H30" s="115"/>
      <c r="I30" s="115"/>
      <c r="J30" s="115"/>
      <c r="K30" s="115"/>
      <c r="O30" s="78"/>
      <c r="P30" s="115"/>
      <c r="Q30" s="115"/>
      <c r="R30" s="115"/>
      <c r="S30" s="115"/>
      <c r="T30" s="115"/>
      <c r="U30" s="115"/>
      <c r="V30" s="115"/>
      <c r="W30" s="115"/>
      <c r="X30" s="115"/>
      <c r="Y30" s="115"/>
    </row>
    <row r="31" spans="1:28" ht="14.25" customHeight="1">
      <c r="A31" s="48" t="s">
        <v>433</v>
      </c>
      <c r="B31" s="115"/>
      <c r="C31" s="115"/>
      <c r="D31" s="115"/>
      <c r="E31" s="115"/>
      <c r="F31" s="115"/>
      <c r="G31" s="115"/>
      <c r="H31" s="115"/>
      <c r="I31" s="115"/>
      <c r="J31" s="115"/>
      <c r="K31" s="115"/>
      <c r="O31" s="48" t="s">
        <v>433</v>
      </c>
      <c r="P31" s="115"/>
      <c r="Q31" s="115"/>
      <c r="R31" s="115"/>
      <c r="S31" s="115"/>
      <c r="T31" s="115"/>
      <c r="U31" s="115"/>
      <c r="V31" s="115"/>
      <c r="W31" s="115"/>
      <c r="X31" s="115"/>
      <c r="Y31" s="115"/>
    </row>
    <row r="32" spans="1:28" ht="14.25" customHeight="1">
      <c r="G32" s="73"/>
      <c r="J32" s="73"/>
      <c r="N32" s="66"/>
      <c r="U32" s="73"/>
      <c r="X32" s="73"/>
      <c r="AB32" s="66"/>
    </row>
    <row r="33" spans="1:28" ht="14.25" customHeight="1">
      <c r="G33" s="73"/>
      <c r="J33" s="73"/>
      <c r="N33" s="66"/>
      <c r="U33" s="73"/>
      <c r="X33" s="73"/>
    </row>
    <row r="34" spans="1:28" ht="14.25" customHeight="1">
      <c r="B34" s="514" t="s">
        <v>88</v>
      </c>
      <c r="C34" s="514"/>
      <c r="D34" s="514"/>
      <c r="E34" s="514"/>
      <c r="G34" s="73"/>
      <c r="J34" s="90"/>
      <c r="P34" s="514" t="s">
        <v>88</v>
      </c>
      <c r="Q34" s="514"/>
      <c r="R34" s="514"/>
      <c r="S34" s="514"/>
      <c r="U34" s="73"/>
      <c r="X34" s="90"/>
    </row>
    <row r="35" spans="1:28" ht="14.25" customHeight="1">
      <c r="G35" s="73"/>
      <c r="J35" s="73"/>
      <c r="U35" s="73"/>
      <c r="X35" s="73"/>
    </row>
    <row r="36" spans="1:28" ht="14.25" customHeight="1">
      <c r="G36" s="73"/>
      <c r="J36" s="73"/>
      <c r="U36" s="73"/>
      <c r="X36" s="73"/>
    </row>
    <row r="37" spans="1:28" ht="14.25" customHeight="1">
      <c r="B37" s="48" t="s">
        <v>434</v>
      </c>
      <c r="C37" s="76"/>
      <c r="D37" s="76"/>
      <c r="E37" s="76"/>
      <c r="F37" s="76"/>
      <c r="G37" s="76"/>
      <c r="P37" s="48" t="s">
        <v>435</v>
      </c>
      <c r="Q37" s="76"/>
      <c r="R37" s="76"/>
      <c r="S37" s="76"/>
      <c r="T37" s="76"/>
      <c r="U37" s="76"/>
    </row>
    <row r="38" spans="1:28" ht="14.25" customHeight="1">
      <c r="C38" s="76"/>
      <c r="D38" s="76"/>
      <c r="E38" s="76"/>
      <c r="F38" s="76"/>
      <c r="G38" s="76"/>
      <c r="Q38" s="76"/>
      <c r="R38" s="76"/>
      <c r="S38" s="76"/>
      <c r="T38" s="76"/>
      <c r="U38" s="76"/>
    </row>
    <row r="39" spans="1:28" ht="14.25" customHeight="1">
      <c r="C39" s="48" t="s">
        <v>278</v>
      </c>
      <c r="D39" s="76"/>
      <c r="F39" s="640"/>
      <c r="G39" s="640"/>
      <c r="H39" s="640"/>
      <c r="I39" s="640"/>
      <c r="J39" s="640"/>
      <c r="K39" s="640"/>
      <c r="L39" s="640"/>
      <c r="M39" s="640"/>
      <c r="N39" s="640"/>
      <c r="Q39" s="48" t="s">
        <v>278</v>
      </c>
      <c r="R39" s="76"/>
      <c r="T39" s="640"/>
      <c r="U39" s="640"/>
      <c r="V39" s="640"/>
      <c r="W39" s="640"/>
      <c r="X39" s="640"/>
      <c r="Y39" s="640"/>
      <c r="Z39" s="640"/>
      <c r="AA39" s="640"/>
      <c r="AB39" s="640"/>
    </row>
    <row r="40" spans="1:28" ht="14.25" customHeight="1">
      <c r="D40" s="76"/>
      <c r="G40" s="115"/>
      <c r="H40" s="115"/>
      <c r="I40" s="115"/>
      <c r="J40" s="115"/>
      <c r="K40" s="115"/>
      <c r="L40" s="115"/>
      <c r="M40" s="115"/>
      <c r="R40" s="76"/>
      <c r="U40" s="115"/>
      <c r="V40" s="115"/>
      <c r="W40" s="115"/>
      <c r="X40" s="115"/>
      <c r="Y40" s="115"/>
      <c r="Z40" s="115"/>
      <c r="AA40" s="115"/>
    </row>
    <row r="41" spans="1:28" ht="14.25" customHeight="1">
      <c r="D41" s="72"/>
      <c r="R41" s="72"/>
    </row>
    <row r="42" spans="1:28" ht="14.25" customHeight="1">
      <c r="B42" s="113"/>
      <c r="C42" s="48" t="s">
        <v>181</v>
      </c>
      <c r="D42" s="113"/>
      <c r="F42" s="640"/>
      <c r="G42" s="640"/>
      <c r="H42" s="640"/>
      <c r="I42" s="640"/>
      <c r="J42" s="640"/>
      <c r="K42" s="640"/>
      <c r="L42" s="640"/>
      <c r="M42" s="640"/>
      <c r="N42" s="640"/>
      <c r="P42" s="113"/>
      <c r="Q42" s="48" t="s">
        <v>181</v>
      </c>
      <c r="T42" s="640"/>
      <c r="U42" s="640"/>
      <c r="V42" s="640"/>
      <c r="W42" s="640"/>
      <c r="X42" s="640"/>
      <c r="Y42" s="640"/>
      <c r="Z42" s="640"/>
      <c r="AA42" s="640"/>
      <c r="AB42" s="640"/>
    </row>
    <row r="43" spans="1:28" ht="14.25" customHeight="1">
      <c r="C43" s="247" t="s">
        <v>436</v>
      </c>
      <c r="D43" s="71"/>
      <c r="G43" s="76"/>
      <c r="H43" s="517"/>
      <c r="I43" s="517"/>
      <c r="J43" s="517"/>
      <c r="K43" s="517"/>
      <c r="L43" s="517"/>
      <c r="M43" s="46"/>
      <c r="Q43" s="247" t="s">
        <v>436</v>
      </c>
      <c r="R43" s="71"/>
      <c r="U43" s="76"/>
      <c r="V43" s="517"/>
      <c r="W43" s="517"/>
      <c r="X43" s="517"/>
      <c r="Y43" s="517"/>
      <c r="Z43" s="517"/>
      <c r="AA43" s="46"/>
    </row>
    <row r="44" spans="1:28" ht="14.25" customHeight="1">
      <c r="G44" s="73"/>
      <c r="J44" s="73"/>
      <c r="U44" s="73"/>
      <c r="X44" s="73"/>
    </row>
    <row r="45" spans="1:28" ht="14.25" customHeight="1">
      <c r="G45" s="73"/>
      <c r="J45" s="73"/>
      <c r="U45" s="73"/>
      <c r="X45" s="73"/>
    </row>
    <row r="46" spans="1:28" ht="14.25" customHeight="1">
      <c r="A46" s="114" t="s">
        <v>69</v>
      </c>
      <c r="B46" s="64"/>
      <c r="C46" s="64"/>
      <c r="D46" s="64"/>
      <c r="E46" s="64"/>
      <c r="F46" s="64"/>
      <c r="G46" s="64"/>
      <c r="H46" s="64"/>
      <c r="I46" s="64"/>
      <c r="J46" s="64"/>
      <c r="K46" s="64"/>
      <c r="L46" s="64"/>
      <c r="M46" s="64"/>
      <c r="N46" s="112"/>
      <c r="O46" s="114" t="s">
        <v>69</v>
      </c>
      <c r="P46" s="64"/>
      <c r="Q46" s="64"/>
      <c r="R46" s="64"/>
      <c r="S46" s="64"/>
      <c r="T46" s="64"/>
      <c r="U46" s="64"/>
      <c r="V46" s="64"/>
      <c r="W46" s="64"/>
      <c r="X46" s="64"/>
      <c r="Y46" s="64"/>
      <c r="Z46" s="64"/>
      <c r="AA46" s="64"/>
      <c r="AB46" s="112"/>
    </row>
    <row r="47" spans="1:28">
      <c r="A47" s="702" t="s">
        <v>441</v>
      </c>
      <c r="B47" s="702"/>
      <c r="C47" s="702"/>
      <c r="D47" s="702"/>
      <c r="E47" s="702"/>
      <c r="F47" s="702"/>
      <c r="G47" s="702"/>
      <c r="H47" s="702"/>
      <c r="I47" s="702"/>
      <c r="J47" s="702"/>
      <c r="K47" s="702"/>
      <c r="L47" s="702"/>
      <c r="M47" s="702"/>
      <c r="N47" s="702"/>
      <c r="O47" s="702" t="s">
        <v>441</v>
      </c>
      <c r="P47" s="702"/>
      <c r="Q47" s="702"/>
      <c r="R47" s="702"/>
      <c r="S47" s="702"/>
      <c r="T47" s="702"/>
      <c r="U47" s="702"/>
      <c r="V47" s="702"/>
      <c r="W47" s="702"/>
      <c r="X47" s="702"/>
      <c r="Y47" s="702"/>
      <c r="Z47" s="702"/>
      <c r="AA47" s="702"/>
      <c r="AB47" s="702"/>
    </row>
    <row r="48" spans="1:28">
      <c r="A48" s="545" t="s">
        <v>442</v>
      </c>
      <c r="B48" s="545"/>
      <c r="C48" s="545"/>
      <c r="D48" s="545"/>
      <c r="E48" s="545"/>
      <c r="F48" s="545"/>
      <c r="G48" s="545"/>
      <c r="H48" s="545"/>
      <c r="I48" s="545"/>
      <c r="J48" s="545"/>
      <c r="K48" s="545"/>
      <c r="L48" s="545"/>
      <c r="M48" s="545"/>
      <c r="N48" s="545"/>
      <c r="O48" s="545" t="s">
        <v>442</v>
      </c>
      <c r="P48" s="545"/>
      <c r="Q48" s="545"/>
      <c r="R48" s="545"/>
      <c r="S48" s="545"/>
      <c r="T48" s="545"/>
      <c r="U48" s="545"/>
      <c r="V48" s="545"/>
      <c r="W48" s="545"/>
      <c r="X48" s="545"/>
      <c r="Y48" s="545"/>
      <c r="Z48" s="545"/>
      <c r="AA48" s="545"/>
      <c r="AB48" s="545"/>
    </row>
    <row r="49" spans="1:28">
      <c r="A49" s="702" t="s">
        <v>437</v>
      </c>
      <c r="B49" s="702"/>
      <c r="C49" s="702"/>
      <c r="D49" s="702"/>
      <c r="E49" s="702"/>
      <c r="F49" s="702"/>
      <c r="G49" s="702"/>
      <c r="H49" s="702"/>
      <c r="I49" s="702"/>
      <c r="J49" s="702"/>
      <c r="K49" s="702"/>
      <c r="L49" s="702"/>
      <c r="M49" s="702"/>
      <c r="N49" s="702"/>
      <c r="O49" s="702" t="s">
        <v>437</v>
      </c>
      <c r="P49" s="702"/>
      <c r="Q49" s="702"/>
      <c r="R49" s="702"/>
      <c r="S49" s="702"/>
      <c r="T49" s="702"/>
      <c r="U49" s="702"/>
      <c r="V49" s="702"/>
      <c r="W49" s="702"/>
      <c r="X49" s="702"/>
      <c r="Y49" s="702"/>
      <c r="Z49" s="702"/>
      <c r="AA49" s="702"/>
      <c r="AB49" s="702"/>
    </row>
  </sheetData>
  <mergeCells count="28">
    <mergeCell ref="A47:N47"/>
    <mergeCell ref="A48:N48"/>
    <mergeCell ref="A49:N49"/>
    <mergeCell ref="O47:AB47"/>
    <mergeCell ref="O48:AB48"/>
    <mergeCell ref="O49:AB49"/>
    <mergeCell ref="V43:Z43"/>
    <mergeCell ref="H43:L43"/>
    <mergeCell ref="F39:N39"/>
    <mergeCell ref="W17:AB17"/>
    <mergeCell ref="P34:S34"/>
    <mergeCell ref="T39:AB39"/>
    <mergeCell ref="T42:AB42"/>
    <mergeCell ref="F42:N42"/>
    <mergeCell ref="B29:K29"/>
    <mergeCell ref="I17:N17"/>
    <mergeCell ref="P29:Y29"/>
    <mergeCell ref="B34:E34"/>
    <mergeCell ref="O5:AB5"/>
    <mergeCell ref="O6:AB6"/>
    <mergeCell ref="W11:AB11"/>
    <mergeCell ref="W13:AB13"/>
    <mergeCell ref="W15:AB15"/>
    <mergeCell ref="A5:N5"/>
    <mergeCell ref="I15:N15"/>
    <mergeCell ref="A6:N6"/>
    <mergeCell ref="I11:N11"/>
    <mergeCell ref="I13:N13"/>
  </mergeCells>
  <phoneticPr fontId="1"/>
  <hyperlinks>
    <hyperlink ref="AC1" location="目次!A1" display="目次に戻る"/>
  </hyperlinks>
  <printOptions horizontalCentered="1"/>
  <pageMargins left="0.78740157480314965" right="0.78740157480314965" top="0.98425196850393704" bottom="0.98425196850393704" header="0.51181102362204722" footer="0.51181102362204722"/>
  <pageSetup paperSize="9" orientation="portrait" blackAndWhite="1" horizontalDpi="200"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R46"/>
  <sheetViews>
    <sheetView showGridLines="0" zoomScaleNormal="100" workbookViewId="0"/>
  </sheetViews>
  <sheetFormatPr defaultRowHeight="14.25"/>
  <cols>
    <col min="1" max="1" width="15" style="285" customWidth="1"/>
    <col min="2" max="2" width="60.75" style="285" bestFit="1" customWidth="1"/>
    <col min="3" max="3" width="9.75" style="316" bestFit="1" customWidth="1"/>
    <col min="4" max="4" width="21.875" style="326" customWidth="1"/>
    <col min="5" max="5" width="4.375" style="316" bestFit="1" customWidth="1"/>
    <col min="6" max="6" width="21.875" style="326" customWidth="1"/>
    <col min="7" max="7" width="59.875" style="285" customWidth="1"/>
    <col min="8" max="16384" width="9" style="285"/>
  </cols>
  <sheetData>
    <row r="1" spans="1:18" s="64" customFormat="1" ht="15.75">
      <c r="A1" s="287"/>
      <c r="B1" s="287"/>
      <c r="C1" s="287"/>
      <c r="D1" s="272"/>
      <c r="E1" s="287"/>
      <c r="F1" s="272"/>
      <c r="G1" s="287"/>
      <c r="R1" s="65"/>
    </row>
    <row r="2" spans="1:18" s="64" customFormat="1" ht="18.75">
      <c r="A2" s="435" t="s">
        <v>640</v>
      </c>
      <c r="B2" s="435"/>
      <c r="C2" s="435"/>
      <c r="D2" s="435"/>
      <c r="E2" s="435"/>
      <c r="F2" s="435"/>
      <c r="G2" s="435"/>
      <c r="H2" s="289"/>
      <c r="I2" s="289"/>
      <c r="J2" s="289"/>
      <c r="K2" s="289"/>
      <c r="L2" s="289"/>
      <c r="M2" s="289"/>
      <c r="N2" s="289"/>
      <c r="O2" s="289"/>
      <c r="P2" s="289"/>
      <c r="Q2" s="289"/>
      <c r="R2" s="289"/>
    </row>
    <row r="3" spans="1:18" s="313" customFormat="1" ht="15" customHeight="1">
      <c r="A3" s="315"/>
      <c r="B3" s="312"/>
      <c r="C3" s="312"/>
      <c r="D3" s="324"/>
      <c r="E3" s="312"/>
      <c r="F3" s="324"/>
      <c r="G3" s="312"/>
      <c r="H3" s="289"/>
      <c r="I3" s="289"/>
      <c r="J3" s="289"/>
      <c r="K3" s="289"/>
      <c r="L3" s="289"/>
      <c r="M3" s="289"/>
      <c r="N3" s="289"/>
      <c r="O3" s="289"/>
      <c r="P3" s="289"/>
      <c r="Q3" s="289"/>
      <c r="R3" s="289"/>
    </row>
    <row r="4" spans="1:18" s="64" customFormat="1" ht="15.75">
      <c r="A4" s="150" t="s">
        <v>231</v>
      </c>
      <c r="B4" s="286"/>
      <c r="C4" s="288"/>
      <c r="D4" s="325"/>
      <c r="E4" s="288"/>
      <c r="F4" s="325"/>
      <c r="G4" s="286"/>
      <c r="H4" s="286"/>
      <c r="I4" s="286"/>
      <c r="J4" s="286"/>
      <c r="K4" s="286"/>
      <c r="L4" s="286"/>
      <c r="M4" s="286"/>
      <c r="R4" s="65"/>
    </row>
    <row r="5" spans="1:18" s="64" customFormat="1" ht="15.75">
      <c r="A5" s="246" t="s">
        <v>582</v>
      </c>
      <c r="B5" s="286"/>
      <c r="C5" s="288"/>
      <c r="D5" s="325"/>
      <c r="E5" s="288"/>
      <c r="F5" s="325"/>
      <c r="G5" s="286"/>
      <c r="H5" s="286"/>
      <c r="I5" s="286"/>
      <c r="J5" s="286"/>
      <c r="K5" s="286"/>
      <c r="L5" s="286"/>
      <c r="M5" s="286"/>
      <c r="R5" s="65"/>
    </row>
    <row r="6" spans="1:18" ht="15">
      <c r="A6" s="314" t="s">
        <v>616</v>
      </c>
    </row>
    <row r="7" spans="1:18" s="64" customFormat="1" ht="16.5" thickBot="1">
      <c r="B7" s="286"/>
      <c r="C7" s="288"/>
      <c r="D7" s="325"/>
      <c r="E7" s="288"/>
      <c r="F7" s="325"/>
      <c r="G7" s="286"/>
      <c r="H7" s="286"/>
      <c r="I7" s="286"/>
      <c r="J7" s="286"/>
      <c r="K7" s="286"/>
      <c r="L7" s="286"/>
      <c r="M7" s="286"/>
      <c r="R7" s="65"/>
    </row>
    <row r="8" spans="1:18" s="119" customFormat="1" ht="15">
      <c r="A8" s="344" t="s">
        <v>578</v>
      </c>
      <c r="B8" s="345" t="s">
        <v>579</v>
      </c>
      <c r="C8" s="436" t="s">
        <v>580</v>
      </c>
      <c r="D8" s="437"/>
      <c r="E8" s="436" t="s">
        <v>581</v>
      </c>
      <c r="F8" s="437"/>
      <c r="G8" s="346" t="s">
        <v>61</v>
      </c>
      <c r="H8" s="290"/>
      <c r="I8" s="290"/>
      <c r="J8" s="290"/>
      <c r="K8" s="290"/>
      <c r="L8" s="290"/>
      <c r="M8" s="290"/>
    </row>
    <row r="9" spans="1:18" s="64" customFormat="1" ht="18.75">
      <c r="A9" s="291" t="s">
        <v>547</v>
      </c>
      <c r="B9" s="301" t="s">
        <v>639</v>
      </c>
      <c r="C9" s="318" t="s">
        <v>600</v>
      </c>
      <c r="D9" s="328" t="s">
        <v>583</v>
      </c>
      <c r="E9" s="444"/>
      <c r="F9" s="445"/>
      <c r="G9" s="293"/>
      <c r="H9" s="290"/>
    </row>
    <row r="10" spans="1:18" s="64" customFormat="1" ht="18.75">
      <c r="A10" s="294" t="s">
        <v>548</v>
      </c>
      <c r="B10" s="295" t="s">
        <v>631</v>
      </c>
      <c r="C10" s="442"/>
      <c r="D10" s="443"/>
      <c r="E10" s="319" t="s">
        <v>600</v>
      </c>
      <c r="F10" s="327" t="s">
        <v>583</v>
      </c>
      <c r="G10" s="296"/>
      <c r="H10" s="290"/>
    </row>
    <row r="11" spans="1:18" ht="18.75">
      <c r="A11" s="291" t="s">
        <v>549</v>
      </c>
      <c r="B11" s="301" t="s">
        <v>244</v>
      </c>
      <c r="C11" s="318" t="s">
        <v>600</v>
      </c>
      <c r="D11" s="328" t="s">
        <v>583</v>
      </c>
      <c r="E11" s="318" t="s">
        <v>600</v>
      </c>
      <c r="F11" s="328" t="s">
        <v>583</v>
      </c>
      <c r="G11" s="293"/>
      <c r="H11" s="290"/>
    </row>
    <row r="12" spans="1:18" ht="18.75">
      <c r="A12" s="291" t="s">
        <v>550</v>
      </c>
      <c r="B12" s="292" t="s">
        <v>479</v>
      </c>
      <c r="C12" s="320" t="s">
        <v>429</v>
      </c>
      <c r="D12" s="328"/>
      <c r="E12" s="320" t="s">
        <v>429</v>
      </c>
      <c r="F12" s="328"/>
      <c r="G12" s="293" t="s">
        <v>585</v>
      </c>
      <c r="H12" s="290"/>
    </row>
    <row r="13" spans="1:18" ht="18.75">
      <c r="A13" s="294" t="s">
        <v>551</v>
      </c>
      <c r="B13" s="295" t="s">
        <v>299</v>
      </c>
      <c r="C13" s="442"/>
      <c r="D13" s="443"/>
      <c r="E13" s="319" t="s">
        <v>600</v>
      </c>
      <c r="F13" s="327" t="s">
        <v>583</v>
      </c>
      <c r="G13" s="296"/>
      <c r="H13" s="290"/>
    </row>
    <row r="14" spans="1:18" ht="18.75">
      <c r="A14" s="357" t="s">
        <v>552</v>
      </c>
      <c r="B14" s="297" t="s">
        <v>603</v>
      </c>
      <c r="C14" s="442"/>
      <c r="D14" s="443"/>
      <c r="E14" s="319" t="s">
        <v>600</v>
      </c>
      <c r="F14" s="327" t="s">
        <v>583</v>
      </c>
      <c r="G14" s="298" t="s">
        <v>730</v>
      </c>
      <c r="H14" s="290"/>
    </row>
    <row r="15" spans="1:18" ht="18.75">
      <c r="A15" s="291" t="s">
        <v>554</v>
      </c>
      <c r="B15" s="292" t="s">
        <v>553</v>
      </c>
      <c r="C15" s="320" t="s">
        <v>429</v>
      </c>
      <c r="D15" s="328"/>
      <c r="E15" s="320" t="s">
        <v>429</v>
      </c>
      <c r="F15" s="328"/>
      <c r="G15" s="293" t="s">
        <v>586</v>
      </c>
      <c r="H15" s="290"/>
    </row>
    <row r="16" spans="1:18" ht="18.75" customHeight="1">
      <c r="A16" s="291" t="s">
        <v>555</v>
      </c>
      <c r="B16" s="292" t="s">
        <v>556</v>
      </c>
      <c r="C16" s="318" t="s">
        <v>600</v>
      </c>
      <c r="D16" s="328" t="s">
        <v>583</v>
      </c>
      <c r="E16" s="446" t="s">
        <v>600</v>
      </c>
      <c r="F16" s="448" t="s">
        <v>598</v>
      </c>
      <c r="G16" s="293" t="s">
        <v>587</v>
      </c>
      <c r="H16" s="290"/>
    </row>
    <row r="17" spans="1:8" ht="18.75">
      <c r="A17" s="294" t="s">
        <v>557</v>
      </c>
      <c r="B17" s="297" t="s">
        <v>558</v>
      </c>
      <c r="C17" s="442"/>
      <c r="D17" s="443"/>
      <c r="E17" s="447"/>
      <c r="F17" s="449"/>
      <c r="G17" s="298" t="s">
        <v>588</v>
      </c>
      <c r="H17" s="290"/>
    </row>
    <row r="18" spans="1:8" ht="18.75">
      <c r="A18" s="291" t="s">
        <v>559</v>
      </c>
      <c r="B18" s="292" t="s">
        <v>562</v>
      </c>
      <c r="C18" s="320" t="s">
        <v>429</v>
      </c>
      <c r="D18" s="328"/>
      <c r="E18" s="320" t="s">
        <v>429</v>
      </c>
      <c r="F18" s="328"/>
      <c r="G18" s="293" t="s">
        <v>589</v>
      </c>
      <c r="H18" s="290"/>
    </row>
    <row r="19" spans="1:8" ht="18.75">
      <c r="A19" s="300" t="s">
        <v>560</v>
      </c>
      <c r="B19" s="297" t="s">
        <v>561</v>
      </c>
      <c r="C19" s="442"/>
      <c r="D19" s="443"/>
      <c r="E19" s="321" t="s">
        <v>429</v>
      </c>
      <c r="F19" s="327"/>
      <c r="G19" s="298" t="s">
        <v>590</v>
      </c>
      <c r="H19" s="290"/>
    </row>
    <row r="20" spans="1:8" ht="18.75">
      <c r="A20" s="300" t="s">
        <v>563</v>
      </c>
      <c r="B20" s="297" t="s">
        <v>247</v>
      </c>
      <c r="C20" s="442"/>
      <c r="D20" s="443"/>
      <c r="E20" s="321" t="s">
        <v>429</v>
      </c>
      <c r="F20" s="327" t="s">
        <v>599</v>
      </c>
      <c r="G20" s="298" t="s">
        <v>591</v>
      </c>
      <c r="H20" s="290"/>
    </row>
    <row r="21" spans="1:8" ht="18.75">
      <c r="A21" s="299" t="s">
        <v>564</v>
      </c>
      <c r="B21" s="292" t="s">
        <v>393</v>
      </c>
      <c r="C21" s="320" t="s">
        <v>429</v>
      </c>
      <c r="D21" s="328"/>
      <c r="E21" s="320" t="s">
        <v>429</v>
      </c>
      <c r="F21" s="328"/>
      <c r="G21" s="293" t="s">
        <v>592</v>
      </c>
      <c r="H21" s="290"/>
    </row>
    <row r="22" spans="1:8" ht="18.75">
      <c r="A22" s="300" t="s">
        <v>565</v>
      </c>
      <c r="B22" s="295" t="s">
        <v>394</v>
      </c>
      <c r="C22" s="442"/>
      <c r="D22" s="443"/>
      <c r="E22" s="321" t="s">
        <v>429</v>
      </c>
      <c r="F22" s="327"/>
      <c r="G22" s="296" t="s">
        <v>593</v>
      </c>
      <c r="H22" s="290"/>
    </row>
    <row r="23" spans="1:8" ht="18.75">
      <c r="A23" s="299" t="s">
        <v>566</v>
      </c>
      <c r="B23" s="301" t="s">
        <v>395</v>
      </c>
      <c r="C23" s="320" t="s">
        <v>429</v>
      </c>
      <c r="D23" s="328"/>
      <c r="E23" s="320" t="s">
        <v>429</v>
      </c>
      <c r="F23" s="328"/>
      <c r="G23" s="302" t="s">
        <v>594</v>
      </c>
      <c r="H23" s="290"/>
    </row>
    <row r="24" spans="1:8" ht="18.75">
      <c r="A24" s="300" t="s">
        <v>567</v>
      </c>
      <c r="B24" s="295" t="s">
        <v>396</v>
      </c>
      <c r="C24" s="442"/>
      <c r="D24" s="443"/>
      <c r="E24" s="321" t="s">
        <v>429</v>
      </c>
      <c r="F24" s="327"/>
      <c r="G24" s="296" t="s">
        <v>595</v>
      </c>
    </row>
    <row r="25" spans="1:8" ht="18.75">
      <c r="A25" s="300" t="s">
        <v>568</v>
      </c>
      <c r="B25" s="303" t="s">
        <v>301</v>
      </c>
      <c r="C25" s="442"/>
      <c r="D25" s="443"/>
      <c r="E25" s="321" t="s">
        <v>429</v>
      </c>
      <c r="F25" s="327" t="s">
        <v>619</v>
      </c>
      <c r="G25" s="304" t="s">
        <v>596</v>
      </c>
    </row>
    <row r="26" spans="1:8" ht="18.75">
      <c r="A26" s="305" t="s">
        <v>569</v>
      </c>
      <c r="B26" s="303" t="s">
        <v>570</v>
      </c>
      <c r="C26" s="442"/>
      <c r="D26" s="443"/>
      <c r="E26" s="321" t="s">
        <v>429</v>
      </c>
      <c r="F26" s="327" t="s">
        <v>618</v>
      </c>
      <c r="G26" s="304" t="s">
        <v>584</v>
      </c>
    </row>
    <row r="27" spans="1:8" ht="18.75">
      <c r="A27" s="334" t="s">
        <v>552</v>
      </c>
      <c r="B27" s="292" t="s">
        <v>602</v>
      </c>
      <c r="C27" s="320" t="s">
        <v>429</v>
      </c>
      <c r="D27" s="328" t="s">
        <v>601</v>
      </c>
      <c r="E27" s="320" t="s">
        <v>429</v>
      </c>
      <c r="F27" s="328" t="s">
        <v>601</v>
      </c>
      <c r="G27" s="358" t="s">
        <v>729</v>
      </c>
      <c r="H27" s="290"/>
    </row>
    <row r="28" spans="1:8" ht="18.75">
      <c r="A28" s="299" t="s">
        <v>298</v>
      </c>
      <c r="B28" s="292" t="s">
        <v>248</v>
      </c>
      <c r="C28" s="320" t="s">
        <v>429</v>
      </c>
      <c r="D28" s="328"/>
      <c r="E28" s="320" t="s">
        <v>429</v>
      </c>
      <c r="F28" s="328"/>
      <c r="G28" s="438" t="s">
        <v>597</v>
      </c>
    </row>
    <row r="29" spans="1:8" ht="18.75">
      <c r="A29" s="299" t="s">
        <v>72</v>
      </c>
      <c r="B29" s="292" t="s">
        <v>246</v>
      </c>
      <c r="C29" s="320" t="s">
        <v>429</v>
      </c>
      <c r="D29" s="328" t="s">
        <v>601</v>
      </c>
      <c r="E29" s="320" t="s">
        <v>429</v>
      </c>
      <c r="F29" s="328" t="s">
        <v>601</v>
      </c>
      <c r="G29" s="439"/>
    </row>
    <row r="30" spans="1:8" ht="18.75">
      <c r="A30" s="299" t="s">
        <v>571</v>
      </c>
      <c r="B30" s="292" t="s">
        <v>249</v>
      </c>
      <c r="C30" s="320" t="s">
        <v>429</v>
      </c>
      <c r="D30" s="328"/>
      <c r="E30" s="320" t="s">
        <v>429</v>
      </c>
      <c r="F30" s="328"/>
      <c r="G30" s="440" t="s">
        <v>604</v>
      </c>
    </row>
    <row r="31" spans="1:8" ht="18.75">
      <c r="A31" s="299" t="s">
        <v>572</v>
      </c>
      <c r="B31" s="292" t="s">
        <v>246</v>
      </c>
      <c r="C31" s="320" t="s">
        <v>429</v>
      </c>
      <c r="D31" s="328" t="s">
        <v>605</v>
      </c>
      <c r="E31" s="320" t="s">
        <v>429</v>
      </c>
      <c r="F31" s="328" t="s">
        <v>605</v>
      </c>
      <c r="G31" s="441"/>
    </row>
    <row r="32" spans="1:8" ht="18.75">
      <c r="A32" s="299" t="s">
        <v>573</v>
      </c>
      <c r="B32" s="292" t="s">
        <v>250</v>
      </c>
      <c r="C32" s="331" t="s">
        <v>617</v>
      </c>
      <c r="D32" s="328"/>
      <c r="E32" s="331" t="s">
        <v>617</v>
      </c>
      <c r="F32" s="328"/>
      <c r="G32" s="293" t="s">
        <v>606</v>
      </c>
    </row>
    <row r="33" spans="1:7" ht="18.75">
      <c r="A33" s="299" t="s">
        <v>574</v>
      </c>
      <c r="B33" s="292" t="s">
        <v>251</v>
      </c>
      <c r="C33" s="320" t="s">
        <v>429</v>
      </c>
      <c r="D33" s="328"/>
      <c r="E33" s="320" t="s">
        <v>429</v>
      </c>
      <c r="F33" s="328"/>
      <c r="G33" s="293" t="s">
        <v>607</v>
      </c>
    </row>
    <row r="34" spans="1:7" ht="18.75">
      <c r="A34" s="299" t="s">
        <v>575</v>
      </c>
      <c r="B34" s="292" t="s">
        <v>252</v>
      </c>
      <c r="C34" s="320" t="s">
        <v>429</v>
      </c>
      <c r="D34" s="328"/>
      <c r="E34" s="320" t="s">
        <v>429</v>
      </c>
      <c r="F34" s="328"/>
      <c r="G34" s="293" t="s">
        <v>608</v>
      </c>
    </row>
    <row r="35" spans="1:7" ht="18.75">
      <c r="A35" s="299" t="s">
        <v>576</v>
      </c>
      <c r="B35" s="292" t="s">
        <v>253</v>
      </c>
      <c r="C35" s="331" t="s">
        <v>617</v>
      </c>
      <c r="D35" s="328"/>
      <c r="E35" s="331" t="s">
        <v>617</v>
      </c>
      <c r="F35" s="328"/>
      <c r="G35" s="293" t="s">
        <v>609</v>
      </c>
    </row>
    <row r="36" spans="1:7" ht="18.75">
      <c r="A36" s="299" t="s">
        <v>300</v>
      </c>
      <c r="B36" s="292" t="s">
        <v>302</v>
      </c>
      <c r="C36" s="331" t="s">
        <v>617</v>
      </c>
      <c r="D36" s="328"/>
      <c r="E36" s="331" t="s">
        <v>617</v>
      </c>
      <c r="F36" s="328"/>
      <c r="G36" s="293" t="s">
        <v>610</v>
      </c>
    </row>
    <row r="37" spans="1:7" ht="18.75">
      <c r="A37" s="299" t="s">
        <v>73</v>
      </c>
      <c r="B37" s="292" t="s">
        <v>664</v>
      </c>
      <c r="C37" s="320" t="s">
        <v>429</v>
      </c>
      <c r="D37" s="328"/>
      <c r="E37" s="320" t="s">
        <v>429</v>
      </c>
      <c r="F37" s="328"/>
      <c r="G37" s="440" t="s">
        <v>731</v>
      </c>
    </row>
    <row r="38" spans="1:7" ht="18.75">
      <c r="A38" s="299" t="s">
        <v>74</v>
      </c>
      <c r="B38" s="292" t="s">
        <v>669</v>
      </c>
      <c r="C38" s="320" t="s">
        <v>429</v>
      </c>
      <c r="D38" s="328"/>
      <c r="E38" s="320" t="s">
        <v>429</v>
      </c>
      <c r="F38" s="328"/>
      <c r="G38" s="441"/>
    </row>
    <row r="39" spans="1:7" ht="18.75">
      <c r="A39" s="299" t="s">
        <v>732</v>
      </c>
      <c r="B39" s="292" t="s">
        <v>735</v>
      </c>
      <c r="C39" s="320" t="s">
        <v>429</v>
      </c>
      <c r="D39" s="328"/>
      <c r="E39" s="320" t="s">
        <v>429</v>
      </c>
      <c r="F39" s="328"/>
      <c r="G39" s="355" t="s">
        <v>736</v>
      </c>
    </row>
    <row r="40" spans="1:7" ht="18.75">
      <c r="A40" s="299" t="s">
        <v>733</v>
      </c>
      <c r="B40" s="292" t="s">
        <v>737</v>
      </c>
      <c r="C40" s="320" t="s">
        <v>429</v>
      </c>
      <c r="D40" s="328"/>
      <c r="E40" s="320" t="s">
        <v>429</v>
      </c>
      <c r="F40" s="328"/>
      <c r="G40" s="355" t="s">
        <v>738</v>
      </c>
    </row>
    <row r="41" spans="1:7" ht="18.75">
      <c r="A41" s="299" t="s">
        <v>734</v>
      </c>
      <c r="B41" s="292" t="s">
        <v>739</v>
      </c>
      <c r="C41" s="320" t="s">
        <v>429</v>
      </c>
      <c r="D41" s="328"/>
      <c r="E41" s="320" t="s">
        <v>429</v>
      </c>
      <c r="F41" s="328"/>
      <c r="G41" s="355" t="s">
        <v>740</v>
      </c>
    </row>
    <row r="42" spans="1:7" ht="18.75">
      <c r="A42" s="306" t="s">
        <v>254</v>
      </c>
      <c r="B42" s="307" t="s">
        <v>635</v>
      </c>
      <c r="C42" s="322" t="s">
        <v>429</v>
      </c>
      <c r="D42" s="329"/>
      <c r="E42" s="322" t="s">
        <v>429</v>
      </c>
      <c r="F42" s="329"/>
      <c r="G42" s="308" t="s">
        <v>611</v>
      </c>
    </row>
    <row r="43" spans="1:7" ht="18.75">
      <c r="A43" s="306" t="s">
        <v>255</v>
      </c>
      <c r="B43" s="307" t="s">
        <v>422</v>
      </c>
      <c r="C43" s="322" t="s">
        <v>429</v>
      </c>
      <c r="D43" s="329"/>
      <c r="E43" s="322" t="s">
        <v>429</v>
      </c>
      <c r="F43" s="329"/>
      <c r="G43" s="308" t="s">
        <v>612</v>
      </c>
    </row>
    <row r="44" spans="1:7" ht="18.75">
      <c r="A44" s="306" t="s">
        <v>256</v>
      </c>
      <c r="B44" s="307" t="s">
        <v>423</v>
      </c>
      <c r="C44" s="322" t="s">
        <v>429</v>
      </c>
      <c r="D44" s="329"/>
      <c r="E44" s="322" t="s">
        <v>429</v>
      </c>
      <c r="F44" s="329"/>
      <c r="G44" s="308" t="s">
        <v>613</v>
      </c>
    </row>
    <row r="45" spans="1:7" ht="18.75">
      <c r="A45" s="306" t="s">
        <v>421</v>
      </c>
      <c r="B45" s="307" t="s">
        <v>257</v>
      </c>
      <c r="C45" s="322" t="s">
        <v>429</v>
      </c>
      <c r="D45" s="329"/>
      <c r="E45" s="322" t="s">
        <v>429</v>
      </c>
      <c r="F45" s="329"/>
      <c r="G45" s="308" t="s">
        <v>614</v>
      </c>
    </row>
    <row r="46" spans="1:7" ht="19.5" thickBot="1">
      <c r="A46" s="309" t="s">
        <v>577</v>
      </c>
      <c r="B46" s="310" t="s">
        <v>424</v>
      </c>
      <c r="C46" s="323" t="s">
        <v>429</v>
      </c>
      <c r="D46" s="330"/>
      <c r="E46" s="323" t="s">
        <v>429</v>
      </c>
      <c r="F46" s="330"/>
      <c r="G46" s="311" t="s">
        <v>615</v>
      </c>
    </row>
  </sheetData>
  <mergeCells count="19">
    <mergeCell ref="G37:G38"/>
    <mergeCell ref="C10:D10"/>
    <mergeCell ref="E9:F9"/>
    <mergeCell ref="C13:D13"/>
    <mergeCell ref="C14:D14"/>
    <mergeCell ref="C17:D17"/>
    <mergeCell ref="C19:D19"/>
    <mergeCell ref="C24:D24"/>
    <mergeCell ref="C25:D25"/>
    <mergeCell ref="C26:D26"/>
    <mergeCell ref="C20:D20"/>
    <mergeCell ref="C22:D22"/>
    <mergeCell ref="E16:E17"/>
    <mergeCell ref="F16:F17"/>
    <mergeCell ref="A2:G2"/>
    <mergeCell ref="C8:D8"/>
    <mergeCell ref="E8:F8"/>
    <mergeCell ref="G28:G29"/>
    <mergeCell ref="G30:G31"/>
  </mergeCells>
  <phoneticPr fontId="1"/>
  <hyperlinks>
    <hyperlink ref="A9" location="様式1!A1" display="様式1"/>
    <hyperlink ref="A10" location="様式２!A1" display="様式2"/>
    <hyperlink ref="A11" location="様式3!A1" display="様式3"/>
    <hyperlink ref="A12" location="様式4!A1" display="様式4"/>
    <hyperlink ref="A13" location="様式5!A1" display="様式5"/>
    <hyperlink ref="A27" location="様式6!A1" display="様式6"/>
    <hyperlink ref="A15" location="様式7!A1" display="様式7"/>
    <hyperlink ref="A16" location="'様式8（候）'!A1" display="様式8（候）"/>
    <hyperlink ref="A17" location="'様式8（推）'!A1" display="様式8（推）"/>
    <hyperlink ref="A18" location="'様式9 (候）'!A1" display="様式9（候）"/>
    <hyperlink ref="A19" location="'様式9（推）'!A1" display="様式9（推）"/>
    <hyperlink ref="A20" location="様式10!A1" display="様式10"/>
    <hyperlink ref="A25" location="様式13!A1" display="様式13"/>
    <hyperlink ref="A28" location="様式15!A1" display="様式15"/>
    <hyperlink ref="A29" location="様式16!A1" display="様式16"/>
    <hyperlink ref="A30" location="様式17!A1" display="様式17"/>
    <hyperlink ref="A31" location="様式18!A1" display="様式18"/>
    <hyperlink ref="A21" location="'様式11（候）'!A1" display="様式11（候）"/>
    <hyperlink ref="A22" location="'様式11（推）'!A1" display="様式11（推）"/>
    <hyperlink ref="A23" location="'様式12（候）'!A1" display="様式12（候）"/>
    <hyperlink ref="A24" location="'様式12（推）'!A1" display="様式12（推）"/>
    <hyperlink ref="A26" location="様式14!A1" display="様式14"/>
    <hyperlink ref="A32" location="様式19!A1" display="様式19"/>
    <hyperlink ref="A33" location="様式20!A1" display="様式20"/>
    <hyperlink ref="A34" location="様式21!A1" display="様式21"/>
    <hyperlink ref="A35" location="様式22!A1" display="様式22"/>
    <hyperlink ref="A36" location="様式23!A1" display="様式23"/>
    <hyperlink ref="A37" location="様式24!A1" display="様式24"/>
    <hyperlink ref="A38" location="様式25!A1" display="様式25"/>
    <hyperlink ref="A42" location="参考様式1!A1" display="参考様式1"/>
    <hyperlink ref="A43" location="参考様式2!A1" display="参考様式2"/>
    <hyperlink ref="A44" location="参考様式3!A1" display="参考様式3"/>
    <hyperlink ref="A45" location="参考様式4!A1" display="参考様式4"/>
    <hyperlink ref="A46" location="参考様式5!A1" display="参考様式5"/>
    <hyperlink ref="A14" location="様式6!A1" display="様式6"/>
    <hyperlink ref="A39" location="様式26!A1" display="様式26"/>
    <hyperlink ref="A40" location="様式27!A1" display="様式27"/>
    <hyperlink ref="A41" location="様式28!A1" display="様式28"/>
  </hyperlinks>
  <pageMargins left="0.51181102362204722" right="0.51181102362204722" top="0.74803149606299213" bottom="0.74803149606299213" header="0.31496062992125984" footer="0.31496062992125984"/>
  <pageSetup paperSize="9" scale="6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
  <sheetViews>
    <sheetView view="pageBreakPreview" zoomScaleNormal="100" zoomScaleSheetLayoutView="100" workbookViewId="0"/>
  </sheetViews>
  <sheetFormatPr defaultColWidth="5.875" defaultRowHeight="15.75"/>
  <cols>
    <col min="1" max="2" width="6.625" style="48" customWidth="1"/>
    <col min="3" max="12" width="5.875" style="48"/>
    <col min="13" max="13" width="6.625" style="48" customWidth="1"/>
    <col min="14" max="15" width="5.875" style="48"/>
    <col min="16" max="16" width="11.875" style="48" bestFit="1" customWidth="1"/>
    <col min="17" max="16384" width="5.875" style="48"/>
  </cols>
  <sheetData>
    <row r="1" spans="1:16" s="46" customFormat="1" ht="12" customHeight="1">
      <c r="O1" s="47" t="s">
        <v>520</v>
      </c>
      <c r="P1" s="245" t="s">
        <v>364</v>
      </c>
    </row>
    <row r="2" spans="1:16" ht="22.5" customHeight="1"/>
    <row r="3" spans="1:16" ht="24">
      <c r="A3" s="473" t="s">
        <v>629</v>
      </c>
      <c r="B3" s="473"/>
      <c r="C3" s="473"/>
      <c r="D3" s="473"/>
      <c r="E3" s="473"/>
      <c r="F3" s="473"/>
      <c r="G3" s="473"/>
      <c r="H3" s="473"/>
      <c r="I3" s="473"/>
      <c r="J3" s="473"/>
      <c r="K3" s="473"/>
      <c r="L3" s="473"/>
      <c r="M3" s="473"/>
      <c r="N3" s="473"/>
      <c r="O3" s="473"/>
    </row>
    <row r="4" spans="1:16" ht="22.5" customHeight="1" thickBot="1"/>
    <row r="5" spans="1:16" ht="14.25" customHeight="1" thickBot="1">
      <c r="A5" s="52" t="s">
        <v>25</v>
      </c>
      <c r="B5" s="49"/>
      <c r="C5" s="53"/>
      <c r="D5" s="53"/>
      <c r="E5" s="53"/>
      <c r="F5" s="53"/>
      <c r="G5" s="53"/>
      <c r="H5" s="53"/>
      <c r="I5" s="53"/>
      <c r="J5" s="53"/>
      <c r="K5" s="53"/>
      <c r="L5" s="53"/>
      <c r="M5" s="53"/>
      <c r="N5" s="53"/>
      <c r="O5" s="54"/>
    </row>
    <row r="6" spans="1:16" ht="33.75" customHeight="1">
      <c r="A6" s="450" t="s">
        <v>2</v>
      </c>
      <c r="B6" s="451"/>
      <c r="C6" s="475">
        <f>入力シート①!C11</f>
        <v>0</v>
      </c>
      <c r="D6" s="476"/>
      <c r="E6" s="476"/>
      <c r="F6" s="476"/>
      <c r="G6" s="476"/>
      <c r="H6" s="476"/>
      <c r="I6" s="476"/>
      <c r="J6" s="476"/>
      <c r="K6" s="477"/>
      <c r="L6" s="478" t="s">
        <v>15</v>
      </c>
      <c r="M6" s="480">
        <f>入力シート①!C13</f>
        <v>0</v>
      </c>
      <c r="N6" s="481"/>
      <c r="O6" s="482"/>
    </row>
    <row r="7" spans="1:16" ht="33.75" customHeight="1" thickBot="1">
      <c r="A7" s="489" t="s">
        <v>86</v>
      </c>
      <c r="B7" s="490"/>
      <c r="C7" s="486">
        <f>入力シート①!C12</f>
        <v>0</v>
      </c>
      <c r="D7" s="487"/>
      <c r="E7" s="487"/>
      <c r="F7" s="487"/>
      <c r="G7" s="487"/>
      <c r="H7" s="487"/>
      <c r="I7" s="487"/>
      <c r="J7" s="487"/>
      <c r="K7" s="488"/>
      <c r="L7" s="479"/>
      <c r="M7" s="483"/>
      <c r="N7" s="484"/>
      <c r="O7" s="485"/>
    </row>
    <row r="8" spans="1:16" ht="33.75" customHeight="1" thickBot="1">
      <c r="A8" s="474" t="s">
        <v>12</v>
      </c>
      <c r="B8" s="474"/>
      <c r="C8" s="491">
        <f>入力シート①!C15</f>
        <v>0</v>
      </c>
      <c r="D8" s="491"/>
      <c r="E8" s="491"/>
      <c r="F8" s="491"/>
      <c r="G8" s="491"/>
      <c r="H8" s="491"/>
      <c r="I8" s="491"/>
      <c r="J8" s="491"/>
      <c r="K8" s="491"/>
      <c r="L8" s="491"/>
      <c r="M8" s="491"/>
      <c r="N8" s="491"/>
      <c r="O8" s="491"/>
    </row>
    <row r="9" spans="1:16" ht="33.75" customHeight="1" thickBot="1">
      <c r="A9" s="474" t="s">
        <v>13</v>
      </c>
      <c r="B9" s="474"/>
      <c r="C9" s="491">
        <f>入力シート①!C16</f>
        <v>0</v>
      </c>
      <c r="D9" s="491"/>
      <c r="E9" s="491"/>
      <c r="F9" s="491"/>
      <c r="G9" s="491"/>
      <c r="H9" s="491"/>
      <c r="I9" s="491"/>
      <c r="J9" s="491"/>
      <c r="K9" s="491"/>
      <c r="L9" s="491"/>
      <c r="M9" s="491"/>
      <c r="N9" s="491"/>
      <c r="O9" s="491"/>
    </row>
    <row r="10" spans="1:16" ht="33.75" customHeight="1" thickBot="1">
      <c r="A10" s="450" t="s">
        <v>10</v>
      </c>
      <c r="B10" s="451"/>
      <c r="C10" s="496">
        <f>入力シート①!C14</f>
        <v>0</v>
      </c>
      <c r="D10" s="497"/>
      <c r="E10" s="497"/>
      <c r="F10" s="497"/>
      <c r="G10" s="497"/>
      <c r="H10" s="497"/>
      <c r="I10" s="497"/>
      <c r="J10" s="497"/>
      <c r="K10" s="497"/>
      <c r="L10" s="55" t="s">
        <v>18</v>
      </c>
      <c r="M10" s="158">
        <f>入力シート①!G16</f>
        <v>125</v>
      </c>
      <c r="N10" s="56" t="s">
        <v>19</v>
      </c>
      <c r="O10" s="51"/>
    </row>
    <row r="11" spans="1:16" s="256" customFormat="1" ht="33.75" customHeight="1" thickBot="1">
      <c r="A11" s="454" t="s">
        <v>459</v>
      </c>
      <c r="B11" s="455"/>
      <c r="C11" s="456" t="str">
        <f>IF(入力シート①!C8="","無所属",入力シート①!C8)</f>
        <v>無所属</v>
      </c>
      <c r="D11" s="457"/>
      <c r="E11" s="457"/>
      <c r="F11" s="457"/>
      <c r="G11" s="457"/>
      <c r="H11" s="457"/>
      <c r="I11" s="457"/>
      <c r="J11" s="457"/>
      <c r="K11" s="457"/>
      <c r="L11" s="457"/>
      <c r="M11" s="457"/>
      <c r="N11" s="457"/>
      <c r="O11" s="458"/>
    </row>
    <row r="12" spans="1:16" ht="33.75" customHeight="1" thickBot="1">
      <c r="A12" s="454" t="s">
        <v>64</v>
      </c>
      <c r="B12" s="455"/>
      <c r="C12" s="456">
        <f>入力シート①!C18</f>
        <v>0</v>
      </c>
      <c r="D12" s="457"/>
      <c r="E12" s="457"/>
      <c r="F12" s="457"/>
      <c r="G12" s="457"/>
      <c r="H12" s="457"/>
      <c r="I12" s="457"/>
      <c r="J12" s="457"/>
      <c r="K12" s="457"/>
      <c r="L12" s="457"/>
      <c r="M12" s="457"/>
      <c r="N12" s="457"/>
      <c r="O12" s="458"/>
    </row>
    <row r="13" spans="1:16" ht="33.75" customHeight="1" thickBot="1">
      <c r="A13" s="492" t="s">
        <v>87</v>
      </c>
      <c r="B13" s="493"/>
      <c r="C13" s="500">
        <f>入力シート①!C20</f>
        <v>0</v>
      </c>
      <c r="D13" s="476"/>
      <c r="E13" s="476"/>
      <c r="F13" s="476"/>
      <c r="G13" s="476"/>
      <c r="H13" s="476"/>
      <c r="I13" s="476"/>
      <c r="J13" s="476"/>
      <c r="K13" s="476"/>
      <c r="L13" s="476"/>
      <c r="M13" s="476"/>
      <c r="N13" s="476"/>
      <c r="O13" s="477"/>
    </row>
    <row r="14" spans="1:16" ht="33.75" customHeight="1" thickBot="1">
      <c r="A14" s="494" t="s">
        <v>14</v>
      </c>
      <c r="B14" s="495"/>
      <c r="C14" s="498" t="str">
        <f>入力シート①!C3</f>
        <v>令和7年10月26日執行　宮城県知事選挙</v>
      </c>
      <c r="D14" s="499"/>
      <c r="E14" s="499"/>
      <c r="F14" s="499"/>
      <c r="G14" s="499"/>
      <c r="H14" s="499"/>
      <c r="I14" s="499"/>
      <c r="J14" s="499"/>
      <c r="K14" s="499"/>
      <c r="L14" s="499"/>
      <c r="M14" s="461"/>
      <c r="N14" s="461"/>
      <c r="O14" s="462"/>
    </row>
    <row r="15" spans="1:16" s="270" customFormat="1" ht="33.75" customHeight="1" thickBot="1">
      <c r="A15" s="463" t="s">
        <v>621</v>
      </c>
      <c r="B15" s="464"/>
      <c r="C15" s="464"/>
      <c r="D15" s="464"/>
      <c r="E15" s="464"/>
      <c r="F15" s="464"/>
      <c r="G15" s="465" t="str">
        <f>IF(入力シート①!C19="","",入力シート①!C19)</f>
        <v/>
      </c>
      <c r="H15" s="466"/>
      <c r="I15" s="466"/>
      <c r="J15" s="466"/>
      <c r="K15" s="466"/>
      <c r="L15" s="466"/>
      <c r="M15" s="466"/>
      <c r="N15" s="466"/>
      <c r="O15" s="467"/>
    </row>
    <row r="16" spans="1:16">
      <c r="A16" s="450" t="s">
        <v>11</v>
      </c>
      <c r="B16" s="451"/>
      <c r="C16" s="259" t="s">
        <v>460</v>
      </c>
      <c r="D16" s="58"/>
      <c r="E16" s="58"/>
      <c r="F16" s="58"/>
      <c r="G16" s="58"/>
      <c r="H16" s="58"/>
      <c r="I16" s="58"/>
      <c r="J16" s="58"/>
      <c r="K16" s="58"/>
      <c r="L16" s="58"/>
      <c r="M16" s="58"/>
      <c r="N16" s="58"/>
      <c r="O16" s="59"/>
    </row>
    <row r="17" spans="1:15">
      <c r="A17" s="450"/>
      <c r="B17" s="451"/>
      <c r="C17" s="259" t="s">
        <v>461</v>
      </c>
      <c r="D17" s="58"/>
      <c r="E17" s="58"/>
      <c r="F17" s="58"/>
      <c r="G17" s="58"/>
      <c r="H17" s="58"/>
      <c r="I17" s="58"/>
      <c r="J17" s="58"/>
      <c r="K17" s="58"/>
      <c r="L17" s="58"/>
      <c r="M17" s="58"/>
      <c r="N17" s="58"/>
      <c r="O17" s="59"/>
    </row>
    <row r="18" spans="1:15">
      <c r="A18" s="450"/>
      <c r="B18" s="451"/>
      <c r="C18" s="259" t="s">
        <v>462</v>
      </c>
      <c r="D18" s="58"/>
      <c r="E18" s="58"/>
      <c r="F18" s="58"/>
      <c r="G18" s="58"/>
      <c r="H18" s="58"/>
      <c r="I18" s="58"/>
      <c r="J18" s="58"/>
      <c r="K18" s="58"/>
      <c r="L18" s="58"/>
      <c r="M18" s="58"/>
      <c r="N18" s="58"/>
      <c r="O18" s="59"/>
    </row>
    <row r="19" spans="1:15" ht="16.5" thickBot="1">
      <c r="A19" s="452"/>
      <c r="B19" s="453"/>
      <c r="C19" s="260" t="s">
        <v>544</v>
      </c>
      <c r="D19" s="209"/>
      <c r="E19" s="209"/>
      <c r="F19" s="209"/>
      <c r="G19" s="209"/>
      <c r="H19" s="209"/>
      <c r="I19" s="209"/>
      <c r="J19" s="209"/>
      <c r="K19" s="209"/>
      <c r="L19" s="209"/>
      <c r="M19" s="209"/>
      <c r="N19" s="209"/>
      <c r="O19" s="210"/>
    </row>
    <row r="21" spans="1:15">
      <c r="A21" s="46" t="s">
        <v>375</v>
      </c>
      <c r="B21" s="46"/>
      <c r="C21" s="46"/>
      <c r="D21" s="46"/>
      <c r="E21" s="46"/>
      <c r="F21" s="46"/>
      <c r="G21" s="46"/>
      <c r="H21" s="46"/>
      <c r="I21" s="46"/>
      <c r="J21" s="46"/>
      <c r="K21" s="46"/>
      <c r="L21" s="46"/>
      <c r="M21" s="46"/>
      <c r="N21" s="46"/>
      <c r="O21" s="46"/>
    </row>
    <row r="22" spans="1:15">
      <c r="A22" s="46"/>
      <c r="B22" s="46"/>
      <c r="C22" s="46"/>
      <c r="D22" s="46"/>
      <c r="E22" s="46"/>
      <c r="F22" s="46"/>
      <c r="G22" s="46"/>
      <c r="H22" s="46"/>
      <c r="I22" s="46"/>
      <c r="J22" s="46"/>
      <c r="K22" s="46"/>
      <c r="L22" s="46"/>
      <c r="M22" s="46"/>
      <c r="N22" s="46"/>
      <c r="O22" s="46"/>
    </row>
    <row r="23" spans="1:15">
      <c r="A23" s="470">
        <f>設定シート!D6</f>
        <v>45939</v>
      </c>
      <c r="B23" s="470"/>
      <c r="C23" s="470"/>
      <c r="D23" s="470"/>
      <c r="F23" s="60"/>
      <c r="G23" s="60"/>
      <c r="H23" s="60"/>
      <c r="I23" s="46"/>
      <c r="J23" s="46"/>
      <c r="K23" s="46"/>
      <c r="L23" s="46"/>
    </row>
    <row r="24" spans="1:15">
      <c r="A24" s="46"/>
      <c r="B24" s="46"/>
      <c r="C24" s="46"/>
      <c r="D24" s="60"/>
      <c r="E24" s="60"/>
      <c r="F24" s="60"/>
      <c r="G24" s="60"/>
      <c r="H24" s="60"/>
      <c r="I24" s="46"/>
      <c r="J24" s="46"/>
      <c r="K24" s="46"/>
      <c r="L24" s="46"/>
      <c r="M24" s="46"/>
      <c r="N24" s="46"/>
      <c r="O24" s="46"/>
    </row>
    <row r="25" spans="1:15">
      <c r="A25" s="46"/>
      <c r="B25" s="46"/>
      <c r="C25" s="46"/>
      <c r="D25" s="46"/>
      <c r="E25" s="61"/>
      <c r="F25" s="60"/>
      <c r="G25" s="460"/>
      <c r="H25" s="460"/>
      <c r="I25" s="460"/>
      <c r="J25" s="460"/>
      <c r="K25" s="460"/>
      <c r="L25" s="460"/>
      <c r="M25" s="460"/>
      <c r="N25" s="460"/>
      <c r="O25" s="46"/>
    </row>
    <row r="26" spans="1:15">
      <c r="A26" s="46"/>
      <c r="B26" s="46"/>
      <c r="C26" s="46"/>
      <c r="D26" s="60"/>
      <c r="E26" s="60"/>
      <c r="F26" s="60"/>
      <c r="G26" s="60"/>
      <c r="H26" s="60"/>
      <c r="I26" s="46"/>
      <c r="J26" s="46"/>
      <c r="K26" s="46"/>
      <c r="L26" s="46"/>
      <c r="M26" s="46"/>
      <c r="N26" s="46"/>
      <c r="O26" s="46"/>
    </row>
    <row r="27" spans="1:15" ht="21">
      <c r="A27" s="46"/>
      <c r="B27" s="46"/>
      <c r="C27" s="46"/>
      <c r="D27" s="60"/>
      <c r="E27" s="61" t="s">
        <v>181</v>
      </c>
      <c r="F27" s="61"/>
      <c r="G27" s="459">
        <f>入力シート①!C12</f>
        <v>0</v>
      </c>
      <c r="H27" s="459"/>
      <c r="I27" s="459"/>
      <c r="J27" s="459"/>
      <c r="K27" s="459"/>
      <c r="L27" s="459"/>
      <c r="M27" s="459"/>
      <c r="N27" s="459"/>
      <c r="O27" s="459"/>
    </row>
    <row r="28" spans="1:15">
      <c r="A28" s="46"/>
      <c r="B28" s="46"/>
      <c r="C28" s="46"/>
      <c r="D28" s="60"/>
      <c r="E28" s="61"/>
      <c r="F28" s="61"/>
      <c r="G28" s="60"/>
      <c r="H28" s="60"/>
      <c r="I28" s="46"/>
      <c r="J28" s="46"/>
      <c r="K28" s="46"/>
      <c r="L28" s="62"/>
      <c r="M28" s="62"/>
      <c r="N28" s="46"/>
      <c r="O28" s="46"/>
    </row>
    <row r="29" spans="1:15">
      <c r="A29" s="46"/>
      <c r="B29" s="46"/>
      <c r="C29" s="46"/>
      <c r="D29" s="60"/>
      <c r="E29" s="61"/>
      <c r="F29" s="46"/>
      <c r="G29" s="472"/>
      <c r="H29" s="472"/>
      <c r="I29" s="472"/>
      <c r="J29" s="472"/>
      <c r="K29" s="472"/>
      <c r="L29" s="472"/>
      <c r="M29" s="472"/>
      <c r="N29" s="472"/>
      <c r="O29" s="472"/>
    </row>
    <row r="30" spans="1:15">
      <c r="A30" s="63"/>
      <c r="B30" s="46"/>
      <c r="C30" s="46"/>
      <c r="D30" s="46"/>
      <c r="E30" s="46"/>
      <c r="F30" s="46"/>
      <c r="G30" s="46"/>
      <c r="H30" s="46"/>
      <c r="I30" s="46"/>
      <c r="J30" s="46"/>
      <c r="K30" s="46"/>
      <c r="L30" s="46"/>
      <c r="M30" s="46"/>
      <c r="N30" s="46"/>
      <c r="O30" s="46"/>
    </row>
    <row r="31" spans="1:15">
      <c r="A31" s="46" t="s">
        <v>630</v>
      </c>
      <c r="B31" s="46"/>
      <c r="C31" s="46"/>
      <c r="D31" s="46"/>
      <c r="E31" s="46"/>
      <c r="F31" s="46"/>
      <c r="G31" s="46"/>
      <c r="H31" s="46"/>
      <c r="I31" s="46"/>
      <c r="J31" s="46"/>
      <c r="K31" s="46"/>
      <c r="L31" s="471"/>
      <c r="M31" s="471"/>
      <c r="N31" s="47"/>
      <c r="O31" s="46"/>
    </row>
    <row r="32" spans="1:15">
      <c r="A32" s="46"/>
      <c r="B32" s="468"/>
      <c r="C32" s="468"/>
      <c r="D32" s="46" t="s">
        <v>8</v>
      </c>
      <c r="E32" s="46"/>
      <c r="F32" s="469" t="str">
        <f>入力シート①!G6</f>
        <v>櫻井　正人</v>
      </c>
      <c r="G32" s="469"/>
      <c r="H32" s="469"/>
      <c r="I32" s="469"/>
      <c r="J32" s="46" t="s">
        <v>20</v>
      </c>
      <c r="K32" s="46"/>
      <c r="L32" s="46"/>
      <c r="M32" s="46"/>
      <c r="N32" s="46"/>
      <c r="O32" s="46"/>
    </row>
    <row r="33" spans="1:18">
      <c r="A33" s="48" t="s">
        <v>69</v>
      </c>
    </row>
    <row r="35" spans="1:18">
      <c r="A35" s="501" t="s">
        <v>179</v>
      </c>
      <c r="B35" s="501"/>
      <c r="C35" s="501"/>
      <c r="D35" s="501"/>
      <c r="E35" s="501"/>
      <c r="F35" s="501"/>
      <c r="G35" s="501"/>
      <c r="H35" s="501"/>
      <c r="I35" s="501"/>
      <c r="J35" s="501"/>
      <c r="K35" s="501"/>
      <c r="L35" s="501"/>
      <c r="M35" s="501"/>
      <c r="N35" s="501"/>
      <c r="O35" s="501"/>
    </row>
    <row r="36" spans="1:18">
      <c r="A36" s="501"/>
      <c r="B36" s="501"/>
      <c r="C36" s="501"/>
      <c r="D36" s="501"/>
      <c r="E36" s="501"/>
      <c r="F36" s="501"/>
      <c r="G36" s="501"/>
      <c r="H36" s="501"/>
      <c r="I36" s="501"/>
      <c r="J36" s="501"/>
      <c r="K36" s="501"/>
      <c r="L36" s="501"/>
      <c r="M36" s="501"/>
      <c r="N36" s="501"/>
      <c r="O36" s="501"/>
      <c r="Q36" s="46"/>
      <c r="R36" s="46"/>
    </row>
    <row r="37" spans="1:18">
      <c r="A37" s="501" t="s">
        <v>463</v>
      </c>
      <c r="B37" s="501"/>
      <c r="C37" s="501"/>
      <c r="D37" s="501"/>
      <c r="E37" s="501"/>
      <c r="F37" s="501"/>
      <c r="G37" s="501"/>
      <c r="H37" s="501"/>
      <c r="I37" s="501"/>
      <c r="J37" s="501"/>
      <c r="K37" s="501"/>
      <c r="L37" s="501"/>
      <c r="M37" s="501"/>
      <c r="N37" s="501"/>
      <c r="O37" s="501"/>
      <c r="Q37" s="46"/>
      <c r="R37" s="46"/>
    </row>
    <row r="38" spans="1:18">
      <c r="A38" s="501" t="s">
        <v>464</v>
      </c>
      <c r="B38" s="501"/>
      <c r="C38" s="501"/>
      <c r="D38" s="501"/>
      <c r="E38" s="501"/>
      <c r="F38" s="501"/>
      <c r="G38" s="501"/>
      <c r="H38" s="501"/>
      <c r="I38" s="501"/>
      <c r="J38" s="501"/>
      <c r="K38" s="501"/>
      <c r="L38" s="501"/>
      <c r="M38" s="501"/>
      <c r="N38" s="501"/>
      <c r="O38" s="501"/>
      <c r="Q38" s="46"/>
      <c r="R38" s="46"/>
    </row>
    <row r="39" spans="1:18">
      <c r="A39" s="501"/>
      <c r="B39" s="501"/>
      <c r="C39" s="501"/>
      <c r="D39" s="501"/>
      <c r="E39" s="501"/>
      <c r="F39" s="501"/>
      <c r="G39" s="501"/>
      <c r="H39" s="501"/>
      <c r="I39" s="501"/>
      <c r="J39" s="501"/>
      <c r="K39" s="501"/>
      <c r="L39" s="501"/>
      <c r="M39" s="501"/>
      <c r="N39" s="501"/>
      <c r="O39" s="501"/>
      <c r="Q39" s="46"/>
      <c r="R39" s="46"/>
    </row>
    <row r="40" spans="1:18">
      <c r="A40" s="502" t="s">
        <v>465</v>
      </c>
      <c r="B40" s="502"/>
      <c r="C40" s="502"/>
      <c r="D40" s="502"/>
      <c r="E40" s="502"/>
      <c r="F40" s="502"/>
      <c r="G40" s="502"/>
      <c r="H40" s="502"/>
      <c r="I40" s="502"/>
      <c r="J40" s="502"/>
      <c r="K40" s="502"/>
      <c r="L40" s="502"/>
      <c r="M40" s="502"/>
      <c r="N40" s="502"/>
      <c r="O40" s="502"/>
      <c r="Q40" s="46"/>
      <c r="R40" s="46"/>
    </row>
    <row r="41" spans="1:18">
      <c r="A41" s="501" t="s">
        <v>466</v>
      </c>
      <c r="B41" s="501"/>
      <c r="C41" s="501"/>
      <c r="D41" s="501"/>
      <c r="E41" s="501"/>
      <c r="F41" s="501"/>
      <c r="G41" s="501"/>
      <c r="H41" s="501"/>
      <c r="I41" s="501"/>
      <c r="J41" s="501"/>
      <c r="K41" s="501"/>
      <c r="L41" s="501"/>
      <c r="M41" s="501"/>
      <c r="N41" s="501"/>
      <c r="O41" s="501"/>
      <c r="Q41" s="46"/>
      <c r="R41" s="46"/>
    </row>
    <row r="42" spans="1:18">
      <c r="A42" s="501"/>
      <c r="B42" s="501"/>
      <c r="C42" s="501"/>
      <c r="D42" s="501"/>
      <c r="E42" s="501"/>
      <c r="F42" s="501"/>
      <c r="G42" s="501"/>
      <c r="H42" s="501"/>
      <c r="I42" s="501"/>
      <c r="J42" s="501"/>
      <c r="K42" s="501"/>
      <c r="L42" s="501"/>
      <c r="M42" s="501"/>
      <c r="N42" s="501"/>
      <c r="O42" s="501"/>
      <c r="Q42" s="46"/>
      <c r="R42" s="46"/>
    </row>
    <row r="43" spans="1:18">
      <c r="A43" s="501" t="s">
        <v>537</v>
      </c>
      <c r="B43" s="501"/>
      <c r="C43" s="501"/>
      <c r="D43" s="501"/>
      <c r="E43" s="501"/>
      <c r="F43" s="501"/>
      <c r="G43" s="501"/>
      <c r="H43" s="501"/>
      <c r="I43" s="501"/>
      <c r="J43" s="501"/>
      <c r="K43" s="501"/>
      <c r="L43" s="501"/>
      <c r="M43" s="501"/>
      <c r="N43" s="501"/>
      <c r="O43" s="501"/>
      <c r="Q43" s="46"/>
      <c r="R43" s="46"/>
    </row>
    <row r="44" spans="1:18">
      <c r="A44" s="501" t="s">
        <v>538</v>
      </c>
      <c r="B44" s="501"/>
      <c r="C44" s="501"/>
      <c r="D44" s="501"/>
      <c r="E44" s="501"/>
      <c r="F44" s="501"/>
      <c r="G44" s="501"/>
      <c r="H44" s="501"/>
      <c r="I44" s="501"/>
      <c r="J44" s="501"/>
      <c r="K44" s="501"/>
      <c r="L44" s="501"/>
      <c r="M44" s="501"/>
      <c r="N44" s="501"/>
      <c r="O44" s="501"/>
      <c r="Q44" s="46"/>
      <c r="R44" s="46"/>
    </row>
    <row r="45" spans="1:18">
      <c r="A45" s="501"/>
      <c r="B45" s="501"/>
      <c r="C45" s="501"/>
      <c r="D45" s="501"/>
      <c r="E45" s="501"/>
      <c r="F45" s="501"/>
      <c r="G45" s="501"/>
      <c r="H45" s="501"/>
      <c r="I45" s="501"/>
      <c r="J45" s="501"/>
      <c r="K45" s="501"/>
      <c r="L45" s="501"/>
      <c r="M45" s="501"/>
      <c r="N45" s="501"/>
      <c r="O45" s="501"/>
    </row>
    <row r="46" spans="1:18">
      <c r="A46" s="501" t="s">
        <v>467</v>
      </c>
      <c r="B46" s="501"/>
      <c r="C46" s="501"/>
      <c r="D46" s="501"/>
      <c r="E46" s="501"/>
      <c r="F46" s="501"/>
      <c r="G46" s="501"/>
      <c r="H46" s="501"/>
      <c r="I46" s="501"/>
      <c r="J46" s="501"/>
      <c r="K46" s="501"/>
      <c r="L46" s="501"/>
      <c r="M46" s="501"/>
      <c r="N46" s="501"/>
      <c r="O46" s="501"/>
    </row>
    <row r="47" spans="1:18">
      <c r="A47" s="501" t="s">
        <v>180</v>
      </c>
      <c r="B47" s="501"/>
      <c r="C47" s="501"/>
      <c r="D47" s="501"/>
      <c r="E47" s="501"/>
      <c r="F47" s="501"/>
      <c r="G47" s="501"/>
      <c r="H47" s="501"/>
      <c r="I47" s="501"/>
      <c r="J47" s="501"/>
      <c r="K47" s="501"/>
      <c r="L47" s="501"/>
      <c r="M47" s="501"/>
      <c r="N47" s="501"/>
      <c r="O47" s="501"/>
    </row>
    <row r="48" spans="1:18">
      <c r="A48" s="501"/>
      <c r="B48" s="501"/>
      <c r="C48" s="501"/>
      <c r="D48" s="501"/>
      <c r="E48" s="501"/>
      <c r="F48" s="501"/>
      <c r="G48" s="501"/>
      <c r="H48" s="501"/>
      <c r="I48" s="501"/>
      <c r="J48" s="501"/>
      <c r="K48" s="501"/>
      <c r="L48" s="501"/>
      <c r="M48" s="501"/>
      <c r="N48" s="501"/>
      <c r="O48" s="501"/>
    </row>
    <row r="49" spans="1:15">
      <c r="A49" s="501" t="s">
        <v>468</v>
      </c>
      <c r="B49" s="501"/>
      <c r="C49" s="501"/>
      <c r="D49" s="501"/>
      <c r="E49" s="501"/>
      <c r="F49" s="501"/>
      <c r="G49" s="501"/>
      <c r="H49" s="501"/>
      <c r="I49" s="501"/>
      <c r="J49" s="501"/>
      <c r="K49" s="501"/>
      <c r="L49" s="501"/>
      <c r="M49" s="501"/>
      <c r="N49" s="501"/>
      <c r="O49" s="501"/>
    </row>
    <row r="50" spans="1:15">
      <c r="A50" s="501" t="s">
        <v>374</v>
      </c>
      <c r="B50" s="501"/>
      <c r="C50" s="501"/>
      <c r="D50" s="501"/>
      <c r="E50" s="501"/>
      <c r="F50" s="501"/>
      <c r="G50" s="501"/>
      <c r="H50" s="501"/>
      <c r="I50" s="501"/>
      <c r="J50" s="501"/>
      <c r="K50" s="501"/>
      <c r="L50" s="501"/>
      <c r="M50" s="501"/>
      <c r="N50" s="501"/>
      <c r="O50" s="501"/>
    </row>
    <row r="51" spans="1:15">
      <c r="A51" s="501" t="s">
        <v>373</v>
      </c>
      <c r="B51" s="501"/>
      <c r="C51" s="501"/>
      <c r="D51" s="501"/>
      <c r="E51" s="501"/>
      <c r="F51" s="501"/>
      <c r="G51" s="501"/>
      <c r="H51" s="501"/>
      <c r="I51" s="501"/>
      <c r="J51" s="501"/>
      <c r="K51" s="501"/>
      <c r="L51" s="501"/>
      <c r="M51" s="501"/>
      <c r="N51" s="501"/>
      <c r="O51" s="501"/>
    </row>
    <row r="52" spans="1:15">
      <c r="A52" s="501" t="s">
        <v>193</v>
      </c>
      <c r="B52" s="501"/>
      <c r="C52" s="501"/>
      <c r="D52" s="501"/>
      <c r="E52" s="501"/>
      <c r="F52" s="501"/>
      <c r="G52" s="501"/>
      <c r="H52" s="501"/>
      <c r="I52" s="501"/>
      <c r="J52" s="501"/>
      <c r="K52" s="501"/>
      <c r="L52" s="501"/>
      <c r="M52" s="501"/>
      <c r="N52" s="501"/>
      <c r="O52" s="501"/>
    </row>
    <row r="53" spans="1:15">
      <c r="A53" s="46"/>
      <c r="B53" s="46"/>
      <c r="C53" s="46"/>
      <c r="D53" s="46"/>
      <c r="E53" s="46"/>
      <c r="F53" s="46"/>
      <c r="G53" s="46"/>
      <c r="H53" s="46"/>
      <c r="I53" s="46"/>
      <c r="J53" s="46"/>
      <c r="K53" s="46"/>
      <c r="L53" s="46"/>
      <c r="M53" s="46"/>
    </row>
    <row r="54" spans="1:15">
      <c r="A54" s="46"/>
      <c r="B54" s="46"/>
      <c r="C54" s="46"/>
      <c r="D54" s="46"/>
      <c r="E54" s="46"/>
      <c r="F54" s="46"/>
      <c r="G54" s="46"/>
      <c r="H54" s="46"/>
      <c r="I54" s="46"/>
      <c r="J54" s="46"/>
      <c r="K54" s="46"/>
      <c r="L54" s="46"/>
      <c r="M54" s="46"/>
    </row>
  </sheetData>
  <mergeCells count="50">
    <mergeCell ref="A50:O50"/>
    <mergeCell ref="A51:O51"/>
    <mergeCell ref="A52:O52"/>
    <mergeCell ref="A45:O45"/>
    <mergeCell ref="A46:O46"/>
    <mergeCell ref="A47:O47"/>
    <mergeCell ref="A48:O48"/>
    <mergeCell ref="A49:O49"/>
    <mergeCell ref="A40:O40"/>
    <mergeCell ref="A41:O41"/>
    <mergeCell ref="A42:O42"/>
    <mergeCell ref="A43:O43"/>
    <mergeCell ref="A44:O44"/>
    <mergeCell ref="A35:O35"/>
    <mergeCell ref="A36:O36"/>
    <mergeCell ref="A37:O37"/>
    <mergeCell ref="A38:O38"/>
    <mergeCell ref="A39:O39"/>
    <mergeCell ref="A10:B10"/>
    <mergeCell ref="A13:B13"/>
    <mergeCell ref="A14:B14"/>
    <mergeCell ref="C10:K10"/>
    <mergeCell ref="C14:L14"/>
    <mergeCell ref="C13:O13"/>
    <mergeCell ref="A11:B11"/>
    <mergeCell ref="C11:O11"/>
    <mergeCell ref="A3:O3"/>
    <mergeCell ref="A9:B9"/>
    <mergeCell ref="A6:B6"/>
    <mergeCell ref="A8:B8"/>
    <mergeCell ref="C6:K6"/>
    <mergeCell ref="L6:L7"/>
    <mergeCell ref="M6:O7"/>
    <mergeCell ref="C7:K7"/>
    <mergeCell ref="A7:B7"/>
    <mergeCell ref="C8:O8"/>
    <mergeCell ref="C9:O9"/>
    <mergeCell ref="B32:C32"/>
    <mergeCell ref="F32:I32"/>
    <mergeCell ref="A23:D23"/>
    <mergeCell ref="L31:M31"/>
    <mergeCell ref="G29:O29"/>
    <mergeCell ref="A16:B19"/>
    <mergeCell ref="A12:B12"/>
    <mergeCell ref="C12:O12"/>
    <mergeCell ref="G27:O27"/>
    <mergeCell ref="G25:N25"/>
    <mergeCell ref="M14:O14"/>
    <mergeCell ref="A15:F15"/>
    <mergeCell ref="G15:O15"/>
  </mergeCells>
  <phoneticPr fontId="1"/>
  <hyperlinks>
    <hyperlink ref="P1" location="目次!A1" display="目次に戻る"/>
  </hyperlinks>
  <printOptions horizontalCentered="1"/>
  <pageMargins left="0.78740157480314965" right="0.19685039370078741" top="0.39370078740157483" bottom="0.39370078740157483" header="0.31496062992125984" footer="0.31496062992125984"/>
  <pageSetup paperSize="9" scale="98" orientation="portrait" blackAndWhite="1" horizontalDpi="200" verticalDpi="200" r:id="rId1"/>
  <headerFooter alignWithMargins="0"/>
  <rowBreaks count="1" manualBreakCount="1">
    <brk id="32" max="1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R59"/>
  <sheetViews>
    <sheetView view="pageBreakPreview" zoomScaleNormal="100" zoomScaleSheetLayoutView="100" workbookViewId="0"/>
  </sheetViews>
  <sheetFormatPr defaultColWidth="5.875" defaultRowHeight="15.75"/>
  <cols>
    <col min="1" max="2" width="6.625" style="48" customWidth="1"/>
    <col min="3" max="12" width="5.875" style="48"/>
    <col min="13" max="13" width="6.625" style="48" customWidth="1"/>
    <col min="14" max="15" width="5.875" style="48"/>
    <col min="16" max="16" width="11.875" style="48" bestFit="1" customWidth="1"/>
    <col min="17" max="16384" width="5.875" style="48"/>
  </cols>
  <sheetData>
    <row r="1" spans="1:16" s="46" customFormat="1" ht="12" customHeight="1">
      <c r="O1" s="47" t="s">
        <v>521</v>
      </c>
      <c r="P1" s="245" t="s">
        <v>364</v>
      </c>
    </row>
    <row r="2" spans="1:16" ht="22.5" customHeight="1"/>
    <row r="3" spans="1:16" ht="24">
      <c r="A3" s="473" t="s">
        <v>641</v>
      </c>
      <c r="B3" s="473"/>
      <c r="C3" s="473"/>
      <c r="D3" s="473"/>
      <c r="E3" s="473"/>
      <c r="F3" s="473"/>
      <c r="G3" s="473"/>
      <c r="H3" s="473"/>
      <c r="I3" s="473"/>
      <c r="J3" s="473"/>
      <c r="K3" s="473"/>
      <c r="L3" s="473"/>
      <c r="M3" s="473"/>
      <c r="N3" s="473"/>
      <c r="O3" s="473"/>
    </row>
    <row r="4" spans="1:16" ht="22.5" customHeight="1" thickBot="1"/>
    <row r="5" spans="1:16" ht="14.25" customHeight="1" thickBot="1">
      <c r="A5" s="52" t="s">
        <v>25</v>
      </c>
      <c r="B5" s="49"/>
      <c r="C5" s="53"/>
      <c r="D5" s="53"/>
      <c r="E5" s="53"/>
      <c r="F5" s="53"/>
      <c r="G5" s="53"/>
      <c r="H5" s="53"/>
      <c r="I5" s="53"/>
      <c r="J5" s="53"/>
      <c r="K5" s="53"/>
      <c r="L5" s="53"/>
      <c r="M5" s="53"/>
      <c r="N5" s="53"/>
      <c r="O5" s="54"/>
    </row>
    <row r="6" spans="1:16" ht="33.75" customHeight="1">
      <c r="A6" s="450" t="s">
        <v>2</v>
      </c>
      <c r="B6" s="451"/>
      <c r="C6" s="475">
        <f>入力シート①!C11</f>
        <v>0</v>
      </c>
      <c r="D6" s="476"/>
      <c r="E6" s="476"/>
      <c r="F6" s="476"/>
      <c r="G6" s="476"/>
      <c r="H6" s="476"/>
      <c r="I6" s="476"/>
      <c r="J6" s="476"/>
      <c r="K6" s="477"/>
      <c r="L6" s="478" t="s">
        <v>15</v>
      </c>
      <c r="M6" s="480">
        <f>入力シート①!C13</f>
        <v>0</v>
      </c>
      <c r="N6" s="481"/>
      <c r="O6" s="482"/>
    </row>
    <row r="7" spans="1:16" ht="33.75" customHeight="1" thickBot="1">
      <c r="A7" s="489" t="s">
        <v>86</v>
      </c>
      <c r="B7" s="490"/>
      <c r="C7" s="486">
        <f>入力シート①!C12</f>
        <v>0</v>
      </c>
      <c r="D7" s="487"/>
      <c r="E7" s="487"/>
      <c r="F7" s="487"/>
      <c r="G7" s="487"/>
      <c r="H7" s="487"/>
      <c r="I7" s="487"/>
      <c r="J7" s="487"/>
      <c r="K7" s="488"/>
      <c r="L7" s="479"/>
      <c r="M7" s="483"/>
      <c r="N7" s="484"/>
      <c r="O7" s="485"/>
    </row>
    <row r="8" spans="1:16" ht="33.75" customHeight="1" thickBot="1">
      <c r="A8" s="474" t="s">
        <v>12</v>
      </c>
      <c r="B8" s="474"/>
      <c r="C8" s="491">
        <f>入力シート①!C15</f>
        <v>0</v>
      </c>
      <c r="D8" s="491"/>
      <c r="E8" s="491"/>
      <c r="F8" s="491"/>
      <c r="G8" s="491"/>
      <c r="H8" s="491"/>
      <c r="I8" s="491"/>
      <c r="J8" s="491"/>
      <c r="K8" s="491"/>
      <c r="L8" s="491"/>
      <c r="M8" s="491"/>
      <c r="N8" s="491"/>
      <c r="O8" s="491"/>
    </row>
    <row r="9" spans="1:16" ht="33.75" customHeight="1" thickBot="1">
      <c r="A9" s="474" t="s">
        <v>13</v>
      </c>
      <c r="B9" s="474"/>
      <c r="C9" s="491">
        <f>入力シート①!C16</f>
        <v>0</v>
      </c>
      <c r="D9" s="491"/>
      <c r="E9" s="491"/>
      <c r="F9" s="491"/>
      <c r="G9" s="491"/>
      <c r="H9" s="491"/>
      <c r="I9" s="491"/>
      <c r="J9" s="491"/>
      <c r="K9" s="491"/>
      <c r="L9" s="491"/>
      <c r="M9" s="491"/>
      <c r="N9" s="491"/>
      <c r="O9" s="491"/>
    </row>
    <row r="10" spans="1:16" ht="33.75" customHeight="1" thickBot="1">
      <c r="A10" s="450" t="s">
        <v>10</v>
      </c>
      <c r="B10" s="451"/>
      <c r="C10" s="496">
        <f>入力シート①!C14</f>
        <v>0</v>
      </c>
      <c r="D10" s="497"/>
      <c r="E10" s="497"/>
      <c r="F10" s="497"/>
      <c r="G10" s="497"/>
      <c r="H10" s="497"/>
      <c r="I10" s="497"/>
      <c r="J10" s="497"/>
      <c r="K10" s="497"/>
      <c r="L10" s="55" t="s">
        <v>18</v>
      </c>
      <c r="M10" s="158">
        <f>入力シート①!G16</f>
        <v>125</v>
      </c>
      <c r="N10" s="56" t="s">
        <v>19</v>
      </c>
      <c r="O10" s="51"/>
    </row>
    <row r="11" spans="1:16" s="256" customFormat="1" ht="33.75" customHeight="1" thickBot="1">
      <c r="A11" s="454" t="s">
        <v>459</v>
      </c>
      <c r="B11" s="455"/>
      <c r="C11" s="456">
        <f>入力シート①!C8</f>
        <v>0</v>
      </c>
      <c r="D11" s="457"/>
      <c r="E11" s="457"/>
      <c r="F11" s="457"/>
      <c r="G11" s="457"/>
      <c r="H11" s="457"/>
      <c r="I11" s="457"/>
      <c r="J11" s="457"/>
      <c r="K11" s="457"/>
      <c r="L11" s="457"/>
      <c r="M11" s="457"/>
      <c r="N11" s="457"/>
      <c r="O11" s="458"/>
    </row>
    <row r="12" spans="1:16" ht="33.75" customHeight="1" thickBot="1">
      <c r="A12" s="454" t="s">
        <v>64</v>
      </c>
      <c r="B12" s="455"/>
      <c r="C12" s="456">
        <f>入力シート①!C18</f>
        <v>0</v>
      </c>
      <c r="D12" s="457"/>
      <c r="E12" s="457"/>
      <c r="F12" s="457"/>
      <c r="G12" s="457"/>
      <c r="H12" s="457"/>
      <c r="I12" s="457"/>
      <c r="J12" s="457"/>
      <c r="K12" s="457"/>
      <c r="L12" s="457"/>
      <c r="M12" s="457"/>
      <c r="N12" s="457"/>
      <c r="O12" s="458"/>
    </row>
    <row r="13" spans="1:16" ht="33.75" customHeight="1" thickBot="1">
      <c r="A13" s="492" t="s">
        <v>87</v>
      </c>
      <c r="B13" s="493"/>
      <c r="C13" s="500">
        <f>入力シート①!C20</f>
        <v>0</v>
      </c>
      <c r="D13" s="476"/>
      <c r="E13" s="476"/>
      <c r="F13" s="476"/>
      <c r="G13" s="476"/>
      <c r="H13" s="476"/>
      <c r="I13" s="476"/>
      <c r="J13" s="476"/>
      <c r="K13" s="476"/>
      <c r="L13" s="476"/>
      <c r="M13" s="476"/>
      <c r="N13" s="476"/>
      <c r="O13" s="477"/>
    </row>
    <row r="14" spans="1:16" ht="33.75" customHeight="1" thickBot="1">
      <c r="A14" s="494" t="s">
        <v>14</v>
      </c>
      <c r="B14" s="495"/>
      <c r="C14" s="498" t="str">
        <f>入力シート①!C3</f>
        <v>令和7年10月26日執行　宮城県知事選挙</v>
      </c>
      <c r="D14" s="499"/>
      <c r="E14" s="499"/>
      <c r="F14" s="499"/>
      <c r="G14" s="499"/>
      <c r="H14" s="499"/>
      <c r="I14" s="499"/>
      <c r="J14" s="499"/>
      <c r="K14" s="499"/>
      <c r="L14" s="499"/>
      <c r="M14" s="461"/>
      <c r="N14" s="461"/>
      <c r="O14" s="462"/>
    </row>
    <row r="15" spans="1:16" s="270" customFormat="1" ht="33.75" customHeight="1" thickBot="1">
      <c r="A15" s="463" t="s">
        <v>536</v>
      </c>
      <c r="B15" s="464"/>
      <c r="C15" s="464"/>
      <c r="D15" s="464"/>
      <c r="E15" s="464"/>
      <c r="F15" s="464"/>
      <c r="G15" s="465" t="str">
        <f>IF(入力シート①!C19="","",入力シート①!C19)</f>
        <v/>
      </c>
      <c r="H15" s="466"/>
      <c r="I15" s="466"/>
      <c r="J15" s="466"/>
      <c r="K15" s="466"/>
      <c r="L15" s="466"/>
      <c r="M15" s="466"/>
      <c r="N15" s="466"/>
      <c r="O15" s="467"/>
    </row>
    <row r="16" spans="1:16">
      <c r="A16" s="450" t="s">
        <v>11</v>
      </c>
      <c r="B16" s="451"/>
      <c r="C16" s="57" t="s">
        <v>469</v>
      </c>
      <c r="D16" s="58"/>
      <c r="E16" s="58"/>
      <c r="F16" s="58"/>
      <c r="G16" s="58"/>
      <c r="H16" s="58"/>
      <c r="I16" s="58"/>
      <c r="J16" s="58"/>
      <c r="K16" s="58"/>
      <c r="L16" s="58"/>
      <c r="M16" s="58"/>
      <c r="N16" s="58"/>
      <c r="O16" s="59"/>
    </row>
    <row r="17" spans="1:15">
      <c r="A17" s="450"/>
      <c r="B17" s="451"/>
      <c r="C17" s="57" t="s">
        <v>470</v>
      </c>
      <c r="D17" s="58"/>
      <c r="E17" s="58"/>
      <c r="F17" s="58"/>
      <c r="G17" s="58"/>
      <c r="H17" s="58"/>
      <c r="I17" s="58"/>
      <c r="J17" s="58"/>
      <c r="K17" s="58"/>
      <c r="L17" s="58"/>
      <c r="M17" s="58"/>
      <c r="N17" s="58"/>
      <c r="O17" s="59"/>
    </row>
    <row r="18" spans="1:15">
      <c r="A18" s="450"/>
      <c r="B18" s="451"/>
      <c r="C18" s="57" t="s">
        <v>471</v>
      </c>
      <c r="D18" s="58"/>
      <c r="E18" s="58"/>
      <c r="F18" s="58"/>
      <c r="G18" s="58"/>
      <c r="H18" s="58"/>
      <c r="I18" s="58"/>
      <c r="J18" s="58"/>
      <c r="K18" s="58"/>
      <c r="L18" s="58"/>
      <c r="M18" s="58"/>
      <c r="N18" s="58"/>
      <c r="O18" s="59"/>
    </row>
    <row r="19" spans="1:15">
      <c r="A19" s="450"/>
      <c r="B19" s="451"/>
      <c r="C19" s="57" t="s">
        <v>472</v>
      </c>
      <c r="D19" s="58"/>
      <c r="E19" s="58"/>
      <c r="F19" s="58"/>
      <c r="G19" s="58"/>
      <c r="H19" s="58"/>
      <c r="I19" s="58"/>
      <c r="J19" s="58"/>
      <c r="K19" s="58"/>
      <c r="L19" s="58"/>
      <c r="M19" s="58"/>
      <c r="N19" s="58"/>
      <c r="O19" s="59"/>
    </row>
    <row r="20" spans="1:15">
      <c r="A20" s="450"/>
      <c r="B20" s="451"/>
      <c r="C20" s="57" t="s">
        <v>473</v>
      </c>
      <c r="D20" s="58"/>
      <c r="E20" s="58"/>
      <c r="F20" s="58"/>
      <c r="G20" s="58"/>
      <c r="H20" s="58"/>
      <c r="I20" s="58"/>
      <c r="J20" s="58"/>
      <c r="K20" s="58"/>
      <c r="L20" s="58"/>
      <c r="M20" s="58"/>
      <c r="N20" s="58"/>
      <c r="O20" s="59"/>
    </row>
    <row r="21" spans="1:15" ht="16.5" thickBot="1">
      <c r="A21" s="452"/>
      <c r="B21" s="453"/>
      <c r="C21" s="208" t="s">
        <v>474</v>
      </c>
      <c r="D21" s="209"/>
      <c r="E21" s="209"/>
      <c r="F21" s="209"/>
      <c r="G21" s="209"/>
      <c r="H21" s="209"/>
      <c r="I21" s="209"/>
      <c r="J21" s="209"/>
      <c r="K21" s="209"/>
      <c r="L21" s="209"/>
      <c r="M21" s="209"/>
      <c r="N21" s="209"/>
      <c r="O21" s="210"/>
    </row>
    <row r="23" spans="1:15">
      <c r="A23" s="46" t="s">
        <v>277</v>
      </c>
      <c r="B23" s="46"/>
      <c r="C23" s="46"/>
      <c r="D23" s="46"/>
      <c r="E23" s="46"/>
      <c r="F23" s="46"/>
      <c r="G23" s="46"/>
      <c r="H23" s="46"/>
      <c r="I23" s="46"/>
      <c r="J23" s="46"/>
      <c r="K23" s="46"/>
      <c r="L23" s="46"/>
      <c r="M23" s="46"/>
      <c r="N23" s="46"/>
      <c r="O23" s="46"/>
    </row>
    <row r="24" spans="1:15">
      <c r="A24" s="46"/>
      <c r="B24" s="46"/>
      <c r="C24" s="46"/>
      <c r="D24" s="46"/>
      <c r="E24" s="46"/>
      <c r="F24" s="46"/>
      <c r="G24" s="46"/>
      <c r="H24" s="46"/>
      <c r="I24" s="46"/>
      <c r="J24" s="46"/>
      <c r="K24" s="46"/>
      <c r="L24" s="46"/>
      <c r="M24" s="46"/>
      <c r="N24" s="46"/>
      <c r="O24" s="46"/>
    </row>
    <row r="25" spans="1:15">
      <c r="A25" s="470">
        <f>設定シート!D6</f>
        <v>45939</v>
      </c>
      <c r="B25" s="470"/>
      <c r="C25" s="470"/>
      <c r="D25" s="470"/>
      <c r="F25" s="60"/>
      <c r="G25" s="60"/>
      <c r="H25" s="60"/>
      <c r="I25" s="46"/>
      <c r="J25" s="46"/>
      <c r="K25" s="46"/>
      <c r="L25" s="46"/>
    </row>
    <row r="26" spans="1:15">
      <c r="A26" s="46"/>
      <c r="B26" s="46"/>
      <c r="C26" s="46"/>
      <c r="D26" s="60"/>
      <c r="E26" s="60"/>
      <c r="F26" s="60"/>
      <c r="G26" s="60"/>
      <c r="H26" s="60"/>
      <c r="I26" s="46"/>
      <c r="J26" s="46"/>
      <c r="K26" s="46"/>
      <c r="L26" s="46"/>
      <c r="M26" s="46"/>
      <c r="N26" s="46"/>
      <c r="O26" s="46"/>
    </row>
    <row r="27" spans="1:15">
      <c r="A27" s="46"/>
      <c r="B27" s="46"/>
      <c r="C27" s="46"/>
      <c r="D27" s="46" t="s">
        <v>274</v>
      </c>
      <c r="E27" s="61"/>
      <c r="F27" s="60"/>
      <c r="G27" s="460"/>
      <c r="H27" s="460"/>
      <c r="I27" s="460"/>
      <c r="J27" s="460"/>
      <c r="K27" s="460"/>
      <c r="L27" s="460"/>
      <c r="M27" s="460"/>
      <c r="N27" s="460"/>
      <c r="O27" s="46"/>
    </row>
    <row r="28" spans="1:15">
      <c r="A28" s="46"/>
      <c r="B28" s="46"/>
      <c r="C28" s="46"/>
      <c r="D28" s="60"/>
      <c r="E28" s="60"/>
      <c r="F28" s="60"/>
      <c r="G28" s="60"/>
      <c r="H28" s="60"/>
      <c r="I28" s="46"/>
      <c r="J28" s="46"/>
      <c r="K28" s="46"/>
      <c r="L28" s="46"/>
      <c r="M28" s="46"/>
      <c r="N28" s="46"/>
      <c r="O28" s="46"/>
    </row>
    <row r="29" spans="1:15">
      <c r="A29" s="46"/>
      <c r="B29" s="46"/>
      <c r="C29" s="46"/>
      <c r="D29" s="60"/>
      <c r="E29" s="61" t="s">
        <v>278</v>
      </c>
      <c r="F29" s="61"/>
      <c r="G29" s="503">
        <f>入力シート①!C25</f>
        <v>0</v>
      </c>
      <c r="H29" s="503"/>
      <c r="I29" s="503"/>
      <c r="J29" s="503"/>
      <c r="K29" s="503"/>
      <c r="L29" s="503"/>
      <c r="M29" s="503"/>
      <c r="N29" s="503"/>
      <c r="O29" s="503"/>
    </row>
    <row r="30" spans="1:15">
      <c r="A30" s="46"/>
      <c r="B30" s="46"/>
      <c r="C30" s="46"/>
      <c r="D30" s="60"/>
      <c r="E30" s="61"/>
      <c r="F30" s="61"/>
      <c r="G30" s="60"/>
      <c r="H30" s="60"/>
      <c r="I30" s="46"/>
      <c r="J30" s="46"/>
      <c r="K30" s="46"/>
      <c r="L30" s="62"/>
      <c r="M30" s="62"/>
      <c r="N30" s="46"/>
      <c r="O30" s="46"/>
    </row>
    <row r="31" spans="1:15">
      <c r="A31" s="46"/>
      <c r="B31" s="46"/>
      <c r="C31" s="46"/>
      <c r="D31" s="60"/>
      <c r="E31" s="60"/>
      <c r="F31" s="60"/>
      <c r="G31" s="60"/>
      <c r="H31" s="60"/>
      <c r="I31" s="46"/>
      <c r="J31" s="46"/>
      <c r="K31" s="46"/>
      <c r="L31" s="46"/>
      <c r="M31" s="46"/>
      <c r="N31" s="46"/>
      <c r="O31" s="46"/>
    </row>
    <row r="32" spans="1:15" ht="21">
      <c r="A32" s="46"/>
      <c r="B32" s="46"/>
      <c r="C32" s="46"/>
      <c r="D32" s="60"/>
      <c r="E32" s="61" t="s">
        <v>181</v>
      </c>
      <c r="F32" s="61"/>
      <c r="G32" s="459">
        <f>入力シート①!C22</f>
        <v>0</v>
      </c>
      <c r="H32" s="459"/>
      <c r="I32" s="459"/>
      <c r="J32" s="459"/>
      <c r="K32" s="459"/>
      <c r="L32" s="459"/>
      <c r="M32" s="459"/>
      <c r="N32" s="459"/>
      <c r="O32" s="459"/>
    </row>
    <row r="33" spans="1:18">
      <c r="A33" s="46"/>
      <c r="B33" s="46"/>
      <c r="C33" s="46"/>
      <c r="D33" s="60"/>
      <c r="E33" s="61"/>
      <c r="F33" s="61"/>
      <c r="G33" s="60"/>
      <c r="H33" s="60"/>
      <c r="I33" s="46"/>
      <c r="J33" s="46"/>
      <c r="K33" s="46"/>
      <c r="L33" s="62"/>
      <c r="M33" s="62"/>
      <c r="N33" s="46"/>
      <c r="O33" s="46"/>
    </row>
    <row r="34" spans="1:18">
      <c r="A34" s="46"/>
      <c r="B34" s="46"/>
      <c r="C34" s="46"/>
      <c r="D34" s="60"/>
      <c r="E34" s="61"/>
      <c r="F34" s="46"/>
      <c r="G34" s="504">
        <f>入力シート①!C23</f>
        <v>0</v>
      </c>
      <c r="H34" s="504"/>
      <c r="I34" s="504"/>
      <c r="J34" s="504"/>
      <c r="K34" s="212" t="s">
        <v>279</v>
      </c>
      <c r="L34" s="157"/>
      <c r="M34" s="157"/>
      <c r="N34" s="157"/>
      <c r="O34" s="157"/>
    </row>
    <row r="35" spans="1:18">
      <c r="A35" s="63"/>
      <c r="B35" s="46"/>
      <c r="C35" s="46"/>
      <c r="D35" s="46"/>
      <c r="E35" s="46"/>
      <c r="F35" s="46"/>
      <c r="G35" s="46"/>
      <c r="H35" s="46"/>
      <c r="I35" s="46"/>
      <c r="J35" s="46"/>
      <c r="K35" s="46"/>
      <c r="L35" s="46"/>
      <c r="M35" s="46"/>
      <c r="N35" s="46"/>
      <c r="O35" s="46"/>
    </row>
    <row r="36" spans="1:18">
      <c r="A36" s="46" t="s">
        <v>630</v>
      </c>
      <c r="B36" s="46"/>
      <c r="C36" s="46"/>
      <c r="D36" s="46"/>
      <c r="E36" s="46"/>
      <c r="F36" s="46"/>
      <c r="G36" s="46"/>
      <c r="H36" s="46"/>
      <c r="I36" s="46"/>
      <c r="J36" s="46"/>
      <c r="K36" s="46"/>
      <c r="L36" s="471"/>
      <c r="M36" s="471"/>
      <c r="N36" s="47"/>
      <c r="O36" s="46"/>
    </row>
    <row r="37" spans="1:18">
      <c r="A37" s="46"/>
      <c r="B37" s="468"/>
      <c r="C37" s="468"/>
      <c r="D37" s="46" t="s">
        <v>8</v>
      </c>
      <c r="E37" s="46"/>
      <c r="F37" s="469" t="str">
        <f>入力シート①!G6</f>
        <v>櫻井　正人</v>
      </c>
      <c r="G37" s="469"/>
      <c r="H37" s="469"/>
      <c r="I37" s="469"/>
      <c r="J37" s="46" t="s">
        <v>20</v>
      </c>
      <c r="K37" s="46"/>
      <c r="L37" s="46"/>
      <c r="M37" s="46"/>
      <c r="N37" s="46"/>
      <c r="O37" s="46"/>
    </row>
    <row r="38" spans="1:18">
      <c r="A38" s="48" t="s">
        <v>69</v>
      </c>
    </row>
    <row r="40" spans="1:18">
      <c r="A40" s="501" t="s">
        <v>179</v>
      </c>
      <c r="B40" s="501"/>
      <c r="C40" s="501"/>
      <c r="D40" s="501"/>
      <c r="E40" s="501"/>
      <c r="F40" s="501"/>
      <c r="G40" s="501"/>
      <c r="H40" s="501"/>
      <c r="I40" s="501"/>
      <c r="J40" s="501"/>
      <c r="K40" s="501"/>
      <c r="L40" s="501"/>
      <c r="M40" s="501"/>
      <c r="N40" s="501"/>
      <c r="O40" s="501"/>
    </row>
    <row r="41" spans="1:18">
      <c r="A41" s="501"/>
      <c r="B41" s="501"/>
      <c r="C41" s="501"/>
      <c r="D41" s="501"/>
      <c r="E41" s="501"/>
      <c r="F41" s="501"/>
      <c r="G41" s="501"/>
      <c r="H41" s="501"/>
      <c r="I41" s="501"/>
      <c r="J41" s="501"/>
      <c r="K41" s="501"/>
      <c r="L41" s="501"/>
      <c r="M41" s="501"/>
      <c r="N41" s="501"/>
      <c r="O41" s="501"/>
    </row>
    <row r="42" spans="1:18">
      <c r="A42" s="501" t="s">
        <v>463</v>
      </c>
      <c r="B42" s="501"/>
      <c r="C42" s="501"/>
      <c r="D42" s="501"/>
      <c r="E42" s="501"/>
      <c r="F42" s="501"/>
      <c r="G42" s="501"/>
      <c r="H42" s="501"/>
      <c r="I42" s="501"/>
      <c r="J42" s="501"/>
      <c r="K42" s="501"/>
      <c r="L42" s="501"/>
      <c r="M42" s="501"/>
      <c r="N42" s="501"/>
      <c r="O42" s="501"/>
    </row>
    <row r="43" spans="1:18">
      <c r="A43" s="501" t="s">
        <v>464</v>
      </c>
      <c r="B43" s="501"/>
      <c r="C43" s="501"/>
      <c r="D43" s="501"/>
      <c r="E43" s="501"/>
      <c r="F43" s="501"/>
      <c r="G43" s="501"/>
      <c r="H43" s="501"/>
      <c r="I43" s="501"/>
      <c r="J43" s="501"/>
      <c r="K43" s="501"/>
      <c r="L43" s="501"/>
      <c r="M43" s="501"/>
      <c r="N43" s="501"/>
      <c r="O43" s="501"/>
    </row>
    <row r="44" spans="1:18">
      <c r="A44" s="501"/>
      <c r="B44" s="501"/>
      <c r="C44" s="501"/>
      <c r="D44" s="501"/>
      <c r="E44" s="501"/>
      <c r="F44" s="501"/>
      <c r="G44" s="501"/>
      <c r="H44" s="501"/>
      <c r="I44" s="501"/>
      <c r="J44" s="501"/>
      <c r="K44" s="501"/>
      <c r="L44" s="501"/>
      <c r="M44" s="501"/>
      <c r="N44" s="501"/>
      <c r="O44" s="501"/>
    </row>
    <row r="45" spans="1:18">
      <c r="A45" s="502" t="s">
        <v>465</v>
      </c>
      <c r="B45" s="502"/>
      <c r="C45" s="502"/>
      <c r="D45" s="502"/>
      <c r="E45" s="502"/>
      <c r="F45" s="502"/>
      <c r="G45" s="502"/>
      <c r="H45" s="502"/>
      <c r="I45" s="502"/>
      <c r="J45" s="502"/>
      <c r="K45" s="502"/>
      <c r="L45" s="502"/>
      <c r="M45" s="502"/>
      <c r="N45" s="502"/>
      <c r="O45" s="502"/>
    </row>
    <row r="46" spans="1:18">
      <c r="A46" s="501" t="s">
        <v>466</v>
      </c>
      <c r="B46" s="501"/>
      <c r="C46" s="501"/>
      <c r="D46" s="501"/>
      <c r="E46" s="501"/>
      <c r="F46" s="501"/>
      <c r="G46" s="501"/>
      <c r="H46" s="501"/>
      <c r="I46" s="501"/>
      <c r="J46" s="501"/>
      <c r="K46" s="501"/>
      <c r="L46" s="501"/>
      <c r="M46" s="501"/>
      <c r="N46" s="501"/>
      <c r="O46" s="501"/>
    </row>
    <row r="47" spans="1:18">
      <c r="A47" s="501"/>
      <c r="B47" s="501"/>
      <c r="C47" s="501"/>
      <c r="D47" s="501"/>
      <c r="E47" s="501"/>
      <c r="F47" s="501"/>
      <c r="G47" s="501"/>
      <c r="H47" s="501"/>
      <c r="I47" s="501"/>
      <c r="J47" s="501"/>
      <c r="K47" s="501"/>
      <c r="L47" s="501"/>
      <c r="M47" s="501"/>
      <c r="N47" s="501"/>
      <c r="O47" s="501"/>
    </row>
    <row r="48" spans="1:18" s="270" customFormat="1">
      <c r="A48" s="501" t="s">
        <v>537</v>
      </c>
      <c r="B48" s="501"/>
      <c r="C48" s="501"/>
      <c r="D48" s="501"/>
      <c r="E48" s="501"/>
      <c r="F48" s="501"/>
      <c r="G48" s="501"/>
      <c r="H48" s="501"/>
      <c r="I48" s="501"/>
      <c r="J48" s="501"/>
      <c r="K48" s="501"/>
      <c r="L48" s="501"/>
      <c r="M48" s="501"/>
      <c r="N48" s="501"/>
      <c r="O48" s="501"/>
      <c r="Q48" s="46"/>
      <c r="R48" s="46"/>
    </row>
    <row r="49" spans="1:18" s="270" customFormat="1">
      <c r="A49" s="501" t="s">
        <v>538</v>
      </c>
      <c r="B49" s="501"/>
      <c r="C49" s="501"/>
      <c r="D49" s="501"/>
      <c r="E49" s="501"/>
      <c r="F49" s="501"/>
      <c r="G49" s="501"/>
      <c r="H49" s="501"/>
      <c r="I49" s="501"/>
      <c r="J49" s="501"/>
      <c r="K49" s="501"/>
      <c r="L49" s="501"/>
      <c r="M49" s="501"/>
      <c r="N49" s="501"/>
      <c r="O49" s="501"/>
      <c r="Q49" s="46"/>
      <c r="R49" s="46"/>
    </row>
    <row r="50" spans="1:18">
      <c r="A50" s="501"/>
      <c r="B50" s="501"/>
      <c r="C50" s="501"/>
      <c r="D50" s="501"/>
      <c r="E50" s="501"/>
      <c r="F50" s="501"/>
      <c r="G50" s="501"/>
      <c r="H50" s="501"/>
      <c r="I50" s="501"/>
      <c r="J50" s="501"/>
      <c r="K50" s="501"/>
      <c r="L50" s="501"/>
      <c r="M50" s="501"/>
      <c r="N50" s="501"/>
      <c r="O50" s="501"/>
    </row>
    <row r="51" spans="1:18">
      <c r="A51" s="501" t="s">
        <v>467</v>
      </c>
      <c r="B51" s="501"/>
      <c r="C51" s="501"/>
      <c r="D51" s="501"/>
      <c r="E51" s="501"/>
      <c r="F51" s="501"/>
      <c r="G51" s="501"/>
      <c r="H51" s="501"/>
      <c r="I51" s="501"/>
      <c r="J51" s="501"/>
      <c r="K51" s="501"/>
      <c r="L51" s="501"/>
      <c r="M51" s="501"/>
      <c r="N51" s="501"/>
      <c r="O51" s="501"/>
    </row>
    <row r="52" spans="1:18">
      <c r="A52" s="501" t="s">
        <v>180</v>
      </c>
      <c r="B52" s="501"/>
      <c r="C52" s="501"/>
      <c r="D52" s="501"/>
      <c r="E52" s="501"/>
      <c r="F52" s="501"/>
      <c r="G52" s="501"/>
      <c r="H52" s="501"/>
      <c r="I52" s="501"/>
      <c r="J52" s="501"/>
      <c r="K52" s="501"/>
      <c r="L52" s="501"/>
      <c r="M52" s="501"/>
      <c r="N52" s="501"/>
      <c r="O52" s="501"/>
    </row>
    <row r="53" spans="1:18">
      <c r="A53" s="501"/>
      <c r="B53" s="501"/>
      <c r="C53" s="501"/>
      <c r="D53" s="501"/>
      <c r="E53" s="501"/>
      <c r="F53" s="501"/>
      <c r="G53" s="501"/>
      <c r="H53" s="501"/>
      <c r="I53" s="501"/>
      <c r="J53" s="501"/>
      <c r="K53" s="501"/>
      <c r="L53" s="501"/>
      <c r="M53" s="501"/>
      <c r="N53" s="501"/>
      <c r="O53" s="501"/>
    </row>
    <row r="54" spans="1:18">
      <c r="A54" s="501" t="s">
        <v>475</v>
      </c>
      <c r="B54" s="501"/>
      <c r="C54" s="501"/>
      <c r="D54" s="501"/>
      <c r="E54" s="501"/>
      <c r="F54" s="501"/>
      <c r="G54" s="501"/>
      <c r="H54" s="501"/>
      <c r="I54" s="501"/>
      <c r="J54" s="501"/>
      <c r="K54" s="501"/>
      <c r="L54" s="501"/>
      <c r="M54" s="501"/>
      <c r="N54" s="501"/>
      <c r="O54" s="501"/>
    </row>
    <row r="55" spans="1:18">
      <c r="A55" s="501" t="s">
        <v>371</v>
      </c>
      <c r="B55" s="501"/>
      <c r="C55" s="501"/>
      <c r="D55" s="501"/>
      <c r="E55" s="501"/>
      <c r="F55" s="501"/>
      <c r="G55" s="501"/>
      <c r="H55" s="501"/>
      <c r="I55" s="501"/>
      <c r="J55" s="501"/>
      <c r="K55" s="501"/>
      <c r="L55" s="501"/>
      <c r="M55" s="501"/>
      <c r="N55" s="501"/>
      <c r="O55" s="501"/>
    </row>
    <row r="56" spans="1:18">
      <c r="A56" s="501" t="s">
        <v>476</v>
      </c>
      <c r="B56" s="501"/>
      <c r="C56" s="501"/>
      <c r="D56" s="501"/>
      <c r="E56" s="501"/>
      <c r="F56" s="501"/>
      <c r="G56" s="501"/>
      <c r="H56" s="501"/>
      <c r="I56" s="501"/>
      <c r="J56" s="501"/>
      <c r="K56" s="501"/>
      <c r="L56" s="501"/>
      <c r="M56" s="501"/>
      <c r="N56" s="501"/>
      <c r="O56" s="501"/>
    </row>
    <row r="57" spans="1:18">
      <c r="A57" s="501" t="s">
        <v>372</v>
      </c>
      <c r="B57" s="501"/>
      <c r="C57" s="501"/>
      <c r="D57" s="501"/>
      <c r="E57" s="501"/>
      <c r="F57" s="501"/>
      <c r="G57" s="501"/>
      <c r="H57" s="501"/>
      <c r="I57" s="501"/>
      <c r="J57" s="501"/>
      <c r="K57" s="501"/>
      <c r="L57" s="501"/>
      <c r="M57" s="501"/>
      <c r="N57" s="501"/>
      <c r="O57" s="501"/>
    </row>
    <row r="58" spans="1:18">
      <c r="A58" s="46"/>
      <c r="B58" s="46"/>
      <c r="C58" s="46"/>
      <c r="D58" s="46"/>
      <c r="E58" s="46"/>
      <c r="F58" s="46"/>
      <c r="G58" s="46"/>
      <c r="H58" s="46"/>
      <c r="I58" s="46"/>
      <c r="J58" s="46"/>
      <c r="K58" s="46"/>
      <c r="L58" s="46"/>
      <c r="M58" s="46"/>
    </row>
    <row r="59" spans="1:18">
      <c r="A59" s="46"/>
      <c r="B59" s="46"/>
      <c r="C59" s="46"/>
      <c r="D59" s="46"/>
      <c r="E59" s="46"/>
      <c r="F59" s="46"/>
      <c r="G59" s="46"/>
      <c r="H59" s="46"/>
      <c r="I59" s="46"/>
      <c r="J59" s="46"/>
      <c r="K59" s="46"/>
      <c r="L59" s="46"/>
      <c r="M59" s="46"/>
    </row>
  </sheetData>
  <mergeCells count="51">
    <mergeCell ref="A55:O55"/>
    <mergeCell ref="A56:O56"/>
    <mergeCell ref="A57:O57"/>
    <mergeCell ref="A50:O50"/>
    <mergeCell ref="A51:O51"/>
    <mergeCell ref="A52:O52"/>
    <mergeCell ref="A53:O53"/>
    <mergeCell ref="A54:O54"/>
    <mergeCell ref="A45:O45"/>
    <mergeCell ref="A46:O46"/>
    <mergeCell ref="A47:O47"/>
    <mergeCell ref="A48:O48"/>
    <mergeCell ref="A49:O49"/>
    <mergeCell ref="A40:O40"/>
    <mergeCell ref="A41:O41"/>
    <mergeCell ref="A42:O42"/>
    <mergeCell ref="A43:O43"/>
    <mergeCell ref="A44:O44"/>
    <mergeCell ref="A15:F15"/>
    <mergeCell ref="G15:O15"/>
    <mergeCell ref="B37:C37"/>
    <mergeCell ref="F37:I37"/>
    <mergeCell ref="G29:O29"/>
    <mergeCell ref="G34:J34"/>
    <mergeCell ref="A16:B21"/>
    <mergeCell ref="A25:D25"/>
    <mergeCell ref="G27:N27"/>
    <mergeCell ref="G32:O32"/>
    <mergeCell ref="L36:M36"/>
    <mergeCell ref="A12:B12"/>
    <mergeCell ref="C12:O12"/>
    <mergeCell ref="A13:B13"/>
    <mergeCell ref="C13:O13"/>
    <mergeCell ref="A14:B14"/>
    <mergeCell ref="C14:L14"/>
    <mergeCell ref="M14:O14"/>
    <mergeCell ref="A11:B11"/>
    <mergeCell ref="C11:O11"/>
    <mergeCell ref="A3:O3"/>
    <mergeCell ref="A6:B6"/>
    <mergeCell ref="C6:K6"/>
    <mergeCell ref="L6:L7"/>
    <mergeCell ref="M6:O7"/>
    <mergeCell ref="A7:B7"/>
    <mergeCell ref="C7:K7"/>
    <mergeCell ref="A8:B8"/>
    <mergeCell ref="C8:O8"/>
    <mergeCell ref="A9:B9"/>
    <mergeCell ref="C9:O9"/>
    <mergeCell ref="A10:B10"/>
    <mergeCell ref="C10:K10"/>
  </mergeCells>
  <phoneticPr fontId="1"/>
  <hyperlinks>
    <hyperlink ref="P1" location="目次!A1" display="目次に戻る"/>
  </hyperlinks>
  <printOptions horizontalCentered="1"/>
  <pageMargins left="0.78740157480314965" right="0.19685039370078741" top="0.39370078740157483" bottom="0.39370078740157483" header="0.31496062992125984" footer="0.31496062992125984"/>
  <pageSetup paperSize="9" scale="98" orientation="portrait" blackAndWhite="1" horizontalDpi="200" verticalDpi="200" r:id="rId1"/>
  <headerFooter alignWithMargins="0"/>
  <rowBreaks count="1" manualBreakCount="1">
    <brk id="37" max="1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view="pageBreakPreview" zoomScaleNormal="100" zoomScaleSheetLayoutView="100" workbookViewId="0"/>
  </sheetViews>
  <sheetFormatPr defaultRowHeight="15.75"/>
  <cols>
    <col min="1" max="8" width="9.625" style="48" customWidth="1"/>
    <col min="9" max="10" width="4.375" style="48" customWidth="1"/>
    <col min="11" max="11" width="11.875" style="48" bestFit="1" customWidth="1"/>
    <col min="12" max="16384" width="9" style="48"/>
  </cols>
  <sheetData>
    <row r="1" spans="1:11">
      <c r="J1" s="66" t="s">
        <v>477</v>
      </c>
      <c r="K1" s="245" t="s">
        <v>364</v>
      </c>
    </row>
    <row r="6" spans="1:11" ht="31.5">
      <c r="A6" s="505" t="s">
        <v>21</v>
      </c>
      <c r="B6" s="505"/>
      <c r="C6" s="505"/>
      <c r="D6" s="505"/>
      <c r="E6" s="505"/>
      <c r="F6" s="505"/>
      <c r="G6" s="505"/>
      <c r="H6" s="505"/>
      <c r="I6" s="505"/>
      <c r="J6" s="505"/>
    </row>
    <row r="7" spans="1:11" ht="14.25" customHeight="1">
      <c r="A7" s="67"/>
      <c r="B7" s="67"/>
      <c r="C7" s="67"/>
      <c r="D7" s="67"/>
      <c r="E7" s="67"/>
      <c r="F7" s="67"/>
      <c r="G7" s="67"/>
      <c r="H7" s="67"/>
      <c r="I7" s="67"/>
    </row>
    <row r="8" spans="1:11" ht="14.25" customHeight="1">
      <c r="A8" s="67"/>
      <c r="B8" s="67"/>
      <c r="C8" s="67"/>
      <c r="D8" s="67"/>
      <c r="E8" s="67"/>
      <c r="F8" s="67"/>
      <c r="G8" s="67"/>
      <c r="H8" s="67"/>
      <c r="I8" s="67"/>
    </row>
    <row r="12" spans="1:11" ht="21" customHeight="1">
      <c r="A12" s="508" t="s">
        <v>269</v>
      </c>
      <c r="B12" s="508"/>
      <c r="C12" s="508"/>
      <c r="D12" s="508"/>
      <c r="E12" s="508"/>
      <c r="F12" s="508"/>
      <c r="G12" s="508"/>
      <c r="H12" s="508"/>
      <c r="I12" s="508"/>
      <c r="J12" s="508"/>
    </row>
    <row r="13" spans="1:11" ht="21" customHeight="1">
      <c r="A13" s="508" t="s">
        <v>642</v>
      </c>
      <c r="B13" s="508"/>
      <c r="C13" s="508"/>
      <c r="D13" s="508"/>
      <c r="E13" s="508"/>
      <c r="F13" s="508"/>
      <c r="G13" s="508"/>
      <c r="H13" s="508"/>
      <c r="I13" s="508"/>
      <c r="J13" s="508"/>
    </row>
    <row r="14" spans="1:11" ht="21" customHeight="1">
      <c r="A14" s="508" t="s">
        <v>643</v>
      </c>
      <c r="B14" s="508"/>
      <c r="C14" s="508"/>
      <c r="D14" s="508"/>
      <c r="E14" s="508"/>
      <c r="F14" s="508"/>
      <c r="G14" s="508"/>
      <c r="H14" s="508"/>
      <c r="I14" s="508"/>
      <c r="J14" s="508"/>
    </row>
    <row r="15" spans="1:11" ht="21" customHeight="1">
      <c r="A15" s="508" t="s">
        <v>644</v>
      </c>
      <c r="B15" s="508"/>
      <c r="C15" s="508"/>
      <c r="D15" s="508"/>
      <c r="E15" s="508"/>
      <c r="F15" s="508"/>
      <c r="G15" s="508"/>
      <c r="H15" s="508"/>
      <c r="I15" s="508"/>
      <c r="J15" s="508"/>
    </row>
    <row r="16" spans="1:11" ht="21" customHeight="1">
      <c r="A16" s="508" t="s">
        <v>645</v>
      </c>
      <c r="B16" s="508"/>
      <c r="C16" s="508"/>
      <c r="D16" s="508"/>
      <c r="E16" s="508"/>
      <c r="F16" s="508"/>
      <c r="G16" s="508"/>
      <c r="H16" s="508"/>
      <c r="I16" s="508"/>
      <c r="J16" s="508"/>
    </row>
    <row r="17" spans="1:19" ht="21" customHeight="1">
      <c r="A17" s="510" t="str">
        <f>設定シート!$F$5&amp;"執行の宮城県知事選挙"</f>
        <v>令和7年10月26日執行の宮城県知事選挙</v>
      </c>
      <c r="B17" s="510"/>
      <c r="C17" s="510"/>
      <c r="D17" s="510"/>
      <c r="E17" s="510"/>
      <c r="F17" s="510"/>
      <c r="G17" s="508" t="s">
        <v>646</v>
      </c>
      <c r="H17" s="508"/>
      <c r="I17" s="508"/>
      <c r="J17" s="508"/>
      <c r="Q17" s="507"/>
      <c r="R17" s="507"/>
      <c r="S17" s="507"/>
    </row>
    <row r="18" spans="1:19" ht="21" customHeight="1">
      <c r="A18" s="508" t="s">
        <v>647</v>
      </c>
      <c r="B18" s="508"/>
      <c r="C18" s="508"/>
      <c r="D18" s="508"/>
      <c r="E18" s="508"/>
    </row>
    <row r="22" spans="1:19">
      <c r="A22" s="509">
        <f>設定シート!D6</f>
        <v>45939</v>
      </c>
      <c r="B22" s="509"/>
      <c r="C22" s="509"/>
    </row>
    <row r="23" spans="1:19">
      <c r="B23" s="71"/>
      <c r="C23" s="75"/>
    </row>
    <row r="24" spans="1:19">
      <c r="A24" s="46"/>
      <c r="B24" s="81"/>
      <c r="F24" s="60"/>
      <c r="H24" s="61"/>
      <c r="I24" s="46"/>
      <c r="J24" s="46"/>
      <c r="K24" s="46"/>
      <c r="L24" s="46"/>
      <c r="M24" s="46"/>
      <c r="N24" s="46"/>
      <c r="O24" s="46"/>
    </row>
    <row r="25" spans="1:19">
      <c r="A25" s="46"/>
      <c r="B25" s="46"/>
      <c r="C25" s="46"/>
      <c r="D25" s="60"/>
      <c r="E25" s="60"/>
      <c r="F25" s="60"/>
      <c r="G25" s="60"/>
      <c r="H25" s="60"/>
      <c r="I25" s="46"/>
      <c r="J25" s="46"/>
      <c r="K25" s="46"/>
      <c r="L25" s="46"/>
      <c r="M25" s="46"/>
      <c r="N25" s="46"/>
      <c r="O25" s="46"/>
    </row>
    <row r="26" spans="1:19">
      <c r="A26" s="46"/>
      <c r="B26" s="46"/>
      <c r="C26" s="76" t="s">
        <v>55</v>
      </c>
      <c r="E26" s="506">
        <f>入力シート①!C16</f>
        <v>0</v>
      </c>
      <c r="F26" s="506"/>
      <c r="G26" s="506"/>
      <c r="H26" s="506"/>
      <c r="I26" s="506"/>
      <c r="J26" s="46"/>
      <c r="K26" s="46"/>
      <c r="L26" s="46"/>
      <c r="M26" s="46"/>
      <c r="N26" s="46"/>
      <c r="O26" s="46"/>
    </row>
    <row r="27" spans="1:19">
      <c r="A27" s="46"/>
      <c r="B27" s="46"/>
      <c r="C27" s="61"/>
      <c r="D27" s="76"/>
      <c r="F27" s="61"/>
      <c r="G27" s="46"/>
      <c r="H27" s="46"/>
      <c r="I27" s="46"/>
      <c r="J27" s="46"/>
      <c r="K27" s="46"/>
      <c r="L27" s="46"/>
      <c r="M27" s="46"/>
      <c r="N27" s="46"/>
      <c r="O27" s="46"/>
    </row>
    <row r="28" spans="1:19">
      <c r="A28" s="46"/>
      <c r="B28" s="46"/>
      <c r="C28" s="46"/>
      <c r="D28" s="76"/>
      <c r="E28" s="60"/>
      <c r="F28" s="61"/>
      <c r="G28" s="60"/>
      <c r="H28" s="60"/>
      <c r="I28" s="46"/>
      <c r="J28" s="46"/>
      <c r="K28" s="46"/>
      <c r="L28" s="62"/>
      <c r="M28" s="62"/>
      <c r="N28" s="46"/>
      <c r="O28" s="46"/>
    </row>
    <row r="29" spans="1:19">
      <c r="A29" s="46"/>
      <c r="B29" s="46"/>
      <c r="C29" s="76" t="s">
        <v>66</v>
      </c>
      <c r="E29" s="506">
        <f>入力シート①!C12</f>
        <v>0</v>
      </c>
      <c r="F29" s="506"/>
      <c r="G29" s="506"/>
      <c r="H29" s="506"/>
      <c r="I29" s="506"/>
      <c r="J29" s="46"/>
      <c r="K29" s="46"/>
      <c r="L29" s="62"/>
      <c r="M29" s="62"/>
      <c r="N29" s="47"/>
    </row>
    <row r="30" spans="1:19">
      <c r="F30" s="68"/>
      <c r="G30" s="68"/>
    </row>
    <row r="32" spans="1:19">
      <c r="A32" s="46" t="s">
        <v>69</v>
      </c>
    </row>
    <row r="33" spans="1:10">
      <c r="A33" s="501" t="s">
        <v>360</v>
      </c>
      <c r="B33" s="501"/>
      <c r="C33" s="501"/>
      <c r="D33" s="501"/>
      <c r="E33" s="501"/>
      <c r="F33" s="501"/>
      <c r="G33" s="501"/>
      <c r="H33" s="501"/>
      <c r="I33" s="501"/>
      <c r="J33" s="501"/>
    </row>
  </sheetData>
  <mergeCells count="14">
    <mergeCell ref="A33:J33"/>
    <mergeCell ref="A22:C22"/>
    <mergeCell ref="A17:F17"/>
    <mergeCell ref="G17:J17"/>
    <mergeCell ref="A18:E18"/>
    <mergeCell ref="A6:J6"/>
    <mergeCell ref="E29:I29"/>
    <mergeCell ref="Q17:S17"/>
    <mergeCell ref="E26:I26"/>
    <mergeCell ref="A12:J12"/>
    <mergeCell ref="A13:J13"/>
    <mergeCell ref="A14:J14"/>
    <mergeCell ref="A15:J15"/>
    <mergeCell ref="A16:J16"/>
  </mergeCells>
  <phoneticPr fontId="1"/>
  <hyperlinks>
    <hyperlink ref="K1" location="目次!A1" display="目次に戻る"/>
  </hyperlinks>
  <printOptions horizontalCentered="1"/>
  <pageMargins left="0.78740157480314965" right="0.59055118110236227" top="0.78740157480314965" bottom="0.78740157480314965" header="0.51181102362204722" footer="0.51181102362204722"/>
  <pageSetup paperSize="9" orientation="portrait" blackAndWhite="1" horizontalDpi="200" verticalDpi="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view="pageBreakPreview" zoomScaleNormal="100" zoomScaleSheetLayoutView="100" workbookViewId="0"/>
  </sheetViews>
  <sheetFormatPr defaultRowHeight="15.75"/>
  <cols>
    <col min="1" max="8" width="9.625" style="48" customWidth="1"/>
    <col min="9" max="10" width="4.375" style="48" customWidth="1"/>
    <col min="11" max="11" width="11.875" style="48" bestFit="1" customWidth="1"/>
    <col min="12" max="16384" width="9" style="48"/>
  </cols>
  <sheetData>
    <row r="1" spans="1:15">
      <c r="J1" s="66" t="s">
        <v>478</v>
      </c>
      <c r="K1" s="245" t="s">
        <v>364</v>
      </c>
    </row>
    <row r="6" spans="1:15" ht="31.5">
      <c r="A6" s="505" t="s">
        <v>479</v>
      </c>
      <c r="B6" s="505"/>
      <c r="C6" s="505"/>
      <c r="D6" s="505"/>
      <c r="E6" s="505"/>
      <c r="F6" s="505"/>
      <c r="G6" s="505"/>
      <c r="H6" s="505"/>
      <c r="I6" s="505"/>
      <c r="J6" s="505"/>
    </row>
    <row r="7" spans="1:15" ht="14.25" customHeight="1">
      <c r="A7" s="67"/>
      <c r="B7" s="67"/>
      <c r="C7" s="67"/>
      <c r="D7" s="67"/>
      <c r="E7" s="67"/>
      <c r="F7" s="67"/>
      <c r="G7" s="67"/>
      <c r="H7" s="67"/>
      <c r="I7" s="67"/>
    </row>
    <row r="8" spans="1:15" ht="14.25" customHeight="1">
      <c r="A8" s="67"/>
      <c r="B8" s="67"/>
      <c r="C8" s="67"/>
      <c r="D8" s="67"/>
      <c r="E8" s="67"/>
      <c r="F8" s="67"/>
      <c r="G8" s="67"/>
      <c r="H8" s="67"/>
      <c r="I8" s="67"/>
    </row>
    <row r="9" spans="1:15">
      <c r="A9" s="46"/>
      <c r="B9" s="46"/>
      <c r="C9" s="46"/>
      <c r="D9" s="60"/>
      <c r="E9" s="60"/>
      <c r="F9" s="60"/>
      <c r="G9" s="60"/>
      <c r="H9" s="60"/>
      <c r="I9" s="46"/>
      <c r="J9" s="46"/>
      <c r="K9" s="46"/>
      <c r="L9" s="46"/>
      <c r="M9" s="46"/>
      <c r="N9" s="46"/>
      <c r="O9" s="46"/>
    </row>
    <row r="10" spans="1:15">
      <c r="A10" s="46"/>
      <c r="B10" s="46"/>
      <c r="C10" s="76" t="s">
        <v>66</v>
      </c>
      <c r="E10" s="506">
        <f>入力シート①!C12</f>
        <v>0</v>
      </c>
      <c r="F10" s="506"/>
      <c r="G10" s="506"/>
      <c r="H10" s="506"/>
      <c r="I10" s="506"/>
      <c r="J10" s="46"/>
      <c r="K10" s="46"/>
      <c r="L10" s="46"/>
      <c r="M10" s="46"/>
      <c r="N10" s="46"/>
      <c r="O10" s="46"/>
    </row>
    <row r="11" spans="1:15">
      <c r="A11" s="46"/>
      <c r="B11" s="46"/>
      <c r="C11" s="61"/>
      <c r="D11" s="76"/>
      <c r="F11" s="61"/>
      <c r="G11" s="46"/>
      <c r="H11" s="46"/>
      <c r="I11" s="46"/>
      <c r="J11" s="46"/>
      <c r="K11" s="46"/>
      <c r="L11" s="46"/>
      <c r="M11" s="46"/>
      <c r="N11" s="46"/>
      <c r="O11" s="46"/>
    </row>
    <row r="12" spans="1:15">
      <c r="A12" s="46"/>
      <c r="B12" s="46"/>
      <c r="C12" s="46"/>
      <c r="D12" s="76"/>
      <c r="E12" s="60"/>
      <c r="F12" s="61"/>
      <c r="G12" s="60"/>
      <c r="H12" s="60"/>
      <c r="I12" s="46"/>
      <c r="J12" s="46"/>
      <c r="K12" s="46"/>
      <c r="L12" s="62"/>
      <c r="M12" s="62"/>
      <c r="N12" s="46"/>
      <c r="O12" s="46"/>
    </row>
    <row r="13" spans="1:15">
      <c r="A13" s="46"/>
      <c r="B13" s="46"/>
      <c r="C13" s="76" t="s">
        <v>55</v>
      </c>
      <c r="E13" s="506">
        <f>入力シート①!C16</f>
        <v>0</v>
      </c>
      <c r="F13" s="506"/>
      <c r="G13" s="506"/>
      <c r="H13" s="506"/>
      <c r="I13" s="506"/>
      <c r="J13" s="46"/>
      <c r="K13" s="46"/>
    </row>
    <row r="14" spans="1:15">
      <c r="F14" s="68"/>
      <c r="G14" s="68"/>
    </row>
    <row r="18" spans="1:15" ht="21" customHeight="1">
      <c r="A18" s="75" t="s">
        <v>273</v>
      </c>
      <c r="B18" s="116"/>
      <c r="C18" s="116"/>
      <c r="D18" s="116"/>
    </row>
    <row r="19" spans="1:15" ht="21" customHeight="1"/>
    <row r="20" spans="1:15" ht="21" customHeight="1">
      <c r="A20" s="509">
        <f>設定シート!D6</f>
        <v>45939</v>
      </c>
      <c r="B20" s="509"/>
      <c r="C20" s="509"/>
    </row>
    <row r="21" spans="1:15" ht="21" customHeight="1"/>
    <row r="22" spans="1:15">
      <c r="D22" s="66" t="s">
        <v>545</v>
      </c>
      <c r="F22" s="506">
        <f>入力シート①!C8</f>
        <v>0</v>
      </c>
      <c r="G22" s="506"/>
      <c r="H22" s="506"/>
      <c r="I22" s="506"/>
    </row>
    <row r="23" spans="1:15">
      <c r="F23" s="336"/>
      <c r="G23" s="336"/>
      <c r="H23" s="336"/>
      <c r="I23" s="336"/>
    </row>
    <row r="24" spans="1:15">
      <c r="F24" s="336"/>
      <c r="G24" s="336"/>
      <c r="H24" s="336"/>
      <c r="I24" s="336"/>
    </row>
    <row r="25" spans="1:15">
      <c r="C25" s="48" t="s">
        <v>546</v>
      </c>
      <c r="D25" s="66"/>
      <c r="F25" s="506">
        <f>入力シート①!C10</f>
        <v>0</v>
      </c>
      <c r="G25" s="506"/>
      <c r="H25" s="506"/>
      <c r="I25" s="506"/>
    </row>
    <row r="27" spans="1:15">
      <c r="B27" s="71"/>
      <c r="C27" s="75"/>
    </row>
    <row r="28" spans="1:15">
      <c r="A28" s="46"/>
      <c r="B28" s="81"/>
      <c r="F28" s="60"/>
      <c r="H28" s="61"/>
      <c r="I28" s="46"/>
      <c r="J28" s="46"/>
      <c r="K28" s="46"/>
      <c r="L28" s="46"/>
      <c r="M28" s="46"/>
      <c r="N28" s="46"/>
      <c r="O28" s="46"/>
    </row>
    <row r="29" spans="1:15">
      <c r="A29" s="46" t="s">
        <v>69</v>
      </c>
    </row>
    <row r="30" spans="1:15">
      <c r="A30" s="501" t="s">
        <v>360</v>
      </c>
      <c r="B30" s="501"/>
      <c r="C30" s="501"/>
      <c r="D30" s="501"/>
      <c r="E30" s="501"/>
      <c r="F30" s="501"/>
      <c r="G30" s="501"/>
      <c r="H30" s="501"/>
      <c r="I30" s="501"/>
      <c r="J30" s="501"/>
    </row>
  </sheetData>
  <mergeCells count="7">
    <mergeCell ref="A30:J30"/>
    <mergeCell ref="A6:J6"/>
    <mergeCell ref="E13:I13"/>
    <mergeCell ref="E10:I10"/>
    <mergeCell ref="A20:C20"/>
    <mergeCell ref="F25:I25"/>
    <mergeCell ref="F22:I22"/>
  </mergeCells>
  <phoneticPr fontId="1"/>
  <hyperlinks>
    <hyperlink ref="K1" location="目次!A1" display="目次に戻る"/>
  </hyperlinks>
  <printOptions horizontalCentered="1"/>
  <pageMargins left="0.78740157480314965" right="0.59055118110236227" top="0.78740157480314965" bottom="0.78740157480314965" header="0.51181102362204722" footer="0.51181102362204722"/>
  <pageSetup paperSize="9" orientation="portrait" blackAndWhite="1" horizontalDpi="200"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42</vt:i4>
      </vt:variant>
      <vt:variant>
        <vt:lpstr>名前付き一覧</vt:lpstr>
      </vt:variant>
      <vt:variant>
        <vt:i4>40</vt:i4>
      </vt:variant>
    </vt:vector>
  </HeadingPairs>
  <TitlesOfParts>
    <vt:vector size="82" baseType="lpstr">
      <vt:lpstr>設定シート</vt:lpstr>
      <vt:lpstr>目次</vt:lpstr>
      <vt:lpstr>入力シート①</vt:lpstr>
      <vt:lpstr>入力シート②</vt:lpstr>
      <vt:lpstr>チェックリスト</vt:lpstr>
      <vt:lpstr>様式1</vt:lpstr>
      <vt:lpstr>様式2</vt:lpstr>
      <vt:lpstr>様式3</vt:lpstr>
      <vt:lpstr>様式4</vt:lpstr>
      <vt:lpstr>様式5</vt:lpstr>
      <vt:lpstr>様式6</vt:lpstr>
      <vt:lpstr>様式7</vt:lpstr>
      <vt:lpstr>様式8（候）</vt:lpstr>
      <vt:lpstr>様式8（推）</vt:lpstr>
      <vt:lpstr>様式9（候）</vt:lpstr>
      <vt:lpstr>様式9（推）</vt:lpstr>
      <vt:lpstr>様式10</vt:lpstr>
      <vt:lpstr>様式11（候）</vt:lpstr>
      <vt:lpstr>様式11（推）</vt:lpstr>
      <vt:lpstr>様式12（候）</vt:lpstr>
      <vt:lpstr>様式12（推）</vt:lpstr>
      <vt:lpstr>様式13</vt:lpstr>
      <vt:lpstr>様式14</vt:lpstr>
      <vt:lpstr>様式15</vt:lpstr>
      <vt:lpstr>様式16</vt:lpstr>
      <vt:lpstr>様式17</vt:lpstr>
      <vt:lpstr>様式18</vt:lpstr>
      <vt:lpstr>様式19</vt:lpstr>
      <vt:lpstr>様式20</vt:lpstr>
      <vt:lpstr>様式21</vt:lpstr>
      <vt:lpstr>様式22</vt:lpstr>
      <vt:lpstr>様式23</vt:lpstr>
      <vt:lpstr>様式24</vt:lpstr>
      <vt:lpstr>様式25</vt:lpstr>
      <vt:lpstr>様式26</vt:lpstr>
      <vt:lpstr>様式27</vt:lpstr>
      <vt:lpstr>様式28</vt:lpstr>
      <vt:lpstr>参考様式1</vt:lpstr>
      <vt:lpstr>参考様式2</vt:lpstr>
      <vt:lpstr>参考様式3</vt:lpstr>
      <vt:lpstr>参考様式4</vt:lpstr>
      <vt:lpstr>参考様式5</vt:lpstr>
      <vt:lpstr>参考様式1!Print_Area</vt:lpstr>
      <vt:lpstr>参考様式2!Print_Area</vt:lpstr>
      <vt:lpstr>参考様式3!Print_Area</vt:lpstr>
      <vt:lpstr>参考様式4!Print_Area</vt:lpstr>
      <vt:lpstr>参考様式5!Print_Area</vt:lpstr>
      <vt:lpstr>入力シート①!Print_Area</vt:lpstr>
      <vt:lpstr>入力シート②!Print_Area</vt:lpstr>
      <vt:lpstr>目次!Print_Area</vt:lpstr>
      <vt:lpstr>様式1!Print_Area</vt:lpstr>
      <vt:lpstr>様式10!Print_Area</vt:lpstr>
      <vt:lpstr>'様式11（候）'!Print_Area</vt:lpstr>
      <vt:lpstr>'様式11（推）'!Print_Area</vt:lpstr>
      <vt:lpstr>'様式12（候）'!Print_Area</vt:lpstr>
      <vt:lpstr>'様式12（推）'!Print_Area</vt:lpstr>
      <vt:lpstr>様式13!Print_Area</vt:lpstr>
      <vt:lpstr>様式14!Print_Area</vt:lpstr>
      <vt:lpstr>様式15!Print_Area</vt:lpstr>
      <vt:lpstr>様式16!Print_Area</vt:lpstr>
      <vt:lpstr>様式17!Print_Area</vt:lpstr>
      <vt:lpstr>様式18!Print_Area</vt:lpstr>
      <vt:lpstr>様式19!Print_Area</vt:lpstr>
      <vt:lpstr>様式2!Print_Area</vt:lpstr>
      <vt:lpstr>様式20!Print_Area</vt:lpstr>
      <vt:lpstr>様式21!Print_Area</vt:lpstr>
      <vt:lpstr>様式22!Print_Area</vt:lpstr>
      <vt:lpstr>様式23!Print_Area</vt:lpstr>
      <vt:lpstr>様式24!Print_Area</vt:lpstr>
      <vt:lpstr>様式25!Print_Area</vt:lpstr>
      <vt:lpstr>様式26!Print_Area</vt:lpstr>
      <vt:lpstr>様式27!Print_Area</vt:lpstr>
      <vt:lpstr>様式28!Print_Area</vt:lpstr>
      <vt:lpstr>様式3!Print_Area</vt:lpstr>
      <vt:lpstr>様式4!Print_Area</vt:lpstr>
      <vt:lpstr>様式5!Print_Area</vt:lpstr>
      <vt:lpstr>様式6!Print_Area</vt:lpstr>
      <vt:lpstr>様式7!Print_Area</vt:lpstr>
      <vt:lpstr>'様式8（候）'!Print_Area</vt:lpstr>
      <vt:lpstr>'様式8（推）'!Print_Area</vt:lpstr>
      <vt:lpstr>'様式9（候）'!Print_Area</vt:lpstr>
      <vt:lpstr>'様式9（推）'!Print_Area</vt:lpstr>
    </vt:vector>
  </TitlesOfParts>
  <Company>Hewlett-Packard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Customer</dc:creator>
  <cp:lastModifiedBy>宮城県</cp:lastModifiedBy>
  <cp:lastPrinted>2025-09-12T04:37:36Z</cp:lastPrinted>
  <dcterms:created xsi:type="dcterms:W3CDTF">2011-01-28T08:46:24Z</dcterms:created>
  <dcterms:modified xsi:type="dcterms:W3CDTF">2025-09-12T08:15:40Z</dcterms:modified>
</cp:coreProperties>
</file>